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eFreitasJ2\OneDrive - Vodafone Group\Workspace\Documents\Projects\Prpl Foundation\05 High Level API\03 Specifications\Phase 3.8.2 (Bug Fixing &amp; Macro)\"/>
    </mc:Choice>
  </mc:AlternateContent>
  <bookViews>
    <workbookView xWindow="0" yWindow="0" windowWidth="20490" windowHeight="7620" tabRatio="798"/>
  </bookViews>
  <sheets>
    <sheet name="Change-Log" sheetId="20" r:id="rId1"/>
    <sheet name="Objects &amp; Methods" sheetId="14" r:id="rId2"/>
    <sheet name="Parameters" sheetId="24" r:id="rId3"/>
    <sheet name="_Resource_Map" sheetId="28" state="hidden" r:id="rId4"/>
    <sheet name="_Methods_Description_Map" sheetId="15" state="hidden" r:id="rId5"/>
    <sheet name="_Packages_Map" sheetId="42" state="hidden" r:id="rId6"/>
    <sheet name="_Fields_Description_Map" sheetId="25" state="hidden" r:id="rId7"/>
    <sheet name="Data Types" sheetId="41" r:id="rId8"/>
    <sheet name="Events" sheetId="26" r:id="rId9"/>
    <sheet name="ToC" sheetId="32" r:id="rId10"/>
    <sheet name="Response Codes" sheetId="19" r:id="rId11"/>
    <sheet name="_Events_Description_Map" sheetId="30" state="hidden" r:id="rId12"/>
  </sheets>
  <definedNames>
    <definedName name="_Countries">#REF!</definedName>
    <definedName name="_xlnm._FilterDatabase" localSheetId="11" hidden="1">_Events_Description_Map!$A$1:$C$173</definedName>
    <definedName name="_xlnm._FilterDatabase" localSheetId="6" hidden="1">_Fields_Description_Map!$A$1:$B$471</definedName>
    <definedName name="_xlnm._FilterDatabase" localSheetId="3" hidden="1">_Resource_Map!$A$1:$C$191</definedName>
    <definedName name="_xlnm._FilterDatabase" localSheetId="8" hidden="1">Events!$A$1:$L$347</definedName>
    <definedName name="_xlnm._FilterDatabase" localSheetId="1" hidden="1">'Objects &amp; Methods'!$A$1:$I$394</definedName>
    <definedName name="_xlnm._FilterDatabase" localSheetId="2" hidden="1">Parameters!$A$1:$N$1929</definedName>
    <definedName name="_xlnm._FilterDatabase" localSheetId="10" hidden="1">'Response Codes'!$B$1:$D$11</definedName>
    <definedName name="_xlnm._FilterDatabase" localSheetId="9" hidden="1">ToC!$A$1:$D$36</definedName>
    <definedName name="Germany">#REF!</definedName>
    <definedName name="Italy">#REF!</definedName>
    <definedName name="Portugal">#REF!</definedName>
    <definedName name="Spain">#REF!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6" l="1"/>
  <c r="E4" i="26"/>
  <c r="E5" i="26" s="1"/>
  <c r="E6" i="26" s="1"/>
  <c r="E7" i="26"/>
  <c r="E8" i="26"/>
  <c r="E9" i="26"/>
  <c r="E10" i="26"/>
  <c r="E11" i="26" s="1"/>
  <c r="E12" i="26" s="1"/>
  <c r="E13" i="26"/>
  <c r="E14" i="26" s="1"/>
  <c r="E15" i="26" s="1"/>
  <c r="E16" i="26"/>
  <c r="E17" i="26"/>
  <c r="E18" i="26"/>
  <c r="E19" i="26"/>
  <c r="E20" i="26"/>
  <c r="E21" i="26" s="1"/>
  <c r="E22" i="26" s="1"/>
  <c r="E23" i="26"/>
  <c r="E24" i="26"/>
  <c r="E25" i="26"/>
  <c r="E26" i="26"/>
  <c r="E27" i="26" s="1"/>
  <c r="E28" i="26" s="1"/>
  <c r="E29" i="26"/>
  <c r="E30" i="26" s="1"/>
  <c r="E31" i="26" s="1"/>
  <c r="E32" i="26"/>
  <c r="E33" i="26"/>
  <c r="E34" i="26"/>
  <c r="E35" i="26"/>
  <c r="E36" i="26"/>
  <c r="E37" i="26" s="1"/>
  <c r="E38" i="26"/>
  <c r="E39" i="26" s="1"/>
  <c r="E40" i="26" s="1"/>
  <c r="E41" i="26" s="1"/>
  <c r="E42" i="26"/>
  <c r="E43" i="26" s="1"/>
  <c r="E44" i="26" s="1"/>
  <c r="E45" i="26" s="1"/>
  <c r="E46" i="26" s="1"/>
  <c r="E47" i="26" s="1"/>
  <c r="E48" i="26" s="1"/>
  <c r="E49" i="26" s="1"/>
  <c r="E50" i="26"/>
  <c r="E51" i="26" s="1"/>
  <c r="E52" i="26" s="1"/>
  <c r="E53" i="26" s="1"/>
  <c r="E54" i="26" s="1"/>
  <c r="E55" i="26" s="1"/>
  <c r="E56" i="26"/>
  <c r="E57" i="26"/>
  <c r="E58" i="26"/>
  <c r="E59" i="26" s="1"/>
  <c r="E60" i="26" s="1"/>
  <c r="E61" i="26" s="1"/>
  <c r="E62" i="26" s="1"/>
  <c r="E63" i="26" s="1"/>
  <c r="E64" i="26" s="1"/>
  <c r="E65" i="26" s="1"/>
  <c r="E66" i="26" s="1"/>
  <c r="E67" i="26"/>
  <c r="E68" i="26"/>
  <c r="E69" i="26" s="1"/>
  <c r="E70" i="26"/>
  <c r="E71" i="26" s="1"/>
  <c r="E72" i="26" s="1"/>
  <c r="E73" i="26" s="1"/>
  <c r="E74" i="26" s="1"/>
  <c r="E75" i="26" s="1"/>
  <c r="E76" i="26" s="1"/>
  <c r="E77" i="26" s="1"/>
  <c r="E78" i="26" s="1"/>
  <c r="E79" i="26" s="1"/>
  <c r="E80" i="26" s="1"/>
  <c r="E81" i="26" s="1"/>
  <c r="E82" i="26"/>
  <c r="E83" i="26" s="1"/>
  <c r="E84" i="26" s="1"/>
  <c r="E85" i="26" s="1"/>
  <c r="E86" i="26" s="1"/>
  <c r="E87" i="26" s="1"/>
  <c r="E88" i="26" s="1"/>
  <c r="E89" i="26" s="1"/>
  <c r="E90" i="26" s="1"/>
  <c r="E91" i="26" s="1"/>
  <c r="E92" i="26" s="1"/>
  <c r="E93" i="26" s="1"/>
  <c r="E94" i="26" s="1"/>
  <c r="E95" i="26" s="1"/>
  <c r="E96" i="26" s="1"/>
  <c r="E97" i="26" s="1"/>
  <c r="E98" i="26" s="1"/>
  <c r="E99" i="26" s="1"/>
  <c r="E100" i="26" s="1"/>
  <c r="E101" i="26" s="1"/>
  <c r="E102" i="26" s="1"/>
  <c r="E103" i="26"/>
  <c r="E104" i="26"/>
  <c r="E105" i="26"/>
  <c r="E106" i="26"/>
  <c r="E107" i="26"/>
  <c r="E108" i="26"/>
  <c r="E109" i="26" s="1"/>
  <c r="E110" i="26"/>
  <c r="E111" i="26"/>
  <c r="E112" i="26"/>
  <c r="E113" i="26"/>
  <c r="E114" i="26"/>
  <c r="E115" i="26" s="1"/>
  <c r="E116" i="26" s="1"/>
  <c r="E117" i="26" s="1"/>
  <c r="E118" i="26" s="1"/>
  <c r="E119" i="26"/>
  <c r="E120" i="26"/>
  <c r="E121" i="26"/>
  <c r="E122" i="26"/>
  <c r="E123" i="26" s="1"/>
  <c r="E124" i="26" s="1"/>
  <c r="E125" i="26"/>
  <c r="E126" i="26" s="1"/>
  <c r="E127" i="26" s="1"/>
  <c r="E128" i="26" s="1"/>
  <c r="E129" i="26" s="1"/>
  <c r="E130" i="26" s="1"/>
  <c r="E131" i="26"/>
  <c r="E132" i="26"/>
  <c r="E133" i="26" s="1"/>
  <c r="E134" i="26"/>
  <c r="E135" i="26"/>
  <c r="E136" i="26"/>
  <c r="E137" i="26"/>
  <c r="E138" i="26"/>
  <c r="E139" i="26" s="1"/>
  <c r="E140" i="26" s="1"/>
  <c r="E141" i="26" s="1"/>
  <c r="E142" i="26"/>
  <c r="E143" i="26"/>
  <c r="E144" i="26"/>
  <c r="E145" i="26"/>
  <c r="E146" i="26"/>
  <c r="E147" i="26"/>
  <c r="E148" i="26"/>
  <c r="E149" i="26" s="1"/>
  <c r="E150" i="26" s="1"/>
  <c r="E151" i="26" s="1"/>
  <c r="E152" i="26" s="1"/>
  <c r="E153" i="26"/>
  <c r="E154" i="26"/>
  <c r="E155" i="26" s="1"/>
  <c r="E156" i="26" s="1"/>
  <c r="E157" i="26" s="1"/>
  <c r="E158" i="26"/>
  <c r="E159" i="26"/>
  <c r="E160" i="26"/>
  <c r="E161" i="26"/>
  <c r="E162" i="26"/>
  <c r="E163" i="26"/>
  <c r="E164" i="26"/>
  <c r="E165" i="26" s="1"/>
  <c r="E166" i="26" s="1"/>
  <c r="E167" i="26" s="1"/>
  <c r="E168" i="26"/>
  <c r="E169" i="26"/>
  <c r="E170" i="26"/>
  <c r="E171" i="26" s="1"/>
  <c r="E172" i="26" s="1"/>
  <c r="E173" i="26"/>
  <c r="E174" i="26" s="1"/>
  <c r="E175" i="26" s="1"/>
  <c r="E176" i="26" s="1"/>
  <c r="E177" i="26" s="1"/>
  <c r="E178" i="26"/>
  <c r="E179" i="26" s="1"/>
  <c r="E180" i="26" s="1"/>
  <c r="E181" i="26" s="1"/>
  <c r="E182" i="26" s="1"/>
  <c r="E183" i="26"/>
  <c r="E184" i="26"/>
  <c r="E185" i="26"/>
  <c r="E186" i="26"/>
  <c r="E187" i="26" s="1"/>
  <c r="E188" i="26"/>
  <c r="E189" i="26" s="1"/>
  <c r="E190" i="26" s="1"/>
  <c r="E191" i="26" s="1"/>
  <c r="E192" i="26" s="1"/>
  <c r="E193" i="26"/>
  <c r="E194" i="26"/>
  <c r="E195" i="26" s="1"/>
  <c r="E196" i="26" s="1"/>
  <c r="E197" i="26" s="1"/>
  <c r="E198" i="26"/>
  <c r="E199" i="26"/>
  <c r="E200" i="26"/>
  <c r="E201" i="26"/>
  <c r="E202" i="26"/>
  <c r="E203" i="26" s="1"/>
  <c r="E204" i="26" s="1"/>
  <c r="E205" i="26" s="1"/>
  <c r="E206" i="26" s="1"/>
  <c r="E207" i="26" s="1"/>
  <c r="E208" i="26" s="1"/>
  <c r="E209" i="26"/>
  <c r="E210" i="26"/>
  <c r="E211" i="26" s="1"/>
  <c r="E212" i="26" s="1"/>
  <c r="E213" i="26" s="1"/>
  <c r="E214" i="26" s="1"/>
  <c r="E215" i="26"/>
  <c r="E216" i="26"/>
  <c r="E217" i="26"/>
  <c r="E218" i="26"/>
  <c r="E219" i="26" s="1"/>
  <c r="E220" i="26"/>
  <c r="E221" i="26" s="1"/>
  <c r="E222" i="26" s="1"/>
  <c r="E223" i="26" s="1"/>
  <c r="E224" i="26"/>
  <c r="E225" i="26"/>
  <c r="E226" i="26"/>
  <c r="E227" i="26" s="1"/>
  <c r="E228" i="26" s="1"/>
  <c r="E229" i="26"/>
  <c r="E230" i="26" s="1"/>
  <c r="E231" i="26" s="1"/>
  <c r="E232" i="26" s="1"/>
  <c r="E233" i="26" s="1"/>
  <c r="E234" i="26" s="1"/>
  <c r="E235" i="26" s="1"/>
  <c r="E236" i="26" s="1"/>
  <c r="E237" i="26" s="1"/>
  <c r="E238" i="26" s="1"/>
  <c r="E239" i="26" s="1"/>
  <c r="E240" i="26"/>
  <c r="E241" i="26"/>
  <c r="E242" i="26"/>
  <c r="E243" i="26" s="1"/>
  <c r="E244" i="26" s="1"/>
  <c r="E245" i="26" s="1"/>
  <c r="E246" i="26" s="1"/>
  <c r="E247" i="26" s="1"/>
  <c r="E248" i="26" s="1"/>
  <c r="E249" i="26" s="1"/>
  <c r="E250" i="26" s="1"/>
  <c r="E251" i="26" s="1"/>
  <c r="E252" i="26" s="1"/>
  <c r="E253" i="26" s="1"/>
  <c r="E254" i="26"/>
  <c r="E255" i="26" s="1"/>
  <c r="E256" i="26" s="1"/>
  <c r="E257" i="26" s="1"/>
  <c r="E258" i="26" s="1"/>
  <c r="E259" i="26"/>
  <c r="E260" i="26"/>
  <c r="E261" i="26" s="1"/>
  <c r="E262" i="26"/>
  <c r="E263" i="26" s="1"/>
  <c r="E264" i="26" s="1"/>
  <c r="E265" i="26" s="1"/>
  <c r="E266" i="26" s="1"/>
  <c r="E267" i="26" s="1"/>
  <c r="E268" i="26" s="1"/>
  <c r="E269" i="26"/>
  <c r="E270" i="26" s="1"/>
  <c r="E271" i="26" s="1"/>
  <c r="E272" i="26" s="1"/>
  <c r="E273" i="26"/>
  <c r="E274" i="26"/>
  <c r="E275" i="26" s="1"/>
  <c r="E276" i="26" s="1"/>
  <c r="E277" i="26" s="1"/>
  <c r="E278" i="26"/>
  <c r="E279" i="26" s="1"/>
  <c r="E280" i="26" s="1"/>
  <c r="E281" i="26" s="1"/>
  <c r="E282" i="26" s="1"/>
  <c r="E283" i="26" s="1"/>
  <c r="E284" i="26" s="1"/>
  <c r="E285" i="26" s="1"/>
  <c r="E286" i="26" s="1"/>
  <c r="E287" i="26" s="1"/>
  <c r="E288" i="26"/>
  <c r="E289" i="26"/>
  <c r="E290" i="26"/>
  <c r="E291" i="26" s="1"/>
  <c r="E292" i="26" s="1"/>
  <c r="E293" i="26" s="1"/>
  <c r="E294" i="26"/>
  <c r="E295" i="26" s="1"/>
  <c r="E296" i="26" s="1"/>
  <c r="E297" i="26" s="1"/>
  <c r="E298" i="26" s="1"/>
  <c r="E299" i="26"/>
  <c r="E300" i="26"/>
  <c r="E301" i="26" s="1"/>
  <c r="E302" i="26" s="1"/>
  <c r="E303" i="26" s="1"/>
  <c r="E304" i="26" s="1"/>
  <c r="E305" i="26"/>
  <c r="E306" i="26"/>
  <c r="E307" i="26" s="1"/>
  <c r="E308" i="26" s="1"/>
  <c r="E309" i="26" s="1"/>
  <c r="E310" i="26" s="1"/>
  <c r="E311" i="26" s="1"/>
  <c r="E312" i="26" s="1"/>
  <c r="E313" i="26"/>
  <c r="E314" i="26"/>
  <c r="E315" i="26" s="1"/>
  <c r="E316" i="26" s="1"/>
  <c r="E317" i="26" s="1"/>
  <c r="E318" i="26" s="1"/>
  <c r="E319" i="26"/>
  <c r="E320" i="26"/>
  <c r="E321" i="26"/>
  <c r="E322" i="26"/>
  <c r="E323" i="26" s="1"/>
  <c r="E324" i="26"/>
  <c r="E325" i="26" s="1"/>
  <c r="E326" i="26" s="1"/>
  <c r="E327" i="26" s="1"/>
  <c r="E328" i="26"/>
  <c r="E329" i="26"/>
  <c r="E330" i="26"/>
  <c r="E331" i="26" s="1"/>
  <c r="E332" i="26" s="1"/>
  <c r="E333" i="26" s="1"/>
  <c r="E334" i="26" s="1"/>
  <c r="E335" i="26"/>
  <c r="E336" i="26"/>
  <c r="E337" i="26"/>
  <c r="E338" i="26"/>
  <c r="E339" i="26" s="1"/>
  <c r="E340" i="26" s="1"/>
  <c r="E341" i="26" s="1"/>
  <c r="E342" i="26" s="1"/>
  <c r="E343" i="26"/>
  <c r="E344" i="26"/>
  <c r="E345" i="26"/>
  <c r="E346" i="26"/>
  <c r="E347" i="26" s="1"/>
  <c r="A1369" i="24" l="1"/>
  <c r="B1369" i="24"/>
  <c r="F1369" i="24"/>
  <c r="G1369" i="24" s="1"/>
  <c r="N1369" i="24"/>
  <c r="A1343" i="24"/>
  <c r="B1343" i="24"/>
  <c r="F1343" i="24"/>
  <c r="G1343" i="24" s="1"/>
  <c r="N1343" i="24"/>
  <c r="A1408" i="24"/>
  <c r="B1408" i="24"/>
  <c r="F1408" i="24"/>
  <c r="G1408" i="24" s="1"/>
  <c r="N1408" i="24"/>
  <c r="A1389" i="24"/>
  <c r="B1389" i="24"/>
  <c r="F1389" i="24"/>
  <c r="G1389" i="24" s="1"/>
  <c r="N1389" i="24"/>
  <c r="A296" i="14"/>
  <c r="B296" i="14"/>
  <c r="G296" i="14"/>
  <c r="H296" i="14"/>
  <c r="I296" i="14" s="1"/>
  <c r="A299" i="14"/>
  <c r="B299" i="14"/>
  <c r="G299" i="14"/>
  <c r="H299" i="14"/>
  <c r="I299" i="14" s="1"/>
  <c r="D2" i="19" l="1"/>
  <c r="D3" i="19"/>
  <c r="D4" i="19"/>
  <c r="D5" i="19"/>
  <c r="D6" i="19"/>
  <c r="D7" i="19"/>
  <c r="D8" i="19"/>
  <c r="D9" i="19"/>
  <c r="D10" i="19"/>
  <c r="D11" i="19"/>
  <c r="D12" i="19"/>
  <c r="D13" i="19"/>
  <c r="B2" i="42" l="1"/>
  <c r="B3" i="42"/>
  <c r="B4" i="42"/>
  <c r="B5" i="42"/>
  <c r="B6" i="42"/>
  <c r="B7" i="42"/>
  <c r="B18" i="42"/>
  <c r="B19" i="42"/>
  <c r="B13" i="42" l="1"/>
  <c r="B14" i="42"/>
  <c r="B15" i="42"/>
  <c r="B16" i="42"/>
  <c r="B17" i="42"/>
  <c r="B8" i="42"/>
  <c r="B9" i="42"/>
  <c r="B10" i="42"/>
  <c r="B11" i="42"/>
  <c r="B12" i="42"/>
  <c r="B147" i="14"/>
  <c r="B148" i="14"/>
  <c r="B149" i="14"/>
  <c r="B150" i="14"/>
  <c r="B151" i="14"/>
  <c r="B152" i="14"/>
  <c r="D2" i="26" l="1"/>
  <c r="L2" i="26" s="1"/>
  <c r="D3" i="26"/>
  <c r="L3" i="26" s="1"/>
  <c r="D4" i="26"/>
  <c r="L4" i="26" s="1"/>
  <c r="D5" i="26"/>
  <c r="L5" i="26" s="1"/>
  <c r="D6" i="26"/>
  <c r="L6" i="26" s="1"/>
  <c r="D7" i="26"/>
  <c r="L7" i="26" s="1"/>
  <c r="D8" i="26"/>
  <c r="L8" i="26" s="1"/>
  <c r="D9" i="26"/>
  <c r="L9" i="26" s="1"/>
  <c r="D10" i="26"/>
  <c r="L10" i="26" s="1"/>
  <c r="D11" i="26"/>
  <c r="L11" i="26" s="1"/>
  <c r="D12" i="26"/>
  <c r="L12" i="26" s="1"/>
  <c r="D13" i="26"/>
  <c r="L13" i="26" s="1"/>
  <c r="D14" i="26"/>
  <c r="L14" i="26" s="1"/>
  <c r="D15" i="26"/>
  <c r="L15" i="26" s="1"/>
  <c r="D16" i="26"/>
  <c r="L16" i="26" s="1"/>
  <c r="D17" i="26"/>
  <c r="L17" i="26" s="1"/>
  <c r="D18" i="26"/>
  <c r="L18" i="26" s="1"/>
  <c r="D19" i="26"/>
  <c r="L19" i="26" s="1"/>
  <c r="D20" i="26"/>
  <c r="L20" i="26" s="1"/>
  <c r="D21" i="26"/>
  <c r="L21" i="26" s="1"/>
  <c r="D22" i="26"/>
  <c r="L22" i="26" s="1"/>
  <c r="D23" i="26"/>
  <c r="L23" i="26" s="1"/>
  <c r="D24" i="26"/>
  <c r="L24" i="26" s="1"/>
  <c r="D25" i="26"/>
  <c r="L25" i="26" s="1"/>
  <c r="D26" i="26"/>
  <c r="L26" i="26" s="1"/>
  <c r="D27" i="26"/>
  <c r="L27" i="26" s="1"/>
  <c r="D28" i="26"/>
  <c r="L28" i="26" s="1"/>
  <c r="D29" i="26"/>
  <c r="L29" i="26" s="1"/>
  <c r="D30" i="26"/>
  <c r="L30" i="26" s="1"/>
  <c r="D31" i="26"/>
  <c r="L31" i="26" s="1"/>
  <c r="D32" i="26"/>
  <c r="L32" i="26" s="1"/>
  <c r="D33" i="26"/>
  <c r="L33" i="26" s="1"/>
  <c r="D34" i="26"/>
  <c r="L34" i="26" s="1"/>
  <c r="D35" i="26"/>
  <c r="L35" i="26" s="1"/>
  <c r="D36" i="26"/>
  <c r="L36" i="26" s="1"/>
  <c r="D37" i="26"/>
  <c r="L37" i="26" s="1"/>
  <c r="D38" i="26"/>
  <c r="L38" i="26" s="1"/>
  <c r="D39" i="26"/>
  <c r="L39" i="26" s="1"/>
  <c r="D40" i="26"/>
  <c r="L40" i="26" s="1"/>
  <c r="D41" i="26"/>
  <c r="L41" i="26" s="1"/>
  <c r="D42" i="26"/>
  <c r="L42" i="26" s="1"/>
  <c r="D43" i="26"/>
  <c r="L43" i="26" s="1"/>
  <c r="D44" i="26"/>
  <c r="L44" i="26" s="1"/>
  <c r="D45" i="26"/>
  <c r="L45" i="26" s="1"/>
  <c r="D46" i="26"/>
  <c r="L46" i="26" s="1"/>
  <c r="D47" i="26"/>
  <c r="L47" i="26" s="1"/>
  <c r="D48" i="26"/>
  <c r="L48" i="26" s="1"/>
  <c r="D49" i="26"/>
  <c r="L49" i="26" s="1"/>
  <c r="D50" i="26"/>
  <c r="L50" i="26" s="1"/>
  <c r="D51" i="26"/>
  <c r="L51" i="26" s="1"/>
  <c r="D52" i="26"/>
  <c r="L52" i="26" s="1"/>
  <c r="D53" i="26"/>
  <c r="L53" i="26" s="1"/>
  <c r="D54" i="26"/>
  <c r="L54" i="26" s="1"/>
  <c r="D55" i="26"/>
  <c r="L55" i="26" s="1"/>
  <c r="D56" i="26"/>
  <c r="L56" i="26" s="1"/>
  <c r="D57" i="26"/>
  <c r="L57" i="26" s="1"/>
  <c r="D58" i="26"/>
  <c r="L58" i="26" s="1"/>
  <c r="D59" i="26"/>
  <c r="L59" i="26" s="1"/>
  <c r="D60" i="26"/>
  <c r="L60" i="26" s="1"/>
  <c r="D61" i="26"/>
  <c r="L61" i="26" s="1"/>
  <c r="D62" i="26"/>
  <c r="L62" i="26" s="1"/>
  <c r="D63" i="26"/>
  <c r="L63" i="26" s="1"/>
  <c r="D64" i="26"/>
  <c r="L64" i="26" s="1"/>
  <c r="D65" i="26"/>
  <c r="L65" i="26" s="1"/>
  <c r="D66" i="26"/>
  <c r="L66" i="26" s="1"/>
  <c r="D67" i="26"/>
  <c r="L67" i="26" s="1"/>
  <c r="D68" i="26"/>
  <c r="L68" i="26" s="1"/>
  <c r="D69" i="26"/>
  <c r="L69" i="26" s="1"/>
  <c r="D70" i="26"/>
  <c r="L70" i="26" s="1"/>
  <c r="D71" i="26"/>
  <c r="L71" i="26" s="1"/>
  <c r="D72" i="26"/>
  <c r="L72" i="26" s="1"/>
  <c r="D73" i="26"/>
  <c r="L73" i="26" s="1"/>
  <c r="D74" i="26"/>
  <c r="L74" i="26" s="1"/>
  <c r="D75" i="26"/>
  <c r="L75" i="26" s="1"/>
  <c r="D76" i="26"/>
  <c r="L76" i="26" s="1"/>
  <c r="D77" i="26"/>
  <c r="L77" i="26" s="1"/>
  <c r="D78" i="26"/>
  <c r="L78" i="26" s="1"/>
  <c r="D79" i="26"/>
  <c r="L79" i="26" s="1"/>
  <c r="D80" i="26"/>
  <c r="L80" i="26" s="1"/>
  <c r="D81" i="26"/>
  <c r="L81" i="26" s="1"/>
  <c r="D82" i="26"/>
  <c r="L82" i="26" s="1"/>
  <c r="D83" i="26"/>
  <c r="L83" i="26" s="1"/>
  <c r="D84" i="26"/>
  <c r="L84" i="26" s="1"/>
  <c r="D85" i="26"/>
  <c r="L85" i="26" s="1"/>
  <c r="D86" i="26"/>
  <c r="L86" i="26" s="1"/>
  <c r="D87" i="26"/>
  <c r="L87" i="26" s="1"/>
  <c r="D88" i="26"/>
  <c r="L88" i="26" s="1"/>
  <c r="D89" i="26"/>
  <c r="L89" i="26" s="1"/>
  <c r="D90" i="26"/>
  <c r="L90" i="26" s="1"/>
  <c r="D91" i="26"/>
  <c r="L91" i="26" s="1"/>
  <c r="D92" i="26"/>
  <c r="L92" i="26" s="1"/>
  <c r="D93" i="26"/>
  <c r="L93" i="26" s="1"/>
  <c r="D94" i="26"/>
  <c r="L94" i="26" s="1"/>
  <c r="D95" i="26"/>
  <c r="L95" i="26" s="1"/>
  <c r="D96" i="26"/>
  <c r="L96" i="26" s="1"/>
  <c r="D97" i="26"/>
  <c r="L97" i="26" s="1"/>
  <c r="D98" i="26"/>
  <c r="L98" i="26" s="1"/>
  <c r="D99" i="26"/>
  <c r="L99" i="26" s="1"/>
  <c r="D100" i="26"/>
  <c r="L100" i="26" s="1"/>
  <c r="D101" i="26"/>
  <c r="L101" i="26" s="1"/>
  <c r="D102" i="26"/>
  <c r="L102" i="26" s="1"/>
  <c r="D103" i="26"/>
  <c r="L103" i="26" s="1"/>
  <c r="D104" i="26"/>
  <c r="L104" i="26" s="1"/>
  <c r="D105" i="26"/>
  <c r="L105" i="26" s="1"/>
  <c r="D106" i="26"/>
  <c r="L106" i="26" s="1"/>
  <c r="D107" i="26"/>
  <c r="L107" i="26" s="1"/>
  <c r="D108" i="26"/>
  <c r="L108" i="26" s="1"/>
  <c r="D109" i="26"/>
  <c r="L109" i="26" s="1"/>
  <c r="D110" i="26"/>
  <c r="L110" i="26" s="1"/>
  <c r="D111" i="26"/>
  <c r="L111" i="26" s="1"/>
  <c r="D112" i="26"/>
  <c r="L112" i="26" s="1"/>
  <c r="D113" i="26"/>
  <c r="L113" i="26" s="1"/>
  <c r="D114" i="26"/>
  <c r="L114" i="26" s="1"/>
  <c r="D115" i="26"/>
  <c r="L115" i="26" s="1"/>
  <c r="D116" i="26"/>
  <c r="L116" i="26" s="1"/>
  <c r="D117" i="26"/>
  <c r="L117" i="26" s="1"/>
  <c r="D118" i="26"/>
  <c r="L118" i="26" s="1"/>
  <c r="D119" i="26"/>
  <c r="L119" i="26" s="1"/>
  <c r="D120" i="26"/>
  <c r="L120" i="26" s="1"/>
  <c r="D121" i="26"/>
  <c r="L121" i="26" s="1"/>
  <c r="D122" i="26"/>
  <c r="L122" i="26" s="1"/>
  <c r="D123" i="26"/>
  <c r="L123" i="26" s="1"/>
  <c r="D124" i="26"/>
  <c r="L124" i="26" s="1"/>
  <c r="D125" i="26"/>
  <c r="L125" i="26" s="1"/>
  <c r="D126" i="26"/>
  <c r="L126" i="26" s="1"/>
  <c r="D127" i="26"/>
  <c r="L127" i="26" s="1"/>
  <c r="D128" i="26"/>
  <c r="L128" i="26" s="1"/>
  <c r="D129" i="26"/>
  <c r="L129" i="26" s="1"/>
  <c r="D130" i="26"/>
  <c r="L130" i="26" s="1"/>
  <c r="D131" i="26"/>
  <c r="L131" i="26" s="1"/>
  <c r="D132" i="26"/>
  <c r="L132" i="26" s="1"/>
  <c r="D133" i="26"/>
  <c r="L133" i="26" s="1"/>
  <c r="D134" i="26"/>
  <c r="L134" i="26" s="1"/>
  <c r="D135" i="26"/>
  <c r="L135" i="26" s="1"/>
  <c r="D136" i="26"/>
  <c r="L136" i="26" s="1"/>
  <c r="D137" i="26"/>
  <c r="L137" i="26" s="1"/>
  <c r="D138" i="26"/>
  <c r="L138" i="26" s="1"/>
  <c r="D139" i="26"/>
  <c r="L139" i="26" s="1"/>
  <c r="D140" i="26"/>
  <c r="L140" i="26" s="1"/>
  <c r="D141" i="26"/>
  <c r="L141" i="26" s="1"/>
  <c r="D142" i="26"/>
  <c r="L142" i="26" s="1"/>
  <c r="D143" i="26"/>
  <c r="L143" i="26" s="1"/>
  <c r="D144" i="26"/>
  <c r="L144" i="26" s="1"/>
  <c r="D145" i="26"/>
  <c r="L145" i="26" s="1"/>
  <c r="D146" i="26"/>
  <c r="L146" i="26" s="1"/>
  <c r="D147" i="26"/>
  <c r="L147" i="26" s="1"/>
  <c r="D148" i="26"/>
  <c r="L148" i="26" s="1"/>
  <c r="D149" i="26"/>
  <c r="L149" i="26" s="1"/>
  <c r="D150" i="26"/>
  <c r="L150" i="26" s="1"/>
  <c r="D151" i="26"/>
  <c r="L151" i="26" s="1"/>
  <c r="D152" i="26"/>
  <c r="L152" i="26" s="1"/>
  <c r="D153" i="26"/>
  <c r="L153" i="26" s="1"/>
  <c r="D154" i="26"/>
  <c r="L154" i="26" s="1"/>
  <c r="D155" i="26"/>
  <c r="L155" i="26" s="1"/>
  <c r="D156" i="26"/>
  <c r="L156" i="26" s="1"/>
  <c r="D157" i="26"/>
  <c r="L157" i="26" s="1"/>
  <c r="D158" i="26"/>
  <c r="L158" i="26" s="1"/>
  <c r="D159" i="26"/>
  <c r="L159" i="26" s="1"/>
  <c r="D160" i="26"/>
  <c r="L160" i="26" s="1"/>
  <c r="D161" i="26"/>
  <c r="L161" i="26" s="1"/>
  <c r="D162" i="26"/>
  <c r="L162" i="26" s="1"/>
  <c r="D163" i="26"/>
  <c r="L163" i="26" s="1"/>
  <c r="D164" i="26"/>
  <c r="L164" i="26" s="1"/>
  <c r="D165" i="26"/>
  <c r="L165" i="26" s="1"/>
  <c r="D166" i="26"/>
  <c r="L166" i="26" s="1"/>
  <c r="D167" i="26"/>
  <c r="L167" i="26" s="1"/>
  <c r="D168" i="26"/>
  <c r="L168" i="26" s="1"/>
  <c r="D169" i="26"/>
  <c r="L169" i="26" s="1"/>
  <c r="D170" i="26"/>
  <c r="L170" i="26" s="1"/>
  <c r="D171" i="26"/>
  <c r="L171" i="26" s="1"/>
  <c r="D172" i="26"/>
  <c r="L172" i="26" s="1"/>
  <c r="D173" i="26"/>
  <c r="L173" i="26" s="1"/>
  <c r="D174" i="26"/>
  <c r="L174" i="26" s="1"/>
  <c r="D175" i="26"/>
  <c r="L175" i="26" s="1"/>
  <c r="D176" i="26"/>
  <c r="L176" i="26" s="1"/>
  <c r="D177" i="26"/>
  <c r="L177" i="26" s="1"/>
  <c r="D178" i="26"/>
  <c r="L178" i="26" s="1"/>
  <c r="D179" i="26"/>
  <c r="L179" i="26" s="1"/>
  <c r="D180" i="26"/>
  <c r="L180" i="26" s="1"/>
  <c r="D181" i="26"/>
  <c r="L181" i="26" s="1"/>
  <c r="D182" i="26"/>
  <c r="L182" i="26" s="1"/>
  <c r="D183" i="26"/>
  <c r="L183" i="26" s="1"/>
  <c r="D184" i="26"/>
  <c r="L184" i="26" s="1"/>
  <c r="D185" i="26"/>
  <c r="L185" i="26" s="1"/>
  <c r="D186" i="26"/>
  <c r="L186" i="26" s="1"/>
  <c r="D187" i="26"/>
  <c r="L187" i="26" s="1"/>
  <c r="D188" i="26"/>
  <c r="L188" i="26" s="1"/>
  <c r="D189" i="26"/>
  <c r="L189" i="26" s="1"/>
  <c r="D190" i="26"/>
  <c r="L190" i="26" s="1"/>
  <c r="D191" i="26"/>
  <c r="L191" i="26" s="1"/>
  <c r="D192" i="26"/>
  <c r="L192" i="26" s="1"/>
  <c r="D193" i="26"/>
  <c r="L193" i="26" s="1"/>
  <c r="D194" i="26"/>
  <c r="L194" i="26" s="1"/>
  <c r="D195" i="26"/>
  <c r="L195" i="26" s="1"/>
  <c r="D196" i="26"/>
  <c r="L196" i="26" s="1"/>
  <c r="D197" i="26"/>
  <c r="L197" i="26" s="1"/>
  <c r="D198" i="26"/>
  <c r="L198" i="26" s="1"/>
  <c r="D199" i="26"/>
  <c r="L199" i="26" s="1"/>
  <c r="D200" i="26"/>
  <c r="L200" i="26" s="1"/>
  <c r="D201" i="26"/>
  <c r="L201" i="26" s="1"/>
  <c r="D202" i="26"/>
  <c r="L202" i="26" s="1"/>
  <c r="D203" i="26"/>
  <c r="L203" i="26" s="1"/>
  <c r="D204" i="26"/>
  <c r="L204" i="26" s="1"/>
  <c r="D205" i="26"/>
  <c r="L205" i="26" s="1"/>
  <c r="D206" i="26"/>
  <c r="L206" i="26" s="1"/>
  <c r="D207" i="26"/>
  <c r="L207" i="26" s="1"/>
  <c r="D208" i="26"/>
  <c r="L208" i="26" s="1"/>
  <c r="D209" i="26"/>
  <c r="L209" i="26" s="1"/>
  <c r="D210" i="26"/>
  <c r="L210" i="26" s="1"/>
  <c r="D211" i="26"/>
  <c r="L211" i="26" s="1"/>
  <c r="D212" i="26"/>
  <c r="L212" i="26" s="1"/>
  <c r="D213" i="26"/>
  <c r="L213" i="26" s="1"/>
  <c r="D214" i="26"/>
  <c r="L214" i="26" s="1"/>
  <c r="D215" i="26"/>
  <c r="L215" i="26" s="1"/>
  <c r="D216" i="26"/>
  <c r="L216" i="26" s="1"/>
  <c r="D217" i="26"/>
  <c r="L217" i="26" s="1"/>
  <c r="D218" i="26"/>
  <c r="L218" i="26" s="1"/>
  <c r="D219" i="26"/>
  <c r="L219" i="26" s="1"/>
  <c r="D220" i="26"/>
  <c r="L220" i="26" s="1"/>
  <c r="D221" i="26"/>
  <c r="L221" i="26" s="1"/>
  <c r="D222" i="26"/>
  <c r="L222" i="26" s="1"/>
  <c r="D223" i="26"/>
  <c r="L223" i="26" s="1"/>
  <c r="D224" i="26"/>
  <c r="L224" i="26" s="1"/>
  <c r="D225" i="26"/>
  <c r="L225" i="26" s="1"/>
  <c r="D226" i="26"/>
  <c r="L226" i="26" s="1"/>
  <c r="D227" i="26"/>
  <c r="L227" i="26" s="1"/>
  <c r="D228" i="26"/>
  <c r="L228" i="26" s="1"/>
  <c r="D229" i="26"/>
  <c r="L229" i="26" s="1"/>
  <c r="D230" i="26"/>
  <c r="L230" i="26" s="1"/>
  <c r="D231" i="26"/>
  <c r="L231" i="26" s="1"/>
  <c r="D232" i="26"/>
  <c r="L232" i="26" s="1"/>
  <c r="D233" i="26"/>
  <c r="L233" i="26" s="1"/>
  <c r="D234" i="26"/>
  <c r="L234" i="26" s="1"/>
  <c r="D235" i="26"/>
  <c r="L235" i="26" s="1"/>
  <c r="D236" i="26"/>
  <c r="L236" i="26" s="1"/>
  <c r="D237" i="26"/>
  <c r="L237" i="26" s="1"/>
  <c r="D238" i="26"/>
  <c r="L238" i="26" s="1"/>
  <c r="D239" i="26"/>
  <c r="L239" i="26" s="1"/>
  <c r="D240" i="26"/>
  <c r="L240" i="26" s="1"/>
  <c r="D241" i="26"/>
  <c r="L241" i="26" s="1"/>
  <c r="D242" i="26"/>
  <c r="L242" i="26" s="1"/>
  <c r="D243" i="26"/>
  <c r="L243" i="26" s="1"/>
  <c r="D244" i="26"/>
  <c r="L244" i="26" s="1"/>
  <c r="D245" i="26"/>
  <c r="L245" i="26" s="1"/>
  <c r="D246" i="26"/>
  <c r="L246" i="26" s="1"/>
  <c r="D247" i="26"/>
  <c r="L247" i="26" s="1"/>
  <c r="D248" i="26"/>
  <c r="L248" i="26" s="1"/>
  <c r="D249" i="26"/>
  <c r="L249" i="26" s="1"/>
  <c r="D250" i="26"/>
  <c r="L250" i="26" s="1"/>
  <c r="D251" i="26"/>
  <c r="L251" i="26" s="1"/>
  <c r="D252" i="26"/>
  <c r="L252" i="26" s="1"/>
  <c r="D253" i="26"/>
  <c r="L253" i="26" s="1"/>
  <c r="D254" i="26"/>
  <c r="L254" i="26" s="1"/>
  <c r="D255" i="26"/>
  <c r="L255" i="26" s="1"/>
  <c r="D256" i="26"/>
  <c r="L256" i="26" s="1"/>
  <c r="D257" i="26"/>
  <c r="L257" i="26" s="1"/>
  <c r="D258" i="26"/>
  <c r="L258" i="26" s="1"/>
  <c r="D259" i="26"/>
  <c r="L259" i="26" s="1"/>
  <c r="D260" i="26"/>
  <c r="L260" i="26" s="1"/>
  <c r="D261" i="26"/>
  <c r="L261" i="26" s="1"/>
  <c r="D262" i="26"/>
  <c r="L262" i="26" s="1"/>
  <c r="D263" i="26"/>
  <c r="L263" i="26" s="1"/>
  <c r="D264" i="26"/>
  <c r="L264" i="26" s="1"/>
  <c r="D265" i="26"/>
  <c r="L265" i="26" s="1"/>
  <c r="D266" i="26"/>
  <c r="L266" i="26" s="1"/>
  <c r="D267" i="26"/>
  <c r="L267" i="26" s="1"/>
  <c r="D268" i="26"/>
  <c r="L268" i="26" s="1"/>
  <c r="D269" i="26"/>
  <c r="L269" i="26" s="1"/>
  <c r="D270" i="26"/>
  <c r="L270" i="26" s="1"/>
  <c r="D271" i="26"/>
  <c r="L271" i="26" s="1"/>
  <c r="D272" i="26"/>
  <c r="L272" i="26" s="1"/>
  <c r="D273" i="26"/>
  <c r="L273" i="26" s="1"/>
  <c r="D274" i="26"/>
  <c r="L274" i="26" s="1"/>
  <c r="D275" i="26"/>
  <c r="L275" i="26" s="1"/>
  <c r="D276" i="26"/>
  <c r="L276" i="26" s="1"/>
  <c r="D277" i="26"/>
  <c r="L277" i="26" s="1"/>
  <c r="D278" i="26"/>
  <c r="L278" i="26" s="1"/>
  <c r="D279" i="26"/>
  <c r="L279" i="26" s="1"/>
  <c r="D280" i="26"/>
  <c r="L280" i="26" s="1"/>
  <c r="D281" i="26"/>
  <c r="L281" i="26" s="1"/>
  <c r="D282" i="26"/>
  <c r="L282" i="26" s="1"/>
  <c r="D283" i="26"/>
  <c r="L283" i="26" s="1"/>
  <c r="D284" i="26"/>
  <c r="L284" i="26" s="1"/>
  <c r="D285" i="26"/>
  <c r="L285" i="26" s="1"/>
  <c r="D286" i="26"/>
  <c r="L286" i="26" s="1"/>
  <c r="D287" i="26"/>
  <c r="L287" i="26" s="1"/>
  <c r="D288" i="26"/>
  <c r="L288" i="26" s="1"/>
  <c r="D289" i="26"/>
  <c r="L289" i="26" s="1"/>
  <c r="D290" i="26"/>
  <c r="L290" i="26" s="1"/>
  <c r="D291" i="26"/>
  <c r="L291" i="26" s="1"/>
  <c r="D292" i="26"/>
  <c r="L292" i="26" s="1"/>
  <c r="D293" i="26"/>
  <c r="L293" i="26" s="1"/>
  <c r="D294" i="26"/>
  <c r="L294" i="26" s="1"/>
  <c r="D295" i="26"/>
  <c r="L295" i="26" s="1"/>
  <c r="D296" i="26"/>
  <c r="L296" i="26" s="1"/>
  <c r="D297" i="26"/>
  <c r="L297" i="26" s="1"/>
  <c r="D298" i="26"/>
  <c r="L298" i="26" s="1"/>
  <c r="D299" i="26"/>
  <c r="L299" i="26" s="1"/>
  <c r="D300" i="26"/>
  <c r="L300" i="26" s="1"/>
  <c r="D301" i="26"/>
  <c r="L301" i="26" s="1"/>
  <c r="D302" i="26"/>
  <c r="L302" i="26" s="1"/>
  <c r="D303" i="26"/>
  <c r="L303" i="26" s="1"/>
  <c r="D304" i="26"/>
  <c r="L304" i="26" s="1"/>
  <c r="D305" i="26"/>
  <c r="L305" i="26" s="1"/>
  <c r="D306" i="26"/>
  <c r="L306" i="26" s="1"/>
  <c r="D307" i="26"/>
  <c r="L307" i="26" s="1"/>
  <c r="D308" i="26"/>
  <c r="L308" i="26" s="1"/>
  <c r="D309" i="26"/>
  <c r="L309" i="26" s="1"/>
  <c r="D310" i="26"/>
  <c r="L310" i="26" s="1"/>
  <c r="D311" i="26"/>
  <c r="L311" i="26" s="1"/>
  <c r="D312" i="26"/>
  <c r="L312" i="26" s="1"/>
  <c r="D313" i="26"/>
  <c r="L313" i="26" s="1"/>
  <c r="D314" i="26"/>
  <c r="L314" i="26" s="1"/>
  <c r="D315" i="26"/>
  <c r="L315" i="26" s="1"/>
  <c r="D316" i="26"/>
  <c r="L316" i="26" s="1"/>
  <c r="D317" i="26"/>
  <c r="L317" i="26" s="1"/>
  <c r="D318" i="26"/>
  <c r="L318" i="26" s="1"/>
  <c r="D319" i="26"/>
  <c r="L319" i="26" s="1"/>
  <c r="D320" i="26"/>
  <c r="L320" i="26" s="1"/>
  <c r="D321" i="26"/>
  <c r="L321" i="26" s="1"/>
  <c r="D322" i="26"/>
  <c r="L322" i="26" s="1"/>
  <c r="D323" i="26"/>
  <c r="L323" i="26" s="1"/>
  <c r="D324" i="26"/>
  <c r="L324" i="26" s="1"/>
  <c r="D325" i="26"/>
  <c r="L325" i="26" s="1"/>
  <c r="D326" i="26"/>
  <c r="L326" i="26" s="1"/>
  <c r="D327" i="26"/>
  <c r="L327" i="26" s="1"/>
  <c r="D328" i="26"/>
  <c r="L328" i="26" s="1"/>
  <c r="D329" i="26"/>
  <c r="L329" i="26" s="1"/>
  <c r="D330" i="26"/>
  <c r="L330" i="26" s="1"/>
  <c r="D331" i="26"/>
  <c r="L331" i="26" s="1"/>
  <c r="D332" i="26"/>
  <c r="L332" i="26" s="1"/>
  <c r="D333" i="26"/>
  <c r="L333" i="26" s="1"/>
  <c r="D334" i="26"/>
  <c r="L334" i="26" s="1"/>
  <c r="D335" i="26"/>
  <c r="L335" i="26" s="1"/>
  <c r="D336" i="26"/>
  <c r="L336" i="26" s="1"/>
  <c r="D337" i="26"/>
  <c r="L337" i="26" s="1"/>
  <c r="D338" i="26"/>
  <c r="L338" i="26" s="1"/>
  <c r="D339" i="26"/>
  <c r="L339" i="26" s="1"/>
  <c r="D340" i="26"/>
  <c r="L340" i="26" s="1"/>
  <c r="D341" i="26"/>
  <c r="L341" i="26" s="1"/>
  <c r="D342" i="26"/>
  <c r="L342" i="26" s="1"/>
  <c r="D343" i="26"/>
  <c r="L343" i="26" s="1"/>
  <c r="D344" i="26"/>
  <c r="L344" i="26" s="1"/>
  <c r="D345" i="26"/>
  <c r="L345" i="26" s="1"/>
  <c r="D346" i="26"/>
  <c r="L346" i="26" s="1"/>
  <c r="D347" i="26"/>
  <c r="L347" i="26" s="1"/>
  <c r="F2" i="24"/>
  <c r="G2" i="24" s="1"/>
  <c r="F3" i="24"/>
  <c r="G3" i="24" s="1"/>
  <c r="F4" i="24"/>
  <c r="G4" i="24" s="1"/>
  <c r="F5" i="24"/>
  <c r="G5" i="24" s="1"/>
  <c r="F6" i="24"/>
  <c r="G6" i="24" s="1"/>
  <c r="F7" i="24"/>
  <c r="G7" i="24" s="1"/>
  <c r="F8" i="24"/>
  <c r="G8" i="24" s="1"/>
  <c r="F9" i="24"/>
  <c r="G9" i="24" s="1"/>
  <c r="F10" i="24"/>
  <c r="G10" i="24" s="1"/>
  <c r="F11" i="24"/>
  <c r="G11" i="24" s="1"/>
  <c r="F12" i="24"/>
  <c r="G12" i="24" s="1"/>
  <c r="F13" i="24"/>
  <c r="G13" i="24" s="1"/>
  <c r="F14" i="24"/>
  <c r="G14" i="24" s="1"/>
  <c r="F15" i="24"/>
  <c r="G15" i="24" s="1"/>
  <c r="F16" i="24"/>
  <c r="G16" i="24" s="1"/>
  <c r="F17" i="24"/>
  <c r="G17" i="24" s="1"/>
  <c r="F18" i="24"/>
  <c r="G18" i="24" s="1"/>
  <c r="F19" i="24"/>
  <c r="G19" i="24" s="1"/>
  <c r="F20" i="24"/>
  <c r="G20" i="24" s="1"/>
  <c r="F21" i="24"/>
  <c r="G21" i="24" s="1"/>
  <c r="F22" i="24"/>
  <c r="G22" i="24" s="1"/>
  <c r="F23" i="24"/>
  <c r="G23" i="24" s="1"/>
  <c r="F24" i="24"/>
  <c r="G24" i="24" s="1"/>
  <c r="F25" i="24"/>
  <c r="G25" i="24" s="1"/>
  <c r="F26" i="24"/>
  <c r="G26" i="24" s="1"/>
  <c r="F27" i="24"/>
  <c r="G27" i="24" s="1"/>
  <c r="F28" i="24"/>
  <c r="G28" i="24" s="1"/>
  <c r="F29" i="24"/>
  <c r="G29" i="24" s="1"/>
  <c r="F30" i="24"/>
  <c r="G30" i="24" s="1"/>
  <c r="F31" i="24"/>
  <c r="G31" i="24" s="1"/>
  <c r="F32" i="24"/>
  <c r="G32" i="24" s="1"/>
  <c r="F33" i="24"/>
  <c r="G33" i="24" s="1"/>
  <c r="F34" i="24"/>
  <c r="G34" i="24" s="1"/>
  <c r="F35" i="24"/>
  <c r="G35" i="24" s="1"/>
  <c r="F36" i="24"/>
  <c r="G36" i="24" s="1"/>
  <c r="F37" i="24"/>
  <c r="G37" i="24" s="1"/>
  <c r="F38" i="24"/>
  <c r="G38" i="24" s="1"/>
  <c r="F39" i="24"/>
  <c r="G39" i="24" s="1"/>
  <c r="F40" i="24"/>
  <c r="G40" i="24" s="1"/>
  <c r="F41" i="24"/>
  <c r="G41" i="24" s="1"/>
  <c r="F42" i="24"/>
  <c r="G42" i="24" s="1"/>
  <c r="F43" i="24"/>
  <c r="G43" i="24" s="1"/>
  <c r="F44" i="24"/>
  <c r="G44" i="24" s="1"/>
  <c r="F45" i="24"/>
  <c r="G45" i="24" s="1"/>
  <c r="F46" i="24"/>
  <c r="G46" i="24" s="1"/>
  <c r="F47" i="24"/>
  <c r="G47" i="24" s="1"/>
  <c r="F48" i="24"/>
  <c r="G48" i="24" s="1"/>
  <c r="F49" i="24"/>
  <c r="G49" i="24" s="1"/>
  <c r="F50" i="24"/>
  <c r="G50" i="24" s="1"/>
  <c r="F51" i="24"/>
  <c r="G51" i="24" s="1"/>
  <c r="F52" i="24"/>
  <c r="G52" i="24" s="1"/>
  <c r="F53" i="24"/>
  <c r="G53" i="24" s="1"/>
  <c r="F54" i="24"/>
  <c r="G54" i="24" s="1"/>
  <c r="F55" i="24"/>
  <c r="G55" i="24" s="1"/>
  <c r="F56" i="24"/>
  <c r="G56" i="24" s="1"/>
  <c r="F57" i="24"/>
  <c r="G57" i="24" s="1"/>
  <c r="F58" i="24"/>
  <c r="G58" i="24" s="1"/>
  <c r="F59" i="24"/>
  <c r="G59" i="24" s="1"/>
  <c r="F60" i="24"/>
  <c r="G60" i="24" s="1"/>
  <c r="F61" i="24"/>
  <c r="G61" i="24" s="1"/>
  <c r="F62" i="24"/>
  <c r="G62" i="24" s="1"/>
  <c r="F63" i="24"/>
  <c r="G63" i="24" s="1"/>
  <c r="F64" i="24"/>
  <c r="G64" i="24" s="1"/>
  <c r="F65" i="24"/>
  <c r="G65" i="24" s="1"/>
  <c r="F66" i="24"/>
  <c r="G66" i="24" s="1"/>
  <c r="F67" i="24"/>
  <c r="G67" i="24" s="1"/>
  <c r="F68" i="24"/>
  <c r="G68" i="24" s="1"/>
  <c r="F69" i="24"/>
  <c r="G69" i="24" s="1"/>
  <c r="F70" i="24"/>
  <c r="G70" i="24" s="1"/>
  <c r="F71" i="24"/>
  <c r="G71" i="24" s="1"/>
  <c r="F72" i="24"/>
  <c r="G72" i="24" s="1"/>
  <c r="F73" i="24"/>
  <c r="G73" i="24" s="1"/>
  <c r="F74" i="24"/>
  <c r="G74" i="24" s="1"/>
  <c r="F75" i="24"/>
  <c r="G75" i="24" s="1"/>
  <c r="F76" i="24"/>
  <c r="G76" i="24" s="1"/>
  <c r="F77" i="24"/>
  <c r="G77" i="24" s="1"/>
  <c r="F78" i="24"/>
  <c r="G78" i="24" s="1"/>
  <c r="F79" i="24"/>
  <c r="G79" i="24" s="1"/>
  <c r="F80" i="24"/>
  <c r="G80" i="24" s="1"/>
  <c r="F81" i="24"/>
  <c r="G81" i="24" s="1"/>
  <c r="F82" i="24"/>
  <c r="G82" i="24" s="1"/>
  <c r="F83" i="24"/>
  <c r="G83" i="24" s="1"/>
  <c r="F84" i="24"/>
  <c r="G84" i="24" s="1"/>
  <c r="F85" i="24"/>
  <c r="G85" i="24" s="1"/>
  <c r="F86" i="24"/>
  <c r="G86" i="24" s="1"/>
  <c r="F87" i="24"/>
  <c r="G87" i="24" s="1"/>
  <c r="F88" i="24"/>
  <c r="G88" i="24" s="1"/>
  <c r="F89" i="24"/>
  <c r="G89" i="24" s="1"/>
  <c r="F90" i="24"/>
  <c r="G90" i="24" s="1"/>
  <c r="F91" i="24"/>
  <c r="G91" i="24" s="1"/>
  <c r="F92" i="24"/>
  <c r="G92" i="24" s="1"/>
  <c r="F93" i="24"/>
  <c r="G93" i="24" s="1"/>
  <c r="F94" i="24"/>
  <c r="G94" i="24" s="1"/>
  <c r="F95" i="24"/>
  <c r="G95" i="24" s="1"/>
  <c r="F96" i="24"/>
  <c r="G96" i="24" s="1"/>
  <c r="F97" i="24"/>
  <c r="G97" i="24" s="1"/>
  <c r="F98" i="24"/>
  <c r="G98" i="24" s="1"/>
  <c r="F99" i="24"/>
  <c r="G99" i="24" s="1"/>
  <c r="F100" i="24"/>
  <c r="G100" i="24" s="1"/>
  <c r="F101" i="24"/>
  <c r="G101" i="24" s="1"/>
  <c r="F102" i="24"/>
  <c r="G102" i="24" s="1"/>
  <c r="F103" i="24"/>
  <c r="G103" i="24" s="1"/>
  <c r="F104" i="24"/>
  <c r="G104" i="24" s="1"/>
  <c r="F105" i="24"/>
  <c r="G105" i="24" s="1"/>
  <c r="F106" i="24"/>
  <c r="G106" i="24" s="1"/>
  <c r="F107" i="24"/>
  <c r="G107" i="24" s="1"/>
  <c r="F108" i="24"/>
  <c r="G108" i="24" s="1"/>
  <c r="F109" i="24"/>
  <c r="G109" i="24" s="1"/>
  <c r="F110" i="24"/>
  <c r="G110" i="24" s="1"/>
  <c r="F111" i="24"/>
  <c r="G111" i="24" s="1"/>
  <c r="F112" i="24"/>
  <c r="G112" i="24" s="1"/>
  <c r="F113" i="24"/>
  <c r="G113" i="24" s="1"/>
  <c r="F114" i="24"/>
  <c r="G114" i="24" s="1"/>
  <c r="F115" i="24"/>
  <c r="G115" i="24" s="1"/>
  <c r="F116" i="24"/>
  <c r="G116" i="24" s="1"/>
  <c r="F117" i="24"/>
  <c r="G117" i="24" s="1"/>
  <c r="F118" i="24"/>
  <c r="G118" i="24" s="1"/>
  <c r="F119" i="24"/>
  <c r="G119" i="24" s="1"/>
  <c r="F120" i="24"/>
  <c r="G120" i="24" s="1"/>
  <c r="F121" i="24"/>
  <c r="G121" i="24" s="1"/>
  <c r="F122" i="24"/>
  <c r="G122" i="24" s="1"/>
  <c r="F123" i="24"/>
  <c r="G123" i="24" s="1"/>
  <c r="F124" i="24"/>
  <c r="G124" i="24" s="1"/>
  <c r="F125" i="24"/>
  <c r="G125" i="24" s="1"/>
  <c r="F126" i="24"/>
  <c r="G126" i="24" s="1"/>
  <c r="F127" i="24"/>
  <c r="G127" i="24" s="1"/>
  <c r="F128" i="24"/>
  <c r="G128" i="24" s="1"/>
  <c r="F129" i="24"/>
  <c r="G129" i="24" s="1"/>
  <c r="F130" i="24"/>
  <c r="G130" i="24" s="1"/>
  <c r="F131" i="24"/>
  <c r="G131" i="24" s="1"/>
  <c r="F132" i="24"/>
  <c r="G132" i="24" s="1"/>
  <c r="F133" i="24"/>
  <c r="G133" i="24" s="1"/>
  <c r="F134" i="24"/>
  <c r="G134" i="24" s="1"/>
  <c r="F135" i="24"/>
  <c r="G135" i="24" s="1"/>
  <c r="F136" i="24"/>
  <c r="G136" i="24" s="1"/>
  <c r="F137" i="24"/>
  <c r="G137" i="24" s="1"/>
  <c r="F138" i="24"/>
  <c r="G138" i="24" s="1"/>
  <c r="F139" i="24"/>
  <c r="G139" i="24" s="1"/>
  <c r="F140" i="24"/>
  <c r="G140" i="24" s="1"/>
  <c r="F141" i="24"/>
  <c r="G141" i="24" s="1"/>
  <c r="F142" i="24"/>
  <c r="G142" i="24" s="1"/>
  <c r="F143" i="24"/>
  <c r="G143" i="24" s="1"/>
  <c r="F144" i="24"/>
  <c r="G144" i="24" s="1"/>
  <c r="F145" i="24"/>
  <c r="G145" i="24" s="1"/>
  <c r="F146" i="24"/>
  <c r="G146" i="24" s="1"/>
  <c r="F147" i="24"/>
  <c r="G147" i="24" s="1"/>
  <c r="F148" i="24"/>
  <c r="G148" i="24" s="1"/>
  <c r="F149" i="24"/>
  <c r="G149" i="24" s="1"/>
  <c r="F150" i="24"/>
  <c r="G150" i="24" s="1"/>
  <c r="F151" i="24"/>
  <c r="G151" i="24" s="1"/>
  <c r="F152" i="24"/>
  <c r="G152" i="24" s="1"/>
  <c r="F153" i="24"/>
  <c r="G153" i="24" s="1"/>
  <c r="F154" i="24"/>
  <c r="G154" i="24" s="1"/>
  <c r="F155" i="24"/>
  <c r="G155" i="24" s="1"/>
  <c r="F156" i="24"/>
  <c r="G156" i="24" s="1"/>
  <c r="F157" i="24"/>
  <c r="G157" i="24" s="1"/>
  <c r="F158" i="24"/>
  <c r="G158" i="24" s="1"/>
  <c r="F159" i="24"/>
  <c r="G159" i="24" s="1"/>
  <c r="F160" i="24"/>
  <c r="G160" i="24" s="1"/>
  <c r="F161" i="24"/>
  <c r="G161" i="24" s="1"/>
  <c r="F162" i="24"/>
  <c r="G162" i="24" s="1"/>
  <c r="F163" i="24"/>
  <c r="G163" i="24" s="1"/>
  <c r="F164" i="24"/>
  <c r="G164" i="24" s="1"/>
  <c r="F165" i="24"/>
  <c r="G165" i="24" s="1"/>
  <c r="F166" i="24"/>
  <c r="G166" i="24" s="1"/>
  <c r="F167" i="24"/>
  <c r="G167" i="24" s="1"/>
  <c r="F168" i="24"/>
  <c r="G168" i="24" s="1"/>
  <c r="F169" i="24"/>
  <c r="G169" i="24" s="1"/>
  <c r="F170" i="24"/>
  <c r="G170" i="24" s="1"/>
  <c r="F171" i="24"/>
  <c r="G171" i="24" s="1"/>
  <c r="F172" i="24"/>
  <c r="G172" i="24" s="1"/>
  <c r="F173" i="24"/>
  <c r="G173" i="24" s="1"/>
  <c r="F174" i="24"/>
  <c r="G174" i="24" s="1"/>
  <c r="F175" i="24"/>
  <c r="G175" i="24" s="1"/>
  <c r="F176" i="24"/>
  <c r="G176" i="24" s="1"/>
  <c r="F177" i="24"/>
  <c r="G177" i="24" s="1"/>
  <c r="F178" i="24"/>
  <c r="G178" i="24" s="1"/>
  <c r="F179" i="24"/>
  <c r="G179" i="24" s="1"/>
  <c r="F180" i="24"/>
  <c r="G180" i="24" s="1"/>
  <c r="F181" i="24"/>
  <c r="G181" i="24" s="1"/>
  <c r="F182" i="24"/>
  <c r="G182" i="24" s="1"/>
  <c r="F183" i="24"/>
  <c r="G183" i="24" s="1"/>
  <c r="F184" i="24"/>
  <c r="G184" i="24" s="1"/>
  <c r="F185" i="24"/>
  <c r="G185" i="24" s="1"/>
  <c r="F186" i="24"/>
  <c r="G186" i="24" s="1"/>
  <c r="F187" i="24"/>
  <c r="G187" i="24" s="1"/>
  <c r="F188" i="24"/>
  <c r="G188" i="24" s="1"/>
  <c r="F189" i="24"/>
  <c r="G189" i="24" s="1"/>
  <c r="F190" i="24"/>
  <c r="G190" i="24" s="1"/>
  <c r="F191" i="24"/>
  <c r="G191" i="24" s="1"/>
  <c r="F192" i="24"/>
  <c r="G192" i="24" s="1"/>
  <c r="F193" i="24"/>
  <c r="G193" i="24" s="1"/>
  <c r="F194" i="24"/>
  <c r="G194" i="24" s="1"/>
  <c r="F195" i="24"/>
  <c r="G195" i="24" s="1"/>
  <c r="F196" i="24"/>
  <c r="G196" i="24" s="1"/>
  <c r="F197" i="24"/>
  <c r="G197" i="24" s="1"/>
  <c r="F198" i="24"/>
  <c r="G198" i="24" s="1"/>
  <c r="F199" i="24"/>
  <c r="G199" i="24" s="1"/>
  <c r="F200" i="24"/>
  <c r="G200" i="24" s="1"/>
  <c r="F201" i="24"/>
  <c r="G201" i="24" s="1"/>
  <c r="F202" i="24"/>
  <c r="G202" i="24" s="1"/>
  <c r="F203" i="24"/>
  <c r="G203" i="24" s="1"/>
  <c r="F204" i="24"/>
  <c r="G204" i="24" s="1"/>
  <c r="F205" i="24"/>
  <c r="G205" i="24" s="1"/>
  <c r="F206" i="24"/>
  <c r="G206" i="24" s="1"/>
  <c r="F207" i="24"/>
  <c r="G207" i="24" s="1"/>
  <c r="F208" i="24"/>
  <c r="G208" i="24" s="1"/>
  <c r="F209" i="24"/>
  <c r="G209" i="24" s="1"/>
  <c r="F210" i="24"/>
  <c r="G210" i="24" s="1"/>
  <c r="F211" i="24"/>
  <c r="G211" i="24" s="1"/>
  <c r="F212" i="24"/>
  <c r="G212" i="24" s="1"/>
  <c r="F213" i="24"/>
  <c r="G213" i="24" s="1"/>
  <c r="F214" i="24"/>
  <c r="G214" i="24" s="1"/>
  <c r="F215" i="24"/>
  <c r="G215" i="24" s="1"/>
  <c r="F216" i="24"/>
  <c r="G216" i="24" s="1"/>
  <c r="F217" i="24"/>
  <c r="G217" i="24" s="1"/>
  <c r="F218" i="24"/>
  <c r="G218" i="24" s="1"/>
  <c r="F219" i="24"/>
  <c r="G219" i="24" s="1"/>
  <c r="F220" i="24"/>
  <c r="G220" i="24" s="1"/>
  <c r="F221" i="24"/>
  <c r="G221" i="24" s="1"/>
  <c r="F222" i="24"/>
  <c r="G222" i="24" s="1"/>
  <c r="F223" i="24"/>
  <c r="G223" i="24" s="1"/>
  <c r="F224" i="24"/>
  <c r="G224" i="24" s="1"/>
  <c r="F225" i="24"/>
  <c r="G225" i="24" s="1"/>
  <c r="F226" i="24"/>
  <c r="G226" i="24" s="1"/>
  <c r="F227" i="24"/>
  <c r="G227" i="24" s="1"/>
  <c r="F228" i="24"/>
  <c r="G228" i="24" s="1"/>
  <c r="F229" i="24"/>
  <c r="G229" i="24" s="1"/>
  <c r="F230" i="24"/>
  <c r="G230" i="24" s="1"/>
  <c r="F231" i="24"/>
  <c r="G231" i="24" s="1"/>
  <c r="F232" i="24"/>
  <c r="G232" i="24" s="1"/>
  <c r="F233" i="24"/>
  <c r="G233" i="24" s="1"/>
  <c r="F234" i="24"/>
  <c r="G234" i="24" s="1"/>
  <c r="F235" i="24"/>
  <c r="G235" i="24" s="1"/>
  <c r="F236" i="24"/>
  <c r="G236" i="24" s="1"/>
  <c r="F237" i="24"/>
  <c r="G237" i="24" s="1"/>
  <c r="F238" i="24"/>
  <c r="G238" i="24" s="1"/>
  <c r="F239" i="24"/>
  <c r="G239" i="24" s="1"/>
  <c r="F240" i="24"/>
  <c r="G240" i="24" s="1"/>
  <c r="F241" i="24"/>
  <c r="G241" i="24" s="1"/>
  <c r="F242" i="24"/>
  <c r="G242" i="24" s="1"/>
  <c r="F243" i="24"/>
  <c r="G243" i="24" s="1"/>
  <c r="F244" i="24"/>
  <c r="G244" i="24" s="1"/>
  <c r="F245" i="24"/>
  <c r="G245" i="24" s="1"/>
  <c r="F246" i="24"/>
  <c r="G246" i="24" s="1"/>
  <c r="F247" i="24"/>
  <c r="G247" i="24" s="1"/>
  <c r="F248" i="24"/>
  <c r="G248" i="24" s="1"/>
  <c r="F249" i="24"/>
  <c r="G249" i="24" s="1"/>
  <c r="F250" i="24"/>
  <c r="G250" i="24" s="1"/>
  <c r="F251" i="24"/>
  <c r="G251" i="24" s="1"/>
  <c r="F252" i="24"/>
  <c r="G252" i="24" s="1"/>
  <c r="F253" i="24"/>
  <c r="G253" i="24" s="1"/>
  <c r="F254" i="24"/>
  <c r="G254" i="24" s="1"/>
  <c r="F255" i="24"/>
  <c r="G255" i="24" s="1"/>
  <c r="F256" i="24"/>
  <c r="G256" i="24" s="1"/>
  <c r="F257" i="24"/>
  <c r="G257" i="24" s="1"/>
  <c r="F258" i="24"/>
  <c r="G258" i="24" s="1"/>
  <c r="F259" i="24"/>
  <c r="G259" i="24" s="1"/>
  <c r="F260" i="24"/>
  <c r="G260" i="24" s="1"/>
  <c r="F261" i="24"/>
  <c r="G261" i="24" s="1"/>
  <c r="F262" i="24"/>
  <c r="G262" i="24" s="1"/>
  <c r="F263" i="24"/>
  <c r="G263" i="24" s="1"/>
  <c r="F264" i="24"/>
  <c r="G264" i="24" s="1"/>
  <c r="F265" i="24"/>
  <c r="G265" i="24" s="1"/>
  <c r="F266" i="24"/>
  <c r="G266" i="24" s="1"/>
  <c r="F267" i="24"/>
  <c r="G267" i="24" s="1"/>
  <c r="F268" i="24"/>
  <c r="G268" i="24" s="1"/>
  <c r="F269" i="24"/>
  <c r="G269" i="24" s="1"/>
  <c r="F270" i="24"/>
  <c r="G270" i="24" s="1"/>
  <c r="F271" i="24"/>
  <c r="G271" i="24" s="1"/>
  <c r="F272" i="24"/>
  <c r="G272" i="24" s="1"/>
  <c r="F273" i="24"/>
  <c r="G273" i="24" s="1"/>
  <c r="F274" i="24"/>
  <c r="G274" i="24" s="1"/>
  <c r="F275" i="24"/>
  <c r="G275" i="24" s="1"/>
  <c r="F276" i="24"/>
  <c r="G276" i="24" s="1"/>
  <c r="F277" i="24"/>
  <c r="G277" i="24" s="1"/>
  <c r="F278" i="24"/>
  <c r="G278" i="24" s="1"/>
  <c r="F279" i="24"/>
  <c r="G279" i="24" s="1"/>
  <c r="F280" i="24"/>
  <c r="G280" i="24" s="1"/>
  <c r="F281" i="24"/>
  <c r="G281" i="24" s="1"/>
  <c r="F282" i="24"/>
  <c r="G282" i="24" s="1"/>
  <c r="F283" i="24"/>
  <c r="G283" i="24" s="1"/>
  <c r="F284" i="24"/>
  <c r="G284" i="24" s="1"/>
  <c r="F285" i="24"/>
  <c r="G285" i="24" s="1"/>
  <c r="F286" i="24"/>
  <c r="G286" i="24" s="1"/>
  <c r="F287" i="24"/>
  <c r="G287" i="24" s="1"/>
  <c r="F288" i="24"/>
  <c r="G288" i="24" s="1"/>
  <c r="F289" i="24"/>
  <c r="G289" i="24" s="1"/>
  <c r="F290" i="24"/>
  <c r="G290" i="24" s="1"/>
  <c r="F291" i="24"/>
  <c r="G291" i="24" s="1"/>
  <c r="F292" i="24"/>
  <c r="G292" i="24" s="1"/>
  <c r="F293" i="24"/>
  <c r="G293" i="24" s="1"/>
  <c r="F294" i="24"/>
  <c r="G294" i="24" s="1"/>
  <c r="F295" i="24"/>
  <c r="G295" i="24" s="1"/>
  <c r="F296" i="24"/>
  <c r="G296" i="24" s="1"/>
  <c r="F297" i="24"/>
  <c r="G297" i="24" s="1"/>
  <c r="F298" i="24"/>
  <c r="G298" i="24" s="1"/>
  <c r="F299" i="24"/>
  <c r="G299" i="24" s="1"/>
  <c r="F300" i="24"/>
  <c r="G300" i="24" s="1"/>
  <c r="F301" i="24"/>
  <c r="G301" i="24" s="1"/>
  <c r="F302" i="24"/>
  <c r="G302" i="24" s="1"/>
  <c r="F303" i="24"/>
  <c r="G303" i="24" s="1"/>
  <c r="F304" i="24"/>
  <c r="G304" i="24" s="1"/>
  <c r="F305" i="24"/>
  <c r="G305" i="24" s="1"/>
  <c r="F306" i="24"/>
  <c r="G306" i="24" s="1"/>
  <c r="F307" i="24"/>
  <c r="G307" i="24" s="1"/>
  <c r="F308" i="24"/>
  <c r="G308" i="24" s="1"/>
  <c r="F309" i="24"/>
  <c r="G309" i="24" s="1"/>
  <c r="F310" i="24"/>
  <c r="G310" i="24" s="1"/>
  <c r="F311" i="24"/>
  <c r="G311" i="24" s="1"/>
  <c r="F312" i="24"/>
  <c r="G312" i="24" s="1"/>
  <c r="F313" i="24"/>
  <c r="G313" i="24" s="1"/>
  <c r="F314" i="24"/>
  <c r="G314" i="24" s="1"/>
  <c r="F315" i="24"/>
  <c r="G315" i="24" s="1"/>
  <c r="F316" i="24"/>
  <c r="G316" i="24" s="1"/>
  <c r="F317" i="24"/>
  <c r="G317" i="24" s="1"/>
  <c r="F318" i="24"/>
  <c r="G318" i="24" s="1"/>
  <c r="F319" i="24"/>
  <c r="G319" i="24" s="1"/>
  <c r="F320" i="24"/>
  <c r="G320" i="24" s="1"/>
  <c r="F321" i="24"/>
  <c r="G321" i="24" s="1"/>
  <c r="F322" i="24"/>
  <c r="G322" i="24" s="1"/>
  <c r="F323" i="24"/>
  <c r="G323" i="24" s="1"/>
  <c r="F324" i="24"/>
  <c r="G324" i="24" s="1"/>
  <c r="F325" i="24"/>
  <c r="G325" i="24" s="1"/>
  <c r="F326" i="24"/>
  <c r="G326" i="24" s="1"/>
  <c r="F327" i="24"/>
  <c r="G327" i="24" s="1"/>
  <c r="F328" i="24"/>
  <c r="G328" i="24" s="1"/>
  <c r="F329" i="24"/>
  <c r="G329" i="24" s="1"/>
  <c r="F330" i="24"/>
  <c r="G330" i="24" s="1"/>
  <c r="F331" i="24"/>
  <c r="G331" i="24" s="1"/>
  <c r="F332" i="24"/>
  <c r="G332" i="24" s="1"/>
  <c r="F333" i="24"/>
  <c r="G333" i="24" s="1"/>
  <c r="F334" i="24"/>
  <c r="G334" i="24" s="1"/>
  <c r="F335" i="24"/>
  <c r="G335" i="24" s="1"/>
  <c r="F336" i="24"/>
  <c r="G336" i="24" s="1"/>
  <c r="F337" i="24"/>
  <c r="G337" i="24" s="1"/>
  <c r="F338" i="24"/>
  <c r="G338" i="24" s="1"/>
  <c r="F339" i="24"/>
  <c r="G339" i="24" s="1"/>
  <c r="F340" i="24"/>
  <c r="G340" i="24" s="1"/>
  <c r="F341" i="24"/>
  <c r="G341" i="24" s="1"/>
  <c r="F342" i="24"/>
  <c r="G342" i="24" s="1"/>
  <c r="F343" i="24"/>
  <c r="G343" i="24" s="1"/>
  <c r="F344" i="24"/>
  <c r="G344" i="24" s="1"/>
  <c r="F345" i="24"/>
  <c r="G345" i="24" s="1"/>
  <c r="F346" i="24"/>
  <c r="G346" i="24" s="1"/>
  <c r="F347" i="24"/>
  <c r="G347" i="24" s="1"/>
  <c r="F348" i="24"/>
  <c r="G348" i="24" s="1"/>
  <c r="F349" i="24"/>
  <c r="G349" i="24" s="1"/>
  <c r="F350" i="24"/>
  <c r="G350" i="24" s="1"/>
  <c r="F351" i="24"/>
  <c r="G351" i="24" s="1"/>
  <c r="F352" i="24"/>
  <c r="G352" i="24" s="1"/>
  <c r="F353" i="24"/>
  <c r="G353" i="24" s="1"/>
  <c r="F354" i="24"/>
  <c r="G354" i="24" s="1"/>
  <c r="F355" i="24"/>
  <c r="G355" i="24" s="1"/>
  <c r="F356" i="24"/>
  <c r="G356" i="24" s="1"/>
  <c r="F357" i="24"/>
  <c r="G357" i="24" s="1"/>
  <c r="F358" i="24"/>
  <c r="G358" i="24" s="1"/>
  <c r="F359" i="24"/>
  <c r="G359" i="24" s="1"/>
  <c r="F360" i="24"/>
  <c r="G360" i="24" s="1"/>
  <c r="F361" i="24"/>
  <c r="G361" i="24" s="1"/>
  <c r="F362" i="24"/>
  <c r="G362" i="24" s="1"/>
  <c r="F363" i="24"/>
  <c r="G363" i="24" s="1"/>
  <c r="F364" i="24"/>
  <c r="G364" i="24" s="1"/>
  <c r="F365" i="24"/>
  <c r="G365" i="24" s="1"/>
  <c r="F366" i="24"/>
  <c r="G366" i="24" s="1"/>
  <c r="F367" i="24"/>
  <c r="G367" i="24" s="1"/>
  <c r="F368" i="24"/>
  <c r="G368" i="24" s="1"/>
  <c r="F369" i="24"/>
  <c r="G369" i="24" s="1"/>
  <c r="F370" i="24"/>
  <c r="G370" i="24" s="1"/>
  <c r="F371" i="24"/>
  <c r="G371" i="24" s="1"/>
  <c r="F372" i="24"/>
  <c r="G372" i="24" s="1"/>
  <c r="F373" i="24"/>
  <c r="G373" i="24" s="1"/>
  <c r="F374" i="24"/>
  <c r="G374" i="24" s="1"/>
  <c r="F375" i="24"/>
  <c r="G375" i="24" s="1"/>
  <c r="F376" i="24"/>
  <c r="G376" i="24" s="1"/>
  <c r="F377" i="24"/>
  <c r="G377" i="24" s="1"/>
  <c r="F378" i="24"/>
  <c r="G378" i="24" s="1"/>
  <c r="F379" i="24"/>
  <c r="G379" i="24" s="1"/>
  <c r="F380" i="24"/>
  <c r="G380" i="24" s="1"/>
  <c r="F381" i="24"/>
  <c r="G381" i="24" s="1"/>
  <c r="F382" i="24"/>
  <c r="G382" i="24" s="1"/>
  <c r="F383" i="24"/>
  <c r="G383" i="24" s="1"/>
  <c r="F384" i="24"/>
  <c r="G384" i="24" s="1"/>
  <c r="F385" i="24"/>
  <c r="G385" i="24" s="1"/>
  <c r="F386" i="24"/>
  <c r="G386" i="24" s="1"/>
  <c r="F387" i="24"/>
  <c r="G387" i="24" s="1"/>
  <c r="F388" i="24"/>
  <c r="G388" i="24" s="1"/>
  <c r="F389" i="24"/>
  <c r="G389" i="24" s="1"/>
  <c r="F390" i="24"/>
  <c r="G390" i="24" s="1"/>
  <c r="F391" i="24"/>
  <c r="G391" i="24" s="1"/>
  <c r="F392" i="24"/>
  <c r="G392" i="24" s="1"/>
  <c r="F393" i="24"/>
  <c r="G393" i="24" s="1"/>
  <c r="F394" i="24"/>
  <c r="G394" i="24" s="1"/>
  <c r="F395" i="24"/>
  <c r="G395" i="24" s="1"/>
  <c r="F396" i="24"/>
  <c r="G396" i="24" s="1"/>
  <c r="F397" i="24"/>
  <c r="G397" i="24" s="1"/>
  <c r="F398" i="24"/>
  <c r="G398" i="24" s="1"/>
  <c r="F399" i="24"/>
  <c r="G399" i="24" s="1"/>
  <c r="F400" i="24"/>
  <c r="G400" i="24" s="1"/>
  <c r="F401" i="24"/>
  <c r="G401" i="24" s="1"/>
  <c r="F402" i="24"/>
  <c r="G402" i="24" s="1"/>
  <c r="F403" i="24"/>
  <c r="G403" i="24" s="1"/>
  <c r="F404" i="24"/>
  <c r="G404" i="24" s="1"/>
  <c r="F405" i="24"/>
  <c r="G405" i="24" s="1"/>
  <c r="F406" i="24"/>
  <c r="G406" i="24" s="1"/>
  <c r="F407" i="24"/>
  <c r="G407" i="24" s="1"/>
  <c r="F408" i="24"/>
  <c r="G408" i="24" s="1"/>
  <c r="F409" i="24"/>
  <c r="G409" i="24" s="1"/>
  <c r="F410" i="24"/>
  <c r="G410" i="24" s="1"/>
  <c r="F411" i="24"/>
  <c r="G411" i="24" s="1"/>
  <c r="F412" i="24"/>
  <c r="G412" i="24" s="1"/>
  <c r="F413" i="24"/>
  <c r="G413" i="24" s="1"/>
  <c r="F414" i="24"/>
  <c r="G414" i="24" s="1"/>
  <c r="F415" i="24"/>
  <c r="G415" i="24" s="1"/>
  <c r="F416" i="24"/>
  <c r="G416" i="24" s="1"/>
  <c r="F417" i="24"/>
  <c r="G417" i="24" s="1"/>
  <c r="F418" i="24"/>
  <c r="G418" i="24" s="1"/>
  <c r="F419" i="24"/>
  <c r="G419" i="24" s="1"/>
  <c r="F420" i="24"/>
  <c r="G420" i="24" s="1"/>
  <c r="F421" i="24"/>
  <c r="G421" i="24" s="1"/>
  <c r="F422" i="24"/>
  <c r="G422" i="24" s="1"/>
  <c r="F423" i="24"/>
  <c r="G423" i="24" s="1"/>
  <c r="F424" i="24"/>
  <c r="G424" i="24" s="1"/>
  <c r="F425" i="24"/>
  <c r="G425" i="24" s="1"/>
  <c r="F426" i="24"/>
  <c r="G426" i="24" s="1"/>
  <c r="F427" i="24"/>
  <c r="G427" i="24" s="1"/>
  <c r="F428" i="24"/>
  <c r="G428" i="24" s="1"/>
  <c r="F429" i="24"/>
  <c r="G429" i="24" s="1"/>
  <c r="F430" i="24"/>
  <c r="G430" i="24" s="1"/>
  <c r="F431" i="24"/>
  <c r="G431" i="24" s="1"/>
  <c r="F432" i="24"/>
  <c r="G432" i="24" s="1"/>
  <c r="F433" i="24"/>
  <c r="G433" i="24" s="1"/>
  <c r="F434" i="24"/>
  <c r="G434" i="24" s="1"/>
  <c r="F435" i="24"/>
  <c r="G435" i="24" s="1"/>
  <c r="F436" i="24"/>
  <c r="G436" i="24" s="1"/>
  <c r="F437" i="24"/>
  <c r="G437" i="24" s="1"/>
  <c r="F438" i="24"/>
  <c r="G438" i="24" s="1"/>
  <c r="F439" i="24"/>
  <c r="G439" i="24" s="1"/>
  <c r="F440" i="24"/>
  <c r="G440" i="24" s="1"/>
  <c r="F441" i="24"/>
  <c r="G441" i="24" s="1"/>
  <c r="F442" i="24"/>
  <c r="G442" i="24" s="1"/>
  <c r="F443" i="24"/>
  <c r="G443" i="24" s="1"/>
  <c r="F444" i="24"/>
  <c r="G444" i="24" s="1"/>
  <c r="F445" i="24"/>
  <c r="G445" i="24" s="1"/>
  <c r="F446" i="24"/>
  <c r="G446" i="24" s="1"/>
  <c r="F447" i="24"/>
  <c r="G447" i="24" s="1"/>
  <c r="F448" i="24"/>
  <c r="G448" i="24" s="1"/>
  <c r="F449" i="24"/>
  <c r="G449" i="24" s="1"/>
  <c r="F450" i="24"/>
  <c r="G450" i="24" s="1"/>
  <c r="F451" i="24"/>
  <c r="G451" i="24" s="1"/>
  <c r="F452" i="24"/>
  <c r="G452" i="24" s="1"/>
  <c r="F453" i="24"/>
  <c r="G453" i="24" s="1"/>
  <c r="F454" i="24"/>
  <c r="G454" i="24" s="1"/>
  <c r="F455" i="24"/>
  <c r="G455" i="24" s="1"/>
  <c r="F456" i="24"/>
  <c r="G456" i="24" s="1"/>
  <c r="F457" i="24"/>
  <c r="G457" i="24" s="1"/>
  <c r="F458" i="24"/>
  <c r="G458" i="24" s="1"/>
  <c r="F459" i="24"/>
  <c r="G459" i="24" s="1"/>
  <c r="F460" i="24"/>
  <c r="G460" i="24" s="1"/>
  <c r="F461" i="24"/>
  <c r="G461" i="24" s="1"/>
  <c r="F462" i="24"/>
  <c r="G462" i="24" s="1"/>
  <c r="F463" i="24"/>
  <c r="G463" i="24" s="1"/>
  <c r="F464" i="24"/>
  <c r="G464" i="24" s="1"/>
  <c r="F465" i="24"/>
  <c r="G465" i="24" s="1"/>
  <c r="F466" i="24"/>
  <c r="G466" i="24" s="1"/>
  <c r="F467" i="24"/>
  <c r="G467" i="24" s="1"/>
  <c r="F468" i="24"/>
  <c r="G468" i="24" s="1"/>
  <c r="F469" i="24"/>
  <c r="G469" i="24" s="1"/>
  <c r="F470" i="24"/>
  <c r="G470" i="24" s="1"/>
  <c r="F471" i="24"/>
  <c r="G471" i="24" s="1"/>
  <c r="F472" i="24"/>
  <c r="G472" i="24" s="1"/>
  <c r="F473" i="24"/>
  <c r="G473" i="24" s="1"/>
  <c r="F474" i="24"/>
  <c r="G474" i="24" s="1"/>
  <c r="F475" i="24"/>
  <c r="G475" i="24" s="1"/>
  <c r="F476" i="24"/>
  <c r="G476" i="24" s="1"/>
  <c r="F477" i="24"/>
  <c r="G477" i="24" s="1"/>
  <c r="F478" i="24"/>
  <c r="G478" i="24" s="1"/>
  <c r="F479" i="24"/>
  <c r="G479" i="24" s="1"/>
  <c r="F480" i="24"/>
  <c r="G480" i="24" s="1"/>
  <c r="F481" i="24"/>
  <c r="G481" i="24" s="1"/>
  <c r="F482" i="24"/>
  <c r="G482" i="24" s="1"/>
  <c r="F483" i="24"/>
  <c r="G483" i="24" s="1"/>
  <c r="F484" i="24"/>
  <c r="G484" i="24" s="1"/>
  <c r="F485" i="24"/>
  <c r="G485" i="24" s="1"/>
  <c r="F486" i="24"/>
  <c r="G486" i="24" s="1"/>
  <c r="F487" i="24"/>
  <c r="G487" i="24" s="1"/>
  <c r="F488" i="24"/>
  <c r="G488" i="24" s="1"/>
  <c r="F489" i="24"/>
  <c r="G489" i="24" s="1"/>
  <c r="F490" i="24"/>
  <c r="G490" i="24" s="1"/>
  <c r="F491" i="24"/>
  <c r="G491" i="24" s="1"/>
  <c r="F492" i="24"/>
  <c r="G492" i="24" s="1"/>
  <c r="F493" i="24"/>
  <c r="G493" i="24" s="1"/>
  <c r="F494" i="24"/>
  <c r="G494" i="24" s="1"/>
  <c r="F495" i="24"/>
  <c r="G495" i="24" s="1"/>
  <c r="F496" i="24"/>
  <c r="G496" i="24" s="1"/>
  <c r="F497" i="24"/>
  <c r="G497" i="24" s="1"/>
  <c r="F498" i="24"/>
  <c r="G498" i="24" s="1"/>
  <c r="F499" i="24"/>
  <c r="G499" i="24" s="1"/>
  <c r="F500" i="24"/>
  <c r="G500" i="24" s="1"/>
  <c r="F501" i="24"/>
  <c r="G501" i="24" s="1"/>
  <c r="F502" i="24"/>
  <c r="G502" i="24" s="1"/>
  <c r="F503" i="24"/>
  <c r="G503" i="24" s="1"/>
  <c r="F504" i="24"/>
  <c r="G504" i="24" s="1"/>
  <c r="F505" i="24"/>
  <c r="G505" i="24" s="1"/>
  <c r="F506" i="24"/>
  <c r="G506" i="24" s="1"/>
  <c r="F507" i="24"/>
  <c r="G507" i="24" s="1"/>
  <c r="F508" i="24"/>
  <c r="G508" i="24" s="1"/>
  <c r="F509" i="24"/>
  <c r="G509" i="24" s="1"/>
  <c r="F510" i="24"/>
  <c r="G510" i="24" s="1"/>
  <c r="F511" i="24"/>
  <c r="G511" i="24" s="1"/>
  <c r="F512" i="24"/>
  <c r="G512" i="24" s="1"/>
  <c r="F513" i="24"/>
  <c r="G513" i="24" s="1"/>
  <c r="F514" i="24"/>
  <c r="G514" i="24" s="1"/>
  <c r="F515" i="24"/>
  <c r="G515" i="24" s="1"/>
  <c r="F516" i="24"/>
  <c r="G516" i="24" s="1"/>
  <c r="F517" i="24"/>
  <c r="G517" i="24" s="1"/>
  <c r="F518" i="24"/>
  <c r="G518" i="24" s="1"/>
  <c r="F519" i="24"/>
  <c r="G519" i="24" s="1"/>
  <c r="F520" i="24"/>
  <c r="G520" i="24" s="1"/>
  <c r="F521" i="24"/>
  <c r="G521" i="24" s="1"/>
  <c r="F522" i="24"/>
  <c r="G522" i="24" s="1"/>
  <c r="F523" i="24"/>
  <c r="G523" i="24" s="1"/>
  <c r="F524" i="24"/>
  <c r="G524" i="24" s="1"/>
  <c r="F525" i="24"/>
  <c r="G525" i="24" s="1"/>
  <c r="F526" i="24"/>
  <c r="G526" i="24" s="1"/>
  <c r="F527" i="24"/>
  <c r="G527" i="24" s="1"/>
  <c r="F528" i="24"/>
  <c r="G528" i="24" s="1"/>
  <c r="F529" i="24"/>
  <c r="G529" i="24" s="1"/>
  <c r="F530" i="24"/>
  <c r="G530" i="24" s="1"/>
  <c r="F531" i="24"/>
  <c r="G531" i="24" s="1"/>
  <c r="F532" i="24"/>
  <c r="G532" i="24" s="1"/>
  <c r="F533" i="24"/>
  <c r="G533" i="24" s="1"/>
  <c r="F534" i="24"/>
  <c r="G534" i="24" s="1"/>
  <c r="F535" i="24"/>
  <c r="G535" i="24" s="1"/>
  <c r="F536" i="24"/>
  <c r="G536" i="24" s="1"/>
  <c r="F537" i="24"/>
  <c r="G537" i="24" s="1"/>
  <c r="F538" i="24"/>
  <c r="G538" i="24" s="1"/>
  <c r="F539" i="24"/>
  <c r="G539" i="24" s="1"/>
  <c r="F540" i="24"/>
  <c r="G540" i="24" s="1"/>
  <c r="F541" i="24"/>
  <c r="G541" i="24" s="1"/>
  <c r="F542" i="24"/>
  <c r="G542" i="24" s="1"/>
  <c r="F543" i="24"/>
  <c r="G543" i="24" s="1"/>
  <c r="F544" i="24"/>
  <c r="G544" i="24" s="1"/>
  <c r="F545" i="24"/>
  <c r="G545" i="24" s="1"/>
  <c r="F546" i="24"/>
  <c r="G546" i="24" s="1"/>
  <c r="F547" i="24"/>
  <c r="G547" i="24" s="1"/>
  <c r="F548" i="24"/>
  <c r="G548" i="24" s="1"/>
  <c r="F549" i="24"/>
  <c r="G549" i="24" s="1"/>
  <c r="F550" i="24"/>
  <c r="G550" i="24" s="1"/>
  <c r="F551" i="24"/>
  <c r="G551" i="24" s="1"/>
  <c r="F552" i="24"/>
  <c r="G552" i="24" s="1"/>
  <c r="F553" i="24"/>
  <c r="G553" i="24" s="1"/>
  <c r="F554" i="24"/>
  <c r="G554" i="24" s="1"/>
  <c r="F555" i="24"/>
  <c r="G555" i="24" s="1"/>
  <c r="F556" i="24"/>
  <c r="G556" i="24" s="1"/>
  <c r="F557" i="24"/>
  <c r="G557" i="24" s="1"/>
  <c r="F558" i="24"/>
  <c r="G558" i="24" s="1"/>
  <c r="F559" i="24"/>
  <c r="G559" i="24" s="1"/>
  <c r="F560" i="24"/>
  <c r="G560" i="24" s="1"/>
  <c r="F561" i="24"/>
  <c r="G561" i="24" s="1"/>
  <c r="F562" i="24"/>
  <c r="G562" i="24" s="1"/>
  <c r="F563" i="24"/>
  <c r="G563" i="24" s="1"/>
  <c r="F564" i="24"/>
  <c r="G564" i="24" s="1"/>
  <c r="F565" i="24"/>
  <c r="G565" i="24" s="1"/>
  <c r="F566" i="24"/>
  <c r="G566" i="24" s="1"/>
  <c r="F567" i="24"/>
  <c r="G567" i="24" s="1"/>
  <c r="F568" i="24"/>
  <c r="G568" i="24" s="1"/>
  <c r="F569" i="24"/>
  <c r="G569" i="24" s="1"/>
  <c r="F570" i="24"/>
  <c r="G570" i="24" s="1"/>
  <c r="F571" i="24"/>
  <c r="G571" i="24" s="1"/>
  <c r="F572" i="24"/>
  <c r="G572" i="24" s="1"/>
  <c r="F573" i="24"/>
  <c r="G573" i="24" s="1"/>
  <c r="F574" i="24"/>
  <c r="G574" i="24" s="1"/>
  <c r="F575" i="24"/>
  <c r="G575" i="24" s="1"/>
  <c r="F576" i="24"/>
  <c r="G576" i="24" s="1"/>
  <c r="F577" i="24"/>
  <c r="G577" i="24" s="1"/>
  <c r="F578" i="24"/>
  <c r="G578" i="24" s="1"/>
  <c r="F579" i="24"/>
  <c r="G579" i="24" s="1"/>
  <c r="F580" i="24"/>
  <c r="G580" i="24" s="1"/>
  <c r="F581" i="24"/>
  <c r="G581" i="24" s="1"/>
  <c r="F582" i="24"/>
  <c r="G582" i="24" s="1"/>
  <c r="F583" i="24"/>
  <c r="G583" i="24" s="1"/>
  <c r="F584" i="24"/>
  <c r="G584" i="24" s="1"/>
  <c r="F585" i="24"/>
  <c r="G585" i="24" s="1"/>
  <c r="F586" i="24"/>
  <c r="G586" i="24" s="1"/>
  <c r="F587" i="24"/>
  <c r="G587" i="24" s="1"/>
  <c r="F588" i="24"/>
  <c r="G588" i="24" s="1"/>
  <c r="F589" i="24"/>
  <c r="G589" i="24" s="1"/>
  <c r="F590" i="24"/>
  <c r="G590" i="24" s="1"/>
  <c r="F591" i="24"/>
  <c r="G591" i="24" s="1"/>
  <c r="F592" i="24"/>
  <c r="G592" i="24" s="1"/>
  <c r="F593" i="24"/>
  <c r="G593" i="24" s="1"/>
  <c r="F594" i="24"/>
  <c r="G594" i="24" s="1"/>
  <c r="F595" i="24"/>
  <c r="G595" i="24" s="1"/>
  <c r="F596" i="24"/>
  <c r="G596" i="24" s="1"/>
  <c r="F597" i="24"/>
  <c r="G597" i="24" s="1"/>
  <c r="F598" i="24"/>
  <c r="G598" i="24" s="1"/>
  <c r="F599" i="24"/>
  <c r="G599" i="24" s="1"/>
  <c r="F600" i="24"/>
  <c r="G600" i="24" s="1"/>
  <c r="F601" i="24"/>
  <c r="G601" i="24" s="1"/>
  <c r="F602" i="24"/>
  <c r="G602" i="24" s="1"/>
  <c r="F603" i="24"/>
  <c r="G603" i="24" s="1"/>
  <c r="F604" i="24"/>
  <c r="G604" i="24" s="1"/>
  <c r="F605" i="24"/>
  <c r="G605" i="24" s="1"/>
  <c r="F606" i="24"/>
  <c r="G606" i="24" s="1"/>
  <c r="F607" i="24"/>
  <c r="G607" i="24" s="1"/>
  <c r="F608" i="24"/>
  <c r="G608" i="24" s="1"/>
  <c r="F609" i="24"/>
  <c r="G609" i="24" s="1"/>
  <c r="F610" i="24"/>
  <c r="G610" i="24" s="1"/>
  <c r="F611" i="24"/>
  <c r="G611" i="24" s="1"/>
  <c r="F612" i="24"/>
  <c r="G612" i="24" s="1"/>
  <c r="F613" i="24"/>
  <c r="G613" i="24" s="1"/>
  <c r="F614" i="24"/>
  <c r="G614" i="24" s="1"/>
  <c r="F615" i="24"/>
  <c r="G615" i="24" s="1"/>
  <c r="F616" i="24"/>
  <c r="G616" i="24" s="1"/>
  <c r="F617" i="24"/>
  <c r="G617" i="24" s="1"/>
  <c r="F618" i="24"/>
  <c r="G618" i="24" s="1"/>
  <c r="F619" i="24"/>
  <c r="G619" i="24" s="1"/>
  <c r="F620" i="24"/>
  <c r="G620" i="24" s="1"/>
  <c r="F621" i="24"/>
  <c r="G621" i="24" s="1"/>
  <c r="F622" i="24"/>
  <c r="G622" i="24" s="1"/>
  <c r="F623" i="24"/>
  <c r="G623" i="24" s="1"/>
  <c r="F624" i="24"/>
  <c r="G624" i="24" s="1"/>
  <c r="F625" i="24"/>
  <c r="G625" i="24" s="1"/>
  <c r="F626" i="24"/>
  <c r="G626" i="24" s="1"/>
  <c r="F627" i="24"/>
  <c r="G627" i="24" s="1"/>
  <c r="F628" i="24"/>
  <c r="G628" i="24" s="1"/>
  <c r="F629" i="24"/>
  <c r="G629" i="24" s="1"/>
  <c r="F630" i="24"/>
  <c r="G630" i="24" s="1"/>
  <c r="F631" i="24"/>
  <c r="G631" i="24" s="1"/>
  <c r="F632" i="24"/>
  <c r="G632" i="24" s="1"/>
  <c r="F633" i="24"/>
  <c r="G633" i="24" s="1"/>
  <c r="F634" i="24"/>
  <c r="G634" i="24" s="1"/>
  <c r="F635" i="24"/>
  <c r="G635" i="24" s="1"/>
  <c r="F636" i="24"/>
  <c r="G636" i="24" s="1"/>
  <c r="F637" i="24"/>
  <c r="G637" i="24" s="1"/>
  <c r="F638" i="24"/>
  <c r="G638" i="24" s="1"/>
  <c r="F639" i="24"/>
  <c r="G639" i="24" s="1"/>
  <c r="F640" i="24"/>
  <c r="G640" i="24" s="1"/>
  <c r="F641" i="24"/>
  <c r="G641" i="24" s="1"/>
  <c r="F642" i="24"/>
  <c r="G642" i="24" s="1"/>
  <c r="F643" i="24"/>
  <c r="G643" i="24" s="1"/>
  <c r="F644" i="24"/>
  <c r="G644" i="24" s="1"/>
  <c r="F645" i="24"/>
  <c r="G645" i="24" s="1"/>
  <c r="F646" i="24"/>
  <c r="G646" i="24" s="1"/>
  <c r="F647" i="24"/>
  <c r="G647" i="24" s="1"/>
  <c r="F648" i="24"/>
  <c r="G648" i="24" s="1"/>
  <c r="F649" i="24"/>
  <c r="G649" i="24" s="1"/>
  <c r="F650" i="24"/>
  <c r="G650" i="24" s="1"/>
  <c r="F651" i="24"/>
  <c r="G651" i="24" s="1"/>
  <c r="F652" i="24"/>
  <c r="G652" i="24" s="1"/>
  <c r="F653" i="24"/>
  <c r="G653" i="24" s="1"/>
  <c r="F654" i="24"/>
  <c r="G654" i="24" s="1"/>
  <c r="F655" i="24"/>
  <c r="G655" i="24" s="1"/>
  <c r="F656" i="24"/>
  <c r="G656" i="24" s="1"/>
  <c r="F657" i="24"/>
  <c r="G657" i="24" s="1"/>
  <c r="F658" i="24"/>
  <c r="G658" i="24" s="1"/>
  <c r="F659" i="24"/>
  <c r="G659" i="24" s="1"/>
  <c r="F660" i="24"/>
  <c r="G660" i="24" s="1"/>
  <c r="F661" i="24"/>
  <c r="G661" i="24" s="1"/>
  <c r="F662" i="24"/>
  <c r="G662" i="24" s="1"/>
  <c r="F663" i="24"/>
  <c r="G663" i="24" s="1"/>
  <c r="F664" i="24"/>
  <c r="G664" i="24" s="1"/>
  <c r="F665" i="24"/>
  <c r="G665" i="24" s="1"/>
  <c r="F666" i="24"/>
  <c r="G666" i="24" s="1"/>
  <c r="F667" i="24"/>
  <c r="G667" i="24" s="1"/>
  <c r="F668" i="24"/>
  <c r="G668" i="24" s="1"/>
  <c r="F669" i="24"/>
  <c r="G669" i="24" s="1"/>
  <c r="F670" i="24"/>
  <c r="G670" i="24" s="1"/>
  <c r="F671" i="24"/>
  <c r="G671" i="24" s="1"/>
  <c r="F672" i="24"/>
  <c r="G672" i="24" s="1"/>
  <c r="F673" i="24"/>
  <c r="G673" i="24" s="1"/>
  <c r="F674" i="24"/>
  <c r="G674" i="24" s="1"/>
  <c r="F675" i="24"/>
  <c r="G675" i="24" s="1"/>
  <c r="F676" i="24"/>
  <c r="G676" i="24" s="1"/>
  <c r="F677" i="24"/>
  <c r="G677" i="24" s="1"/>
  <c r="F678" i="24"/>
  <c r="G678" i="24" s="1"/>
  <c r="F679" i="24"/>
  <c r="G679" i="24" s="1"/>
  <c r="F680" i="24"/>
  <c r="G680" i="24" s="1"/>
  <c r="F681" i="24"/>
  <c r="G681" i="24" s="1"/>
  <c r="F682" i="24"/>
  <c r="G682" i="24" s="1"/>
  <c r="F683" i="24"/>
  <c r="G683" i="24" s="1"/>
  <c r="F684" i="24"/>
  <c r="G684" i="24" s="1"/>
  <c r="F685" i="24"/>
  <c r="G685" i="24" s="1"/>
  <c r="F686" i="24"/>
  <c r="G686" i="24" s="1"/>
  <c r="F687" i="24"/>
  <c r="G687" i="24" s="1"/>
  <c r="F688" i="24"/>
  <c r="G688" i="24" s="1"/>
  <c r="F689" i="24"/>
  <c r="G689" i="24" s="1"/>
  <c r="F690" i="24"/>
  <c r="G690" i="24" s="1"/>
  <c r="F691" i="24"/>
  <c r="G691" i="24" s="1"/>
  <c r="F692" i="24"/>
  <c r="G692" i="24" s="1"/>
  <c r="F693" i="24"/>
  <c r="G693" i="24" s="1"/>
  <c r="F694" i="24"/>
  <c r="G694" i="24" s="1"/>
  <c r="F695" i="24"/>
  <c r="G695" i="24" s="1"/>
  <c r="F696" i="24"/>
  <c r="G696" i="24" s="1"/>
  <c r="F697" i="24"/>
  <c r="G697" i="24" s="1"/>
  <c r="F698" i="24"/>
  <c r="G698" i="24" s="1"/>
  <c r="F699" i="24"/>
  <c r="G699" i="24" s="1"/>
  <c r="F700" i="24"/>
  <c r="G700" i="24" s="1"/>
  <c r="F701" i="24"/>
  <c r="G701" i="24" s="1"/>
  <c r="F702" i="24"/>
  <c r="G702" i="24" s="1"/>
  <c r="F703" i="24"/>
  <c r="G703" i="24" s="1"/>
  <c r="F704" i="24"/>
  <c r="G704" i="24" s="1"/>
  <c r="F705" i="24"/>
  <c r="G705" i="24" s="1"/>
  <c r="F706" i="24"/>
  <c r="G706" i="24" s="1"/>
  <c r="F707" i="24"/>
  <c r="G707" i="24" s="1"/>
  <c r="F708" i="24"/>
  <c r="G708" i="24" s="1"/>
  <c r="F709" i="24"/>
  <c r="G709" i="24" s="1"/>
  <c r="F710" i="24"/>
  <c r="G710" i="24" s="1"/>
  <c r="F711" i="24"/>
  <c r="G711" i="24" s="1"/>
  <c r="F712" i="24"/>
  <c r="G712" i="24" s="1"/>
  <c r="F713" i="24"/>
  <c r="G713" i="24" s="1"/>
  <c r="F714" i="24"/>
  <c r="G714" i="24" s="1"/>
  <c r="F715" i="24"/>
  <c r="G715" i="24" s="1"/>
  <c r="F716" i="24"/>
  <c r="G716" i="24" s="1"/>
  <c r="F717" i="24"/>
  <c r="G717" i="24" s="1"/>
  <c r="F718" i="24"/>
  <c r="G718" i="24" s="1"/>
  <c r="F719" i="24"/>
  <c r="G719" i="24" s="1"/>
  <c r="F720" i="24"/>
  <c r="G720" i="24" s="1"/>
  <c r="F721" i="24"/>
  <c r="G721" i="24" s="1"/>
  <c r="F722" i="24"/>
  <c r="G722" i="24" s="1"/>
  <c r="F723" i="24"/>
  <c r="G723" i="24" s="1"/>
  <c r="F724" i="24"/>
  <c r="G724" i="24" s="1"/>
  <c r="F725" i="24"/>
  <c r="G725" i="24" s="1"/>
  <c r="F726" i="24"/>
  <c r="G726" i="24" s="1"/>
  <c r="F727" i="24"/>
  <c r="G727" i="24" s="1"/>
  <c r="F728" i="24"/>
  <c r="G728" i="24" s="1"/>
  <c r="F729" i="24"/>
  <c r="G729" i="24" s="1"/>
  <c r="F730" i="24"/>
  <c r="G730" i="24" s="1"/>
  <c r="F731" i="24"/>
  <c r="G731" i="24" s="1"/>
  <c r="F732" i="24"/>
  <c r="G732" i="24" s="1"/>
  <c r="F733" i="24"/>
  <c r="G733" i="24" s="1"/>
  <c r="F734" i="24"/>
  <c r="G734" i="24" s="1"/>
  <c r="F735" i="24"/>
  <c r="G735" i="24" s="1"/>
  <c r="F736" i="24"/>
  <c r="G736" i="24" s="1"/>
  <c r="F737" i="24"/>
  <c r="G737" i="24" s="1"/>
  <c r="F738" i="24"/>
  <c r="G738" i="24" s="1"/>
  <c r="F739" i="24"/>
  <c r="G739" i="24" s="1"/>
  <c r="F740" i="24"/>
  <c r="G740" i="24" s="1"/>
  <c r="F741" i="24"/>
  <c r="G741" i="24" s="1"/>
  <c r="F742" i="24"/>
  <c r="G742" i="24" s="1"/>
  <c r="F743" i="24"/>
  <c r="G743" i="24" s="1"/>
  <c r="F744" i="24"/>
  <c r="G744" i="24" s="1"/>
  <c r="F745" i="24"/>
  <c r="G745" i="24" s="1"/>
  <c r="F746" i="24"/>
  <c r="G746" i="24" s="1"/>
  <c r="F747" i="24"/>
  <c r="G747" i="24" s="1"/>
  <c r="F748" i="24"/>
  <c r="G748" i="24" s="1"/>
  <c r="F749" i="24"/>
  <c r="G749" i="24" s="1"/>
  <c r="F750" i="24"/>
  <c r="G750" i="24" s="1"/>
  <c r="F751" i="24"/>
  <c r="G751" i="24" s="1"/>
  <c r="F752" i="24"/>
  <c r="G752" i="24" s="1"/>
  <c r="F753" i="24"/>
  <c r="G753" i="24" s="1"/>
  <c r="F754" i="24"/>
  <c r="G754" i="24" s="1"/>
  <c r="F755" i="24"/>
  <c r="G755" i="24" s="1"/>
  <c r="F756" i="24"/>
  <c r="G756" i="24" s="1"/>
  <c r="F757" i="24"/>
  <c r="G757" i="24" s="1"/>
  <c r="F758" i="24"/>
  <c r="G758" i="24" s="1"/>
  <c r="F759" i="24"/>
  <c r="G759" i="24" s="1"/>
  <c r="F760" i="24"/>
  <c r="G760" i="24" s="1"/>
  <c r="F761" i="24"/>
  <c r="G761" i="24" s="1"/>
  <c r="F762" i="24"/>
  <c r="G762" i="24" s="1"/>
  <c r="F763" i="24"/>
  <c r="G763" i="24" s="1"/>
  <c r="F764" i="24"/>
  <c r="G764" i="24" s="1"/>
  <c r="F765" i="24"/>
  <c r="G765" i="24" s="1"/>
  <c r="F766" i="24"/>
  <c r="G766" i="24" s="1"/>
  <c r="F767" i="24"/>
  <c r="G767" i="24" s="1"/>
  <c r="F768" i="24"/>
  <c r="G768" i="24" s="1"/>
  <c r="F769" i="24"/>
  <c r="G769" i="24" s="1"/>
  <c r="F770" i="24"/>
  <c r="G770" i="24" s="1"/>
  <c r="F771" i="24"/>
  <c r="G771" i="24" s="1"/>
  <c r="F772" i="24"/>
  <c r="G772" i="24" s="1"/>
  <c r="F773" i="24"/>
  <c r="G773" i="24" s="1"/>
  <c r="F774" i="24"/>
  <c r="G774" i="24" s="1"/>
  <c r="F775" i="24"/>
  <c r="G775" i="24" s="1"/>
  <c r="F776" i="24"/>
  <c r="G776" i="24" s="1"/>
  <c r="F777" i="24"/>
  <c r="G777" i="24" s="1"/>
  <c r="F778" i="24"/>
  <c r="G778" i="24" s="1"/>
  <c r="F779" i="24"/>
  <c r="G779" i="24" s="1"/>
  <c r="F780" i="24"/>
  <c r="G780" i="24" s="1"/>
  <c r="F781" i="24"/>
  <c r="G781" i="24" s="1"/>
  <c r="F782" i="24"/>
  <c r="G782" i="24" s="1"/>
  <c r="F783" i="24"/>
  <c r="G783" i="24" s="1"/>
  <c r="F784" i="24"/>
  <c r="G784" i="24" s="1"/>
  <c r="F785" i="24"/>
  <c r="G785" i="24" s="1"/>
  <c r="F786" i="24"/>
  <c r="G786" i="24" s="1"/>
  <c r="F787" i="24"/>
  <c r="G787" i="24" s="1"/>
  <c r="F788" i="24"/>
  <c r="G788" i="24" s="1"/>
  <c r="F789" i="24"/>
  <c r="G789" i="24" s="1"/>
  <c r="F790" i="24"/>
  <c r="G790" i="24" s="1"/>
  <c r="F791" i="24"/>
  <c r="G791" i="24" s="1"/>
  <c r="F792" i="24"/>
  <c r="G792" i="24" s="1"/>
  <c r="F793" i="24"/>
  <c r="G793" i="24" s="1"/>
  <c r="F794" i="24"/>
  <c r="G794" i="24" s="1"/>
  <c r="F795" i="24"/>
  <c r="G795" i="24" s="1"/>
  <c r="F796" i="24"/>
  <c r="G796" i="24" s="1"/>
  <c r="F797" i="24"/>
  <c r="G797" i="24" s="1"/>
  <c r="F798" i="24"/>
  <c r="G798" i="24" s="1"/>
  <c r="F799" i="24"/>
  <c r="G799" i="24" s="1"/>
  <c r="F800" i="24"/>
  <c r="G800" i="24" s="1"/>
  <c r="F801" i="24"/>
  <c r="G801" i="24" s="1"/>
  <c r="F802" i="24"/>
  <c r="G802" i="24" s="1"/>
  <c r="F803" i="24"/>
  <c r="G803" i="24" s="1"/>
  <c r="F804" i="24"/>
  <c r="G804" i="24" s="1"/>
  <c r="F805" i="24"/>
  <c r="G805" i="24" s="1"/>
  <c r="F806" i="24"/>
  <c r="G806" i="24" s="1"/>
  <c r="F807" i="24"/>
  <c r="G807" i="24" s="1"/>
  <c r="F808" i="24"/>
  <c r="G808" i="24" s="1"/>
  <c r="F809" i="24"/>
  <c r="G809" i="24" s="1"/>
  <c r="F810" i="24"/>
  <c r="G810" i="24" s="1"/>
  <c r="F811" i="24"/>
  <c r="G811" i="24" s="1"/>
  <c r="F812" i="24"/>
  <c r="G812" i="24" s="1"/>
  <c r="F813" i="24"/>
  <c r="G813" i="24" s="1"/>
  <c r="F814" i="24"/>
  <c r="G814" i="24" s="1"/>
  <c r="F815" i="24"/>
  <c r="G815" i="24" s="1"/>
  <c r="F816" i="24"/>
  <c r="G816" i="24" s="1"/>
  <c r="F817" i="24"/>
  <c r="G817" i="24" s="1"/>
  <c r="F818" i="24"/>
  <c r="G818" i="24" s="1"/>
  <c r="F819" i="24"/>
  <c r="G819" i="24" s="1"/>
  <c r="F820" i="24"/>
  <c r="G820" i="24" s="1"/>
  <c r="F821" i="24"/>
  <c r="G821" i="24" s="1"/>
  <c r="F822" i="24"/>
  <c r="G822" i="24" s="1"/>
  <c r="F823" i="24"/>
  <c r="G823" i="24" s="1"/>
  <c r="F824" i="24"/>
  <c r="G824" i="24" s="1"/>
  <c r="F825" i="24"/>
  <c r="G825" i="24" s="1"/>
  <c r="F826" i="24"/>
  <c r="G826" i="24" s="1"/>
  <c r="F827" i="24"/>
  <c r="G827" i="24" s="1"/>
  <c r="F828" i="24"/>
  <c r="G828" i="24" s="1"/>
  <c r="F829" i="24"/>
  <c r="G829" i="24" s="1"/>
  <c r="F830" i="24"/>
  <c r="G830" i="24" s="1"/>
  <c r="F831" i="24"/>
  <c r="G831" i="24" s="1"/>
  <c r="F832" i="24"/>
  <c r="G832" i="24" s="1"/>
  <c r="F833" i="24"/>
  <c r="G833" i="24" s="1"/>
  <c r="F834" i="24"/>
  <c r="G834" i="24" s="1"/>
  <c r="F835" i="24"/>
  <c r="G835" i="24" s="1"/>
  <c r="F836" i="24"/>
  <c r="G836" i="24" s="1"/>
  <c r="F837" i="24"/>
  <c r="G837" i="24" s="1"/>
  <c r="F838" i="24"/>
  <c r="G838" i="24" s="1"/>
  <c r="F839" i="24"/>
  <c r="G839" i="24" s="1"/>
  <c r="F840" i="24"/>
  <c r="G840" i="24" s="1"/>
  <c r="F841" i="24"/>
  <c r="G841" i="24" s="1"/>
  <c r="F842" i="24"/>
  <c r="G842" i="24" s="1"/>
  <c r="F843" i="24"/>
  <c r="G843" i="24" s="1"/>
  <c r="F844" i="24"/>
  <c r="G844" i="24" s="1"/>
  <c r="F845" i="24"/>
  <c r="G845" i="24" s="1"/>
  <c r="F846" i="24"/>
  <c r="G846" i="24" s="1"/>
  <c r="F847" i="24"/>
  <c r="G847" i="24" s="1"/>
  <c r="F848" i="24"/>
  <c r="G848" i="24" s="1"/>
  <c r="F849" i="24"/>
  <c r="G849" i="24" s="1"/>
  <c r="F850" i="24"/>
  <c r="G850" i="24" s="1"/>
  <c r="F851" i="24"/>
  <c r="G851" i="24" s="1"/>
  <c r="F852" i="24"/>
  <c r="G852" i="24" s="1"/>
  <c r="F853" i="24"/>
  <c r="G853" i="24" s="1"/>
  <c r="F854" i="24"/>
  <c r="G854" i="24" s="1"/>
  <c r="F855" i="24"/>
  <c r="G855" i="24" s="1"/>
  <c r="F856" i="24"/>
  <c r="G856" i="24" s="1"/>
  <c r="F857" i="24"/>
  <c r="G857" i="24" s="1"/>
  <c r="F858" i="24"/>
  <c r="G858" i="24" s="1"/>
  <c r="F859" i="24"/>
  <c r="G859" i="24" s="1"/>
  <c r="F860" i="24"/>
  <c r="G860" i="24" s="1"/>
  <c r="F861" i="24"/>
  <c r="G861" i="24" s="1"/>
  <c r="F862" i="24"/>
  <c r="G862" i="24" s="1"/>
  <c r="F863" i="24"/>
  <c r="G863" i="24" s="1"/>
  <c r="F864" i="24"/>
  <c r="G864" i="24" s="1"/>
  <c r="F865" i="24"/>
  <c r="G865" i="24" s="1"/>
  <c r="F866" i="24"/>
  <c r="G866" i="24" s="1"/>
  <c r="F867" i="24"/>
  <c r="G867" i="24" s="1"/>
  <c r="F868" i="24"/>
  <c r="G868" i="24" s="1"/>
  <c r="F869" i="24"/>
  <c r="G869" i="24" s="1"/>
  <c r="F870" i="24"/>
  <c r="G870" i="24" s="1"/>
  <c r="F871" i="24"/>
  <c r="G871" i="24" s="1"/>
  <c r="F872" i="24"/>
  <c r="G872" i="24" s="1"/>
  <c r="F873" i="24"/>
  <c r="G873" i="24" s="1"/>
  <c r="F874" i="24"/>
  <c r="G874" i="24" s="1"/>
  <c r="F875" i="24"/>
  <c r="G875" i="24" s="1"/>
  <c r="F876" i="24"/>
  <c r="G876" i="24" s="1"/>
  <c r="F877" i="24"/>
  <c r="G877" i="24" s="1"/>
  <c r="F878" i="24"/>
  <c r="G878" i="24" s="1"/>
  <c r="F879" i="24"/>
  <c r="G879" i="24" s="1"/>
  <c r="F880" i="24"/>
  <c r="G880" i="24" s="1"/>
  <c r="F881" i="24"/>
  <c r="G881" i="24" s="1"/>
  <c r="F882" i="24"/>
  <c r="G882" i="24" s="1"/>
  <c r="F883" i="24"/>
  <c r="G883" i="24" s="1"/>
  <c r="F884" i="24"/>
  <c r="G884" i="24" s="1"/>
  <c r="F885" i="24"/>
  <c r="G885" i="24" s="1"/>
  <c r="F886" i="24"/>
  <c r="G886" i="24" s="1"/>
  <c r="F887" i="24"/>
  <c r="G887" i="24" s="1"/>
  <c r="F888" i="24"/>
  <c r="G888" i="24" s="1"/>
  <c r="F889" i="24"/>
  <c r="G889" i="24" s="1"/>
  <c r="F890" i="24"/>
  <c r="G890" i="24" s="1"/>
  <c r="F891" i="24"/>
  <c r="G891" i="24" s="1"/>
  <c r="F892" i="24"/>
  <c r="G892" i="24" s="1"/>
  <c r="F893" i="24"/>
  <c r="G893" i="24" s="1"/>
  <c r="F894" i="24"/>
  <c r="G894" i="24" s="1"/>
  <c r="F895" i="24"/>
  <c r="G895" i="24" s="1"/>
  <c r="F896" i="24"/>
  <c r="G896" i="24" s="1"/>
  <c r="F897" i="24"/>
  <c r="G897" i="24" s="1"/>
  <c r="F898" i="24"/>
  <c r="G898" i="24" s="1"/>
  <c r="F899" i="24"/>
  <c r="G899" i="24" s="1"/>
  <c r="F900" i="24"/>
  <c r="G900" i="24" s="1"/>
  <c r="F901" i="24"/>
  <c r="G901" i="24" s="1"/>
  <c r="F902" i="24"/>
  <c r="G902" i="24" s="1"/>
  <c r="F903" i="24"/>
  <c r="G903" i="24" s="1"/>
  <c r="F904" i="24"/>
  <c r="G904" i="24" s="1"/>
  <c r="F905" i="24"/>
  <c r="G905" i="24" s="1"/>
  <c r="F906" i="24"/>
  <c r="G906" i="24" s="1"/>
  <c r="F907" i="24"/>
  <c r="G907" i="24" s="1"/>
  <c r="F908" i="24"/>
  <c r="G908" i="24" s="1"/>
  <c r="F909" i="24"/>
  <c r="G909" i="24" s="1"/>
  <c r="F910" i="24"/>
  <c r="G910" i="24" s="1"/>
  <c r="F911" i="24"/>
  <c r="G911" i="24" s="1"/>
  <c r="F912" i="24"/>
  <c r="G912" i="24" s="1"/>
  <c r="F913" i="24"/>
  <c r="G913" i="24" s="1"/>
  <c r="F914" i="24"/>
  <c r="G914" i="24" s="1"/>
  <c r="F915" i="24"/>
  <c r="G915" i="24" s="1"/>
  <c r="F916" i="24"/>
  <c r="G916" i="24" s="1"/>
  <c r="F917" i="24"/>
  <c r="G917" i="24" s="1"/>
  <c r="F918" i="24"/>
  <c r="G918" i="24" s="1"/>
  <c r="F919" i="24"/>
  <c r="G919" i="24" s="1"/>
  <c r="F920" i="24"/>
  <c r="G920" i="24" s="1"/>
  <c r="F921" i="24"/>
  <c r="G921" i="24" s="1"/>
  <c r="F922" i="24"/>
  <c r="G922" i="24" s="1"/>
  <c r="F923" i="24"/>
  <c r="G923" i="24" s="1"/>
  <c r="F924" i="24"/>
  <c r="G924" i="24" s="1"/>
  <c r="F925" i="24"/>
  <c r="G925" i="24" s="1"/>
  <c r="F926" i="24"/>
  <c r="G926" i="24" s="1"/>
  <c r="F927" i="24"/>
  <c r="G927" i="24" s="1"/>
  <c r="F928" i="24"/>
  <c r="G928" i="24" s="1"/>
  <c r="F929" i="24"/>
  <c r="G929" i="24" s="1"/>
  <c r="F930" i="24"/>
  <c r="G930" i="24" s="1"/>
  <c r="F931" i="24"/>
  <c r="G931" i="24" s="1"/>
  <c r="F932" i="24"/>
  <c r="G932" i="24" s="1"/>
  <c r="F933" i="24"/>
  <c r="G933" i="24" s="1"/>
  <c r="F934" i="24"/>
  <c r="G934" i="24" s="1"/>
  <c r="F935" i="24"/>
  <c r="G935" i="24" s="1"/>
  <c r="F936" i="24"/>
  <c r="G936" i="24" s="1"/>
  <c r="F937" i="24"/>
  <c r="G937" i="24" s="1"/>
  <c r="F938" i="24"/>
  <c r="G938" i="24" s="1"/>
  <c r="F939" i="24"/>
  <c r="G939" i="24" s="1"/>
  <c r="F940" i="24"/>
  <c r="G940" i="24" s="1"/>
  <c r="F941" i="24"/>
  <c r="G941" i="24" s="1"/>
  <c r="F942" i="24"/>
  <c r="G942" i="24" s="1"/>
  <c r="F943" i="24"/>
  <c r="G943" i="24" s="1"/>
  <c r="F944" i="24"/>
  <c r="G944" i="24" s="1"/>
  <c r="F945" i="24"/>
  <c r="G945" i="24" s="1"/>
  <c r="F946" i="24"/>
  <c r="G946" i="24" s="1"/>
  <c r="F947" i="24"/>
  <c r="G947" i="24" s="1"/>
  <c r="F948" i="24"/>
  <c r="G948" i="24" s="1"/>
  <c r="F949" i="24"/>
  <c r="G949" i="24" s="1"/>
  <c r="F950" i="24"/>
  <c r="G950" i="24" s="1"/>
  <c r="F951" i="24"/>
  <c r="G951" i="24" s="1"/>
  <c r="F952" i="24"/>
  <c r="G952" i="24" s="1"/>
  <c r="F953" i="24"/>
  <c r="G953" i="24" s="1"/>
  <c r="F954" i="24"/>
  <c r="G954" i="24" s="1"/>
  <c r="F955" i="24"/>
  <c r="G955" i="24" s="1"/>
  <c r="F956" i="24"/>
  <c r="G956" i="24" s="1"/>
  <c r="F957" i="24"/>
  <c r="G957" i="24" s="1"/>
  <c r="F958" i="24"/>
  <c r="G958" i="24" s="1"/>
  <c r="F959" i="24"/>
  <c r="G959" i="24" s="1"/>
  <c r="F960" i="24"/>
  <c r="G960" i="24" s="1"/>
  <c r="F961" i="24"/>
  <c r="G961" i="24" s="1"/>
  <c r="F962" i="24"/>
  <c r="G962" i="24" s="1"/>
  <c r="F963" i="24"/>
  <c r="G963" i="24" s="1"/>
  <c r="F964" i="24"/>
  <c r="G964" i="24" s="1"/>
  <c r="F965" i="24"/>
  <c r="G965" i="24" s="1"/>
  <c r="F966" i="24"/>
  <c r="G966" i="24" s="1"/>
  <c r="F967" i="24"/>
  <c r="G967" i="24" s="1"/>
  <c r="F968" i="24"/>
  <c r="G968" i="24" s="1"/>
  <c r="F969" i="24"/>
  <c r="G969" i="24" s="1"/>
  <c r="F970" i="24"/>
  <c r="G970" i="24" s="1"/>
  <c r="F971" i="24"/>
  <c r="G971" i="24" s="1"/>
  <c r="F972" i="24"/>
  <c r="G972" i="24" s="1"/>
  <c r="F973" i="24"/>
  <c r="G973" i="24" s="1"/>
  <c r="F974" i="24"/>
  <c r="G974" i="24" s="1"/>
  <c r="F975" i="24"/>
  <c r="G975" i="24" s="1"/>
  <c r="F976" i="24"/>
  <c r="G976" i="24" s="1"/>
  <c r="F977" i="24"/>
  <c r="G977" i="24" s="1"/>
  <c r="F978" i="24"/>
  <c r="G978" i="24" s="1"/>
  <c r="F979" i="24"/>
  <c r="G979" i="24" s="1"/>
  <c r="F980" i="24"/>
  <c r="G980" i="24" s="1"/>
  <c r="F981" i="24"/>
  <c r="G981" i="24" s="1"/>
  <c r="F982" i="24"/>
  <c r="G982" i="24" s="1"/>
  <c r="F983" i="24"/>
  <c r="G983" i="24" s="1"/>
  <c r="F984" i="24"/>
  <c r="G984" i="24" s="1"/>
  <c r="F985" i="24"/>
  <c r="G985" i="24" s="1"/>
  <c r="F986" i="24"/>
  <c r="G986" i="24" s="1"/>
  <c r="F987" i="24"/>
  <c r="G987" i="24" s="1"/>
  <c r="F988" i="24"/>
  <c r="G988" i="24" s="1"/>
  <c r="F989" i="24"/>
  <c r="G989" i="24" s="1"/>
  <c r="F990" i="24"/>
  <c r="G990" i="24" s="1"/>
  <c r="F991" i="24"/>
  <c r="G991" i="24" s="1"/>
  <c r="F992" i="24"/>
  <c r="G992" i="24" s="1"/>
  <c r="F993" i="24"/>
  <c r="G993" i="24" s="1"/>
  <c r="F994" i="24"/>
  <c r="G994" i="24" s="1"/>
  <c r="F995" i="24"/>
  <c r="G995" i="24" s="1"/>
  <c r="F996" i="24"/>
  <c r="G996" i="24" s="1"/>
  <c r="F997" i="24"/>
  <c r="G997" i="24" s="1"/>
  <c r="F998" i="24"/>
  <c r="G998" i="24" s="1"/>
  <c r="F999" i="24"/>
  <c r="G999" i="24" s="1"/>
  <c r="F1000" i="24"/>
  <c r="G1000" i="24" s="1"/>
  <c r="F1001" i="24"/>
  <c r="G1001" i="24" s="1"/>
  <c r="F1002" i="24"/>
  <c r="G1002" i="24" s="1"/>
  <c r="F1003" i="24"/>
  <c r="G1003" i="24" s="1"/>
  <c r="F1004" i="24"/>
  <c r="G1004" i="24" s="1"/>
  <c r="F1005" i="24"/>
  <c r="G1005" i="24" s="1"/>
  <c r="F1006" i="24"/>
  <c r="G1006" i="24" s="1"/>
  <c r="F1007" i="24"/>
  <c r="G1007" i="24" s="1"/>
  <c r="F1008" i="24"/>
  <c r="G1008" i="24" s="1"/>
  <c r="F1009" i="24"/>
  <c r="G1009" i="24" s="1"/>
  <c r="F1010" i="24"/>
  <c r="G1010" i="24" s="1"/>
  <c r="F1011" i="24"/>
  <c r="G1011" i="24" s="1"/>
  <c r="F1012" i="24"/>
  <c r="G1012" i="24" s="1"/>
  <c r="F1013" i="24"/>
  <c r="G1013" i="24" s="1"/>
  <c r="F1014" i="24"/>
  <c r="G1014" i="24" s="1"/>
  <c r="F1015" i="24"/>
  <c r="G1015" i="24" s="1"/>
  <c r="F1016" i="24"/>
  <c r="G1016" i="24" s="1"/>
  <c r="F1017" i="24"/>
  <c r="G1017" i="24" s="1"/>
  <c r="F1018" i="24"/>
  <c r="G1018" i="24" s="1"/>
  <c r="F1019" i="24"/>
  <c r="G1019" i="24" s="1"/>
  <c r="F1020" i="24"/>
  <c r="G1020" i="24" s="1"/>
  <c r="F1021" i="24"/>
  <c r="G1021" i="24" s="1"/>
  <c r="F1022" i="24"/>
  <c r="G1022" i="24" s="1"/>
  <c r="F1023" i="24"/>
  <c r="G1023" i="24" s="1"/>
  <c r="F1024" i="24"/>
  <c r="G1024" i="24" s="1"/>
  <c r="F1025" i="24"/>
  <c r="G1025" i="24" s="1"/>
  <c r="F1026" i="24"/>
  <c r="G1026" i="24" s="1"/>
  <c r="F1027" i="24"/>
  <c r="G1027" i="24" s="1"/>
  <c r="F1028" i="24"/>
  <c r="G1028" i="24" s="1"/>
  <c r="F1029" i="24"/>
  <c r="G1029" i="24" s="1"/>
  <c r="F1030" i="24"/>
  <c r="G1030" i="24" s="1"/>
  <c r="F1031" i="24"/>
  <c r="G1031" i="24" s="1"/>
  <c r="F1032" i="24"/>
  <c r="G1032" i="24" s="1"/>
  <c r="F1033" i="24"/>
  <c r="G1033" i="24" s="1"/>
  <c r="F1034" i="24"/>
  <c r="G1034" i="24" s="1"/>
  <c r="F1035" i="24"/>
  <c r="G1035" i="24" s="1"/>
  <c r="F1036" i="24"/>
  <c r="G1036" i="24" s="1"/>
  <c r="F1037" i="24"/>
  <c r="G1037" i="24" s="1"/>
  <c r="F1038" i="24"/>
  <c r="G1038" i="24" s="1"/>
  <c r="F1039" i="24"/>
  <c r="G1039" i="24" s="1"/>
  <c r="F1040" i="24"/>
  <c r="G1040" i="24" s="1"/>
  <c r="F1041" i="24"/>
  <c r="G1041" i="24" s="1"/>
  <c r="F1042" i="24"/>
  <c r="G1042" i="24" s="1"/>
  <c r="F1043" i="24"/>
  <c r="G1043" i="24" s="1"/>
  <c r="F1044" i="24"/>
  <c r="G1044" i="24" s="1"/>
  <c r="F1045" i="24"/>
  <c r="G1045" i="24" s="1"/>
  <c r="F1046" i="24"/>
  <c r="G1046" i="24" s="1"/>
  <c r="F1047" i="24"/>
  <c r="G1047" i="24" s="1"/>
  <c r="F1048" i="24"/>
  <c r="G1048" i="24" s="1"/>
  <c r="F1049" i="24"/>
  <c r="G1049" i="24" s="1"/>
  <c r="F1050" i="24"/>
  <c r="G1050" i="24" s="1"/>
  <c r="F1051" i="24"/>
  <c r="G1051" i="24" s="1"/>
  <c r="F1052" i="24"/>
  <c r="G1052" i="24" s="1"/>
  <c r="F1053" i="24"/>
  <c r="G1053" i="24" s="1"/>
  <c r="F1054" i="24"/>
  <c r="G1054" i="24" s="1"/>
  <c r="F1055" i="24"/>
  <c r="G1055" i="24" s="1"/>
  <c r="F1056" i="24"/>
  <c r="G1056" i="24" s="1"/>
  <c r="F1057" i="24"/>
  <c r="G1057" i="24" s="1"/>
  <c r="F1058" i="24"/>
  <c r="G1058" i="24" s="1"/>
  <c r="F1059" i="24"/>
  <c r="G1059" i="24" s="1"/>
  <c r="F1060" i="24"/>
  <c r="G1060" i="24" s="1"/>
  <c r="F1061" i="24"/>
  <c r="G1061" i="24" s="1"/>
  <c r="F1062" i="24"/>
  <c r="G1062" i="24" s="1"/>
  <c r="F1063" i="24"/>
  <c r="G1063" i="24" s="1"/>
  <c r="F1064" i="24"/>
  <c r="G1064" i="24" s="1"/>
  <c r="F1065" i="24"/>
  <c r="G1065" i="24" s="1"/>
  <c r="F1066" i="24"/>
  <c r="G1066" i="24" s="1"/>
  <c r="F1067" i="24"/>
  <c r="G1067" i="24" s="1"/>
  <c r="F1068" i="24"/>
  <c r="G1068" i="24" s="1"/>
  <c r="F1069" i="24"/>
  <c r="G1069" i="24" s="1"/>
  <c r="F1070" i="24"/>
  <c r="G1070" i="24" s="1"/>
  <c r="F1071" i="24"/>
  <c r="G1071" i="24" s="1"/>
  <c r="F1072" i="24"/>
  <c r="G1072" i="24" s="1"/>
  <c r="F1073" i="24"/>
  <c r="G1073" i="24" s="1"/>
  <c r="F1074" i="24"/>
  <c r="G1074" i="24" s="1"/>
  <c r="F1075" i="24"/>
  <c r="G1075" i="24" s="1"/>
  <c r="F1076" i="24"/>
  <c r="G1076" i="24" s="1"/>
  <c r="F1077" i="24"/>
  <c r="G1077" i="24" s="1"/>
  <c r="F1078" i="24"/>
  <c r="G1078" i="24" s="1"/>
  <c r="F1079" i="24"/>
  <c r="G1079" i="24" s="1"/>
  <c r="F1080" i="24"/>
  <c r="G1080" i="24" s="1"/>
  <c r="F1081" i="24"/>
  <c r="G1081" i="24" s="1"/>
  <c r="F1082" i="24"/>
  <c r="G1082" i="24" s="1"/>
  <c r="F1083" i="24"/>
  <c r="G1083" i="24" s="1"/>
  <c r="F1084" i="24"/>
  <c r="G1084" i="24" s="1"/>
  <c r="F1085" i="24"/>
  <c r="G1085" i="24" s="1"/>
  <c r="F1086" i="24"/>
  <c r="G1086" i="24" s="1"/>
  <c r="F1087" i="24"/>
  <c r="G1087" i="24" s="1"/>
  <c r="F1088" i="24"/>
  <c r="G1088" i="24" s="1"/>
  <c r="F1089" i="24"/>
  <c r="G1089" i="24" s="1"/>
  <c r="F1090" i="24"/>
  <c r="G1090" i="24" s="1"/>
  <c r="F1091" i="24"/>
  <c r="G1091" i="24" s="1"/>
  <c r="F1092" i="24"/>
  <c r="G1092" i="24" s="1"/>
  <c r="F1093" i="24"/>
  <c r="G1093" i="24" s="1"/>
  <c r="F1094" i="24"/>
  <c r="G1094" i="24" s="1"/>
  <c r="F1095" i="24"/>
  <c r="G1095" i="24" s="1"/>
  <c r="F1096" i="24"/>
  <c r="G1096" i="24" s="1"/>
  <c r="F1097" i="24"/>
  <c r="G1097" i="24" s="1"/>
  <c r="F1098" i="24"/>
  <c r="G1098" i="24" s="1"/>
  <c r="F1099" i="24"/>
  <c r="G1099" i="24" s="1"/>
  <c r="F1100" i="24"/>
  <c r="G1100" i="24" s="1"/>
  <c r="F1101" i="24"/>
  <c r="G1101" i="24" s="1"/>
  <c r="F1102" i="24"/>
  <c r="G1102" i="24" s="1"/>
  <c r="F1103" i="24"/>
  <c r="G1103" i="24" s="1"/>
  <c r="F1104" i="24"/>
  <c r="G1104" i="24" s="1"/>
  <c r="F1105" i="24"/>
  <c r="G1105" i="24" s="1"/>
  <c r="F1106" i="24"/>
  <c r="G1106" i="24" s="1"/>
  <c r="F1107" i="24"/>
  <c r="G1107" i="24" s="1"/>
  <c r="F1108" i="24"/>
  <c r="G1108" i="24" s="1"/>
  <c r="F1109" i="24"/>
  <c r="G1109" i="24" s="1"/>
  <c r="F1110" i="24"/>
  <c r="G1110" i="24" s="1"/>
  <c r="F1111" i="24"/>
  <c r="G1111" i="24" s="1"/>
  <c r="F1112" i="24"/>
  <c r="G1112" i="24" s="1"/>
  <c r="F1113" i="24"/>
  <c r="G1113" i="24" s="1"/>
  <c r="F1114" i="24"/>
  <c r="G1114" i="24" s="1"/>
  <c r="F1115" i="24"/>
  <c r="G1115" i="24" s="1"/>
  <c r="F1116" i="24"/>
  <c r="G1116" i="24" s="1"/>
  <c r="F1117" i="24"/>
  <c r="G1117" i="24" s="1"/>
  <c r="F1118" i="24"/>
  <c r="G1118" i="24" s="1"/>
  <c r="F1119" i="24"/>
  <c r="G1119" i="24" s="1"/>
  <c r="F1120" i="24"/>
  <c r="G1120" i="24" s="1"/>
  <c r="F1121" i="24"/>
  <c r="G1121" i="24" s="1"/>
  <c r="F1122" i="24"/>
  <c r="G1122" i="24" s="1"/>
  <c r="F1123" i="24"/>
  <c r="G1123" i="24" s="1"/>
  <c r="F1124" i="24"/>
  <c r="G1124" i="24" s="1"/>
  <c r="F1125" i="24"/>
  <c r="G1125" i="24" s="1"/>
  <c r="F1126" i="24"/>
  <c r="G1126" i="24" s="1"/>
  <c r="F1127" i="24"/>
  <c r="G1127" i="24" s="1"/>
  <c r="F1128" i="24"/>
  <c r="G1128" i="24" s="1"/>
  <c r="F1129" i="24"/>
  <c r="G1129" i="24" s="1"/>
  <c r="F1130" i="24"/>
  <c r="G1130" i="24" s="1"/>
  <c r="F1131" i="24"/>
  <c r="G1131" i="24" s="1"/>
  <c r="F1132" i="24"/>
  <c r="G1132" i="24" s="1"/>
  <c r="F1133" i="24"/>
  <c r="G1133" i="24" s="1"/>
  <c r="F1134" i="24"/>
  <c r="G1134" i="24" s="1"/>
  <c r="F1135" i="24"/>
  <c r="G1135" i="24" s="1"/>
  <c r="F1136" i="24"/>
  <c r="G1136" i="24" s="1"/>
  <c r="F1137" i="24"/>
  <c r="G1137" i="24" s="1"/>
  <c r="F1138" i="24"/>
  <c r="G1138" i="24" s="1"/>
  <c r="F1139" i="24"/>
  <c r="G1139" i="24" s="1"/>
  <c r="F1140" i="24"/>
  <c r="G1140" i="24" s="1"/>
  <c r="F1141" i="24"/>
  <c r="G1141" i="24" s="1"/>
  <c r="F1142" i="24"/>
  <c r="G1142" i="24" s="1"/>
  <c r="F1143" i="24"/>
  <c r="G1143" i="24" s="1"/>
  <c r="F1144" i="24"/>
  <c r="G1144" i="24" s="1"/>
  <c r="F1145" i="24"/>
  <c r="G1145" i="24" s="1"/>
  <c r="F1146" i="24"/>
  <c r="G1146" i="24" s="1"/>
  <c r="F1147" i="24"/>
  <c r="G1147" i="24" s="1"/>
  <c r="F1148" i="24"/>
  <c r="G1148" i="24" s="1"/>
  <c r="F1149" i="24"/>
  <c r="G1149" i="24" s="1"/>
  <c r="F1150" i="24"/>
  <c r="G1150" i="24" s="1"/>
  <c r="F1151" i="24"/>
  <c r="G1151" i="24" s="1"/>
  <c r="F1152" i="24"/>
  <c r="G1152" i="24" s="1"/>
  <c r="F1153" i="24"/>
  <c r="G1153" i="24" s="1"/>
  <c r="F1154" i="24"/>
  <c r="G1154" i="24" s="1"/>
  <c r="F1155" i="24"/>
  <c r="G1155" i="24" s="1"/>
  <c r="F1156" i="24"/>
  <c r="G1156" i="24" s="1"/>
  <c r="F1157" i="24"/>
  <c r="G1157" i="24" s="1"/>
  <c r="F1158" i="24"/>
  <c r="G1158" i="24" s="1"/>
  <c r="F1159" i="24"/>
  <c r="G1159" i="24" s="1"/>
  <c r="F1160" i="24"/>
  <c r="G1160" i="24" s="1"/>
  <c r="F1161" i="24"/>
  <c r="G1161" i="24" s="1"/>
  <c r="F1162" i="24"/>
  <c r="G1162" i="24" s="1"/>
  <c r="F1163" i="24"/>
  <c r="G1163" i="24" s="1"/>
  <c r="F1164" i="24"/>
  <c r="G1164" i="24" s="1"/>
  <c r="F1165" i="24"/>
  <c r="G1165" i="24" s="1"/>
  <c r="F1166" i="24"/>
  <c r="G1166" i="24" s="1"/>
  <c r="F1167" i="24"/>
  <c r="G1167" i="24" s="1"/>
  <c r="F1168" i="24"/>
  <c r="G1168" i="24" s="1"/>
  <c r="F1169" i="24"/>
  <c r="G1169" i="24" s="1"/>
  <c r="F1170" i="24"/>
  <c r="G1170" i="24" s="1"/>
  <c r="F1171" i="24"/>
  <c r="G1171" i="24" s="1"/>
  <c r="F1172" i="24"/>
  <c r="G1172" i="24" s="1"/>
  <c r="F1173" i="24"/>
  <c r="G1173" i="24" s="1"/>
  <c r="F1174" i="24"/>
  <c r="G1174" i="24" s="1"/>
  <c r="F1175" i="24"/>
  <c r="G1175" i="24" s="1"/>
  <c r="F1176" i="24"/>
  <c r="G1176" i="24" s="1"/>
  <c r="F1177" i="24"/>
  <c r="G1177" i="24" s="1"/>
  <c r="F1178" i="24"/>
  <c r="G1178" i="24" s="1"/>
  <c r="F1179" i="24"/>
  <c r="G1179" i="24" s="1"/>
  <c r="F1180" i="24"/>
  <c r="G1180" i="24" s="1"/>
  <c r="F1181" i="24"/>
  <c r="G1181" i="24" s="1"/>
  <c r="F1182" i="24"/>
  <c r="G1182" i="24" s="1"/>
  <c r="F1183" i="24"/>
  <c r="G1183" i="24" s="1"/>
  <c r="F1184" i="24"/>
  <c r="G1184" i="24" s="1"/>
  <c r="F1185" i="24"/>
  <c r="G1185" i="24" s="1"/>
  <c r="F1186" i="24"/>
  <c r="G1186" i="24" s="1"/>
  <c r="F1187" i="24"/>
  <c r="G1187" i="24" s="1"/>
  <c r="F1188" i="24"/>
  <c r="G1188" i="24" s="1"/>
  <c r="F1189" i="24"/>
  <c r="G1189" i="24" s="1"/>
  <c r="F1190" i="24"/>
  <c r="G1190" i="24" s="1"/>
  <c r="F1191" i="24"/>
  <c r="G1191" i="24" s="1"/>
  <c r="F1192" i="24"/>
  <c r="G1192" i="24" s="1"/>
  <c r="F1193" i="24"/>
  <c r="G1193" i="24" s="1"/>
  <c r="F1194" i="24"/>
  <c r="G1194" i="24" s="1"/>
  <c r="F1195" i="24"/>
  <c r="G1195" i="24" s="1"/>
  <c r="F1196" i="24"/>
  <c r="G1196" i="24" s="1"/>
  <c r="F1197" i="24"/>
  <c r="G1197" i="24" s="1"/>
  <c r="F1198" i="24"/>
  <c r="G1198" i="24" s="1"/>
  <c r="F1199" i="24"/>
  <c r="G1199" i="24" s="1"/>
  <c r="F1200" i="24"/>
  <c r="G1200" i="24" s="1"/>
  <c r="F1201" i="24"/>
  <c r="G1201" i="24" s="1"/>
  <c r="F1202" i="24"/>
  <c r="G1202" i="24" s="1"/>
  <c r="F1203" i="24"/>
  <c r="G1203" i="24" s="1"/>
  <c r="F1204" i="24"/>
  <c r="G1204" i="24" s="1"/>
  <c r="F1205" i="24"/>
  <c r="G1205" i="24" s="1"/>
  <c r="F1206" i="24"/>
  <c r="G1206" i="24" s="1"/>
  <c r="F1207" i="24"/>
  <c r="G1207" i="24" s="1"/>
  <c r="F1208" i="24"/>
  <c r="G1208" i="24" s="1"/>
  <c r="F1209" i="24"/>
  <c r="G1209" i="24" s="1"/>
  <c r="F1210" i="24"/>
  <c r="G1210" i="24" s="1"/>
  <c r="F1211" i="24"/>
  <c r="G1211" i="24" s="1"/>
  <c r="F1212" i="24"/>
  <c r="G1212" i="24" s="1"/>
  <c r="F1213" i="24"/>
  <c r="G1213" i="24" s="1"/>
  <c r="F1214" i="24"/>
  <c r="G1214" i="24" s="1"/>
  <c r="F1215" i="24"/>
  <c r="G1215" i="24" s="1"/>
  <c r="F1216" i="24"/>
  <c r="G1216" i="24" s="1"/>
  <c r="F1217" i="24"/>
  <c r="G1217" i="24" s="1"/>
  <c r="F1218" i="24"/>
  <c r="G1218" i="24" s="1"/>
  <c r="F1219" i="24"/>
  <c r="G1219" i="24" s="1"/>
  <c r="F1220" i="24"/>
  <c r="G1220" i="24" s="1"/>
  <c r="F1221" i="24"/>
  <c r="G1221" i="24" s="1"/>
  <c r="F1222" i="24"/>
  <c r="G1222" i="24" s="1"/>
  <c r="F1223" i="24"/>
  <c r="G1223" i="24" s="1"/>
  <c r="F1224" i="24"/>
  <c r="G1224" i="24" s="1"/>
  <c r="F1225" i="24"/>
  <c r="G1225" i="24" s="1"/>
  <c r="F1226" i="24"/>
  <c r="G1226" i="24" s="1"/>
  <c r="F1227" i="24"/>
  <c r="G1227" i="24" s="1"/>
  <c r="F1228" i="24"/>
  <c r="G1228" i="24" s="1"/>
  <c r="F1229" i="24"/>
  <c r="G1229" i="24" s="1"/>
  <c r="F1230" i="24"/>
  <c r="G1230" i="24" s="1"/>
  <c r="F1231" i="24"/>
  <c r="G1231" i="24" s="1"/>
  <c r="F1232" i="24"/>
  <c r="G1232" i="24" s="1"/>
  <c r="F1233" i="24"/>
  <c r="G1233" i="24" s="1"/>
  <c r="F1234" i="24"/>
  <c r="G1234" i="24" s="1"/>
  <c r="F1235" i="24"/>
  <c r="G1235" i="24" s="1"/>
  <c r="F1236" i="24"/>
  <c r="G1236" i="24" s="1"/>
  <c r="F1237" i="24"/>
  <c r="G1237" i="24" s="1"/>
  <c r="F1238" i="24"/>
  <c r="G1238" i="24" s="1"/>
  <c r="F1239" i="24"/>
  <c r="G1239" i="24" s="1"/>
  <c r="F1240" i="24"/>
  <c r="G1240" i="24" s="1"/>
  <c r="F1241" i="24"/>
  <c r="G1241" i="24" s="1"/>
  <c r="F1242" i="24"/>
  <c r="G1242" i="24" s="1"/>
  <c r="F1243" i="24"/>
  <c r="G1243" i="24" s="1"/>
  <c r="F1244" i="24"/>
  <c r="G1244" i="24" s="1"/>
  <c r="F1245" i="24"/>
  <c r="G1245" i="24" s="1"/>
  <c r="F1246" i="24"/>
  <c r="G1246" i="24" s="1"/>
  <c r="F1247" i="24"/>
  <c r="G1247" i="24" s="1"/>
  <c r="F1248" i="24"/>
  <c r="G1248" i="24" s="1"/>
  <c r="F1249" i="24"/>
  <c r="G1249" i="24" s="1"/>
  <c r="F1250" i="24"/>
  <c r="G1250" i="24" s="1"/>
  <c r="F1251" i="24"/>
  <c r="G1251" i="24" s="1"/>
  <c r="F1252" i="24"/>
  <c r="G1252" i="24" s="1"/>
  <c r="F1253" i="24"/>
  <c r="G1253" i="24" s="1"/>
  <c r="F1254" i="24"/>
  <c r="G1254" i="24" s="1"/>
  <c r="F1255" i="24"/>
  <c r="G1255" i="24" s="1"/>
  <c r="F1256" i="24"/>
  <c r="G1256" i="24" s="1"/>
  <c r="F1257" i="24"/>
  <c r="G1257" i="24" s="1"/>
  <c r="F1258" i="24"/>
  <c r="G1258" i="24" s="1"/>
  <c r="F1259" i="24"/>
  <c r="G1259" i="24" s="1"/>
  <c r="F1260" i="24"/>
  <c r="G1260" i="24" s="1"/>
  <c r="F1261" i="24"/>
  <c r="G1261" i="24" s="1"/>
  <c r="F1262" i="24"/>
  <c r="G1262" i="24" s="1"/>
  <c r="F1263" i="24"/>
  <c r="G1263" i="24" s="1"/>
  <c r="F1264" i="24"/>
  <c r="G1264" i="24" s="1"/>
  <c r="F1265" i="24"/>
  <c r="G1265" i="24" s="1"/>
  <c r="F1266" i="24"/>
  <c r="G1266" i="24" s="1"/>
  <c r="F1267" i="24"/>
  <c r="G1267" i="24" s="1"/>
  <c r="F1268" i="24"/>
  <c r="G1268" i="24" s="1"/>
  <c r="F1269" i="24"/>
  <c r="G1269" i="24" s="1"/>
  <c r="F1270" i="24"/>
  <c r="G1270" i="24" s="1"/>
  <c r="F1271" i="24"/>
  <c r="G1271" i="24" s="1"/>
  <c r="F1272" i="24"/>
  <c r="G1272" i="24" s="1"/>
  <c r="F1273" i="24"/>
  <c r="G1273" i="24" s="1"/>
  <c r="F1274" i="24"/>
  <c r="G1274" i="24" s="1"/>
  <c r="F1275" i="24"/>
  <c r="G1275" i="24" s="1"/>
  <c r="F1276" i="24"/>
  <c r="G1276" i="24" s="1"/>
  <c r="F1277" i="24"/>
  <c r="G1277" i="24" s="1"/>
  <c r="F1278" i="24"/>
  <c r="G1278" i="24" s="1"/>
  <c r="F1279" i="24"/>
  <c r="G1279" i="24" s="1"/>
  <c r="F1280" i="24"/>
  <c r="G1280" i="24" s="1"/>
  <c r="F1281" i="24"/>
  <c r="G1281" i="24" s="1"/>
  <c r="F1282" i="24"/>
  <c r="G1282" i="24" s="1"/>
  <c r="F1283" i="24"/>
  <c r="G1283" i="24" s="1"/>
  <c r="F1284" i="24"/>
  <c r="G1284" i="24" s="1"/>
  <c r="F1285" i="24"/>
  <c r="G1285" i="24" s="1"/>
  <c r="F1286" i="24"/>
  <c r="G1286" i="24" s="1"/>
  <c r="F1287" i="24"/>
  <c r="G1287" i="24" s="1"/>
  <c r="F1288" i="24"/>
  <c r="G1288" i="24" s="1"/>
  <c r="F1289" i="24"/>
  <c r="G1289" i="24" s="1"/>
  <c r="F1290" i="24"/>
  <c r="G1290" i="24" s="1"/>
  <c r="F1291" i="24"/>
  <c r="G1291" i="24" s="1"/>
  <c r="F1292" i="24"/>
  <c r="G1292" i="24" s="1"/>
  <c r="F1293" i="24"/>
  <c r="G1293" i="24" s="1"/>
  <c r="F1294" i="24"/>
  <c r="G1294" i="24" s="1"/>
  <c r="F1295" i="24"/>
  <c r="G1295" i="24" s="1"/>
  <c r="F1296" i="24"/>
  <c r="G1296" i="24" s="1"/>
  <c r="F1297" i="24"/>
  <c r="G1297" i="24" s="1"/>
  <c r="F1298" i="24"/>
  <c r="G1298" i="24" s="1"/>
  <c r="F1299" i="24"/>
  <c r="G1299" i="24" s="1"/>
  <c r="F1300" i="24"/>
  <c r="G1300" i="24" s="1"/>
  <c r="F1301" i="24"/>
  <c r="G1301" i="24" s="1"/>
  <c r="F1302" i="24"/>
  <c r="G1302" i="24" s="1"/>
  <c r="F1303" i="24"/>
  <c r="G1303" i="24" s="1"/>
  <c r="F1304" i="24"/>
  <c r="G1304" i="24" s="1"/>
  <c r="F1305" i="24"/>
  <c r="G1305" i="24" s="1"/>
  <c r="F1306" i="24"/>
  <c r="G1306" i="24" s="1"/>
  <c r="F1307" i="24"/>
  <c r="G1307" i="24" s="1"/>
  <c r="F1308" i="24"/>
  <c r="G1308" i="24" s="1"/>
  <c r="F1309" i="24"/>
  <c r="G1309" i="24" s="1"/>
  <c r="F1310" i="24"/>
  <c r="G1310" i="24" s="1"/>
  <c r="F1311" i="24"/>
  <c r="G1311" i="24" s="1"/>
  <c r="F1312" i="24"/>
  <c r="G1312" i="24" s="1"/>
  <c r="F1313" i="24"/>
  <c r="G1313" i="24" s="1"/>
  <c r="F1314" i="24"/>
  <c r="G1314" i="24" s="1"/>
  <c r="F1315" i="24"/>
  <c r="G1315" i="24" s="1"/>
  <c r="F1316" i="24"/>
  <c r="G1316" i="24" s="1"/>
  <c r="F1317" i="24"/>
  <c r="G1317" i="24" s="1"/>
  <c r="F1318" i="24"/>
  <c r="G1318" i="24" s="1"/>
  <c r="F1319" i="24"/>
  <c r="G1319" i="24" s="1"/>
  <c r="F1320" i="24"/>
  <c r="G1320" i="24" s="1"/>
  <c r="F1321" i="24"/>
  <c r="G1321" i="24" s="1"/>
  <c r="F1322" i="24"/>
  <c r="G1322" i="24" s="1"/>
  <c r="F1323" i="24"/>
  <c r="G1323" i="24" s="1"/>
  <c r="F1324" i="24"/>
  <c r="G1324" i="24" s="1"/>
  <c r="F1325" i="24"/>
  <c r="G1325" i="24" s="1"/>
  <c r="F1326" i="24"/>
  <c r="G1326" i="24" s="1"/>
  <c r="F1327" i="24"/>
  <c r="G1327" i="24" s="1"/>
  <c r="F1328" i="24"/>
  <c r="G1328" i="24" s="1"/>
  <c r="F1329" i="24"/>
  <c r="G1329" i="24" s="1"/>
  <c r="F1330" i="24"/>
  <c r="G1330" i="24" s="1"/>
  <c r="F1331" i="24"/>
  <c r="G1331" i="24" s="1"/>
  <c r="F1332" i="24"/>
  <c r="G1332" i="24" s="1"/>
  <c r="F1333" i="24"/>
  <c r="G1333" i="24" s="1"/>
  <c r="F1334" i="24"/>
  <c r="G1334" i="24" s="1"/>
  <c r="F1335" i="24"/>
  <c r="G1335" i="24" s="1"/>
  <c r="F1336" i="24"/>
  <c r="G1336" i="24" s="1"/>
  <c r="F1337" i="24"/>
  <c r="G1337" i="24" s="1"/>
  <c r="F1338" i="24"/>
  <c r="G1338" i="24" s="1"/>
  <c r="F1339" i="24"/>
  <c r="G1339" i="24" s="1"/>
  <c r="F1340" i="24"/>
  <c r="G1340" i="24" s="1"/>
  <c r="F1341" i="24"/>
  <c r="G1341" i="24" s="1"/>
  <c r="F1342" i="24"/>
  <c r="G1342" i="24" s="1"/>
  <c r="F1344" i="24"/>
  <c r="G1344" i="24" s="1"/>
  <c r="F1345" i="24"/>
  <c r="G1345" i="24" s="1"/>
  <c r="F1346" i="24"/>
  <c r="G1346" i="24" s="1"/>
  <c r="F1347" i="24"/>
  <c r="G1347" i="24" s="1"/>
  <c r="F1348" i="24"/>
  <c r="G1348" i="24" s="1"/>
  <c r="F1349" i="24"/>
  <c r="G1349" i="24" s="1"/>
  <c r="F1350" i="24"/>
  <c r="G1350" i="24" s="1"/>
  <c r="F1351" i="24"/>
  <c r="G1351" i="24" s="1"/>
  <c r="F1352" i="24"/>
  <c r="G1352" i="24" s="1"/>
  <c r="F1353" i="24"/>
  <c r="G1353" i="24" s="1"/>
  <c r="F1354" i="24"/>
  <c r="G1354" i="24" s="1"/>
  <c r="F1355" i="24"/>
  <c r="G1355" i="24" s="1"/>
  <c r="F1356" i="24"/>
  <c r="G1356" i="24" s="1"/>
  <c r="F1357" i="24"/>
  <c r="G1357" i="24" s="1"/>
  <c r="F1358" i="24"/>
  <c r="G1358" i="24" s="1"/>
  <c r="F1359" i="24"/>
  <c r="G1359" i="24" s="1"/>
  <c r="F1360" i="24"/>
  <c r="G1360" i="24" s="1"/>
  <c r="F1361" i="24"/>
  <c r="G1361" i="24" s="1"/>
  <c r="F1362" i="24"/>
  <c r="G1362" i="24" s="1"/>
  <c r="F1363" i="24"/>
  <c r="G1363" i="24" s="1"/>
  <c r="F1364" i="24"/>
  <c r="G1364" i="24" s="1"/>
  <c r="F1365" i="24"/>
  <c r="G1365" i="24" s="1"/>
  <c r="F1366" i="24"/>
  <c r="G1366" i="24" s="1"/>
  <c r="F1367" i="24"/>
  <c r="G1367" i="24" s="1"/>
  <c r="F1368" i="24"/>
  <c r="G1368" i="24" s="1"/>
  <c r="F1370" i="24"/>
  <c r="G1370" i="24" s="1"/>
  <c r="F1371" i="24"/>
  <c r="G1371" i="24" s="1"/>
  <c r="F1372" i="24"/>
  <c r="G1372" i="24" s="1"/>
  <c r="F1373" i="24"/>
  <c r="G1373" i="24" s="1"/>
  <c r="F1374" i="24"/>
  <c r="G1374" i="24" s="1"/>
  <c r="F1375" i="24"/>
  <c r="G1375" i="24" s="1"/>
  <c r="F1376" i="24"/>
  <c r="G1376" i="24" s="1"/>
  <c r="F1377" i="24"/>
  <c r="G1377" i="24" s="1"/>
  <c r="F1378" i="24"/>
  <c r="G1378" i="24" s="1"/>
  <c r="F1379" i="24"/>
  <c r="G1379" i="24" s="1"/>
  <c r="F1380" i="24"/>
  <c r="G1380" i="24" s="1"/>
  <c r="F1381" i="24"/>
  <c r="G1381" i="24" s="1"/>
  <c r="F1382" i="24"/>
  <c r="G1382" i="24" s="1"/>
  <c r="F1383" i="24"/>
  <c r="G1383" i="24" s="1"/>
  <c r="F1384" i="24"/>
  <c r="G1384" i="24" s="1"/>
  <c r="F1385" i="24"/>
  <c r="G1385" i="24" s="1"/>
  <c r="F1386" i="24"/>
  <c r="G1386" i="24" s="1"/>
  <c r="F1387" i="24"/>
  <c r="G1387" i="24" s="1"/>
  <c r="F1388" i="24"/>
  <c r="G1388" i="24" s="1"/>
  <c r="F1390" i="24"/>
  <c r="G1390" i="24" s="1"/>
  <c r="F1391" i="24"/>
  <c r="G1391" i="24" s="1"/>
  <c r="F1392" i="24"/>
  <c r="G1392" i="24" s="1"/>
  <c r="F1393" i="24"/>
  <c r="G1393" i="24" s="1"/>
  <c r="F1394" i="24"/>
  <c r="G1394" i="24" s="1"/>
  <c r="F1395" i="24"/>
  <c r="G1395" i="24" s="1"/>
  <c r="F1396" i="24"/>
  <c r="G1396" i="24" s="1"/>
  <c r="F1397" i="24"/>
  <c r="G1397" i="24" s="1"/>
  <c r="F1398" i="24"/>
  <c r="G1398" i="24" s="1"/>
  <c r="F1399" i="24"/>
  <c r="G1399" i="24" s="1"/>
  <c r="F1400" i="24"/>
  <c r="G1400" i="24" s="1"/>
  <c r="F1401" i="24"/>
  <c r="G1401" i="24" s="1"/>
  <c r="F1402" i="24"/>
  <c r="G1402" i="24" s="1"/>
  <c r="F1403" i="24"/>
  <c r="G1403" i="24" s="1"/>
  <c r="F1404" i="24"/>
  <c r="G1404" i="24" s="1"/>
  <c r="F1405" i="24"/>
  <c r="G1405" i="24" s="1"/>
  <c r="F1406" i="24"/>
  <c r="G1406" i="24" s="1"/>
  <c r="F1407" i="24"/>
  <c r="G1407" i="24" s="1"/>
  <c r="F1409" i="24"/>
  <c r="G1409" i="24" s="1"/>
  <c r="F1410" i="24"/>
  <c r="G1410" i="24" s="1"/>
  <c r="F1411" i="24"/>
  <c r="G1411" i="24" s="1"/>
  <c r="F1412" i="24"/>
  <c r="G1412" i="24" s="1"/>
  <c r="F1413" i="24"/>
  <c r="G1413" i="24" s="1"/>
  <c r="F1414" i="24"/>
  <c r="G1414" i="24" s="1"/>
  <c r="F1415" i="24"/>
  <c r="G1415" i="24" s="1"/>
  <c r="F1416" i="24"/>
  <c r="G1416" i="24" s="1"/>
  <c r="F1417" i="24"/>
  <c r="G1417" i="24" s="1"/>
  <c r="F1418" i="24"/>
  <c r="G1418" i="24" s="1"/>
  <c r="F1419" i="24"/>
  <c r="G1419" i="24" s="1"/>
  <c r="F1420" i="24"/>
  <c r="G1420" i="24" s="1"/>
  <c r="F1421" i="24"/>
  <c r="G1421" i="24" s="1"/>
  <c r="F1422" i="24"/>
  <c r="G1422" i="24" s="1"/>
  <c r="F1423" i="24"/>
  <c r="G1423" i="24" s="1"/>
  <c r="F1424" i="24"/>
  <c r="G1424" i="24" s="1"/>
  <c r="F1425" i="24"/>
  <c r="G1425" i="24" s="1"/>
  <c r="F1426" i="24"/>
  <c r="G1426" i="24" s="1"/>
  <c r="F1427" i="24"/>
  <c r="G1427" i="24" s="1"/>
  <c r="F1428" i="24"/>
  <c r="G1428" i="24" s="1"/>
  <c r="F1429" i="24"/>
  <c r="G1429" i="24" s="1"/>
  <c r="F1430" i="24"/>
  <c r="G1430" i="24" s="1"/>
  <c r="F1431" i="24"/>
  <c r="G1431" i="24" s="1"/>
  <c r="F1432" i="24"/>
  <c r="G1432" i="24" s="1"/>
  <c r="F1433" i="24"/>
  <c r="G1433" i="24" s="1"/>
  <c r="F1434" i="24"/>
  <c r="G1434" i="24" s="1"/>
  <c r="F1435" i="24"/>
  <c r="G1435" i="24" s="1"/>
  <c r="F1436" i="24"/>
  <c r="G1436" i="24" s="1"/>
  <c r="F1437" i="24"/>
  <c r="G1437" i="24" s="1"/>
  <c r="F1438" i="24"/>
  <c r="G1438" i="24" s="1"/>
  <c r="F1439" i="24"/>
  <c r="G1439" i="24" s="1"/>
  <c r="F1440" i="24"/>
  <c r="G1440" i="24" s="1"/>
  <c r="F1441" i="24"/>
  <c r="G1441" i="24" s="1"/>
  <c r="F1442" i="24"/>
  <c r="G1442" i="24" s="1"/>
  <c r="F1443" i="24"/>
  <c r="G1443" i="24" s="1"/>
  <c r="F1444" i="24"/>
  <c r="G1444" i="24" s="1"/>
  <c r="F1445" i="24"/>
  <c r="G1445" i="24" s="1"/>
  <c r="F1446" i="24"/>
  <c r="G1446" i="24" s="1"/>
  <c r="F1447" i="24"/>
  <c r="G1447" i="24" s="1"/>
  <c r="F1448" i="24"/>
  <c r="G1448" i="24" s="1"/>
  <c r="F1449" i="24"/>
  <c r="G1449" i="24" s="1"/>
  <c r="F1450" i="24"/>
  <c r="G1450" i="24" s="1"/>
  <c r="F1451" i="24"/>
  <c r="G1451" i="24" s="1"/>
  <c r="F1452" i="24"/>
  <c r="G1452" i="24" s="1"/>
  <c r="F1453" i="24"/>
  <c r="G1453" i="24" s="1"/>
  <c r="F1454" i="24"/>
  <c r="G1454" i="24" s="1"/>
  <c r="F1455" i="24"/>
  <c r="G1455" i="24" s="1"/>
  <c r="F1456" i="24"/>
  <c r="G1456" i="24" s="1"/>
  <c r="F1457" i="24"/>
  <c r="G1457" i="24" s="1"/>
  <c r="F1458" i="24"/>
  <c r="G1458" i="24" s="1"/>
  <c r="F1459" i="24"/>
  <c r="G1459" i="24" s="1"/>
  <c r="F1460" i="24"/>
  <c r="G1460" i="24" s="1"/>
  <c r="F1461" i="24"/>
  <c r="G1461" i="24" s="1"/>
  <c r="F1462" i="24"/>
  <c r="G1462" i="24" s="1"/>
  <c r="F1463" i="24"/>
  <c r="G1463" i="24" s="1"/>
  <c r="F1464" i="24"/>
  <c r="G1464" i="24" s="1"/>
  <c r="F1465" i="24"/>
  <c r="G1465" i="24" s="1"/>
  <c r="F1466" i="24"/>
  <c r="G1466" i="24" s="1"/>
  <c r="F1467" i="24"/>
  <c r="G1467" i="24" s="1"/>
  <c r="F1468" i="24"/>
  <c r="G1468" i="24" s="1"/>
  <c r="F1469" i="24"/>
  <c r="G1469" i="24" s="1"/>
  <c r="F1470" i="24"/>
  <c r="G1470" i="24" s="1"/>
  <c r="F1471" i="24"/>
  <c r="G1471" i="24" s="1"/>
  <c r="F1472" i="24"/>
  <c r="G1472" i="24" s="1"/>
  <c r="F1473" i="24"/>
  <c r="G1473" i="24" s="1"/>
  <c r="F1474" i="24"/>
  <c r="G1474" i="24" s="1"/>
  <c r="F1475" i="24"/>
  <c r="G1475" i="24" s="1"/>
  <c r="F1476" i="24"/>
  <c r="G1476" i="24" s="1"/>
  <c r="F1477" i="24"/>
  <c r="G1477" i="24" s="1"/>
  <c r="F1478" i="24"/>
  <c r="G1478" i="24" s="1"/>
  <c r="F1479" i="24"/>
  <c r="G1479" i="24" s="1"/>
  <c r="F1480" i="24"/>
  <c r="G1480" i="24" s="1"/>
  <c r="F1481" i="24"/>
  <c r="G1481" i="24" s="1"/>
  <c r="F1482" i="24"/>
  <c r="G1482" i="24" s="1"/>
  <c r="F1483" i="24"/>
  <c r="G1483" i="24" s="1"/>
  <c r="F1484" i="24"/>
  <c r="G1484" i="24" s="1"/>
  <c r="F1485" i="24"/>
  <c r="G1485" i="24" s="1"/>
  <c r="F1486" i="24"/>
  <c r="G1486" i="24" s="1"/>
  <c r="F1487" i="24"/>
  <c r="G1487" i="24" s="1"/>
  <c r="F1488" i="24"/>
  <c r="G1488" i="24" s="1"/>
  <c r="F1489" i="24"/>
  <c r="G1489" i="24" s="1"/>
  <c r="F1490" i="24"/>
  <c r="G1490" i="24" s="1"/>
  <c r="F1491" i="24"/>
  <c r="G1491" i="24" s="1"/>
  <c r="F1492" i="24"/>
  <c r="G1492" i="24" s="1"/>
  <c r="F1493" i="24"/>
  <c r="G1493" i="24" s="1"/>
  <c r="F1494" i="24"/>
  <c r="G1494" i="24" s="1"/>
  <c r="F1495" i="24"/>
  <c r="G1495" i="24" s="1"/>
  <c r="F1496" i="24"/>
  <c r="G1496" i="24" s="1"/>
  <c r="F1497" i="24"/>
  <c r="G1497" i="24" s="1"/>
  <c r="F1498" i="24"/>
  <c r="G1498" i="24" s="1"/>
  <c r="F1499" i="24"/>
  <c r="G1499" i="24" s="1"/>
  <c r="F1500" i="24"/>
  <c r="G1500" i="24" s="1"/>
  <c r="F1501" i="24"/>
  <c r="G1501" i="24" s="1"/>
  <c r="F1502" i="24"/>
  <c r="G1502" i="24" s="1"/>
  <c r="F1503" i="24"/>
  <c r="G1503" i="24" s="1"/>
  <c r="F1504" i="24"/>
  <c r="G1504" i="24" s="1"/>
  <c r="F1506" i="24"/>
  <c r="G1506" i="24" s="1"/>
  <c r="F1505" i="24"/>
  <c r="G1505" i="24" s="1"/>
  <c r="F1507" i="24"/>
  <c r="G1507" i="24" s="1"/>
  <c r="F1508" i="24"/>
  <c r="G1508" i="24" s="1"/>
  <c r="F1509" i="24"/>
  <c r="G1509" i="24" s="1"/>
  <c r="F1510" i="24"/>
  <c r="G1510" i="24" s="1"/>
  <c r="F1511" i="24"/>
  <c r="G1511" i="24" s="1"/>
  <c r="F1512" i="24"/>
  <c r="G1512" i="24" s="1"/>
  <c r="F1513" i="24"/>
  <c r="G1513" i="24" s="1"/>
  <c r="F1514" i="24"/>
  <c r="G1514" i="24" s="1"/>
  <c r="F1515" i="24"/>
  <c r="G1515" i="24" s="1"/>
  <c r="F1516" i="24"/>
  <c r="G1516" i="24" s="1"/>
  <c r="F1517" i="24"/>
  <c r="G1517" i="24" s="1"/>
  <c r="F1518" i="24"/>
  <c r="G1518" i="24" s="1"/>
  <c r="F1519" i="24"/>
  <c r="G1519" i="24" s="1"/>
  <c r="F1520" i="24"/>
  <c r="G1520" i="24" s="1"/>
  <c r="F1521" i="24"/>
  <c r="G1521" i="24" s="1"/>
  <c r="F1522" i="24"/>
  <c r="G1522" i="24" s="1"/>
  <c r="F1523" i="24"/>
  <c r="G1523" i="24" s="1"/>
  <c r="F1524" i="24"/>
  <c r="G1524" i="24" s="1"/>
  <c r="F1525" i="24"/>
  <c r="G1525" i="24" s="1"/>
  <c r="F1526" i="24"/>
  <c r="G1526" i="24" s="1"/>
  <c r="F1527" i="24"/>
  <c r="G1527" i="24" s="1"/>
  <c r="F1528" i="24"/>
  <c r="G1528" i="24" s="1"/>
  <c r="F1529" i="24"/>
  <c r="G1529" i="24" s="1"/>
  <c r="F1530" i="24"/>
  <c r="G1530" i="24" s="1"/>
  <c r="F1531" i="24"/>
  <c r="G1531" i="24" s="1"/>
  <c r="F1532" i="24"/>
  <c r="G1532" i="24" s="1"/>
  <c r="F1533" i="24"/>
  <c r="G1533" i="24" s="1"/>
  <c r="F1534" i="24"/>
  <c r="G1534" i="24" s="1"/>
  <c r="F1535" i="24"/>
  <c r="G1535" i="24" s="1"/>
  <c r="F1536" i="24"/>
  <c r="G1536" i="24" s="1"/>
  <c r="F1537" i="24"/>
  <c r="G1537" i="24" s="1"/>
  <c r="F1538" i="24"/>
  <c r="G1538" i="24" s="1"/>
  <c r="F1539" i="24"/>
  <c r="G1539" i="24" s="1"/>
  <c r="F1540" i="24"/>
  <c r="G1540" i="24" s="1"/>
  <c r="F1541" i="24"/>
  <c r="G1541" i="24" s="1"/>
  <c r="F1542" i="24"/>
  <c r="G1542" i="24" s="1"/>
  <c r="F1543" i="24"/>
  <c r="G1543" i="24" s="1"/>
  <c r="F1544" i="24"/>
  <c r="G1544" i="24" s="1"/>
  <c r="F1545" i="24"/>
  <c r="G1545" i="24" s="1"/>
  <c r="F1546" i="24"/>
  <c r="G1546" i="24" s="1"/>
  <c r="F1547" i="24"/>
  <c r="G1547" i="24" s="1"/>
  <c r="F1548" i="24"/>
  <c r="G1548" i="24" s="1"/>
  <c r="F1549" i="24"/>
  <c r="G1549" i="24" s="1"/>
  <c r="F1550" i="24"/>
  <c r="G1550" i="24" s="1"/>
  <c r="F1551" i="24"/>
  <c r="G1551" i="24" s="1"/>
  <c r="F1552" i="24"/>
  <c r="G1552" i="24" s="1"/>
  <c r="F1553" i="24"/>
  <c r="G1553" i="24" s="1"/>
  <c r="F1554" i="24"/>
  <c r="G1554" i="24" s="1"/>
  <c r="F1555" i="24"/>
  <c r="G1555" i="24" s="1"/>
  <c r="F1556" i="24"/>
  <c r="G1556" i="24" s="1"/>
  <c r="F1557" i="24"/>
  <c r="G1557" i="24" s="1"/>
  <c r="F1558" i="24"/>
  <c r="G1558" i="24" s="1"/>
  <c r="F1559" i="24"/>
  <c r="G1559" i="24" s="1"/>
  <c r="F1560" i="24"/>
  <c r="G1560" i="24" s="1"/>
  <c r="F1561" i="24"/>
  <c r="G1561" i="24" s="1"/>
  <c r="F1562" i="24"/>
  <c r="G1562" i="24" s="1"/>
  <c r="F1563" i="24"/>
  <c r="G1563" i="24" s="1"/>
  <c r="F1564" i="24"/>
  <c r="G1564" i="24" s="1"/>
  <c r="F1565" i="24"/>
  <c r="G1565" i="24" s="1"/>
  <c r="F1566" i="24"/>
  <c r="G1566" i="24" s="1"/>
  <c r="F1567" i="24"/>
  <c r="G1567" i="24" s="1"/>
  <c r="F1568" i="24"/>
  <c r="G1568" i="24" s="1"/>
  <c r="F1569" i="24"/>
  <c r="G1569" i="24" s="1"/>
  <c r="F1570" i="24"/>
  <c r="G1570" i="24" s="1"/>
  <c r="F1571" i="24"/>
  <c r="G1571" i="24" s="1"/>
  <c r="F1572" i="24"/>
  <c r="G1572" i="24" s="1"/>
  <c r="F1573" i="24"/>
  <c r="G1573" i="24" s="1"/>
  <c r="F1574" i="24"/>
  <c r="G1574" i="24" s="1"/>
  <c r="F1575" i="24"/>
  <c r="G1575" i="24" s="1"/>
  <c r="F1576" i="24"/>
  <c r="G1576" i="24" s="1"/>
  <c r="F1577" i="24"/>
  <c r="G1577" i="24" s="1"/>
  <c r="F1578" i="24"/>
  <c r="G1578" i="24" s="1"/>
  <c r="F1579" i="24"/>
  <c r="G1579" i="24" s="1"/>
  <c r="F1580" i="24"/>
  <c r="G1580" i="24" s="1"/>
  <c r="F1581" i="24"/>
  <c r="G1581" i="24" s="1"/>
  <c r="F1582" i="24"/>
  <c r="G1582" i="24" s="1"/>
  <c r="F1583" i="24"/>
  <c r="G1583" i="24" s="1"/>
  <c r="F1584" i="24"/>
  <c r="G1584" i="24" s="1"/>
  <c r="F1585" i="24"/>
  <c r="G1585" i="24" s="1"/>
  <c r="F1586" i="24"/>
  <c r="G1586" i="24" s="1"/>
  <c r="F1587" i="24"/>
  <c r="G1587" i="24" s="1"/>
  <c r="F1588" i="24"/>
  <c r="G1588" i="24" s="1"/>
  <c r="F1589" i="24"/>
  <c r="G1589" i="24" s="1"/>
  <c r="F1590" i="24"/>
  <c r="G1590" i="24" s="1"/>
  <c r="F1591" i="24"/>
  <c r="G1591" i="24" s="1"/>
  <c r="F1592" i="24"/>
  <c r="G1592" i="24" s="1"/>
  <c r="F1593" i="24"/>
  <c r="G1593" i="24" s="1"/>
  <c r="F1594" i="24"/>
  <c r="G1594" i="24" s="1"/>
  <c r="F1595" i="24"/>
  <c r="G1595" i="24" s="1"/>
  <c r="F1596" i="24"/>
  <c r="G1596" i="24" s="1"/>
  <c r="F1597" i="24"/>
  <c r="G1597" i="24" s="1"/>
  <c r="F1598" i="24"/>
  <c r="G1598" i="24" s="1"/>
  <c r="F1599" i="24"/>
  <c r="G1599" i="24" s="1"/>
  <c r="F1600" i="24"/>
  <c r="G1600" i="24" s="1"/>
  <c r="F1601" i="24"/>
  <c r="G1601" i="24" s="1"/>
  <c r="F1602" i="24"/>
  <c r="G1602" i="24" s="1"/>
  <c r="F1603" i="24"/>
  <c r="G1603" i="24" s="1"/>
  <c r="F1604" i="24"/>
  <c r="G1604" i="24" s="1"/>
  <c r="F1605" i="24"/>
  <c r="G1605" i="24" s="1"/>
  <c r="F1606" i="24"/>
  <c r="G1606" i="24" s="1"/>
  <c r="F1607" i="24"/>
  <c r="G1607" i="24" s="1"/>
  <c r="F1608" i="24"/>
  <c r="G1608" i="24" s="1"/>
  <c r="F1609" i="24"/>
  <c r="G1609" i="24" s="1"/>
  <c r="F1610" i="24"/>
  <c r="G1610" i="24" s="1"/>
  <c r="F1611" i="24"/>
  <c r="G1611" i="24" s="1"/>
  <c r="F1612" i="24"/>
  <c r="G1612" i="24" s="1"/>
  <c r="F1613" i="24"/>
  <c r="G1613" i="24" s="1"/>
  <c r="F1614" i="24"/>
  <c r="G1614" i="24" s="1"/>
  <c r="F1615" i="24"/>
  <c r="G1615" i="24" s="1"/>
  <c r="F1616" i="24"/>
  <c r="G1616" i="24" s="1"/>
  <c r="F1617" i="24"/>
  <c r="G1617" i="24" s="1"/>
  <c r="F1618" i="24"/>
  <c r="G1618" i="24" s="1"/>
  <c r="F1619" i="24"/>
  <c r="G1619" i="24" s="1"/>
  <c r="F1620" i="24"/>
  <c r="G1620" i="24" s="1"/>
  <c r="F1621" i="24"/>
  <c r="G1621" i="24" s="1"/>
  <c r="F1622" i="24"/>
  <c r="G1622" i="24" s="1"/>
  <c r="F1623" i="24"/>
  <c r="G1623" i="24" s="1"/>
  <c r="F1624" i="24"/>
  <c r="G1624" i="24" s="1"/>
  <c r="F1625" i="24"/>
  <c r="G1625" i="24" s="1"/>
  <c r="F1626" i="24"/>
  <c r="G1626" i="24" s="1"/>
  <c r="F1627" i="24"/>
  <c r="G1627" i="24" s="1"/>
  <c r="F1628" i="24"/>
  <c r="G1628" i="24" s="1"/>
  <c r="F1629" i="24"/>
  <c r="G1629" i="24" s="1"/>
  <c r="F1630" i="24"/>
  <c r="G1630" i="24" s="1"/>
  <c r="F1631" i="24"/>
  <c r="G1631" i="24" s="1"/>
  <c r="F1632" i="24"/>
  <c r="G1632" i="24" s="1"/>
  <c r="F1633" i="24"/>
  <c r="G1633" i="24" s="1"/>
  <c r="F1634" i="24"/>
  <c r="G1634" i="24" s="1"/>
  <c r="F1635" i="24"/>
  <c r="G1635" i="24" s="1"/>
  <c r="F1636" i="24"/>
  <c r="G1636" i="24" s="1"/>
  <c r="F1637" i="24"/>
  <c r="G1637" i="24" s="1"/>
  <c r="F1638" i="24"/>
  <c r="G1638" i="24" s="1"/>
  <c r="F1639" i="24"/>
  <c r="G1639" i="24" s="1"/>
  <c r="F1640" i="24"/>
  <c r="G1640" i="24" s="1"/>
  <c r="F1641" i="24"/>
  <c r="G1641" i="24" s="1"/>
  <c r="F1642" i="24"/>
  <c r="G1642" i="24" s="1"/>
  <c r="F1643" i="24"/>
  <c r="G1643" i="24" s="1"/>
  <c r="F1644" i="24"/>
  <c r="G1644" i="24" s="1"/>
  <c r="F1645" i="24"/>
  <c r="G1645" i="24" s="1"/>
  <c r="F1646" i="24"/>
  <c r="G1646" i="24" s="1"/>
  <c r="F1647" i="24"/>
  <c r="G1647" i="24" s="1"/>
  <c r="F1648" i="24"/>
  <c r="G1648" i="24" s="1"/>
  <c r="F1649" i="24"/>
  <c r="G1649" i="24" s="1"/>
  <c r="F1650" i="24"/>
  <c r="G1650" i="24" s="1"/>
  <c r="F1651" i="24"/>
  <c r="G1651" i="24" s="1"/>
  <c r="F1652" i="24"/>
  <c r="G1652" i="24" s="1"/>
  <c r="F1653" i="24"/>
  <c r="G1653" i="24" s="1"/>
  <c r="F1654" i="24"/>
  <c r="G1654" i="24" s="1"/>
  <c r="F1655" i="24"/>
  <c r="G1655" i="24" s="1"/>
  <c r="F1656" i="24"/>
  <c r="G1656" i="24" s="1"/>
  <c r="F1657" i="24"/>
  <c r="G1657" i="24" s="1"/>
  <c r="F1658" i="24"/>
  <c r="G1658" i="24" s="1"/>
  <c r="F1659" i="24"/>
  <c r="G1659" i="24" s="1"/>
  <c r="F1660" i="24"/>
  <c r="G1660" i="24" s="1"/>
  <c r="F1661" i="24"/>
  <c r="G1661" i="24" s="1"/>
  <c r="F1662" i="24"/>
  <c r="G1662" i="24" s="1"/>
  <c r="F1663" i="24"/>
  <c r="G1663" i="24" s="1"/>
  <c r="F1664" i="24"/>
  <c r="G1664" i="24" s="1"/>
  <c r="F1665" i="24"/>
  <c r="G1665" i="24" s="1"/>
  <c r="F1666" i="24"/>
  <c r="G1666" i="24" s="1"/>
  <c r="F1667" i="24"/>
  <c r="G1667" i="24" s="1"/>
  <c r="F1668" i="24"/>
  <c r="G1668" i="24" s="1"/>
  <c r="F1669" i="24"/>
  <c r="G1669" i="24" s="1"/>
  <c r="F1670" i="24"/>
  <c r="G1670" i="24" s="1"/>
  <c r="F1671" i="24"/>
  <c r="G1671" i="24" s="1"/>
  <c r="F1672" i="24"/>
  <c r="G1672" i="24" s="1"/>
  <c r="F1673" i="24"/>
  <c r="G1673" i="24" s="1"/>
  <c r="F1674" i="24"/>
  <c r="G1674" i="24" s="1"/>
  <c r="F1675" i="24"/>
  <c r="G1675" i="24" s="1"/>
  <c r="F1676" i="24"/>
  <c r="G1676" i="24" s="1"/>
  <c r="F1677" i="24"/>
  <c r="G1677" i="24" s="1"/>
  <c r="F1678" i="24"/>
  <c r="G1678" i="24" s="1"/>
  <c r="F1679" i="24"/>
  <c r="G1679" i="24" s="1"/>
  <c r="F1680" i="24"/>
  <c r="G1680" i="24" s="1"/>
  <c r="F1681" i="24"/>
  <c r="G1681" i="24" s="1"/>
  <c r="F1682" i="24"/>
  <c r="G1682" i="24" s="1"/>
  <c r="F1683" i="24"/>
  <c r="G1683" i="24" s="1"/>
  <c r="F1684" i="24"/>
  <c r="G1684" i="24" s="1"/>
  <c r="F1685" i="24"/>
  <c r="G1685" i="24" s="1"/>
  <c r="F1686" i="24"/>
  <c r="G1686" i="24" s="1"/>
  <c r="F1687" i="24"/>
  <c r="G1687" i="24" s="1"/>
  <c r="F1688" i="24"/>
  <c r="G1688" i="24" s="1"/>
  <c r="F1689" i="24"/>
  <c r="G1689" i="24" s="1"/>
  <c r="F1690" i="24"/>
  <c r="G1690" i="24" s="1"/>
  <c r="F1691" i="24"/>
  <c r="G1691" i="24" s="1"/>
  <c r="F1692" i="24"/>
  <c r="G1692" i="24" s="1"/>
  <c r="F1693" i="24"/>
  <c r="G1693" i="24" s="1"/>
  <c r="F1694" i="24"/>
  <c r="G1694" i="24" s="1"/>
  <c r="F1695" i="24"/>
  <c r="G1695" i="24" s="1"/>
  <c r="F1696" i="24"/>
  <c r="G1696" i="24" s="1"/>
  <c r="F1697" i="24"/>
  <c r="G1697" i="24" s="1"/>
  <c r="F1698" i="24"/>
  <c r="G1698" i="24" s="1"/>
  <c r="F1699" i="24"/>
  <c r="G1699" i="24" s="1"/>
  <c r="F1700" i="24"/>
  <c r="G1700" i="24" s="1"/>
  <c r="F1701" i="24"/>
  <c r="G1701" i="24" s="1"/>
  <c r="F1702" i="24"/>
  <c r="G1702" i="24" s="1"/>
  <c r="F1703" i="24"/>
  <c r="G1703" i="24" s="1"/>
  <c r="F1704" i="24"/>
  <c r="G1704" i="24" s="1"/>
  <c r="F1705" i="24"/>
  <c r="G1705" i="24" s="1"/>
  <c r="F1706" i="24"/>
  <c r="G1706" i="24" s="1"/>
  <c r="F1707" i="24"/>
  <c r="G1707" i="24" s="1"/>
  <c r="F1708" i="24"/>
  <c r="G1708" i="24" s="1"/>
  <c r="F1709" i="24"/>
  <c r="G1709" i="24" s="1"/>
  <c r="F1710" i="24"/>
  <c r="G1710" i="24" s="1"/>
  <c r="F1711" i="24"/>
  <c r="G1711" i="24" s="1"/>
  <c r="F1712" i="24"/>
  <c r="G1712" i="24" s="1"/>
  <c r="F1713" i="24"/>
  <c r="G1713" i="24" s="1"/>
  <c r="F1714" i="24"/>
  <c r="G1714" i="24" s="1"/>
  <c r="F1715" i="24"/>
  <c r="G1715" i="24" s="1"/>
  <c r="F1716" i="24"/>
  <c r="G1716" i="24" s="1"/>
  <c r="F1717" i="24"/>
  <c r="G1717" i="24" s="1"/>
  <c r="F1718" i="24"/>
  <c r="G1718" i="24" s="1"/>
  <c r="F1719" i="24"/>
  <c r="G1719" i="24" s="1"/>
  <c r="F1720" i="24"/>
  <c r="G1720" i="24" s="1"/>
  <c r="F1721" i="24"/>
  <c r="G1721" i="24" s="1"/>
  <c r="F1722" i="24"/>
  <c r="G1722" i="24" s="1"/>
  <c r="F1723" i="24"/>
  <c r="G1723" i="24" s="1"/>
  <c r="F1724" i="24"/>
  <c r="G1724" i="24" s="1"/>
  <c r="F1725" i="24"/>
  <c r="G1725" i="24" s="1"/>
  <c r="F1726" i="24"/>
  <c r="G1726" i="24" s="1"/>
  <c r="F1727" i="24"/>
  <c r="G1727" i="24" s="1"/>
  <c r="F1728" i="24"/>
  <c r="G1728" i="24" s="1"/>
  <c r="F1729" i="24"/>
  <c r="G1729" i="24" s="1"/>
  <c r="F1730" i="24"/>
  <c r="G1730" i="24" s="1"/>
  <c r="F1731" i="24"/>
  <c r="G1731" i="24" s="1"/>
  <c r="F1732" i="24"/>
  <c r="G1732" i="24" s="1"/>
  <c r="F1733" i="24"/>
  <c r="G1733" i="24" s="1"/>
  <c r="F1734" i="24"/>
  <c r="G1734" i="24" s="1"/>
  <c r="F1735" i="24"/>
  <c r="G1735" i="24" s="1"/>
  <c r="F1736" i="24"/>
  <c r="G1736" i="24" s="1"/>
  <c r="F1737" i="24"/>
  <c r="G1737" i="24" s="1"/>
  <c r="F1738" i="24"/>
  <c r="G1738" i="24" s="1"/>
  <c r="F1739" i="24"/>
  <c r="G1739" i="24" s="1"/>
  <c r="F1740" i="24"/>
  <c r="G1740" i="24" s="1"/>
  <c r="F1741" i="24"/>
  <c r="G1741" i="24" s="1"/>
  <c r="F1742" i="24"/>
  <c r="G1742" i="24" s="1"/>
  <c r="F1743" i="24"/>
  <c r="G1743" i="24" s="1"/>
  <c r="F1744" i="24"/>
  <c r="G1744" i="24" s="1"/>
  <c r="F1745" i="24"/>
  <c r="G1745" i="24" s="1"/>
  <c r="F1746" i="24"/>
  <c r="G1746" i="24" s="1"/>
  <c r="F1747" i="24"/>
  <c r="G1747" i="24" s="1"/>
  <c r="F1748" i="24"/>
  <c r="G1748" i="24" s="1"/>
  <c r="F1749" i="24"/>
  <c r="G1749" i="24" s="1"/>
  <c r="F1750" i="24"/>
  <c r="G1750" i="24" s="1"/>
  <c r="F1751" i="24"/>
  <c r="G1751" i="24" s="1"/>
  <c r="F1752" i="24"/>
  <c r="G1752" i="24" s="1"/>
  <c r="F1753" i="24"/>
  <c r="G1753" i="24" s="1"/>
  <c r="F1754" i="24"/>
  <c r="G1754" i="24" s="1"/>
  <c r="F1755" i="24"/>
  <c r="G1755" i="24" s="1"/>
  <c r="F1756" i="24"/>
  <c r="G1756" i="24" s="1"/>
  <c r="F1757" i="24"/>
  <c r="G1757" i="24" s="1"/>
  <c r="F1758" i="24"/>
  <c r="G1758" i="24" s="1"/>
  <c r="F1759" i="24"/>
  <c r="G1759" i="24" s="1"/>
  <c r="F1760" i="24"/>
  <c r="G1760" i="24" s="1"/>
  <c r="F1761" i="24"/>
  <c r="G1761" i="24" s="1"/>
  <c r="F1762" i="24"/>
  <c r="G1762" i="24" s="1"/>
  <c r="F1763" i="24"/>
  <c r="G1763" i="24" s="1"/>
  <c r="F1764" i="24"/>
  <c r="G1764" i="24" s="1"/>
  <c r="F1765" i="24"/>
  <c r="G1765" i="24" s="1"/>
  <c r="F1766" i="24"/>
  <c r="G1766" i="24" s="1"/>
  <c r="F1767" i="24"/>
  <c r="G1767" i="24" s="1"/>
  <c r="F1768" i="24"/>
  <c r="G1768" i="24" s="1"/>
  <c r="F1769" i="24"/>
  <c r="G1769" i="24" s="1"/>
  <c r="F1770" i="24"/>
  <c r="G1770" i="24" s="1"/>
  <c r="F1771" i="24"/>
  <c r="G1771" i="24" s="1"/>
  <c r="F1772" i="24"/>
  <c r="G1772" i="24" s="1"/>
  <c r="F1773" i="24"/>
  <c r="G1773" i="24" s="1"/>
  <c r="F1774" i="24"/>
  <c r="G1774" i="24" s="1"/>
  <c r="F1775" i="24"/>
  <c r="G1775" i="24" s="1"/>
  <c r="F1776" i="24"/>
  <c r="G1776" i="24" s="1"/>
  <c r="F1777" i="24"/>
  <c r="G1777" i="24" s="1"/>
  <c r="F1778" i="24"/>
  <c r="G1778" i="24" s="1"/>
  <c r="F1779" i="24"/>
  <c r="G1779" i="24" s="1"/>
  <c r="F1780" i="24"/>
  <c r="G1780" i="24" s="1"/>
  <c r="F1781" i="24"/>
  <c r="G1781" i="24" s="1"/>
  <c r="F1782" i="24"/>
  <c r="G1782" i="24" s="1"/>
  <c r="F1783" i="24"/>
  <c r="G1783" i="24" s="1"/>
  <c r="F1784" i="24"/>
  <c r="G1784" i="24" s="1"/>
  <c r="F1785" i="24"/>
  <c r="G1785" i="24" s="1"/>
  <c r="F1786" i="24"/>
  <c r="G1786" i="24" s="1"/>
  <c r="F1787" i="24"/>
  <c r="G1787" i="24" s="1"/>
  <c r="F1788" i="24"/>
  <c r="G1788" i="24" s="1"/>
  <c r="F1789" i="24"/>
  <c r="G1789" i="24" s="1"/>
  <c r="F1790" i="24"/>
  <c r="G1790" i="24" s="1"/>
  <c r="F1791" i="24"/>
  <c r="G1791" i="24" s="1"/>
  <c r="F1792" i="24"/>
  <c r="G1792" i="24" s="1"/>
  <c r="F1793" i="24"/>
  <c r="G1793" i="24" s="1"/>
  <c r="F1794" i="24"/>
  <c r="G1794" i="24" s="1"/>
  <c r="F1795" i="24"/>
  <c r="G1795" i="24" s="1"/>
  <c r="F1796" i="24"/>
  <c r="G1796" i="24" s="1"/>
  <c r="F1797" i="24"/>
  <c r="G1797" i="24" s="1"/>
  <c r="F1798" i="24"/>
  <c r="G1798" i="24" s="1"/>
  <c r="F1799" i="24"/>
  <c r="G1799" i="24" s="1"/>
  <c r="F1800" i="24"/>
  <c r="G1800" i="24" s="1"/>
  <c r="F1801" i="24"/>
  <c r="G1801" i="24" s="1"/>
  <c r="F1802" i="24"/>
  <c r="G1802" i="24" s="1"/>
  <c r="F1803" i="24"/>
  <c r="G1803" i="24" s="1"/>
  <c r="F1804" i="24"/>
  <c r="G1804" i="24" s="1"/>
  <c r="F1805" i="24"/>
  <c r="G1805" i="24" s="1"/>
  <c r="F1806" i="24"/>
  <c r="G1806" i="24" s="1"/>
  <c r="F1807" i="24"/>
  <c r="G1807" i="24" s="1"/>
  <c r="F1808" i="24"/>
  <c r="G1808" i="24" s="1"/>
  <c r="F1809" i="24"/>
  <c r="G1809" i="24" s="1"/>
  <c r="F1810" i="24"/>
  <c r="G1810" i="24" s="1"/>
  <c r="F1811" i="24"/>
  <c r="G1811" i="24" s="1"/>
  <c r="F1812" i="24"/>
  <c r="G1812" i="24" s="1"/>
  <c r="F1813" i="24"/>
  <c r="G1813" i="24" s="1"/>
  <c r="F1814" i="24"/>
  <c r="G1814" i="24" s="1"/>
  <c r="F1815" i="24"/>
  <c r="G1815" i="24" s="1"/>
  <c r="F1816" i="24"/>
  <c r="G1816" i="24" s="1"/>
  <c r="F1817" i="24"/>
  <c r="G1817" i="24" s="1"/>
  <c r="F1818" i="24"/>
  <c r="G1818" i="24" s="1"/>
  <c r="F1819" i="24"/>
  <c r="G1819" i="24" s="1"/>
  <c r="F1820" i="24"/>
  <c r="G1820" i="24" s="1"/>
  <c r="F1821" i="24"/>
  <c r="G1821" i="24" s="1"/>
  <c r="F1822" i="24"/>
  <c r="G1822" i="24" s="1"/>
  <c r="F1823" i="24"/>
  <c r="G1823" i="24" s="1"/>
  <c r="F1824" i="24"/>
  <c r="G1824" i="24" s="1"/>
  <c r="F1825" i="24"/>
  <c r="G1825" i="24" s="1"/>
  <c r="F1826" i="24"/>
  <c r="G1826" i="24" s="1"/>
  <c r="F1827" i="24"/>
  <c r="G1827" i="24" s="1"/>
  <c r="F1828" i="24"/>
  <c r="G1828" i="24" s="1"/>
  <c r="F1829" i="24"/>
  <c r="G1829" i="24" s="1"/>
  <c r="F1830" i="24"/>
  <c r="G1830" i="24" s="1"/>
  <c r="F1831" i="24"/>
  <c r="G1831" i="24" s="1"/>
  <c r="F1832" i="24"/>
  <c r="G1832" i="24" s="1"/>
  <c r="F1833" i="24"/>
  <c r="G1833" i="24" s="1"/>
  <c r="F1834" i="24"/>
  <c r="G1834" i="24" s="1"/>
  <c r="F1835" i="24"/>
  <c r="G1835" i="24" s="1"/>
  <c r="F1836" i="24"/>
  <c r="G1836" i="24" s="1"/>
  <c r="F1837" i="24"/>
  <c r="G1837" i="24" s="1"/>
  <c r="F1838" i="24"/>
  <c r="G1838" i="24" s="1"/>
  <c r="F1839" i="24"/>
  <c r="G1839" i="24" s="1"/>
  <c r="F1840" i="24"/>
  <c r="G1840" i="24" s="1"/>
  <c r="F1841" i="24"/>
  <c r="G1841" i="24" s="1"/>
  <c r="F1842" i="24"/>
  <c r="G1842" i="24" s="1"/>
  <c r="F1843" i="24"/>
  <c r="G1843" i="24" s="1"/>
  <c r="F1844" i="24"/>
  <c r="G1844" i="24" s="1"/>
  <c r="F1845" i="24"/>
  <c r="G1845" i="24" s="1"/>
  <c r="F1846" i="24"/>
  <c r="G1846" i="24" s="1"/>
  <c r="F1847" i="24"/>
  <c r="G1847" i="24" s="1"/>
  <c r="F1848" i="24"/>
  <c r="G1848" i="24" s="1"/>
  <c r="F1849" i="24"/>
  <c r="G1849" i="24" s="1"/>
  <c r="F1850" i="24"/>
  <c r="G1850" i="24" s="1"/>
  <c r="F1851" i="24"/>
  <c r="G1851" i="24" s="1"/>
  <c r="F1852" i="24"/>
  <c r="G1852" i="24" s="1"/>
  <c r="F1853" i="24"/>
  <c r="G1853" i="24" s="1"/>
  <c r="F1854" i="24"/>
  <c r="G1854" i="24" s="1"/>
  <c r="F1855" i="24"/>
  <c r="G1855" i="24" s="1"/>
  <c r="F1856" i="24"/>
  <c r="G1856" i="24" s="1"/>
  <c r="F1857" i="24"/>
  <c r="G1857" i="24" s="1"/>
  <c r="F1858" i="24"/>
  <c r="G1858" i="24" s="1"/>
  <c r="F1859" i="24"/>
  <c r="G1859" i="24" s="1"/>
  <c r="F1860" i="24"/>
  <c r="G1860" i="24" s="1"/>
  <c r="F1861" i="24"/>
  <c r="G1861" i="24" s="1"/>
  <c r="F1862" i="24"/>
  <c r="G1862" i="24" s="1"/>
  <c r="F1863" i="24"/>
  <c r="G1863" i="24" s="1"/>
  <c r="F1864" i="24"/>
  <c r="G1864" i="24" s="1"/>
  <c r="F1865" i="24"/>
  <c r="G1865" i="24" s="1"/>
  <c r="F1866" i="24"/>
  <c r="G1866" i="24" s="1"/>
  <c r="F1867" i="24"/>
  <c r="G1867" i="24" s="1"/>
  <c r="F1868" i="24"/>
  <c r="G1868" i="24" s="1"/>
  <c r="F1869" i="24"/>
  <c r="G1869" i="24" s="1"/>
  <c r="F1870" i="24"/>
  <c r="G1870" i="24" s="1"/>
  <c r="F1871" i="24"/>
  <c r="G1871" i="24" s="1"/>
  <c r="F1872" i="24"/>
  <c r="G1872" i="24" s="1"/>
  <c r="F1873" i="24"/>
  <c r="G1873" i="24" s="1"/>
  <c r="F1874" i="24"/>
  <c r="G1874" i="24" s="1"/>
  <c r="F1875" i="24"/>
  <c r="G1875" i="24" s="1"/>
  <c r="F1876" i="24"/>
  <c r="G1876" i="24" s="1"/>
  <c r="F1877" i="24"/>
  <c r="G1877" i="24" s="1"/>
  <c r="F1878" i="24"/>
  <c r="G1878" i="24" s="1"/>
  <c r="F1879" i="24"/>
  <c r="G1879" i="24" s="1"/>
  <c r="F1880" i="24"/>
  <c r="G1880" i="24" s="1"/>
  <c r="F1881" i="24"/>
  <c r="G1881" i="24" s="1"/>
  <c r="F1882" i="24"/>
  <c r="G1882" i="24" s="1"/>
  <c r="F1883" i="24"/>
  <c r="G1883" i="24" s="1"/>
  <c r="F1884" i="24"/>
  <c r="G1884" i="24" s="1"/>
  <c r="F1885" i="24"/>
  <c r="G1885" i="24" s="1"/>
  <c r="F1886" i="24"/>
  <c r="G1886" i="24" s="1"/>
  <c r="F1887" i="24"/>
  <c r="G1887" i="24" s="1"/>
  <c r="F1888" i="24"/>
  <c r="G1888" i="24" s="1"/>
  <c r="F1889" i="24"/>
  <c r="G1889" i="24" s="1"/>
  <c r="F1890" i="24"/>
  <c r="G1890" i="24" s="1"/>
  <c r="F1891" i="24"/>
  <c r="G1891" i="24" s="1"/>
  <c r="F1892" i="24"/>
  <c r="G1892" i="24" s="1"/>
  <c r="F1893" i="24"/>
  <c r="G1893" i="24" s="1"/>
  <c r="F1894" i="24"/>
  <c r="G1894" i="24" s="1"/>
  <c r="F1895" i="24"/>
  <c r="G1895" i="24" s="1"/>
  <c r="F1896" i="24"/>
  <c r="G1896" i="24" s="1"/>
  <c r="F1897" i="24"/>
  <c r="G1897" i="24" s="1"/>
  <c r="F1898" i="24"/>
  <c r="G1898" i="24" s="1"/>
  <c r="F1899" i="24"/>
  <c r="G1899" i="24" s="1"/>
  <c r="F1900" i="24"/>
  <c r="G1900" i="24" s="1"/>
  <c r="F1901" i="24"/>
  <c r="G1901" i="24" s="1"/>
  <c r="F1902" i="24"/>
  <c r="G1902" i="24" s="1"/>
  <c r="F1903" i="24"/>
  <c r="G1903" i="24" s="1"/>
  <c r="F1904" i="24"/>
  <c r="G1904" i="24" s="1"/>
  <c r="F1905" i="24"/>
  <c r="G1905" i="24" s="1"/>
  <c r="F1906" i="24"/>
  <c r="G1906" i="24" s="1"/>
  <c r="F1907" i="24"/>
  <c r="G1907" i="24" s="1"/>
  <c r="F1908" i="24"/>
  <c r="G1908" i="24" s="1"/>
  <c r="F1909" i="24"/>
  <c r="G1909" i="24" s="1"/>
  <c r="F1910" i="24"/>
  <c r="G1910" i="24" s="1"/>
  <c r="F1911" i="24"/>
  <c r="G1911" i="24" s="1"/>
  <c r="F1912" i="24"/>
  <c r="G1912" i="24" s="1"/>
  <c r="F1913" i="24"/>
  <c r="G1913" i="24" s="1"/>
  <c r="F1914" i="24"/>
  <c r="G1914" i="24" s="1"/>
  <c r="F1915" i="24"/>
  <c r="G1915" i="24" s="1"/>
  <c r="F1916" i="24"/>
  <c r="G1916" i="24" s="1"/>
  <c r="F1917" i="24"/>
  <c r="G1917" i="24" s="1"/>
  <c r="F1918" i="24"/>
  <c r="G1918" i="24" s="1"/>
  <c r="F1919" i="24"/>
  <c r="G1919" i="24" s="1"/>
  <c r="F1920" i="24"/>
  <c r="G1920" i="24" s="1"/>
  <c r="F1921" i="24"/>
  <c r="G1921" i="24" s="1"/>
  <c r="F1922" i="24"/>
  <c r="G1922" i="24" s="1"/>
  <c r="F1923" i="24"/>
  <c r="G1923" i="24" s="1"/>
  <c r="F1924" i="24"/>
  <c r="G1924" i="24" s="1"/>
  <c r="F1925" i="24"/>
  <c r="G1925" i="24" s="1"/>
  <c r="F1926" i="24"/>
  <c r="G1926" i="24" s="1"/>
  <c r="F1927" i="24"/>
  <c r="G1927" i="24" s="1"/>
  <c r="F1928" i="24"/>
  <c r="G1928" i="24" s="1"/>
  <c r="F1929" i="24"/>
  <c r="G1929" i="24" s="1"/>
  <c r="H2" i="14"/>
  <c r="I2" i="14" s="1"/>
  <c r="H3" i="14"/>
  <c r="I3" i="14" s="1"/>
  <c r="H4" i="14"/>
  <c r="I4" i="14" s="1"/>
  <c r="H5" i="14"/>
  <c r="I5" i="14" s="1"/>
  <c r="H6" i="14"/>
  <c r="I6" i="14" s="1"/>
  <c r="H7" i="14"/>
  <c r="I7" i="14" s="1"/>
  <c r="H8" i="14"/>
  <c r="I8" i="14" s="1"/>
  <c r="H9" i="14"/>
  <c r="I9" i="14" s="1"/>
  <c r="H10" i="14"/>
  <c r="I10" i="14" s="1"/>
  <c r="H11" i="14"/>
  <c r="I11" i="14" s="1"/>
  <c r="H12" i="14"/>
  <c r="I12" i="14" s="1"/>
  <c r="H13" i="14"/>
  <c r="I13" i="14" s="1"/>
  <c r="H14" i="14"/>
  <c r="I14" i="14" s="1"/>
  <c r="H15" i="14"/>
  <c r="I15" i="14" s="1"/>
  <c r="H16" i="14"/>
  <c r="I16" i="14" s="1"/>
  <c r="H17" i="14"/>
  <c r="I17" i="14" s="1"/>
  <c r="H18" i="14"/>
  <c r="I18" i="14" s="1"/>
  <c r="H19" i="14"/>
  <c r="I19" i="14" s="1"/>
  <c r="H20" i="14"/>
  <c r="I20" i="14" s="1"/>
  <c r="H21" i="14"/>
  <c r="I21" i="14" s="1"/>
  <c r="H22" i="14"/>
  <c r="I22" i="14" s="1"/>
  <c r="H23" i="14"/>
  <c r="I23" i="14" s="1"/>
  <c r="H24" i="14"/>
  <c r="I24" i="14" s="1"/>
  <c r="H25" i="14"/>
  <c r="I25" i="14" s="1"/>
  <c r="H26" i="14"/>
  <c r="I26" i="14" s="1"/>
  <c r="H27" i="14"/>
  <c r="I27" i="14" s="1"/>
  <c r="H28" i="14"/>
  <c r="I28" i="14" s="1"/>
  <c r="H29" i="14"/>
  <c r="I29" i="14" s="1"/>
  <c r="H30" i="14"/>
  <c r="I30" i="14" s="1"/>
  <c r="H31" i="14"/>
  <c r="I31" i="14" s="1"/>
  <c r="H32" i="14"/>
  <c r="I32" i="14" s="1"/>
  <c r="H33" i="14"/>
  <c r="I33" i="14" s="1"/>
  <c r="H34" i="14"/>
  <c r="I34" i="14" s="1"/>
  <c r="H35" i="14"/>
  <c r="I35" i="14" s="1"/>
  <c r="H36" i="14"/>
  <c r="I36" i="14" s="1"/>
  <c r="H37" i="14"/>
  <c r="I37" i="14" s="1"/>
  <c r="H38" i="14"/>
  <c r="I38" i="14" s="1"/>
  <c r="H39" i="14"/>
  <c r="I39" i="14" s="1"/>
  <c r="H40" i="14"/>
  <c r="I40" i="14" s="1"/>
  <c r="H41" i="14"/>
  <c r="I41" i="14" s="1"/>
  <c r="H42" i="14"/>
  <c r="I42" i="14" s="1"/>
  <c r="H43" i="14"/>
  <c r="I43" i="14" s="1"/>
  <c r="H44" i="14"/>
  <c r="I44" i="14" s="1"/>
  <c r="H45" i="14"/>
  <c r="I45" i="14" s="1"/>
  <c r="H46" i="14"/>
  <c r="I46" i="14" s="1"/>
  <c r="H47" i="14"/>
  <c r="I47" i="14" s="1"/>
  <c r="H48" i="14"/>
  <c r="I48" i="14" s="1"/>
  <c r="H49" i="14"/>
  <c r="I49" i="14" s="1"/>
  <c r="H50" i="14"/>
  <c r="I50" i="14" s="1"/>
  <c r="H51" i="14"/>
  <c r="I51" i="14" s="1"/>
  <c r="H52" i="14"/>
  <c r="I52" i="14" s="1"/>
  <c r="H53" i="14"/>
  <c r="I53" i="14" s="1"/>
  <c r="H54" i="14"/>
  <c r="I54" i="14" s="1"/>
  <c r="H55" i="14"/>
  <c r="I55" i="14" s="1"/>
  <c r="H56" i="14"/>
  <c r="I56" i="14" s="1"/>
  <c r="H57" i="14"/>
  <c r="I57" i="14" s="1"/>
  <c r="H58" i="14"/>
  <c r="I58" i="14" s="1"/>
  <c r="H59" i="14"/>
  <c r="I59" i="14" s="1"/>
  <c r="H60" i="14"/>
  <c r="I60" i="14" s="1"/>
  <c r="H61" i="14"/>
  <c r="I61" i="14" s="1"/>
  <c r="H62" i="14"/>
  <c r="I62" i="14" s="1"/>
  <c r="H63" i="14"/>
  <c r="I63" i="14" s="1"/>
  <c r="H64" i="14"/>
  <c r="I64" i="14" s="1"/>
  <c r="H65" i="14"/>
  <c r="I65" i="14" s="1"/>
  <c r="H66" i="14"/>
  <c r="I66" i="14" s="1"/>
  <c r="H67" i="14"/>
  <c r="I67" i="14" s="1"/>
  <c r="H68" i="14"/>
  <c r="I68" i="14" s="1"/>
  <c r="H69" i="14"/>
  <c r="I69" i="14" s="1"/>
  <c r="H70" i="14"/>
  <c r="I70" i="14" s="1"/>
  <c r="H71" i="14"/>
  <c r="I71" i="14" s="1"/>
  <c r="H72" i="14"/>
  <c r="I72" i="14" s="1"/>
  <c r="H73" i="14"/>
  <c r="I73" i="14" s="1"/>
  <c r="H74" i="14"/>
  <c r="I74" i="14" s="1"/>
  <c r="H75" i="14"/>
  <c r="I75" i="14" s="1"/>
  <c r="H76" i="14"/>
  <c r="I76" i="14" s="1"/>
  <c r="H77" i="14"/>
  <c r="I77" i="14" s="1"/>
  <c r="H78" i="14"/>
  <c r="I78" i="14" s="1"/>
  <c r="H79" i="14"/>
  <c r="I79" i="14" s="1"/>
  <c r="H80" i="14"/>
  <c r="I80" i="14" s="1"/>
  <c r="H81" i="14"/>
  <c r="I81" i="14" s="1"/>
  <c r="H82" i="14"/>
  <c r="I82" i="14" s="1"/>
  <c r="H83" i="14"/>
  <c r="I83" i="14" s="1"/>
  <c r="H84" i="14"/>
  <c r="I84" i="14" s="1"/>
  <c r="H85" i="14"/>
  <c r="I85" i="14" s="1"/>
  <c r="H86" i="14"/>
  <c r="I86" i="14" s="1"/>
  <c r="H87" i="14"/>
  <c r="I87" i="14" s="1"/>
  <c r="H88" i="14"/>
  <c r="I88" i="14" s="1"/>
  <c r="H89" i="14"/>
  <c r="I89" i="14" s="1"/>
  <c r="H90" i="14"/>
  <c r="I90" i="14" s="1"/>
  <c r="H91" i="14"/>
  <c r="I91" i="14" s="1"/>
  <c r="H92" i="14"/>
  <c r="I92" i="14" s="1"/>
  <c r="H93" i="14"/>
  <c r="I93" i="14" s="1"/>
  <c r="H94" i="14"/>
  <c r="I94" i="14" s="1"/>
  <c r="H95" i="14"/>
  <c r="I95" i="14" s="1"/>
  <c r="H96" i="14"/>
  <c r="I96" i="14" s="1"/>
  <c r="H97" i="14"/>
  <c r="I97" i="14" s="1"/>
  <c r="H98" i="14"/>
  <c r="I98" i="14" s="1"/>
  <c r="H99" i="14"/>
  <c r="I99" i="14" s="1"/>
  <c r="H100" i="14"/>
  <c r="I100" i="14" s="1"/>
  <c r="H101" i="14"/>
  <c r="I101" i="14" s="1"/>
  <c r="H102" i="14"/>
  <c r="I102" i="14" s="1"/>
  <c r="H103" i="14"/>
  <c r="I103" i="14" s="1"/>
  <c r="H104" i="14"/>
  <c r="I104" i="14" s="1"/>
  <c r="H105" i="14"/>
  <c r="I105" i="14" s="1"/>
  <c r="H106" i="14"/>
  <c r="I106" i="14" s="1"/>
  <c r="H107" i="14"/>
  <c r="I107" i="14" s="1"/>
  <c r="H108" i="14"/>
  <c r="I108" i="14" s="1"/>
  <c r="H109" i="14"/>
  <c r="I109" i="14" s="1"/>
  <c r="H110" i="14"/>
  <c r="I110" i="14" s="1"/>
  <c r="H111" i="14"/>
  <c r="I111" i="14" s="1"/>
  <c r="H112" i="14"/>
  <c r="I112" i="14" s="1"/>
  <c r="H113" i="14"/>
  <c r="I113" i="14" s="1"/>
  <c r="H114" i="14"/>
  <c r="I114" i="14" s="1"/>
  <c r="H115" i="14"/>
  <c r="I115" i="14" s="1"/>
  <c r="H116" i="14"/>
  <c r="I116" i="14" s="1"/>
  <c r="H117" i="14"/>
  <c r="I117" i="14" s="1"/>
  <c r="H118" i="14"/>
  <c r="I118" i="14" s="1"/>
  <c r="H119" i="14"/>
  <c r="I119" i="14" s="1"/>
  <c r="H120" i="14"/>
  <c r="I120" i="14" s="1"/>
  <c r="H121" i="14"/>
  <c r="I121" i="14" s="1"/>
  <c r="H122" i="14"/>
  <c r="I122" i="14" s="1"/>
  <c r="H123" i="14"/>
  <c r="I123" i="14" s="1"/>
  <c r="H124" i="14"/>
  <c r="I124" i="14" s="1"/>
  <c r="H125" i="14"/>
  <c r="I125" i="14" s="1"/>
  <c r="H126" i="14"/>
  <c r="I126" i="14" s="1"/>
  <c r="H127" i="14"/>
  <c r="I127" i="14" s="1"/>
  <c r="H128" i="14"/>
  <c r="I128" i="14" s="1"/>
  <c r="H129" i="14"/>
  <c r="I129" i="14" s="1"/>
  <c r="H130" i="14"/>
  <c r="I130" i="14" s="1"/>
  <c r="H131" i="14"/>
  <c r="I131" i="14" s="1"/>
  <c r="H132" i="14"/>
  <c r="I132" i="14" s="1"/>
  <c r="H133" i="14"/>
  <c r="I133" i="14" s="1"/>
  <c r="H134" i="14"/>
  <c r="I134" i="14" s="1"/>
  <c r="H135" i="14"/>
  <c r="I135" i="14" s="1"/>
  <c r="H136" i="14"/>
  <c r="I136" i="14" s="1"/>
  <c r="H137" i="14"/>
  <c r="I137" i="14" s="1"/>
  <c r="H138" i="14"/>
  <c r="I138" i="14" s="1"/>
  <c r="H139" i="14"/>
  <c r="I139" i="14" s="1"/>
  <c r="H140" i="14"/>
  <c r="I140" i="14" s="1"/>
  <c r="H141" i="14"/>
  <c r="I141" i="14" s="1"/>
  <c r="H142" i="14"/>
  <c r="I142" i="14" s="1"/>
  <c r="H143" i="14"/>
  <c r="I143" i="14" s="1"/>
  <c r="H144" i="14"/>
  <c r="I144" i="14" s="1"/>
  <c r="H145" i="14"/>
  <c r="I145" i="14" s="1"/>
  <c r="H146" i="14"/>
  <c r="I146" i="14" s="1"/>
  <c r="H147" i="14"/>
  <c r="I147" i="14" s="1"/>
  <c r="H148" i="14"/>
  <c r="I148" i="14" s="1"/>
  <c r="H149" i="14"/>
  <c r="I149" i="14" s="1"/>
  <c r="H150" i="14"/>
  <c r="I150" i="14" s="1"/>
  <c r="H151" i="14"/>
  <c r="I151" i="14" s="1"/>
  <c r="H152" i="14"/>
  <c r="I152" i="14" s="1"/>
  <c r="H153" i="14"/>
  <c r="I153" i="14" s="1"/>
  <c r="H154" i="14"/>
  <c r="I154" i="14" s="1"/>
  <c r="H155" i="14"/>
  <c r="I155" i="14" s="1"/>
  <c r="H156" i="14"/>
  <c r="I156" i="14" s="1"/>
  <c r="H157" i="14"/>
  <c r="I157" i="14" s="1"/>
  <c r="H158" i="14"/>
  <c r="I158" i="14" s="1"/>
  <c r="H159" i="14"/>
  <c r="I159" i="14" s="1"/>
  <c r="H160" i="14"/>
  <c r="I160" i="14" s="1"/>
  <c r="H161" i="14"/>
  <c r="I161" i="14" s="1"/>
  <c r="H162" i="14"/>
  <c r="I162" i="14" s="1"/>
  <c r="H163" i="14"/>
  <c r="I163" i="14" s="1"/>
  <c r="H164" i="14"/>
  <c r="I164" i="14" s="1"/>
  <c r="H165" i="14"/>
  <c r="I165" i="14" s="1"/>
  <c r="H166" i="14"/>
  <c r="I166" i="14" s="1"/>
  <c r="H167" i="14"/>
  <c r="I167" i="14" s="1"/>
  <c r="H168" i="14"/>
  <c r="I168" i="14" s="1"/>
  <c r="H169" i="14"/>
  <c r="I169" i="14" s="1"/>
  <c r="H170" i="14"/>
  <c r="I170" i="14" s="1"/>
  <c r="H171" i="14"/>
  <c r="I171" i="14" s="1"/>
  <c r="H172" i="14"/>
  <c r="I172" i="14" s="1"/>
  <c r="H173" i="14"/>
  <c r="I173" i="14" s="1"/>
  <c r="H174" i="14"/>
  <c r="I174" i="14" s="1"/>
  <c r="H175" i="14"/>
  <c r="I175" i="14" s="1"/>
  <c r="H176" i="14"/>
  <c r="I176" i="14" s="1"/>
  <c r="H177" i="14"/>
  <c r="I177" i="14" s="1"/>
  <c r="H178" i="14"/>
  <c r="I178" i="14" s="1"/>
  <c r="H179" i="14"/>
  <c r="I179" i="14" s="1"/>
  <c r="H180" i="14"/>
  <c r="I180" i="14" s="1"/>
  <c r="H181" i="14"/>
  <c r="I181" i="14" s="1"/>
  <c r="H182" i="14"/>
  <c r="I182" i="14" s="1"/>
  <c r="H183" i="14"/>
  <c r="I183" i="14" s="1"/>
  <c r="H184" i="14"/>
  <c r="I184" i="14" s="1"/>
  <c r="H185" i="14"/>
  <c r="I185" i="14" s="1"/>
  <c r="H186" i="14"/>
  <c r="I186" i="14" s="1"/>
  <c r="H187" i="14"/>
  <c r="I187" i="14" s="1"/>
  <c r="H188" i="14"/>
  <c r="I188" i="14" s="1"/>
  <c r="H189" i="14"/>
  <c r="I189" i="14" s="1"/>
  <c r="H190" i="14"/>
  <c r="I190" i="14" s="1"/>
  <c r="H191" i="14"/>
  <c r="I191" i="14" s="1"/>
  <c r="H192" i="14"/>
  <c r="I192" i="14" s="1"/>
  <c r="H193" i="14"/>
  <c r="I193" i="14" s="1"/>
  <c r="H194" i="14"/>
  <c r="I194" i="14" s="1"/>
  <c r="H195" i="14"/>
  <c r="I195" i="14" s="1"/>
  <c r="H196" i="14"/>
  <c r="I196" i="14" s="1"/>
  <c r="H197" i="14"/>
  <c r="I197" i="14" s="1"/>
  <c r="H198" i="14"/>
  <c r="I198" i="14" s="1"/>
  <c r="H199" i="14"/>
  <c r="I199" i="14" s="1"/>
  <c r="H200" i="14"/>
  <c r="I200" i="14" s="1"/>
  <c r="H201" i="14"/>
  <c r="I201" i="14" s="1"/>
  <c r="H202" i="14"/>
  <c r="I202" i="14" s="1"/>
  <c r="H203" i="14"/>
  <c r="I203" i="14" s="1"/>
  <c r="H204" i="14"/>
  <c r="I204" i="14" s="1"/>
  <c r="H205" i="14"/>
  <c r="I205" i="14" s="1"/>
  <c r="H206" i="14"/>
  <c r="I206" i="14" s="1"/>
  <c r="H207" i="14"/>
  <c r="I207" i="14" s="1"/>
  <c r="H208" i="14"/>
  <c r="I208" i="14" s="1"/>
  <c r="H209" i="14"/>
  <c r="I209" i="14" s="1"/>
  <c r="H210" i="14"/>
  <c r="I210" i="14" s="1"/>
  <c r="H211" i="14"/>
  <c r="I211" i="14" s="1"/>
  <c r="H212" i="14"/>
  <c r="I212" i="14" s="1"/>
  <c r="H213" i="14"/>
  <c r="I213" i="14" s="1"/>
  <c r="H214" i="14"/>
  <c r="I214" i="14" s="1"/>
  <c r="H215" i="14"/>
  <c r="I215" i="14" s="1"/>
  <c r="H216" i="14"/>
  <c r="I216" i="14" s="1"/>
  <c r="H217" i="14"/>
  <c r="I217" i="14" s="1"/>
  <c r="H218" i="14"/>
  <c r="I218" i="14" s="1"/>
  <c r="H219" i="14"/>
  <c r="I219" i="14" s="1"/>
  <c r="H220" i="14"/>
  <c r="I220" i="14" s="1"/>
  <c r="H221" i="14"/>
  <c r="I221" i="14" s="1"/>
  <c r="H222" i="14"/>
  <c r="I222" i="14" s="1"/>
  <c r="H223" i="14"/>
  <c r="I223" i="14" s="1"/>
  <c r="H224" i="14"/>
  <c r="I224" i="14" s="1"/>
  <c r="H225" i="14"/>
  <c r="I225" i="14" s="1"/>
  <c r="H226" i="14"/>
  <c r="I226" i="14" s="1"/>
  <c r="H227" i="14"/>
  <c r="I227" i="14" s="1"/>
  <c r="H228" i="14"/>
  <c r="I228" i="14" s="1"/>
  <c r="H229" i="14"/>
  <c r="I229" i="14" s="1"/>
  <c r="H230" i="14"/>
  <c r="I230" i="14" s="1"/>
  <c r="H231" i="14"/>
  <c r="I231" i="14" s="1"/>
  <c r="H232" i="14"/>
  <c r="I232" i="14" s="1"/>
  <c r="H233" i="14"/>
  <c r="I233" i="14" s="1"/>
  <c r="H234" i="14"/>
  <c r="I234" i="14" s="1"/>
  <c r="H235" i="14"/>
  <c r="I235" i="14" s="1"/>
  <c r="H236" i="14"/>
  <c r="I236" i="14" s="1"/>
  <c r="H237" i="14"/>
  <c r="I237" i="14" s="1"/>
  <c r="H238" i="14"/>
  <c r="I238" i="14" s="1"/>
  <c r="H239" i="14"/>
  <c r="I239" i="14" s="1"/>
  <c r="H240" i="14"/>
  <c r="I240" i="14" s="1"/>
  <c r="H241" i="14"/>
  <c r="I241" i="14" s="1"/>
  <c r="H242" i="14"/>
  <c r="I242" i="14" s="1"/>
  <c r="H243" i="14"/>
  <c r="I243" i="14" s="1"/>
  <c r="H244" i="14"/>
  <c r="I244" i="14" s="1"/>
  <c r="H245" i="14"/>
  <c r="I245" i="14" s="1"/>
  <c r="H246" i="14"/>
  <c r="I246" i="14" s="1"/>
  <c r="H247" i="14"/>
  <c r="I247" i="14" s="1"/>
  <c r="H248" i="14"/>
  <c r="I248" i="14" s="1"/>
  <c r="H249" i="14"/>
  <c r="I249" i="14" s="1"/>
  <c r="H250" i="14"/>
  <c r="I250" i="14" s="1"/>
  <c r="H251" i="14"/>
  <c r="I251" i="14" s="1"/>
  <c r="H252" i="14"/>
  <c r="I252" i="14" s="1"/>
  <c r="H253" i="14"/>
  <c r="I253" i="14" s="1"/>
  <c r="H254" i="14"/>
  <c r="I254" i="14" s="1"/>
  <c r="H255" i="14"/>
  <c r="I255" i="14" s="1"/>
  <c r="H256" i="14"/>
  <c r="I256" i="14" s="1"/>
  <c r="H257" i="14"/>
  <c r="I257" i="14" s="1"/>
  <c r="H258" i="14"/>
  <c r="I258" i="14" s="1"/>
  <c r="H259" i="14"/>
  <c r="I259" i="14" s="1"/>
  <c r="H260" i="14"/>
  <c r="I260" i="14" s="1"/>
  <c r="H261" i="14"/>
  <c r="I261" i="14" s="1"/>
  <c r="H262" i="14"/>
  <c r="I262" i="14" s="1"/>
  <c r="H263" i="14"/>
  <c r="I263" i="14" s="1"/>
  <c r="H264" i="14"/>
  <c r="I264" i="14" s="1"/>
  <c r="H265" i="14"/>
  <c r="I265" i="14" s="1"/>
  <c r="H266" i="14"/>
  <c r="I266" i="14" s="1"/>
  <c r="H267" i="14"/>
  <c r="I267" i="14" s="1"/>
  <c r="H268" i="14"/>
  <c r="I268" i="14" s="1"/>
  <c r="H269" i="14"/>
  <c r="I269" i="14" s="1"/>
  <c r="H270" i="14"/>
  <c r="I270" i="14" s="1"/>
  <c r="H271" i="14"/>
  <c r="I271" i="14" s="1"/>
  <c r="H272" i="14"/>
  <c r="I272" i="14" s="1"/>
  <c r="H273" i="14"/>
  <c r="I273" i="14" s="1"/>
  <c r="H274" i="14"/>
  <c r="I274" i="14" s="1"/>
  <c r="H275" i="14"/>
  <c r="I275" i="14" s="1"/>
  <c r="H276" i="14"/>
  <c r="I276" i="14" s="1"/>
  <c r="H277" i="14"/>
  <c r="I277" i="14" s="1"/>
  <c r="H278" i="14"/>
  <c r="I278" i="14" s="1"/>
  <c r="H279" i="14"/>
  <c r="I279" i="14" s="1"/>
  <c r="H280" i="14"/>
  <c r="I280" i="14" s="1"/>
  <c r="H281" i="14"/>
  <c r="I281" i="14" s="1"/>
  <c r="H282" i="14"/>
  <c r="I282" i="14" s="1"/>
  <c r="H283" i="14"/>
  <c r="I283" i="14" s="1"/>
  <c r="H284" i="14"/>
  <c r="I284" i="14" s="1"/>
  <c r="H285" i="14"/>
  <c r="I285" i="14" s="1"/>
  <c r="H286" i="14"/>
  <c r="I286" i="14" s="1"/>
  <c r="H287" i="14"/>
  <c r="I287" i="14" s="1"/>
  <c r="H288" i="14"/>
  <c r="I288" i="14" s="1"/>
  <c r="H289" i="14"/>
  <c r="I289" i="14" s="1"/>
  <c r="H290" i="14"/>
  <c r="I290" i="14" s="1"/>
  <c r="H291" i="14"/>
  <c r="I291" i="14" s="1"/>
  <c r="H292" i="14"/>
  <c r="I292" i="14" s="1"/>
  <c r="H293" i="14"/>
  <c r="I293" i="14" s="1"/>
  <c r="H294" i="14"/>
  <c r="I294" i="14" s="1"/>
  <c r="H295" i="14"/>
  <c r="I295" i="14" s="1"/>
  <c r="H297" i="14"/>
  <c r="I297" i="14" s="1"/>
  <c r="H298" i="14"/>
  <c r="I298" i="14" s="1"/>
  <c r="H300" i="14"/>
  <c r="I300" i="14" s="1"/>
  <c r="H301" i="14"/>
  <c r="I301" i="14" s="1"/>
  <c r="H302" i="14"/>
  <c r="I302" i="14" s="1"/>
  <c r="H303" i="14"/>
  <c r="I303" i="14" s="1"/>
  <c r="H304" i="14"/>
  <c r="I304" i="14" s="1"/>
  <c r="H305" i="14"/>
  <c r="I305" i="14" s="1"/>
  <c r="H306" i="14"/>
  <c r="I306" i="14" s="1"/>
  <c r="H307" i="14"/>
  <c r="I307" i="14" s="1"/>
  <c r="H308" i="14"/>
  <c r="I308" i="14" s="1"/>
  <c r="H309" i="14"/>
  <c r="I309" i="14" s="1"/>
  <c r="H310" i="14"/>
  <c r="I310" i="14" s="1"/>
  <c r="H311" i="14"/>
  <c r="I311" i="14" s="1"/>
  <c r="H312" i="14"/>
  <c r="I312" i="14" s="1"/>
  <c r="H313" i="14"/>
  <c r="I313" i="14" s="1"/>
  <c r="H314" i="14"/>
  <c r="I314" i="14" s="1"/>
  <c r="H315" i="14"/>
  <c r="I315" i="14" s="1"/>
  <c r="H316" i="14"/>
  <c r="I316" i="14" s="1"/>
  <c r="H317" i="14"/>
  <c r="I317" i="14" s="1"/>
  <c r="H318" i="14"/>
  <c r="I318" i="14" s="1"/>
  <c r="H319" i="14"/>
  <c r="I319" i="14" s="1"/>
  <c r="H320" i="14"/>
  <c r="I320" i="14" s="1"/>
  <c r="H321" i="14"/>
  <c r="I321" i="14" s="1"/>
  <c r="H322" i="14"/>
  <c r="I322" i="14" s="1"/>
  <c r="H323" i="14"/>
  <c r="I323" i="14" s="1"/>
  <c r="H324" i="14"/>
  <c r="I324" i="14" s="1"/>
  <c r="H325" i="14"/>
  <c r="I325" i="14" s="1"/>
  <c r="H326" i="14"/>
  <c r="I326" i="14" s="1"/>
  <c r="H327" i="14"/>
  <c r="I327" i="14" s="1"/>
  <c r="H328" i="14"/>
  <c r="I328" i="14" s="1"/>
  <c r="H329" i="14"/>
  <c r="I329" i="14" s="1"/>
  <c r="H330" i="14"/>
  <c r="I330" i="14" s="1"/>
  <c r="H331" i="14"/>
  <c r="I331" i="14" s="1"/>
  <c r="H332" i="14"/>
  <c r="I332" i="14" s="1"/>
  <c r="H333" i="14"/>
  <c r="I333" i="14" s="1"/>
  <c r="H334" i="14"/>
  <c r="I334" i="14" s="1"/>
  <c r="H335" i="14"/>
  <c r="I335" i="14" s="1"/>
  <c r="H336" i="14"/>
  <c r="I336" i="14" s="1"/>
  <c r="H337" i="14"/>
  <c r="I337" i="14" s="1"/>
  <c r="H338" i="14"/>
  <c r="I338" i="14" s="1"/>
  <c r="H339" i="14"/>
  <c r="I339" i="14" s="1"/>
  <c r="H340" i="14"/>
  <c r="I340" i="14" s="1"/>
  <c r="H341" i="14"/>
  <c r="I341" i="14" s="1"/>
  <c r="H342" i="14"/>
  <c r="I342" i="14" s="1"/>
  <c r="H343" i="14"/>
  <c r="I343" i="14" s="1"/>
  <c r="H344" i="14"/>
  <c r="I344" i="14" s="1"/>
  <c r="H345" i="14"/>
  <c r="I345" i="14" s="1"/>
  <c r="H346" i="14"/>
  <c r="I346" i="14" s="1"/>
  <c r="H347" i="14"/>
  <c r="I347" i="14" s="1"/>
  <c r="H348" i="14"/>
  <c r="I348" i="14" s="1"/>
  <c r="H349" i="14"/>
  <c r="I349" i="14" s="1"/>
  <c r="H350" i="14"/>
  <c r="I350" i="14" s="1"/>
  <c r="H351" i="14"/>
  <c r="I351" i="14" s="1"/>
  <c r="H352" i="14"/>
  <c r="I352" i="14" s="1"/>
  <c r="H353" i="14"/>
  <c r="I353" i="14" s="1"/>
  <c r="H354" i="14"/>
  <c r="I354" i="14" s="1"/>
  <c r="H355" i="14"/>
  <c r="I355" i="14" s="1"/>
  <c r="H356" i="14"/>
  <c r="I356" i="14" s="1"/>
  <c r="H357" i="14"/>
  <c r="I357" i="14" s="1"/>
  <c r="H358" i="14"/>
  <c r="I358" i="14" s="1"/>
  <c r="H359" i="14"/>
  <c r="I359" i="14" s="1"/>
  <c r="H360" i="14"/>
  <c r="I360" i="14" s="1"/>
  <c r="H361" i="14"/>
  <c r="I361" i="14" s="1"/>
  <c r="H362" i="14"/>
  <c r="I362" i="14" s="1"/>
  <c r="H363" i="14"/>
  <c r="I363" i="14" s="1"/>
  <c r="H364" i="14"/>
  <c r="I364" i="14" s="1"/>
  <c r="H365" i="14"/>
  <c r="I365" i="14" s="1"/>
  <c r="H366" i="14"/>
  <c r="I366" i="14" s="1"/>
  <c r="H367" i="14"/>
  <c r="I367" i="14" s="1"/>
  <c r="H368" i="14"/>
  <c r="I368" i="14" s="1"/>
  <c r="H369" i="14"/>
  <c r="I369" i="14" s="1"/>
  <c r="H370" i="14"/>
  <c r="I370" i="14" s="1"/>
  <c r="H371" i="14"/>
  <c r="I371" i="14" s="1"/>
  <c r="H372" i="14"/>
  <c r="I372" i="14" s="1"/>
  <c r="H373" i="14"/>
  <c r="I373" i="14" s="1"/>
  <c r="H374" i="14"/>
  <c r="I374" i="14" s="1"/>
  <c r="H375" i="14"/>
  <c r="I375" i="14" s="1"/>
  <c r="H376" i="14"/>
  <c r="I376" i="14" s="1"/>
  <c r="H377" i="14"/>
  <c r="I377" i="14" s="1"/>
  <c r="H378" i="14"/>
  <c r="I378" i="14" s="1"/>
  <c r="H379" i="14"/>
  <c r="I379" i="14" s="1"/>
  <c r="H380" i="14"/>
  <c r="I380" i="14" s="1"/>
  <c r="H381" i="14"/>
  <c r="I381" i="14" s="1"/>
  <c r="H382" i="14"/>
  <c r="I382" i="14" s="1"/>
  <c r="H383" i="14"/>
  <c r="I383" i="14" s="1"/>
  <c r="H384" i="14"/>
  <c r="I384" i="14" s="1"/>
  <c r="H385" i="14"/>
  <c r="I385" i="14" s="1"/>
  <c r="H386" i="14"/>
  <c r="I386" i="14" s="1"/>
  <c r="H387" i="14"/>
  <c r="I387" i="14" s="1"/>
  <c r="H388" i="14"/>
  <c r="I388" i="14" s="1"/>
  <c r="H389" i="14"/>
  <c r="I389" i="14" s="1"/>
  <c r="H390" i="14"/>
  <c r="I390" i="14" s="1"/>
  <c r="H391" i="14"/>
  <c r="I391" i="14" s="1"/>
  <c r="H392" i="14"/>
  <c r="I392" i="14" s="1"/>
  <c r="H393" i="14"/>
  <c r="I393" i="14" s="1"/>
  <c r="H394" i="14"/>
  <c r="I394" i="14" s="1"/>
  <c r="A2" i="32"/>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2"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 r="A215" i="26"/>
  <c r="A216" i="26"/>
  <c r="A217" i="26"/>
  <c r="A218" i="26"/>
  <c r="A219" i="26"/>
  <c r="A220" i="26"/>
  <c r="A221" i="26"/>
  <c r="A222" i="26"/>
  <c r="A223" i="26"/>
  <c r="A224" i="26"/>
  <c r="A225" i="26"/>
  <c r="A226" i="26"/>
  <c r="A227" i="26"/>
  <c r="A228" i="26"/>
  <c r="A229" i="26"/>
  <c r="A230" i="26"/>
  <c r="A231" i="26"/>
  <c r="A232" i="26"/>
  <c r="A233" i="26"/>
  <c r="A234" i="26"/>
  <c r="A235" i="26"/>
  <c r="A236" i="26"/>
  <c r="A237" i="26"/>
  <c r="A238" i="26"/>
  <c r="A239" i="26"/>
  <c r="A240" i="26"/>
  <c r="A241" i="26"/>
  <c r="A242" i="26"/>
  <c r="A243" i="26"/>
  <c r="A244" i="26"/>
  <c r="A245" i="26"/>
  <c r="A246" i="26"/>
  <c r="A247" i="26"/>
  <c r="A248" i="26"/>
  <c r="A249" i="26"/>
  <c r="A250" i="26"/>
  <c r="A251" i="26"/>
  <c r="A252" i="26"/>
  <c r="A253" i="26"/>
  <c r="A254" i="26"/>
  <c r="A255" i="26"/>
  <c r="A256" i="26"/>
  <c r="A257" i="26"/>
  <c r="A258" i="26"/>
  <c r="A259" i="26"/>
  <c r="A260" i="26"/>
  <c r="A261" i="26"/>
  <c r="A262" i="26"/>
  <c r="A263" i="26"/>
  <c r="A264" i="26"/>
  <c r="A265" i="26"/>
  <c r="A266" i="26"/>
  <c r="A267" i="26"/>
  <c r="A268" i="26"/>
  <c r="A269" i="26"/>
  <c r="A270" i="26"/>
  <c r="A271" i="26"/>
  <c r="A272" i="26"/>
  <c r="A273" i="26"/>
  <c r="A274" i="26"/>
  <c r="A275" i="26"/>
  <c r="A276" i="26"/>
  <c r="A277" i="26"/>
  <c r="A278" i="26"/>
  <c r="A279" i="26"/>
  <c r="A280" i="26"/>
  <c r="A281" i="26"/>
  <c r="A282" i="26"/>
  <c r="A283" i="26"/>
  <c r="A284" i="26"/>
  <c r="A285" i="26"/>
  <c r="A286" i="26"/>
  <c r="A287" i="26"/>
  <c r="A288" i="26"/>
  <c r="A289" i="26"/>
  <c r="A290" i="26"/>
  <c r="A291" i="26"/>
  <c r="A292" i="26"/>
  <c r="A293" i="26"/>
  <c r="A294" i="26"/>
  <c r="A295" i="26"/>
  <c r="A296" i="26"/>
  <c r="A297" i="26"/>
  <c r="A298" i="26"/>
  <c r="A299" i="26"/>
  <c r="A300" i="26"/>
  <c r="A301" i="26"/>
  <c r="A302" i="26"/>
  <c r="A303" i="26"/>
  <c r="A304" i="26"/>
  <c r="A305" i="26"/>
  <c r="A306" i="26"/>
  <c r="A307" i="26"/>
  <c r="A308" i="26"/>
  <c r="A309" i="26"/>
  <c r="A310" i="26"/>
  <c r="A311" i="26"/>
  <c r="A312" i="26"/>
  <c r="A313" i="26"/>
  <c r="A314" i="26"/>
  <c r="A315" i="26"/>
  <c r="A316" i="26"/>
  <c r="A317" i="26"/>
  <c r="A318" i="26"/>
  <c r="A319" i="26"/>
  <c r="A320" i="26"/>
  <c r="A321" i="26"/>
  <c r="A322" i="26"/>
  <c r="A323" i="26"/>
  <c r="A324" i="26"/>
  <c r="A325" i="26"/>
  <c r="A326" i="26"/>
  <c r="A327" i="26"/>
  <c r="A328" i="26"/>
  <c r="A329" i="26"/>
  <c r="A330" i="26"/>
  <c r="A331" i="26"/>
  <c r="A332" i="26"/>
  <c r="A333" i="26"/>
  <c r="A334" i="26"/>
  <c r="A335" i="26"/>
  <c r="A336" i="26"/>
  <c r="A337" i="26"/>
  <c r="A338" i="26"/>
  <c r="A339" i="26"/>
  <c r="A340" i="26"/>
  <c r="A341" i="26"/>
  <c r="A342" i="26"/>
  <c r="A343" i="26"/>
  <c r="A344" i="26"/>
  <c r="A345" i="26"/>
  <c r="A346" i="26"/>
  <c r="A347" i="26"/>
  <c r="A2" i="24"/>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2" i="24"/>
  <c r="A263" i="24"/>
  <c r="A264" i="24"/>
  <c r="A265" i="24"/>
  <c r="A266" i="24"/>
  <c r="A267" i="24"/>
  <c r="A268" i="24"/>
  <c r="A269" i="24"/>
  <c r="A270" i="24"/>
  <c r="A271" i="24"/>
  <c r="A272" i="24"/>
  <c r="A273" i="24"/>
  <c r="A274" i="24"/>
  <c r="A275" i="24"/>
  <c r="A276" i="24"/>
  <c r="A277" i="24"/>
  <c r="A278" i="24"/>
  <c r="A279" i="24"/>
  <c r="A280" i="24"/>
  <c r="A281" i="24"/>
  <c r="A282" i="24"/>
  <c r="A283" i="24"/>
  <c r="A284" i="24"/>
  <c r="A285" i="24"/>
  <c r="A286" i="24"/>
  <c r="A287" i="24"/>
  <c r="A288" i="24"/>
  <c r="A289" i="24"/>
  <c r="A290" i="24"/>
  <c r="A291" i="24"/>
  <c r="A292" i="24"/>
  <c r="A293" i="24"/>
  <c r="A294" i="24"/>
  <c r="A295" i="24"/>
  <c r="A296" i="24"/>
  <c r="A297" i="24"/>
  <c r="A298" i="24"/>
  <c r="A299" i="24"/>
  <c r="A300" i="24"/>
  <c r="A301" i="24"/>
  <c r="A302" i="24"/>
  <c r="A303" i="24"/>
  <c r="A304" i="24"/>
  <c r="A305" i="24"/>
  <c r="A306" i="24"/>
  <c r="A307" i="24"/>
  <c r="A308" i="24"/>
  <c r="A309" i="24"/>
  <c r="A310" i="24"/>
  <c r="A311" i="24"/>
  <c r="A312" i="24"/>
  <c r="A313" i="24"/>
  <c r="A314" i="24"/>
  <c r="A315" i="24"/>
  <c r="A316" i="24"/>
  <c r="A317" i="24"/>
  <c r="A318" i="24"/>
  <c r="A319" i="24"/>
  <c r="A320" i="24"/>
  <c r="A321" i="24"/>
  <c r="A322" i="24"/>
  <c r="A323" i="24"/>
  <c r="A324" i="24"/>
  <c r="A325" i="24"/>
  <c r="A326" i="24"/>
  <c r="A327" i="24"/>
  <c r="A328" i="24"/>
  <c r="A329" i="24"/>
  <c r="A330" i="24"/>
  <c r="A331" i="24"/>
  <c r="A332" i="24"/>
  <c r="A333" i="24"/>
  <c r="A334" i="24"/>
  <c r="A335" i="24"/>
  <c r="A336" i="24"/>
  <c r="A337" i="24"/>
  <c r="A338" i="24"/>
  <c r="A339" i="24"/>
  <c r="A340" i="24"/>
  <c r="A341" i="24"/>
  <c r="A342" i="24"/>
  <c r="A343" i="24"/>
  <c r="A344" i="24"/>
  <c r="A345" i="24"/>
  <c r="A346" i="24"/>
  <c r="A347" i="24"/>
  <c r="A348" i="24"/>
  <c r="A349" i="24"/>
  <c r="A350" i="24"/>
  <c r="A351" i="24"/>
  <c r="A352" i="24"/>
  <c r="A353" i="24"/>
  <c r="A354" i="24"/>
  <c r="A355" i="24"/>
  <c r="A356" i="24"/>
  <c r="A357" i="24"/>
  <c r="A358" i="24"/>
  <c r="A359" i="24"/>
  <c r="A360" i="24"/>
  <c r="A361" i="24"/>
  <c r="A362" i="24"/>
  <c r="A363" i="24"/>
  <c r="A364" i="24"/>
  <c r="A365" i="24"/>
  <c r="A366" i="24"/>
  <c r="A367" i="24"/>
  <c r="A368" i="24"/>
  <c r="A369" i="24"/>
  <c r="A370" i="24"/>
  <c r="A371" i="24"/>
  <c r="A372" i="24"/>
  <c r="A373" i="24"/>
  <c r="A374" i="24"/>
  <c r="A375" i="24"/>
  <c r="A376" i="24"/>
  <c r="A377" i="24"/>
  <c r="A378" i="24"/>
  <c r="A379" i="24"/>
  <c r="A380" i="24"/>
  <c r="A381" i="24"/>
  <c r="A382" i="24"/>
  <c r="A383" i="24"/>
  <c r="A384" i="24"/>
  <c r="A385" i="24"/>
  <c r="A386" i="24"/>
  <c r="A387" i="24"/>
  <c r="A388" i="24"/>
  <c r="A389" i="24"/>
  <c r="A390" i="24"/>
  <c r="A391" i="24"/>
  <c r="A392" i="24"/>
  <c r="A393" i="24"/>
  <c r="A394" i="24"/>
  <c r="A395" i="24"/>
  <c r="A396" i="24"/>
  <c r="A397" i="24"/>
  <c r="A398" i="24"/>
  <c r="A399" i="24"/>
  <c r="A400" i="24"/>
  <c r="A401" i="24"/>
  <c r="A402" i="24"/>
  <c r="A403" i="24"/>
  <c r="A404" i="24"/>
  <c r="A405" i="24"/>
  <c r="A406" i="24"/>
  <c r="A407" i="24"/>
  <c r="A408" i="24"/>
  <c r="A409" i="24"/>
  <c r="A410" i="24"/>
  <c r="A411" i="24"/>
  <c r="A412" i="24"/>
  <c r="A413" i="24"/>
  <c r="A414" i="24"/>
  <c r="A415" i="24"/>
  <c r="A416" i="24"/>
  <c r="A417" i="24"/>
  <c r="A418" i="24"/>
  <c r="A419" i="24"/>
  <c r="A420" i="24"/>
  <c r="A421" i="24"/>
  <c r="A422" i="24"/>
  <c r="A423" i="24"/>
  <c r="A424" i="24"/>
  <c r="A425" i="24"/>
  <c r="A426" i="24"/>
  <c r="A427" i="24"/>
  <c r="A428" i="24"/>
  <c r="A429" i="24"/>
  <c r="A430" i="24"/>
  <c r="A431" i="24"/>
  <c r="A432" i="24"/>
  <c r="A433" i="24"/>
  <c r="A434" i="24"/>
  <c r="A435" i="24"/>
  <c r="A436" i="24"/>
  <c r="A437" i="24"/>
  <c r="A438" i="24"/>
  <c r="A439" i="24"/>
  <c r="A440" i="24"/>
  <c r="A441" i="24"/>
  <c r="A442" i="24"/>
  <c r="A443" i="24"/>
  <c r="A444" i="24"/>
  <c r="A445" i="24"/>
  <c r="A446" i="24"/>
  <c r="A447" i="24"/>
  <c r="A448" i="24"/>
  <c r="A449" i="24"/>
  <c r="A450" i="24"/>
  <c r="A451" i="24"/>
  <c r="A452" i="24"/>
  <c r="A453" i="24"/>
  <c r="A454" i="24"/>
  <c r="A455" i="24"/>
  <c r="A456" i="24"/>
  <c r="A457" i="24"/>
  <c r="A458" i="24"/>
  <c r="A459" i="24"/>
  <c r="A460" i="24"/>
  <c r="A461" i="24"/>
  <c r="A462" i="24"/>
  <c r="A463" i="24"/>
  <c r="A464" i="24"/>
  <c r="A465" i="24"/>
  <c r="A466" i="24"/>
  <c r="A467" i="24"/>
  <c r="A468" i="24"/>
  <c r="A469" i="24"/>
  <c r="A470" i="24"/>
  <c r="A471" i="24"/>
  <c r="A472" i="24"/>
  <c r="A473" i="24"/>
  <c r="A474" i="24"/>
  <c r="A475" i="24"/>
  <c r="A476" i="24"/>
  <c r="A477" i="24"/>
  <c r="A478" i="24"/>
  <c r="A479" i="24"/>
  <c r="A480" i="24"/>
  <c r="A481" i="24"/>
  <c r="A482" i="24"/>
  <c r="A483" i="24"/>
  <c r="A484" i="24"/>
  <c r="A485" i="24"/>
  <c r="A486" i="24"/>
  <c r="A487" i="24"/>
  <c r="A488" i="24"/>
  <c r="A489" i="24"/>
  <c r="A490" i="24"/>
  <c r="A491" i="24"/>
  <c r="A492" i="24"/>
  <c r="A493" i="24"/>
  <c r="A494" i="24"/>
  <c r="A495" i="24"/>
  <c r="A496" i="24"/>
  <c r="A497" i="24"/>
  <c r="A498" i="24"/>
  <c r="A499" i="24"/>
  <c r="A500" i="24"/>
  <c r="A501" i="24"/>
  <c r="A502" i="24"/>
  <c r="A503" i="24"/>
  <c r="A504" i="24"/>
  <c r="A505" i="24"/>
  <c r="A506" i="24"/>
  <c r="A507" i="24"/>
  <c r="A508" i="24"/>
  <c r="A509" i="24"/>
  <c r="A510" i="24"/>
  <c r="A511" i="24"/>
  <c r="A512" i="24"/>
  <c r="A513" i="24"/>
  <c r="A514" i="24"/>
  <c r="A515" i="24"/>
  <c r="A516" i="24"/>
  <c r="A517" i="24"/>
  <c r="A518" i="24"/>
  <c r="A519" i="24"/>
  <c r="A520" i="24"/>
  <c r="A521" i="24"/>
  <c r="A522" i="24"/>
  <c r="A523" i="24"/>
  <c r="A524" i="24"/>
  <c r="A525" i="24"/>
  <c r="A526" i="24"/>
  <c r="A527" i="24"/>
  <c r="A528" i="24"/>
  <c r="A529" i="24"/>
  <c r="A530" i="24"/>
  <c r="A531" i="24"/>
  <c r="A532" i="24"/>
  <c r="A533" i="24"/>
  <c r="A534" i="24"/>
  <c r="A535" i="24"/>
  <c r="A536" i="24"/>
  <c r="A537" i="24"/>
  <c r="A538" i="24"/>
  <c r="A539" i="24"/>
  <c r="A540" i="24"/>
  <c r="A541" i="24"/>
  <c r="A542" i="24"/>
  <c r="A543" i="24"/>
  <c r="A544" i="24"/>
  <c r="A545" i="24"/>
  <c r="A546" i="24"/>
  <c r="A547" i="24"/>
  <c r="A548" i="24"/>
  <c r="A549" i="24"/>
  <c r="A550" i="24"/>
  <c r="A551" i="24"/>
  <c r="A552" i="24"/>
  <c r="A553" i="24"/>
  <c r="A554" i="24"/>
  <c r="A555" i="24"/>
  <c r="A556" i="24"/>
  <c r="A557" i="24"/>
  <c r="A558" i="24"/>
  <c r="A559" i="24"/>
  <c r="A560" i="24"/>
  <c r="A561" i="24"/>
  <c r="A562" i="24"/>
  <c r="A563" i="24"/>
  <c r="A564" i="24"/>
  <c r="A565" i="24"/>
  <c r="A566" i="24"/>
  <c r="A567" i="24"/>
  <c r="A568" i="24"/>
  <c r="A569" i="24"/>
  <c r="A570" i="24"/>
  <c r="A571" i="24"/>
  <c r="A572" i="24"/>
  <c r="A573" i="24"/>
  <c r="A574" i="24"/>
  <c r="A575" i="24"/>
  <c r="A576" i="24"/>
  <c r="A577" i="24"/>
  <c r="A578" i="24"/>
  <c r="A579" i="24"/>
  <c r="A580" i="24"/>
  <c r="A581" i="24"/>
  <c r="A582" i="24"/>
  <c r="A583" i="24"/>
  <c r="A584" i="24"/>
  <c r="A585" i="24"/>
  <c r="A586" i="24"/>
  <c r="A587" i="24"/>
  <c r="A588" i="24"/>
  <c r="A589" i="24"/>
  <c r="A590" i="24"/>
  <c r="A591" i="24"/>
  <c r="A592" i="24"/>
  <c r="A593" i="24"/>
  <c r="A594" i="24"/>
  <c r="A595" i="24"/>
  <c r="A596" i="24"/>
  <c r="A597" i="24"/>
  <c r="A598" i="24"/>
  <c r="A599" i="24"/>
  <c r="A600" i="24"/>
  <c r="A601" i="24"/>
  <c r="A602" i="24"/>
  <c r="A603" i="24"/>
  <c r="A604" i="24"/>
  <c r="A605" i="24"/>
  <c r="A606" i="24"/>
  <c r="A607" i="24"/>
  <c r="A608" i="24"/>
  <c r="A609" i="24"/>
  <c r="A610" i="24"/>
  <c r="A611" i="24"/>
  <c r="A612" i="24"/>
  <c r="A613" i="24"/>
  <c r="A614" i="24"/>
  <c r="A615" i="24"/>
  <c r="A616" i="24"/>
  <c r="A617" i="24"/>
  <c r="A618" i="24"/>
  <c r="A619" i="24"/>
  <c r="A620" i="24"/>
  <c r="A621" i="24"/>
  <c r="A622" i="24"/>
  <c r="A623" i="24"/>
  <c r="A624" i="24"/>
  <c r="A625" i="24"/>
  <c r="A626" i="24"/>
  <c r="A627" i="24"/>
  <c r="A628" i="24"/>
  <c r="A629" i="24"/>
  <c r="A630" i="24"/>
  <c r="A631" i="24"/>
  <c r="A632" i="24"/>
  <c r="A633" i="24"/>
  <c r="A634" i="24"/>
  <c r="A635" i="24"/>
  <c r="A636" i="24"/>
  <c r="A637" i="24"/>
  <c r="A638" i="24"/>
  <c r="A639" i="24"/>
  <c r="A640" i="24"/>
  <c r="A641" i="24"/>
  <c r="A642" i="24"/>
  <c r="A643" i="24"/>
  <c r="A644" i="24"/>
  <c r="A645" i="24"/>
  <c r="A646" i="24"/>
  <c r="A647" i="24"/>
  <c r="A648" i="24"/>
  <c r="A649" i="24"/>
  <c r="A650" i="24"/>
  <c r="A651" i="24"/>
  <c r="A652" i="24"/>
  <c r="A653" i="24"/>
  <c r="A654" i="24"/>
  <c r="A655" i="24"/>
  <c r="A656" i="24"/>
  <c r="A657" i="24"/>
  <c r="A658" i="24"/>
  <c r="A659" i="24"/>
  <c r="A660" i="24"/>
  <c r="A661" i="24"/>
  <c r="A662" i="24"/>
  <c r="A663" i="24"/>
  <c r="A664" i="24"/>
  <c r="A665" i="24"/>
  <c r="A666" i="24"/>
  <c r="A667" i="24"/>
  <c r="A668" i="24"/>
  <c r="A669" i="24"/>
  <c r="A670" i="24"/>
  <c r="A671" i="24"/>
  <c r="A672" i="24"/>
  <c r="A673" i="24"/>
  <c r="A674" i="24"/>
  <c r="A675" i="24"/>
  <c r="A676" i="24"/>
  <c r="A677" i="24"/>
  <c r="A678" i="24"/>
  <c r="A679" i="24"/>
  <c r="A680" i="24"/>
  <c r="A681" i="24"/>
  <c r="A682" i="24"/>
  <c r="A683" i="24"/>
  <c r="A684" i="24"/>
  <c r="A685" i="24"/>
  <c r="A686" i="24"/>
  <c r="A687" i="24"/>
  <c r="A688" i="24"/>
  <c r="A689" i="24"/>
  <c r="A690" i="24"/>
  <c r="A691" i="24"/>
  <c r="A692" i="24"/>
  <c r="A693" i="24"/>
  <c r="A694" i="24"/>
  <c r="A695" i="24"/>
  <c r="A696" i="24"/>
  <c r="A697" i="24"/>
  <c r="A698" i="24"/>
  <c r="A699" i="24"/>
  <c r="A700" i="24"/>
  <c r="A701" i="24"/>
  <c r="A702" i="24"/>
  <c r="A703" i="24"/>
  <c r="A704" i="24"/>
  <c r="A705" i="24"/>
  <c r="A706" i="24"/>
  <c r="A707" i="24"/>
  <c r="A708" i="24"/>
  <c r="A709" i="24"/>
  <c r="A710" i="24"/>
  <c r="A711" i="24"/>
  <c r="A712" i="24"/>
  <c r="A713" i="24"/>
  <c r="A714" i="24"/>
  <c r="A715" i="24"/>
  <c r="A716" i="24"/>
  <c r="A717" i="24"/>
  <c r="A718" i="24"/>
  <c r="A719" i="24"/>
  <c r="A720" i="24"/>
  <c r="A721" i="24"/>
  <c r="A722" i="24"/>
  <c r="A723" i="24"/>
  <c r="A724" i="24"/>
  <c r="A725" i="24"/>
  <c r="A726" i="24"/>
  <c r="A727" i="24"/>
  <c r="A728" i="24"/>
  <c r="A729" i="24"/>
  <c r="A730" i="24"/>
  <c r="A731" i="24"/>
  <c r="A732" i="24"/>
  <c r="A733" i="24"/>
  <c r="A734" i="24"/>
  <c r="A735" i="24"/>
  <c r="A736" i="24"/>
  <c r="A737" i="24"/>
  <c r="A738" i="24"/>
  <c r="A739" i="24"/>
  <c r="A740" i="24"/>
  <c r="A741" i="24"/>
  <c r="A742" i="24"/>
  <c r="A743" i="24"/>
  <c r="A744" i="24"/>
  <c r="A745" i="24"/>
  <c r="A746" i="24"/>
  <c r="A747" i="24"/>
  <c r="A748" i="24"/>
  <c r="A749" i="24"/>
  <c r="A750" i="24"/>
  <c r="A751" i="24"/>
  <c r="A752" i="24"/>
  <c r="A753" i="24"/>
  <c r="A754" i="24"/>
  <c r="A755" i="24"/>
  <c r="A756" i="24"/>
  <c r="A757" i="24"/>
  <c r="A758" i="24"/>
  <c r="A759" i="24"/>
  <c r="A760" i="24"/>
  <c r="A761" i="24"/>
  <c r="A762" i="24"/>
  <c r="A763" i="24"/>
  <c r="A764" i="24"/>
  <c r="A765" i="24"/>
  <c r="A766" i="24"/>
  <c r="A767" i="24"/>
  <c r="A768" i="24"/>
  <c r="A769" i="24"/>
  <c r="A770" i="24"/>
  <c r="A771" i="24"/>
  <c r="A772" i="24"/>
  <c r="A773" i="24"/>
  <c r="A774" i="24"/>
  <c r="A775" i="24"/>
  <c r="A776" i="24"/>
  <c r="A777" i="24"/>
  <c r="A778" i="24"/>
  <c r="A779" i="24"/>
  <c r="A780" i="24"/>
  <c r="A781" i="24"/>
  <c r="A782" i="24"/>
  <c r="A783" i="24"/>
  <c r="A784" i="24"/>
  <c r="A785" i="24"/>
  <c r="A786" i="24"/>
  <c r="A787" i="24"/>
  <c r="A788" i="24"/>
  <c r="A789" i="24"/>
  <c r="A790" i="24"/>
  <c r="A791" i="24"/>
  <c r="A792" i="24"/>
  <c r="A793" i="24"/>
  <c r="A794" i="24"/>
  <c r="A795" i="24"/>
  <c r="A796" i="24"/>
  <c r="A797" i="24"/>
  <c r="A798" i="24"/>
  <c r="A799" i="24"/>
  <c r="A800" i="24"/>
  <c r="A801" i="24"/>
  <c r="A802" i="24"/>
  <c r="A803" i="24"/>
  <c r="A804" i="24"/>
  <c r="A805" i="24"/>
  <c r="A806" i="24"/>
  <c r="A807" i="24"/>
  <c r="A808" i="24"/>
  <c r="A809" i="24"/>
  <c r="A810" i="24"/>
  <c r="A811" i="24"/>
  <c r="A812" i="24"/>
  <c r="A813" i="24"/>
  <c r="A814" i="24"/>
  <c r="A815" i="24"/>
  <c r="A816" i="24"/>
  <c r="A817" i="24"/>
  <c r="A818" i="24"/>
  <c r="A819" i="24"/>
  <c r="A820" i="24"/>
  <c r="A821" i="24"/>
  <c r="A822" i="24"/>
  <c r="A823" i="24"/>
  <c r="A824" i="24"/>
  <c r="A825" i="24"/>
  <c r="A826" i="24"/>
  <c r="A827" i="24"/>
  <c r="A828" i="24"/>
  <c r="A829" i="24"/>
  <c r="A830" i="24"/>
  <c r="A831" i="24"/>
  <c r="A832" i="24"/>
  <c r="A833" i="24"/>
  <c r="A834" i="24"/>
  <c r="A835" i="24"/>
  <c r="A836" i="24"/>
  <c r="A837" i="24"/>
  <c r="A838" i="24"/>
  <c r="A839" i="24"/>
  <c r="A840" i="24"/>
  <c r="A841" i="24"/>
  <c r="A842" i="24"/>
  <c r="A843" i="24"/>
  <c r="A844" i="24"/>
  <c r="A845" i="24"/>
  <c r="A846" i="24"/>
  <c r="A847" i="24"/>
  <c r="A848" i="24"/>
  <c r="A849" i="24"/>
  <c r="A850" i="24"/>
  <c r="A851" i="24"/>
  <c r="A852" i="24"/>
  <c r="A853" i="24"/>
  <c r="A854" i="24"/>
  <c r="A855" i="24"/>
  <c r="A856" i="24"/>
  <c r="A857" i="24"/>
  <c r="A858" i="24"/>
  <c r="A859" i="24"/>
  <c r="A860" i="24"/>
  <c r="A861" i="24"/>
  <c r="A862" i="24"/>
  <c r="A863" i="24"/>
  <c r="A864" i="24"/>
  <c r="A865" i="24"/>
  <c r="A866" i="24"/>
  <c r="A867" i="24"/>
  <c r="A868" i="24"/>
  <c r="A869" i="24"/>
  <c r="A870" i="24"/>
  <c r="A871" i="24"/>
  <c r="A872" i="24"/>
  <c r="A873" i="24"/>
  <c r="A874" i="24"/>
  <c r="A875" i="24"/>
  <c r="A876" i="24"/>
  <c r="A877" i="24"/>
  <c r="A878" i="24"/>
  <c r="A879" i="24"/>
  <c r="A880" i="24"/>
  <c r="A881" i="24"/>
  <c r="A882" i="24"/>
  <c r="A883" i="24"/>
  <c r="A884" i="24"/>
  <c r="A885" i="24"/>
  <c r="A886" i="24"/>
  <c r="A887" i="24"/>
  <c r="A888" i="24"/>
  <c r="A889" i="24"/>
  <c r="A890" i="24"/>
  <c r="A891" i="24"/>
  <c r="A892" i="24"/>
  <c r="A893" i="24"/>
  <c r="A894" i="24"/>
  <c r="A895" i="24"/>
  <c r="A896" i="24"/>
  <c r="A897" i="24"/>
  <c r="A898" i="24"/>
  <c r="A899" i="24"/>
  <c r="A900" i="24"/>
  <c r="A901" i="24"/>
  <c r="A902" i="24"/>
  <c r="A903" i="24"/>
  <c r="A904" i="24"/>
  <c r="A905" i="24"/>
  <c r="A906" i="24"/>
  <c r="A907" i="24"/>
  <c r="A908" i="24"/>
  <c r="A909" i="24"/>
  <c r="A910" i="24"/>
  <c r="A911" i="24"/>
  <c r="A912" i="24"/>
  <c r="A913" i="24"/>
  <c r="A914" i="24"/>
  <c r="A915" i="24"/>
  <c r="A916" i="24"/>
  <c r="A917" i="24"/>
  <c r="A918" i="24"/>
  <c r="A919" i="24"/>
  <c r="A920" i="24"/>
  <c r="A921" i="24"/>
  <c r="A922" i="24"/>
  <c r="A923" i="24"/>
  <c r="A924" i="24"/>
  <c r="A925" i="24"/>
  <c r="A926" i="24"/>
  <c r="A927" i="24"/>
  <c r="A928" i="24"/>
  <c r="A929" i="24"/>
  <c r="A930" i="24"/>
  <c r="A931" i="24"/>
  <c r="A932" i="24"/>
  <c r="A933" i="24"/>
  <c r="A934" i="24"/>
  <c r="A935" i="24"/>
  <c r="A936" i="24"/>
  <c r="A937" i="24"/>
  <c r="A938" i="24"/>
  <c r="A939" i="24"/>
  <c r="A940" i="24"/>
  <c r="A941" i="24"/>
  <c r="A942" i="24"/>
  <c r="A943" i="24"/>
  <c r="A944" i="24"/>
  <c r="A945" i="24"/>
  <c r="A946" i="24"/>
  <c r="A947" i="24"/>
  <c r="A948" i="24"/>
  <c r="A949" i="24"/>
  <c r="A950" i="24"/>
  <c r="A951" i="24"/>
  <c r="A952" i="24"/>
  <c r="A953" i="24"/>
  <c r="A954" i="24"/>
  <c r="A955" i="24"/>
  <c r="A956" i="24"/>
  <c r="A957" i="24"/>
  <c r="A958" i="24"/>
  <c r="A959" i="24"/>
  <c r="A960" i="24"/>
  <c r="A961" i="24"/>
  <c r="A962" i="24"/>
  <c r="A963" i="24"/>
  <c r="A964" i="24"/>
  <c r="A965" i="24"/>
  <c r="A966" i="24"/>
  <c r="A967" i="24"/>
  <c r="A968" i="24"/>
  <c r="A969" i="24"/>
  <c r="A970" i="24"/>
  <c r="A971" i="24"/>
  <c r="A972" i="24"/>
  <c r="A973" i="24"/>
  <c r="A974" i="24"/>
  <c r="A975" i="24"/>
  <c r="A976" i="24"/>
  <c r="A977" i="24"/>
  <c r="A978" i="24"/>
  <c r="A979" i="24"/>
  <c r="A980" i="24"/>
  <c r="A981" i="24"/>
  <c r="A982" i="24"/>
  <c r="A983" i="24"/>
  <c r="A984" i="24"/>
  <c r="A985" i="24"/>
  <c r="A986" i="24"/>
  <c r="A987" i="24"/>
  <c r="A988" i="24"/>
  <c r="A989" i="24"/>
  <c r="A990" i="24"/>
  <c r="A991" i="24"/>
  <c r="A992" i="24"/>
  <c r="A993" i="24"/>
  <c r="A994" i="24"/>
  <c r="A995" i="24"/>
  <c r="A996" i="24"/>
  <c r="A997" i="24"/>
  <c r="A998" i="24"/>
  <c r="A999" i="24"/>
  <c r="A1000" i="24"/>
  <c r="A1001" i="24"/>
  <c r="A1002" i="24"/>
  <c r="A1003" i="24"/>
  <c r="A1004" i="24"/>
  <c r="A1005" i="24"/>
  <c r="A1006" i="24"/>
  <c r="A1007" i="24"/>
  <c r="A1008" i="24"/>
  <c r="A1009" i="24"/>
  <c r="A1010" i="24"/>
  <c r="A1011" i="24"/>
  <c r="A1012" i="24"/>
  <c r="A1013" i="24"/>
  <c r="A1014" i="24"/>
  <c r="A1015" i="24"/>
  <c r="A1016" i="24"/>
  <c r="A1017" i="24"/>
  <c r="A1018" i="24"/>
  <c r="A1019" i="24"/>
  <c r="A1020" i="24"/>
  <c r="A1021" i="24"/>
  <c r="A1022" i="24"/>
  <c r="A1023" i="24"/>
  <c r="A1024" i="24"/>
  <c r="A1025" i="24"/>
  <c r="A1026" i="24"/>
  <c r="A1027" i="24"/>
  <c r="A1028" i="24"/>
  <c r="A1029" i="24"/>
  <c r="A1030" i="24"/>
  <c r="A1031" i="24"/>
  <c r="A1032" i="24"/>
  <c r="A1033" i="24"/>
  <c r="A1034" i="24"/>
  <c r="A1035" i="24"/>
  <c r="A1036" i="24"/>
  <c r="A1037" i="24"/>
  <c r="A1038" i="24"/>
  <c r="A1039" i="24"/>
  <c r="A1040" i="24"/>
  <c r="A1041" i="24"/>
  <c r="A1042" i="24"/>
  <c r="A1043" i="24"/>
  <c r="A1044" i="24"/>
  <c r="A1045" i="24"/>
  <c r="A1046" i="24"/>
  <c r="A1047" i="24"/>
  <c r="A1048" i="24"/>
  <c r="A1049" i="24"/>
  <c r="A1050" i="24"/>
  <c r="A1051" i="24"/>
  <c r="A1052" i="24"/>
  <c r="A1053" i="24"/>
  <c r="A1054" i="24"/>
  <c r="A1055" i="24"/>
  <c r="A1056" i="24"/>
  <c r="A1057" i="24"/>
  <c r="A1058" i="24"/>
  <c r="A1059" i="24"/>
  <c r="A1060" i="24"/>
  <c r="A1061" i="24"/>
  <c r="A1062" i="24"/>
  <c r="A1063" i="24"/>
  <c r="A1064" i="24"/>
  <c r="A1065" i="24"/>
  <c r="A1066" i="24"/>
  <c r="A1067" i="24"/>
  <c r="A1068" i="24"/>
  <c r="A1069" i="24"/>
  <c r="A1070" i="24"/>
  <c r="A1071" i="24"/>
  <c r="A1072" i="24"/>
  <c r="A1073" i="24"/>
  <c r="A1074" i="24"/>
  <c r="A1075" i="24"/>
  <c r="A1076" i="24"/>
  <c r="A1077" i="24"/>
  <c r="A1078" i="24"/>
  <c r="A1079" i="24"/>
  <c r="A1080" i="24"/>
  <c r="A1081" i="24"/>
  <c r="A1082" i="24"/>
  <c r="A1083" i="24"/>
  <c r="A1084" i="24"/>
  <c r="A1085" i="24"/>
  <c r="A1086" i="24"/>
  <c r="A1087" i="24"/>
  <c r="A1088" i="24"/>
  <c r="A1089" i="24"/>
  <c r="A1090" i="24"/>
  <c r="A1091" i="24"/>
  <c r="A1092" i="24"/>
  <c r="A1093" i="24"/>
  <c r="A1094" i="24"/>
  <c r="A1095" i="24"/>
  <c r="A1096" i="24"/>
  <c r="A1097" i="24"/>
  <c r="A1098" i="24"/>
  <c r="A1099" i="24"/>
  <c r="A1100" i="24"/>
  <c r="A1101" i="24"/>
  <c r="A1102" i="24"/>
  <c r="A1103" i="24"/>
  <c r="A1104" i="24"/>
  <c r="A1105" i="24"/>
  <c r="A1106" i="24"/>
  <c r="A1107" i="24"/>
  <c r="A1108" i="24"/>
  <c r="A1109" i="24"/>
  <c r="A1110" i="24"/>
  <c r="A1111" i="24"/>
  <c r="A1112" i="24"/>
  <c r="A1113" i="24"/>
  <c r="A1114" i="24"/>
  <c r="A1115" i="24"/>
  <c r="A1116" i="24"/>
  <c r="A1117" i="24"/>
  <c r="A1118" i="24"/>
  <c r="A1119" i="24"/>
  <c r="A1120" i="24"/>
  <c r="A1121" i="24"/>
  <c r="A1122" i="24"/>
  <c r="A1123" i="24"/>
  <c r="A1124" i="24"/>
  <c r="A1125" i="24"/>
  <c r="A1126" i="24"/>
  <c r="A1127" i="24"/>
  <c r="A1128" i="24"/>
  <c r="A1129" i="24"/>
  <c r="A1130" i="24"/>
  <c r="A1131" i="24"/>
  <c r="A1132" i="24"/>
  <c r="A1133" i="24"/>
  <c r="A1134" i="24"/>
  <c r="A1135" i="24"/>
  <c r="A1136" i="24"/>
  <c r="A1137" i="24"/>
  <c r="A1138" i="24"/>
  <c r="A1139" i="24"/>
  <c r="A1140" i="24"/>
  <c r="A1141" i="24"/>
  <c r="A1142" i="24"/>
  <c r="A1143" i="24"/>
  <c r="A1144" i="24"/>
  <c r="A1145" i="24"/>
  <c r="A1146" i="24"/>
  <c r="A1147" i="24"/>
  <c r="A1148" i="24"/>
  <c r="A1149" i="24"/>
  <c r="A1150" i="24"/>
  <c r="A1151" i="24"/>
  <c r="A1152" i="24"/>
  <c r="A1153" i="24"/>
  <c r="A1154" i="24"/>
  <c r="A1155" i="24"/>
  <c r="A1156" i="24"/>
  <c r="A1157" i="24"/>
  <c r="A1158" i="24"/>
  <c r="A1159" i="24"/>
  <c r="A1160" i="24"/>
  <c r="A1161" i="24"/>
  <c r="A1162" i="24"/>
  <c r="A1163" i="24"/>
  <c r="A1164" i="24"/>
  <c r="A1165" i="24"/>
  <c r="A1166" i="24"/>
  <c r="A1167" i="24"/>
  <c r="A1168" i="24"/>
  <c r="A1169" i="24"/>
  <c r="A1170" i="24"/>
  <c r="A1171" i="24"/>
  <c r="A1172" i="24"/>
  <c r="A1173" i="24"/>
  <c r="A1174" i="24"/>
  <c r="A1175" i="24"/>
  <c r="A1176" i="24"/>
  <c r="A1177" i="24"/>
  <c r="A1178" i="24"/>
  <c r="A1179" i="24"/>
  <c r="A1180" i="24"/>
  <c r="A1181" i="24"/>
  <c r="A1182" i="24"/>
  <c r="A1183" i="24"/>
  <c r="A1184" i="24"/>
  <c r="A1185" i="24"/>
  <c r="A1186" i="24"/>
  <c r="A1187" i="24"/>
  <c r="A1188" i="24"/>
  <c r="A1189" i="24"/>
  <c r="A1190" i="24"/>
  <c r="A1191" i="24"/>
  <c r="A1192" i="24"/>
  <c r="A1193" i="24"/>
  <c r="A1194" i="24"/>
  <c r="A1195" i="24"/>
  <c r="A1196" i="24"/>
  <c r="A1197" i="24"/>
  <c r="A1198" i="24"/>
  <c r="A1199" i="24"/>
  <c r="A1200" i="24"/>
  <c r="A1201" i="24"/>
  <c r="A1202" i="24"/>
  <c r="A1203" i="24"/>
  <c r="A1204" i="24"/>
  <c r="A1205" i="24"/>
  <c r="A1206" i="24"/>
  <c r="A1207" i="24"/>
  <c r="A1208" i="24"/>
  <c r="A1209" i="24"/>
  <c r="A1210" i="24"/>
  <c r="A1211" i="24"/>
  <c r="A1212" i="24"/>
  <c r="A1213" i="24"/>
  <c r="A1214" i="24"/>
  <c r="A1215" i="24"/>
  <c r="A1216" i="24"/>
  <c r="A1217" i="24"/>
  <c r="A1218" i="24"/>
  <c r="A1219" i="24"/>
  <c r="A1220" i="24"/>
  <c r="A1221" i="24"/>
  <c r="A1222" i="24"/>
  <c r="A1223" i="24"/>
  <c r="A1224" i="24"/>
  <c r="A1225" i="24"/>
  <c r="A1226" i="24"/>
  <c r="A1227" i="24"/>
  <c r="A1228" i="24"/>
  <c r="A1229" i="24"/>
  <c r="A1230" i="24"/>
  <c r="A1231" i="24"/>
  <c r="A1232" i="24"/>
  <c r="A1233" i="24"/>
  <c r="A1234" i="24"/>
  <c r="A1235" i="24"/>
  <c r="A1236" i="24"/>
  <c r="A1237" i="24"/>
  <c r="A1238" i="24"/>
  <c r="A1239" i="24"/>
  <c r="A1240" i="24"/>
  <c r="A1241" i="24"/>
  <c r="A1242" i="24"/>
  <c r="A1243" i="24"/>
  <c r="A1244" i="24"/>
  <c r="A1245" i="24"/>
  <c r="A1246" i="24"/>
  <c r="A1247" i="24"/>
  <c r="A1248" i="24"/>
  <c r="A1249" i="24"/>
  <c r="A1250" i="24"/>
  <c r="A1251" i="24"/>
  <c r="A1252" i="24"/>
  <c r="A1253" i="24"/>
  <c r="A1254" i="24"/>
  <c r="A1255" i="24"/>
  <c r="A1256" i="24"/>
  <c r="A1257" i="24"/>
  <c r="A1258" i="24"/>
  <c r="A1259" i="24"/>
  <c r="A1260" i="24"/>
  <c r="A1261" i="24"/>
  <c r="A1262" i="24"/>
  <c r="A1263" i="24"/>
  <c r="A1264" i="24"/>
  <c r="A1265" i="24"/>
  <c r="A1266" i="24"/>
  <c r="A1267" i="24"/>
  <c r="A1268" i="24"/>
  <c r="A1269" i="24"/>
  <c r="A1270" i="24"/>
  <c r="A1271" i="24"/>
  <c r="A1272" i="24"/>
  <c r="A1273" i="24"/>
  <c r="A1274" i="24"/>
  <c r="A1275" i="24"/>
  <c r="A1276" i="24"/>
  <c r="A1277" i="24"/>
  <c r="A1278" i="24"/>
  <c r="A1279" i="24"/>
  <c r="A1280" i="24"/>
  <c r="A1281" i="24"/>
  <c r="A1282" i="24"/>
  <c r="A1283" i="24"/>
  <c r="A1284" i="24"/>
  <c r="A1285" i="24"/>
  <c r="A1286" i="24"/>
  <c r="A1287" i="24"/>
  <c r="A1288" i="24"/>
  <c r="A1289" i="24"/>
  <c r="A1290" i="24"/>
  <c r="A1291" i="24"/>
  <c r="A1292" i="24"/>
  <c r="A1293" i="24"/>
  <c r="A1294" i="24"/>
  <c r="A1295" i="24"/>
  <c r="A1296" i="24"/>
  <c r="A1297" i="24"/>
  <c r="A1298" i="24"/>
  <c r="A1299" i="24"/>
  <c r="A1300" i="24"/>
  <c r="A1301" i="24"/>
  <c r="A1302" i="24"/>
  <c r="A1303" i="24"/>
  <c r="A1304" i="24"/>
  <c r="A1305" i="24"/>
  <c r="A1306" i="24"/>
  <c r="A1307" i="24"/>
  <c r="A1308" i="24"/>
  <c r="A1309" i="24"/>
  <c r="A1310" i="24"/>
  <c r="A1311" i="24"/>
  <c r="A1312" i="24"/>
  <c r="A1313" i="24"/>
  <c r="A1314" i="24"/>
  <c r="A1315" i="24"/>
  <c r="A1316" i="24"/>
  <c r="A1317" i="24"/>
  <c r="A1318" i="24"/>
  <c r="A1319" i="24"/>
  <c r="A1320" i="24"/>
  <c r="A1321" i="24"/>
  <c r="A1322" i="24"/>
  <c r="A1323" i="24"/>
  <c r="A1324" i="24"/>
  <c r="A1325" i="24"/>
  <c r="A1326" i="24"/>
  <c r="A1327" i="24"/>
  <c r="A1328" i="24"/>
  <c r="A1329" i="24"/>
  <c r="A1330" i="24"/>
  <c r="A1331" i="24"/>
  <c r="A1332" i="24"/>
  <c r="A1333" i="24"/>
  <c r="A1334" i="24"/>
  <c r="A1335" i="24"/>
  <c r="A1336" i="24"/>
  <c r="A1337" i="24"/>
  <c r="A1338" i="24"/>
  <c r="A1339" i="24"/>
  <c r="A1340" i="24"/>
  <c r="A1341" i="24"/>
  <c r="A1342" i="24"/>
  <c r="A1344" i="24"/>
  <c r="A1345" i="24"/>
  <c r="A1346" i="24"/>
  <c r="A1347" i="24"/>
  <c r="A1348" i="24"/>
  <c r="A1349" i="24"/>
  <c r="A1350" i="24"/>
  <c r="A1351" i="24"/>
  <c r="A1352" i="24"/>
  <c r="A1353" i="24"/>
  <c r="A1354" i="24"/>
  <c r="A1355" i="24"/>
  <c r="A1356" i="24"/>
  <c r="A1357" i="24"/>
  <c r="A1358" i="24"/>
  <c r="A1359" i="24"/>
  <c r="A1360" i="24"/>
  <c r="A1361" i="24"/>
  <c r="A1362" i="24"/>
  <c r="A1363" i="24"/>
  <c r="A1364" i="24"/>
  <c r="A1365" i="24"/>
  <c r="A1366" i="24"/>
  <c r="A1367" i="24"/>
  <c r="A1368" i="24"/>
  <c r="A1370" i="24"/>
  <c r="A1371" i="24"/>
  <c r="A1372" i="24"/>
  <c r="A1373" i="24"/>
  <c r="A1374" i="24"/>
  <c r="A1375" i="24"/>
  <c r="A1376" i="24"/>
  <c r="A1377" i="24"/>
  <c r="A1378" i="24"/>
  <c r="A1379" i="24"/>
  <c r="A1380" i="24"/>
  <c r="A1381" i="24"/>
  <c r="A1382" i="24"/>
  <c r="A1383" i="24"/>
  <c r="A1384" i="24"/>
  <c r="A1385" i="24"/>
  <c r="A1386" i="24"/>
  <c r="A1387" i="24"/>
  <c r="A1388" i="24"/>
  <c r="A1390" i="24"/>
  <c r="A1391" i="24"/>
  <c r="A1392" i="24"/>
  <c r="A1393" i="24"/>
  <c r="A1394" i="24"/>
  <c r="A1395" i="24"/>
  <c r="A1396" i="24"/>
  <c r="A1397" i="24"/>
  <c r="A1398" i="24"/>
  <c r="A1399" i="24"/>
  <c r="A1400" i="24"/>
  <c r="A1401" i="24"/>
  <c r="A1402" i="24"/>
  <c r="A1403" i="24"/>
  <c r="A1404" i="24"/>
  <c r="A1405" i="24"/>
  <c r="A1406" i="24"/>
  <c r="A1407" i="24"/>
  <c r="A1409" i="24"/>
  <c r="A1410" i="24"/>
  <c r="A1411" i="24"/>
  <c r="A1412" i="24"/>
  <c r="A1413" i="24"/>
  <c r="A1414" i="24"/>
  <c r="A1415" i="24"/>
  <c r="A1416" i="24"/>
  <c r="A1417" i="24"/>
  <c r="A1418" i="24"/>
  <c r="A1419" i="24"/>
  <c r="A1420" i="24"/>
  <c r="A1421" i="24"/>
  <c r="A1422" i="24"/>
  <c r="A1423" i="24"/>
  <c r="A1424" i="24"/>
  <c r="A1425" i="24"/>
  <c r="A1426" i="24"/>
  <c r="A1427" i="24"/>
  <c r="A1428" i="24"/>
  <c r="A1429" i="24"/>
  <c r="A1430" i="24"/>
  <c r="A1431" i="24"/>
  <c r="A1432" i="24"/>
  <c r="A1433" i="24"/>
  <c r="A1434" i="24"/>
  <c r="A1435" i="24"/>
  <c r="A1436" i="24"/>
  <c r="A1437" i="24"/>
  <c r="A1438" i="24"/>
  <c r="A1439" i="24"/>
  <c r="A1440" i="24"/>
  <c r="A1441" i="24"/>
  <c r="A1442" i="24"/>
  <c r="A1443" i="24"/>
  <c r="A1444" i="24"/>
  <c r="A1445" i="24"/>
  <c r="A1446" i="24"/>
  <c r="A1447" i="24"/>
  <c r="A1448" i="24"/>
  <c r="A1449" i="24"/>
  <c r="A1450" i="24"/>
  <c r="A1451" i="24"/>
  <c r="A1452" i="24"/>
  <c r="A1453" i="24"/>
  <c r="A1454" i="24"/>
  <c r="A1455" i="24"/>
  <c r="A1456" i="24"/>
  <c r="A1457" i="24"/>
  <c r="A1458" i="24"/>
  <c r="A1459" i="24"/>
  <c r="A1460" i="24"/>
  <c r="A1461" i="24"/>
  <c r="A1462" i="24"/>
  <c r="A1463" i="24"/>
  <c r="A1464" i="24"/>
  <c r="A1465" i="24"/>
  <c r="A1466" i="24"/>
  <c r="A1467" i="24"/>
  <c r="A1468" i="24"/>
  <c r="A1469" i="24"/>
  <c r="A1470" i="24"/>
  <c r="A1471" i="24"/>
  <c r="A1472" i="24"/>
  <c r="A1473" i="24"/>
  <c r="A1474" i="24"/>
  <c r="A1475" i="24"/>
  <c r="A1476" i="24"/>
  <c r="A1477" i="24"/>
  <c r="A1478" i="24"/>
  <c r="A1479" i="24"/>
  <c r="A1480" i="24"/>
  <c r="A1481" i="24"/>
  <c r="A1482" i="24"/>
  <c r="A1483" i="24"/>
  <c r="A1484" i="24"/>
  <c r="A1485" i="24"/>
  <c r="A1486" i="24"/>
  <c r="A1487" i="24"/>
  <c r="A1488" i="24"/>
  <c r="A1489" i="24"/>
  <c r="A1490" i="24"/>
  <c r="A1491" i="24"/>
  <c r="A1492" i="24"/>
  <c r="A1493" i="24"/>
  <c r="A1494" i="24"/>
  <c r="A1495" i="24"/>
  <c r="A1496" i="24"/>
  <c r="A1497" i="24"/>
  <c r="A1498" i="24"/>
  <c r="A1499" i="24"/>
  <c r="A1500" i="24"/>
  <c r="A1501" i="24"/>
  <c r="A1502" i="24"/>
  <c r="A1503" i="24"/>
  <c r="A1504" i="24"/>
  <c r="A1506" i="24"/>
  <c r="A1505" i="24"/>
  <c r="A1507" i="24"/>
  <c r="A1508" i="24"/>
  <c r="A1509" i="24"/>
  <c r="A1510" i="24"/>
  <c r="A1511" i="24"/>
  <c r="A1512" i="24"/>
  <c r="A1513" i="24"/>
  <c r="A1514" i="24"/>
  <c r="A1515" i="24"/>
  <c r="A1516" i="24"/>
  <c r="A1517" i="24"/>
  <c r="A1518" i="24"/>
  <c r="A1519" i="24"/>
  <c r="A1520" i="24"/>
  <c r="A1521" i="24"/>
  <c r="A1522" i="24"/>
  <c r="A1523" i="24"/>
  <c r="A1524" i="24"/>
  <c r="A1525" i="24"/>
  <c r="A1526" i="24"/>
  <c r="A1527" i="24"/>
  <c r="A1528" i="24"/>
  <c r="A1529" i="24"/>
  <c r="A1530" i="24"/>
  <c r="A1531" i="24"/>
  <c r="A1532" i="24"/>
  <c r="A1533" i="24"/>
  <c r="A1534" i="24"/>
  <c r="A1535" i="24"/>
  <c r="A1536" i="24"/>
  <c r="A1537" i="24"/>
  <c r="A1538" i="24"/>
  <c r="A1539" i="24"/>
  <c r="A1540" i="24"/>
  <c r="A1541" i="24"/>
  <c r="A1542" i="24"/>
  <c r="A1543" i="24"/>
  <c r="A1544" i="24"/>
  <c r="A1545" i="24"/>
  <c r="A1546" i="24"/>
  <c r="A1547" i="24"/>
  <c r="A1548" i="24"/>
  <c r="A1549" i="24"/>
  <c r="A1550" i="24"/>
  <c r="A1551" i="24"/>
  <c r="A1552" i="24"/>
  <c r="A1553" i="24"/>
  <c r="A1554" i="24"/>
  <c r="A1555" i="24"/>
  <c r="A1556" i="24"/>
  <c r="A1557" i="24"/>
  <c r="A1558" i="24"/>
  <c r="A1559" i="24"/>
  <c r="A1560" i="24"/>
  <c r="A1561" i="24"/>
  <c r="A1562" i="24"/>
  <c r="A1563" i="24"/>
  <c r="A1564" i="24"/>
  <c r="A1565" i="24"/>
  <c r="A1566" i="24"/>
  <c r="A1567" i="24"/>
  <c r="A1568" i="24"/>
  <c r="A1569" i="24"/>
  <c r="A1570" i="24"/>
  <c r="A1571" i="24"/>
  <c r="A1572" i="24"/>
  <c r="A1573" i="24"/>
  <c r="A1574" i="24"/>
  <c r="A1575" i="24"/>
  <c r="A1576" i="24"/>
  <c r="A1577" i="24"/>
  <c r="A1578" i="24"/>
  <c r="A1579" i="24"/>
  <c r="A1580" i="24"/>
  <c r="A1581" i="24"/>
  <c r="A1582" i="24"/>
  <c r="A1583" i="24"/>
  <c r="A1584" i="24"/>
  <c r="A1585" i="24"/>
  <c r="A1586" i="24"/>
  <c r="A1587" i="24"/>
  <c r="A1588" i="24"/>
  <c r="A1589" i="24"/>
  <c r="A1590" i="24"/>
  <c r="A1591" i="24"/>
  <c r="A1592" i="24"/>
  <c r="A1593" i="24"/>
  <c r="A1594" i="24"/>
  <c r="A1595" i="24"/>
  <c r="A1596" i="24"/>
  <c r="A1597" i="24"/>
  <c r="A1598" i="24"/>
  <c r="A1599" i="24"/>
  <c r="A1600" i="24"/>
  <c r="A1601" i="24"/>
  <c r="A1602" i="24"/>
  <c r="A1603" i="24"/>
  <c r="A1604" i="24"/>
  <c r="A1605" i="24"/>
  <c r="A1606" i="24"/>
  <c r="A1607" i="24"/>
  <c r="A1608" i="24"/>
  <c r="A1609" i="24"/>
  <c r="A1610" i="24"/>
  <c r="A1611" i="24"/>
  <c r="A1612" i="24"/>
  <c r="A1613" i="24"/>
  <c r="A1614" i="24"/>
  <c r="A1615" i="24"/>
  <c r="A1616" i="24"/>
  <c r="A1617" i="24"/>
  <c r="A1618" i="24"/>
  <c r="A1619" i="24"/>
  <c r="A1620" i="24"/>
  <c r="A1621" i="24"/>
  <c r="A1622" i="24"/>
  <c r="A1623" i="24"/>
  <c r="A1624" i="24"/>
  <c r="A1625" i="24"/>
  <c r="A1626" i="24"/>
  <c r="A1627" i="24"/>
  <c r="A1628" i="24"/>
  <c r="A1629" i="24"/>
  <c r="A1630" i="24"/>
  <c r="A1631" i="24"/>
  <c r="A1632" i="24"/>
  <c r="A1633" i="24"/>
  <c r="A1634" i="24"/>
  <c r="A1635" i="24"/>
  <c r="A1636" i="24"/>
  <c r="A1637" i="24"/>
  <c r="A1638" i="24"/>
  <c r="A1639" i="24"/>
  <c r="A1640" i="24"/>
  <c r="A1641" i="24"/>
  <c r="A1642" i="24"/>
  <c r="A1643" i="24"/>
  <c r="A1644" i="24"/>
  <c r="A1645" i="24"/>
  <c r="A1646" i="24"/>
  <c r="A1647" i="24"/>
  <c r="A1648" i="24"/>
  <c r="A1649" i="24"/>
  <c r="A1650" i="24"/>
  <c r="A1651" i="24"/>
  <c r="A1652" i="24"/>
  <c r="A1653" i="24"/>
  <c r="A1654" i="24"/>
  <c r="A1655" i="24"/>
  <c r="A1656" i="24"/>
  <c r="A1657" i="24"/>
  <c r="A1658" i="24"/>
  <c r="A1659" i="24"/>
  <c r="A1660" i="24"/>
  <c r="A1661" i="24"/>
  <c r="A1662" i="24"/>
  <c r="A1663" i="24"/>
  <c r="A1664" i="24"/>
  <c r="A1665" i="24"/>
  <c r="A1666" i="24"/>
  <c r="A1667" i="24"/>
  <c r="A1668" i="24"/>
  <c r="A1669" i="24"/>
  <c r="A1670" i="24"/>
  <c r="A1671" i="24"/>
  <c r="A1672" i="24"/>
  <c r="A1673" i="24"/>
  <c r="A1674" i="24"/>
  <c r="A1675" i="24"/>
  <c r="A1676" i="24"/>
  <c r="A1677" i="24"/>
  <c r="A1678" i="24"/>
  <c r="A1679" i="24"/>
  <c r="A1680" i="24"/>
  <c r="A1681" i="24"/>
  <c r="A1682" i="24"/>
  <c r="A1683" i="24"/>
  <c r="A1684" i="24"/>
  <c r="A1685" i="24"/>
  <c r="A1686" i="24"/>
  <c r="A1687" i="24"/>
  <c r="A1688" i="24"/>
  <c r="A1689" i="24"/>
  <c r="A1690" i="24"/>
  <c r="A1691" i="24"/>
  <c r="A1692" i="24"/>
  <c r="A1693" i="24"/>
  <c r="A1694" i="24"/>
  <c r="A1695" i="24"/>
  <c r="A1696" i="24"/>
  <c r="A1697" i="24"/>
  <c r="A1698" i="24"/>
  <c r="A1699" i="24"/>
  <c r="A1700" i="24"/>
  <c r="A1701" i="24"/>
  <c r="A1702" i="24"/>
  <c r="A1703" i="24"/>
  <c r="A1704" i="24"/>
  <c r="A1705" i="24"/>
  <c r="A1706" i="24"/>
  <c r="A1707" i="24"/>
  <c r="A1708" i="24"/>
  <c r="A1709" i="24"/>
  <c r="A1710" i="24"/>
  <c r="A1711" i="24"/>
  <c r="A1712" i="24"/>
  <c r="A1713" i="24"/>
  <c r="A1714" i="24"/>
  <c r="A1715" i="24"/>
  <c r="A1716" i="24"/>
  <c r="A1717" i="24"/>
  <c r="A1718" i="24"/>
  <c r="A1719" i="24"/>
  <c r="A1720" i="24"/>
  <c r="A1721" i="24"/>
  <c r="A1722" i="24"/>
  <c r="A1723" i="24"/>
  <c r="A1724" i="24"/>
  <c r="A1725" i="24"/>
  <c r="A1726" i="24"/>
  <c r="A1727" i="24"/>
  <c r="A1728" i="24"/>
  <c r="A1729" i="24"/>
  <c r="A1730" i="24"/>
  <c r="A1731" i="24"/>
  <c r="A1732" i="24"/>
  <c r="A1733" i="24"/>
  <c r="A1734" i="24"/>
  <c r="A1735" i="24"/>
  <c r="A1736" i="24"/>
  <c r="A1737" i="24"/>
  <c r="A1738" i="24"/>
  <c r="A1739" i="24"/>
  <c r="A1740" i="24"/>
  <c r="A1741" i="24"/>
  <c r="A1742" i="24"/>
  <c r="A1743" i="24"/>
  <c r="A1744" i="24"/>
  <c r="A1745" i="24"/>
  <c r="A1746" i="24"/>
  <c r="A1747" i="24"/>
  <c r="A1748" i="24"/>
  <c r="A1749" i="24"/>
  <c r="A1750" i="24"/>
  <c r="A1751" i="24"/>
  <c r="A1752" i="24"/>
  <c r="A1753" i="24"/>
  <c r="A1754" i="24"/>
  <c r="A1755" i="24"/>
  <c r="A1756" i="24"/>
  <c r="A1757" i="24"/>
  <c r="A1758" i="24"/>
  <c r="A1759" i="24"/>
  <c r="A1760" i="24"/>
  <c r="A1761" i="24"/>
  <c r="A1762" i="24"/>
  <c r="A1763" i="24"/>
  <c r="A1764" i="24"/>
  <c r="A1765" i="24"/>
  <c r="A1766" i="24"/>
  <c r="A1767" i="24"/>
  <c r="A1768" i="24"/>
  <c r="A1769" i="24"/>
  <c r="A1770" i="24"/>
  <c r="A1771" i="24"/>
  <c r="A1772" i="24"/>
  <c r="A1773" i="24"/>
  <c r="A1774" i="24"/>
  <c r="A1775" i="24"/>
  <c r="A1776" i="24"/>
  <c r="A1777" i="24"/>
  <c r="A1778" i="24"/>
  <c r="A1779" i="24"/>
  <c r="A1780" i="24"/>
  <c r="A1781" i="24"/>
  <c r="A1782" i="24"/>
  <c r="A1783" i="24"/>
  <c r="A1784" i="24"/>
  <c r="A1785" i="24"/>
  <c r="A1786" i="24"/>
  <c r="A1787" i="24"/>
  <c r="A1788" i="24"/>
  <c r="A1789" i="24"/>
  <c r="A1790" i="24"/>
  <c r="A1791" i="24"/>
  <c r="A1792" i="24"/>
  <c r="A1793" i="24"/>
  <c r="A1794" i="24"/>
  <c r="A1795" i="24"/>
  <c r="A1796" i="24"/>
  <c r="A1797" i="24"/>
  <c r="A1798" i="24"/>
  <c r="A1799" i="24"/>
  <c r="A1800" i="24"/>
  <c r="A1801" i="24"/>
  <c r="A1802" i="24"/>
  <c r="A1803" i="24"/>
  <c r="A1804" i="24"/>
  <c r="A1805" i="24"/>
  <c r="A1806" i="24"/>
  <c r="A1807" i="24"/>
  <c r="A1808" i="24"/>
  <c r="A1809" i="24"/>
  <c r="A1810" i="24"/>
  <c r="A1811" i="24"/>
  <c r="A1812" i="24"/>
  <c r="A1813" i="24"/>
  <c r="A1814" i="24"/>
  <c r="A1815" i="24"/>
  <c r="A1816" i="24"/>
  <c r="A1817" i="24"/>
  <c r="A1818" i="24"/>
  <c r="A1819" i="24"/>
  <c r="A1820" i="24"/>
  <c r="A1821" i="24"/>
  <c r="A1822" i="24"/>
  <c r="A1823" i="24"/>
  <c r="A1824" i="24"/>
  <c r="A1825" i="24"/>
  <c r="A1826" i="24"/>
  <c r="A1827" i="24"/>
  <c r="A1828" i="24"/>
  <c r="A1829" i="24"/>
  <c r="A1830" i="24"/>
  <c r="A1831" i="24"/>
  <c r="A1832" i="24"/>
  <c r="A1833" i="24"/>
  <c r="A1834" i="24"/>
  <c r="A1835" i="24"/>
  <c r="A1836" i="24"/>
  <c r="A1837" i="24"/>
  <c r="A1838" i="24"/>
  <c r="A1839" i="24"/>
  <c r="A1840" i="24"/>
  <c r="A1841" i="24"/>
  <c r="A1842" i="24"/>
  <c r="A1843" i="24"/>
  <c r="A1844" i="24"/>
  <c r="A1845" i="24"/>
  <c r="A1846" i="24"/>
  <c r="A1847" i="24"/>
  <c r="A1848" i="24"/>
  <c r="A1849" i="24"/>
  <c r="A1850" i="24"/>
  <c r="A1851" i="24"/>
  <c r="A1852" i="24"/>
  <c r="A1853" i="24"/>
  <c r="A1854" i="24"/>
  <c r="A1855" i="24"/>
  <c r="A1856" i="24"/>
  <c r="A1857" i="24"/>
  <c r="A1858" i="24"/>
  <c r="A1859" i="24"/>
  <c r="A1860" i="24"/>
  <c r="A1861" i="24"/>
  <c r="A1862" i="24"/>
  <c r="A1863" i="24"/>
  <c r="A1864" i="24"/>
  <c r="A1865" i="24"/>
  <c r="A1866" i="24"/>
  <c r="A1867" i="24"/>
  <c r="A1868" i="24"/>
  <c r="A1869" i="24"/>
  <c r="A1870" i="24"/>
  <c r="A1871" i="24"/>
  <c r="A1872" i="24"/>
  <c r="A1873" i="24"/>
  <c r="A1874" i="24"/>
  <c r="A1875" i="24"/>
  <c r="A1876" i="24"/>
  <c r="A1877" i="24"/>
  <c r="A1878" i="24"/>
  <c r="A1879" i="24"/>
  <c r="A1880" i="24"/>
  <c r="A1881" i="24"/>
  <c r="A1882" i="24"/>
  <c r="A1883" i="24"/>
  <c r="A1884" i="24"/>
  <c r="A1885" i="24"/>
  <c r="A1886" i="24"/>
  <c r="A1887" i="24"/>
  <c r="A1888" i="24"/>
  <c r="A1889" i="24"/>
  <c r="A1890" i="24"/>
  <c r="A1891" i="24"/>
  <c r="A1892" i="24"/>
  <c r="A1893" i="24"/>
  <c r="A1894" i="24"/>
  <c r="A1895" i="24"/>
  <c r="A1896" i="24"/>
  <c r="A1897" i="24"/>
  <c r="A1898" i="24"/>
  <c r="A1899" i="24"/>
  <c r="A1900" i="24"/>
  <c r="A1901" i="24"/>
  <c r="A1902" i="24"/>
  <c r="A1903" i="24"/>
  <c r="A1904" i="24"/>
  <c r="A1905" i="24"/>
  <c r="A1906" i="24"/>
  <c r="A1907" i="24"/>
  <c r="A1908" i="24"/>
  <c r="A1909" i="24"/>
  <c r="A1910" i="24"/>
  <c r="A1911" i="24"/>
  <c r="A1912" i="24"/>
  <c r="A1913" i="24"/>
  <c r="A1914" i="24"/>
  <c r="A1915" i="24"/>
  <c r="A1916" i="24"/>
  <c r="A1917" i="24"/>
  <c r="A1918" i="24"/>
  <c r="A1919" i="24"/>
  <c r="A1920" i="24"/>
  <c r="A1921" i="24"/>
  <c r="A1922" i="24"/>
  <c r="A1923" i="24"/>
  <c r="A1924" i="24"/>
  <c r="A1925" i="24"/>
  <c r="A1926" i="24"/>
  <c r="A1927" i="24"/>
  <c r="A1928" i="24"/>
  <c r="A1929" i="2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7" i="14"/>
  <c r="A298"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B3" i="26" l="1"/>
  <c r="B4" i="26"/>
  <c r="B5" i="26"/>
  <c r="B6" i="26"/>
  <c r="B7" i="26"/>
  <c r="B8" i="26"/>
  <c r="B9" i="26"/>
  <c r="B10" i="26"/>
  <c r="B11" i="26"/>
  <c r="B12" i="26"/>
  <c r="B13" i="26"/>
  <c r="B14" i="26"/>
  <c r="B15" i="26"/>
  <c r="B16" i="26"/>
  <c r="B17" i="26"/>
  <c r="B18" i="26"/>
  <c r="B19" i="26"/>
  <c r="B20" i="26"/>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102" i="26"/>
  <c r="B103" i="26"/>
  <c r="B104" i="26"/>
  <c r="B105" i="26"/>
  <c r="B106" i="26"/>
  <c r="B107" i="26"/>
  <c r="B108" i="26"/>
  <c r="B109" i="26"/>
  <c r="B110" i="26"/>
  <c r="B111" i="26"/>
  <c r="B112" i="26"/>
  <c r="B113" i="26"/>
  <c r="B114" i="26"/>
  <c r="B115" i="26"/>
  <c r="B116" i="26"/>
  <c r="B117" i="26"/>
  <c r="B118" i="26"/>
  <c r="B119" i="26"/>
  <c r="B120" i="26"/>
  <c r="B121" i="26"/>
  <c r="B122" i="26"/>
  <c r="B123" i="26"/>
  <c r="B124" i="26"/>
  <c r="B125" i="26"/>
  <c r="B126" i="26"/>
  <c r="B127" i="26"/>
  <c r="B128" i="26"/>
  <c r="B129" i="26"/>
  <c r="B130" i="26"/>
  <c r="B131" i="26"/>
  <c r="B132" i="26"/>
  <c r="B133" i="26"/>
  <c r="B134" i="26"/>
  <c r="B135" i="26"/>
  <c r="B136" i="26"/>
  <c r="B137" i="26"/>
  <c r="B138" i="26"/>
  <c r="B139" i="26"/>
  <c r="B140" i="26"/>
  <c r="B141" i="26"/>
  <c r="B142" i="26"/>
  <c r="B143" i="26"/>
  <c r="B144" i="26"/>
  <c r="B145" i="26"/>
  <c r="B146" i="26"/>
  <c r="B147" i="26"/>
  <c r="B148" i="26"/>
  <c r="B149" i="26"/>
  <c r="B150" i="26"/>
  <c r="B151" i="26"/>
  <c r="B152" i="26"/>
  <c r="B153" i="26"/>
  <c r="B154" i="26"/>
  <c r="B155" i="26"/>
  <c r="B156" i="26"/>
  <c r="B157" i="26"/>
  <c r="B158" i="26"/>
  <c r="B159" i="26"/>
  <c r="B160" i="26"/>
  <c r="B161" i="26"/>
  <c r="B162" i="26"/>
  <c r="B163" i="26"/>
  <c r="B164" i="26"/>
  <c r="B165" i="26"/>
  <c r="B166" i="26"/>
  <c r="B167" i="26"/>
  <c r="B168" i="26"/>
  <c r="B169" i="26"/>
  <c r="B170" i="26"/>
  <c r="B171" i="26"/>
  <c r="B172" i="26"/>
  <c r="B173" i="26"/>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B269" i="26"/>
  <c r="B270" i="26"/>
  <c r="B271" i="26"/>
  <c r="B272" i="26"/>
  <c r="B273" i="26"/>
  <c r="B274" i="26"/>
  <c r="B275" i="26"/>
  <c r="B276" i="26"/>
  <c r="B277" i="26"/>
  <c r="B278" i="26"/>
  <c r="B279" i="26"/>
  <c r="B280" i="26"/>
  <c r="B281" i="26"/>
  <c r="B282" i="26"/>
  <c r="B283" i="26"/>
  <c r="B284" i="26"/>
  <c r="B285" i="26"/>
  <c r="B286" i="26"/>
  <c r="B287" i="26"/>
  <c r="B288" i="26"/>
  <c r="B289" i="26"/>
  <c r="B290" i="26"/>
  <c r="B291" i="26"/>
  <c r="B292" i="26"/>
  <c r="B293" i="26"/>
  <c r="B294" i="26"/>
  <c r="B295" i="26"/>
  <c r="B296" i="26"/>
  <c r="B297" i="26"/>
  <c r="B298" i="26"/>
  <c r="B299" i="26"/>
  <c r="B300" i="26"/>
  <c r="B301" i="26"/>
  <c r="B302" i="26"/>
  <c r="B303" i="26"/>
  <c r="B304" i="26"/>
  <c r="B305" i="26"/>
  <c r="B306" i="26"/>
  <c r="B307" i="26"/>
  <c r="B308" i="26"/>
  <c r="B309" i="26"/>
  <c r="B310" i="26"/>
  <c r="B311" i="26"/>
  <c r="B312" i="26"/>
  <c r="B313" i="26"/>
  <c r="B314" i="26"/>
  <c r="B315" i="26"/>
  <c r="B316" i="26"/>
  <c r="B317" i="26"/>
  <c r="B318" i="26"/>
  <c r="B319" i="26"/>
  <c r="B320" i="26"/>
  <c r="B321" i="26"/>
  <c r="B322" i="26"/>
  <c r="B323" i="26"/>
  <c r="B324" i="26"/>
  <c r="B325" i="26"/>
  <c r="B326" i="26"/>
  <c r="B327" i="26"/>
  <c r="B328" i="26"/>
  <c r="B329" i="26"/>
  <c r="B330" i="26"/>
  <c r="B331" i="26"/>
  <c r="B332" i="26"/>
  <c r="B333" i="26"/>
  <c r="B334" i="26"/>
  <c r="B335" i="26"/>
  <c r="B336" i="26"/>
  <c r="B337" i="26"/>
  <c r="B338" i="26"/>
  <c r="B339" i="26"/>
  <c r="B340" i="26"/>
  <c r="B341" i="26"/>
  <c r="B342" i="26"/>
  <c r="B343" i="26"/>
  <c r="B344" i="26"/>
  <c r="B345" i="26"/>
  <c r="B346" i="26"/>
  <c r="B347" i="26"/>
  <c r="B2" i="26"/>
  <c r="B3" i="24"/>
  <c r="B4" i="24"/>
  <c r="B5" i="24"/>
  <c r="B6" i="24"/>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202" i="24"/>
  <c r="B203" i="24"/>
  <c r="B204" i="24"/>
  <c r="B205" i="24"/>
  <c r="B206" i="24"/>
  <c r="B207" i="24"/>
  <c r="B208" i="24"/>
  <c r="B209" i="24"/>
  <c r="B210" i="24"/>
  <c r="B211" i="24"/>
  <c r="B212" i="24"/>
  <c r="B213" i="24"/>
  <c r="B214" i="24"/>
  <c r="B215" i="24"/>
  <c r="B216" i="24"/>
  <c r="B217" i="24"/>
  <c r="B218" i="24"/>
  <c r="B219" i="24"/>
  <c r="B220" i="24"/>
  <c r="B221" i="24"/>
  <c r="B222" i="24"/>
  <c r="B223" i="24"/>
  <c r="B224" i="24"/>
  <c r="B225" i="24"/>
  <c r="B226" i="24"/>
  <c r="B227" i="24"/>
  <c r="B228" i="24"/>
  <c r="B229" i="24"/>
  <c r="B230" i="24"/>
  <c r="B231" i="24"/>
  <c r="B232" i="24"/>
  <c r="B233" i="24"/>
  <c r="B234" i="24"/>
  <c r="B235" i="24"/>
  <c r="B236" i="24"/>
  <c r="B237" i="24"/>
  <c r="B238" i="24"/>
  <c r="B239" i="24"/>
  <c r="B240" i="24"/>
  <c r="B241" i="24"/>
  <c r="B242" i="24"/>
  <c r="B243" i="24"/>
  <c r="B244" i="24"/>
  <c r="B245" i="24"/>
  <c r="B246" i="24"/>
  <c r="B247" i="24"/>
  <c r="B248" i="24"/>
  <c r="B249" i="24"/>
  <c r="B250" i="24"/>
  <c r="B251" i="24"/>
  <c r="B252" i="24"/>
  <c r="B253" i="24"/>
  <c r="B254" i="24"/>
  <c r="B255" i="24"/>
  <c r="B256" i="24"/>
  <c r="B257" i="24"/>
  <c r="B258" i="24"/>
  <c r="B259" i="24"/>
  <c r="B260" i="24"/>
  <c r="B261" i="24"/>
  <c r="B262" i="24"/>
  <c r="B263" i="24"/>
  <c r="B264" i="24"/>
  <c r="B265" i="24"/>
  <c r="B266" i="24"/>
  <c r="B267" i="24"/>
  <c r="B268" i="24"/>
  <c r="B269" i="24"/>
  <c r="B270" i="24"/>
  <c r="B271" i="24"/>
  <c r="B272" i="24"/>
  <c r="B273" i="24"/>
  <c r="B274" i="24"/>
  <c r="B275" i="24"/>
  <c r="B276" i="24"/>
  <c r="B277" i="24"/>
  <c r="B278" i="24"/>
  <c r="B279" i="24"/>
  <c r="B280" i="24"/>
  <c r="B281" i="24"/>
  <c r="B282" i="24"/>
  <c r="B283" i="24"/>
  <c r="B284" i="24"/>
  <c r="B285" i="24"/>
  <c r="B286" i="24"/>
  <c r="B287" i="24"/>
  <c r="B288" i="24"/>
  <c r="B289" i="24"/>
  <c r="B290" i="24"/>
  <c r="B291" i="24"/>
  <c r="B292" i="24"/>
  <c r="B293" i="24"/>
  <c r="B294" i="24"/>
  <c r="B295" i="24"/>
  <c r="B296" i="24"/>
  <c r="B297" i="24"/>
  <c r="B298" i="24"/>
  <c r="B299" i="24"/>
  <c r="B300" i="24"/>
  <c r="B301" i="24"/>
  <c r="B302" i="24"/>
  <c r="B303" i="24"/>
  <c r="B304" i="24"/>
  <c r="B305" i="24"/>
  <c r="B306" i="24"/>
  <c r="B307" i="24"/>
  <c r="B308" i="24"/>
  <c r="B309" i="24"/>
  <c r="B310" i="24"/>
  <c r="B311" i="24"/>
  <c r="B312" i="24"/>
  <c r="B313" i="24"/>
  <c r="B314" i="24"/>
  <c r="B315" i="24"/>
  <c r="B316" i="24"/>
  <c r="B317" i="24"/>
  <c r="B318" i="24"/>
  <c r="B319" i="24"/>
  <c r="B320" i="24"/>
  <c r="B321" i="24"/>
  <c r="B322" i="24"/>
  <c r="B323" i="24"/>
  <c r="B324" i="24"/>
  <c r="B325" i="24"/>
  <c r="B326" i="24"/>
  <c r="B327" i="24"/>
  <c r="B328" i="24"/>
  <c r="B329" i="24"/>
  <c r="B330" i="24"/>
  <c r="B331" i="24"/>
  <c r="B332" i="24"/>
  <c r="B333" i="24"/>
  <c r="B334" i="24"/>
  <c r="B335" i="24"/>
  <c r="B336" i="24"/>
  <c r="B337" i="24"/>
  <c r="B338" i="24"/>
  <c r="B339" i="24"/>
  <c r="B340" i="24"/>
  <c r="B341" i="24"/>
  <c r="B342" i="24"/>
  <c r="B343" i="24"/>
  <c r="B344" i="24"/>
  <c r="B345" i="24"/>
  <c r="B346" i="24"/>
  <c r="B347" i="24"/>
  <c r="B348" i="24"/>
  <c r="B349" i="24"/>
  <c r="B350" i="24"/>
  <c r="B351" i="24"/>
  <c r="B352" i="24"/>
  <c r="B353" i="24"/>
  <c r="B354" i="24"/>
  <c r="B355" i="24"/>
  <c r="B356" i="24"/>
  <c r="B357" i="24"/>
  <c r="B358" i="24"/>
  <c r="B359" i="24"/>
  <c r="B360" i="24"/>
  <c r="B361" i="24"/>
  <c r="B362" i="24"/>
  <c r="B363" i="24"/>
  <c r="B364" i="24"/>
  <c r="B365" i="24"/>
  <c r="B366" i="24"/>
  <c r="B367" i="24"/>
  <c r="B368" i="24"/>
  <c r="B369" i="24"/>
  <c r="B370" i="24"/>
  <c r="B371" i="24"/>
  <c r="B372" i="24"/>
  <c r="B373" i="24"/>
  <c r="B374" i="24"/>
  <c r="B375" i="24"/>
  <c r="B376" i="24"/>
  <c r="B377" i="24"/>
  <c r="B378" i="24"/>
  <c r="B379" i="24"/>
  <c r="B380" i="24"/>
  <c r="B381" i="24"/>
  <c r="B382" i="24"/>
  <c r="B383" i="24"/>
  <c r="B384" i="24"/>
  <c r="B385" i="24"/>
  <c r="B386" i="24"/>
  <c r="B387" i="24"/>
  <c r="B388" i="24"/>
  <c r="B389" i="24"/>
  <c r="B390" i="24"/>
  <c r="B391" i="24"/>
  <c r="B392" i="24"/>
  <c r="B393" i="24"/>
  <c r="B394" i="24"/>
  <c r="B395" i="24"/>
  <c r="B396" i="24"/>
  <c r="B397" i="24"/>
  <c r="B398" i="24"/>
  <c r="B399" i="24"/>
  <c r="B400" i="24"/>
  <c r="B401" i="24"/>
  <c r="B402" i="24"/>
  <c r="B403" i="24"/>
  <c r="B404" i="24"/>
  <c r="B405" i="24"/>
  <c r="B406" i="24"/>
  <c r="B407" i="24"/>
  <c r="B408" i="24"/>
  <c r="B409" i="24"/>
  <c r="B410" i="24"/>
  <c r="B411" i="24"/>
  <c r="B412" i="24"/>
  <c r="B413" i="24"/>
  <c r="B414" i="24"/>
  <c r="B415" i="24"/>
  <c r="B416" i="24"/>
  <c r="B417" i="24"/>
  <c r="B418" i="24"/>
  <c r="B419" i="24"/>
  <c r="B420" i="24"/>
  <c r="B421" i="24"/>
  <c r="B422" i="24"/>
  <c r="B423" i="24"/>
  <c r="B424" i="24"/>
  <c r="B425" i="24"/>
  <c r="B426" i="24"/>
  <c r="B427" i="24"/>
  <c r="B428" i="24"/>
  <c r="B429" i="24"/>
  <c r="B430" i="24"/>
  <c r="B431" i="24"/>
  <c r="B432" i="24"/>
  <c r="B433" i="24"/>
  <c r="B434" i="24"/>
  <c r="B435" i="24"/>
  <c r="B436" i="24"/>
  <c r="B437" i="24"/>
  <c r="B438" i="24"/>
  <c r="B439" i="24"/>
  <c r="B440" i="24"/>
  <c r="B441" i="24"/>
  <c r="B442" i="24"/>
  <c r="B443" i="24"/>
  <c r="B444" i="24"/>
  <c r="B445" i="24"/>
  <c r="B446" i="24"/>
  <c r="B447" i="24"/>
  <c r="B448" i="24"/>
  <c r="B449" i="24"/>
  <c r="B450" i="24"/>
  <c r="B451" i="24"/>
  <c r="B452" i="24"/>
  <c r="B453" i="24"/>
  <c r="B454" i="24"/>
  <c r="B455" i="24"/>
  <c r="B456" i="24"/>
  <c r="B457" i="24"/>
  <c r="B458" i="24"/>
  <c r="B459" i="24"/>
  <c r="B460" i="24"/>
  <c r="B461" i="24"/>
  <c r="B462" i="24"/>
  <c r="B463" i="24"/>
  <c r="B464" i="24"/>
  <c r="B465" i="24"/>
  <c r="B466" i="24"/>
  <c r="B467" i="24"/>
  <c r="B468" i="24"/>
  <c r="B469" i="24"/>
  <c r="B470" i="24"/>
  <c r="B471" i="24"/>
  <c r="B472" i="24"/>
  <c r="B473" i="24"/>
  <c r="B474" i="24"/>
  <c r="B475" i="24"/>
  <c r="B476" i="24"/>
  <c r="B477" i="24"/>
  <c r="B478" i="24"/>
  <c r="B479" i="24"/>
  <c r="B480" i="24"/>
  <c r="B481" i="24"/>
  <c r="B482" i="24"/>
  <c r="B483" i="24"/>
  <c r="B484" i="24"/>
  <c r="B485" i="24"/>
  <c r="B486" i="24"/>
  <c r="B487" i="24"/>
  <c r="B488" i="24"/>
  <c r="B489" i="24"/>
  <c r="B490" i="24"/>
  <c r="B491" i="24"/>
  <c r="B492" i="24"/>
  <c r="B493" i="24"/>
  <c r="B494" i="24"/>
  <c r="B495" i="24"/>
  <c r="B496" i="24"/>
  <c r="B497" i="24"/>
  <c r="B498" i="24"/>
  <c r="B499" i="24"/>
  <c r="B500" i="24"/>
  <c r="B501" i="24"/>
  <c r="B502" i="24"/>
  <c r="B503" i="24"/>
  <c r="B504" i="24"/>
  <c r="B505" i="24"/>
  <c r="B506" i="24"/>
  <c r="B507" i="24"/>
  <c r="B508" i="24"/>
  <c r="B509" i="24"/>
  <c r="B510" i="24"/>
  <c r="B511" i="24"/>
  <c r="B512" i="24"/>
  <c r="B513" i="24"/>
  <c r="B514" i="24"/>
  <c r="B515" i="24"/>
  <c r="B516" i="24"/>
  <c r="B517" i="24"/>
  <c r="B518" i="24"/>
  <c r="B519" i="24"/>
  <c r="B520" i="24"/>
  <c r="B521" i="24"/>
  <c r="B522" i="24"/>
  <c r="B523" i="24"/>
  <c r="B524" i="24"/>
  <c r="B525" i="24"/>
  <c r="B526" i="24"/>
  <c r="B527" i="24"/>
  <c r="B528" i="24"/>
  <c r="B529" i="24"/>
  <c r="B530" i="24"/>
  <c r="B531" i="24"/>
  <c r="B532" i="24"/>
  <c r="B533" i="24"/>
  <c r="B534" i="24"/>
  <c r="B535" i="24"/>
  <c r="B536" i="24"/>
  <c r="B537" i="24"/>
  <c r="B538" i="24"/>
  <c r="B539" i="24"/>
  <c r="B540" i="24"/>
  <c r="B541" i="24"/>
  <c r="B542" i="24"/>
  <c r="B543" i="24"/>
  <c r="B544" i="24"/>
  <c r="B545" i="24"/>
  <c r="B546" i="24"/>
  <c r="B547" i="24"/>
  <c r="B548" i="24"/>
  <c r="B549" i="24"/>
  <c r="B550" i="24"/>
  <c r="B551" i="24"/>
  <c r="B552" i="24"/>
  <c r="B553" i="24"/>
  <c r="B554" i="24"/>
  <c r="B555" i="24"/>
  <c r="B556" i="24"/>
  <c r="B557" i="24"/>
  <c r="B558" i="24"/>
  <c r="B559" i="24"/>
  <c r="B560" i="24"/>
  <c r="B561" i="24"/>
  <c r="B562" i="24"/>
  <c r="B563" i="24"/>
  <c r="B564" i="24"/>
  <c r="B565" i="24"/>
  <c r="B566" i="24"/>
  <c r="B567" i="24"/>
  <c r="B568" i="24"/>
  <c r="B569" i="24"/>
  <c r="B570" i="24"/>
  <c r="B571" i="24"/>
  <c r="B572" i="24"/>
  <c r="B573" i="24"/>
  <c r="B574" i="24"/>
  <c r="B575" i="24"/>
  <c r="B576" i="24"/>
  <c r="B577" i="24"/>
  <c r="B578" i="24"/>
  <c r="B579" i="24"/>
  <c r="B580" i="24"/>
  <c r="B581" i="24"/>
  <c r="B582" i="24"/>
  <c r="B583" i="24"/>
  <c r="B584" i="24"/>
  <c r="B585" i="24"/>
  <c r="B586" i="24"/>
  <c r="B587" i="24"/>
  <c r="B588" i="24"/>
  <c r="B589" i="24"/>
  <c r="B590" i="24"/>
  <c r="B591" i="24"/>
  <c r="B592" i="24"/>
  <c r="B593" i="24"/>
  <c r="B594" i="24"/>
  <c r="B595" i="24"/>
  <c r="B596" i="24"/>
  <c r="B597" i="24"/>
  <c r="B598" i="24"/>
  <c r="B599" i="24"/>
  <c r="B600" i="24"/>
  <c r="B601" i="24"/>
  <c r="B602" i="24"/>
  <c r="B603" i="24"/>
  <c r="B604" i="24"/>
  <c r="B605" i="24"/>
  <c r="B606" i="24"/>
  <c r="B607" i="24"/>
  <c r="B608" i="24"/>
  <c r="B609" i="24"/>
  <c r="B610" i="24"/>
  <c r="B611" i="24"/>
  <c r="B612" i="24"/>
  <c r="B613" i="24"/>
  <c r="B614" i="24"/>
  <c r="B615" i="24"/>
  <c r="B616" i="24"/>
  <c r="B617" i="24"/>
  <c r="B618" i="24"/>
  <c r="B619" i="24"/>
  <c r="B620" i="24"/>
  <c r="B621" i="24"/>
  <c r="B622" i="24"/>
  <c r="B623" i="24"/>
  <c r="B624" i="24"/>
  <c r="B625" i="24"/>
  <c r="B626" i="24"/>
  <c r="B627" i="24"/>
  <c r="B628" i="24"/>
  <c r="B629" i="24"/>
  <c r="B630" i="24"/>
  <c r="B631" i="24"/>
  <c r="B632" i="24"/>
  <c r="B633" i="24"/>
  <c r="B634" i="24"/>
  <c r="B635" i="24"/>
  <c r="B636" i="24"/>
  <c r="B637" i="24"/>
  <c r="B638" i="24"/>
  <c r="B639" i="24"/>
  <c r="B640" i="24"/>
  <c r="B641" i="24"/>
  <c r="B642" i="24"/>
  <c r="B643" i="24"/>
  <c r="B644" i="24"/>
  <c r="B645" i="24"/>
  <c r="B646" i="24"/>
  <c r="B647" i="24"/>
  <c r="B648" i="24"/>
  <c r="B649" i="24"/>
  <c r="B650" i="24"/>
  <c r="B651" i="24"/>
  <c r="B652" i="24"/>
  <c r="B653" i="24"/>
  <c r="B654" i="24"/>
  <c r="B655" i="24"/>
  <c r="B656" i="24"/>
  <c r="B657" i="24"/>
  <c r="B658" i="24"/>
  <c r="B659" i="24"/>
  <c r="B660" i="24"/>
  <c r="B661" i="24"/>
  <c r="B662" i="24"/>
  <c r="B663" i="24"/>
  <c r="B664" i="24"/>
  <c r="B665" i="24"/>
  <c r="B666" i="24"/>
  <c r="B667" i="24"/>
  <c r="B668" i="24"/>
  <c r="B669" i="24"/>
  <c r="B670" i="24"/>
  <c r="B671" i="24"/>
  <c r="B672" i="24"/>
  <c r="B673" i="24"/>
  <c r="B674" i="24"/>
  <c r="B675" i="24"/>
  <c r="B676" i="24"/>
  <c r="B677" i="24"/>
  <c r="B678" i="24"/>
  <c r="B679" i="24"/>
  <c r="B680" i="24"/>
  <c r="B681" i="24"/>
  <c r="B682" i="24"/>
  <c r="B683" i="24"/>
  <c r="B684" i="24"/>
  <c r="B685" i="24"/>
  <c r="B686" i="24"/>
  <c r="B687" i="24"/>
  <c r="B688" i="24"/>
  <c r="B689" i="24"/>
  <c r="B690" i="24"/>
  <c r="B691" i="24"/>
  <c r="B692" i="24"/>
  <c r="B693" i="24"/>
  <c r="B694" i="24"/>
  <c r="B695" i="24"/>
  <c r="B696" i="24"/>
  <c r="B697" i="24"/>
  <c r="B698" i="24"/>
  <c r="B699" i="24"/>
  <c r="B700" i="24"/>
  <c r="B701" i="24"/>
  <c r="B702" i="24"/>
  <c r="B703" i="24"/>
  <c r="B704" i="24"/>
  <c r="B705" i="24"/>
  <c r="B706" i="24"/>
  <c r="B707" i="24"/>
  <c r="B708" i="24"/>
  <c r="B709" i="24"/>
  <c r="B710" i="24"/>
  <c r="B711" i="24"/>
  <c r="B712" i="24"/>
  <c r="B713" i="24"/>
  <c r="B714" i="24"/>
  <c r="B715" i="24"/>
  <c r="B716" i="24"/>
  <c r="B717" i="24"/>
  <c r="B718" i="24"/>
  <c r="B719" i="24"/>
  <c r="B720" i="24"/>
  <c r="B721" i="24"/>
  <c r="B722" i="24"/>
  <c r="B723" i="24"/>
  <c r="B724" i="24"/>
  <c r="B725" i="24"/>
  <c r="B726" i="24"/>
  <c r="B727" i="24"/>
  <c r="B728" i="24"/>
  <c r="B729" i="24"/>
  <c r="B730" i="24"/>
  <c r="B731" i="24"/>
  <c r="B732" i="24"/>
  <c r="B733" i="24"/>
  <c r="B734" i="24"/>
  <c r="B735" i="24"/>
  <c r="B736" i="24"/>
  <c r="B737" i="24"/>
  <c r="B738" i="24"/>
  <c r="B739" i="24"/>
  <c r="B740" i="24"/>
  <c r="B741" i="24"/>
  <c r="B742" i="24"/>
  <c r="B743" i="24"/>
  <c r="B744" i="24"/>
  <c r="B745" i="24"/>
  <c r="B746" i="24"/>
  <c r="B747" i="24"/>
  <c r="B748" i="24"/>
  <c r="B749" i="24"/>
  <c r="B750" i="24"/>
  <c r="B751" i="24"/>
  <c r="B752" i="24"/>
  <c r="B753" i="24"/>
  <c r="B754" i="24"/>
  <c r="B755" i="24"/>
  <c r="B756" i="24"/>
  <c r="B757" i="24"/>
  <c r="B758" i="24"/>
  <c r="B759" i="24"/>
  <c r="B760" i="24"/>
  <c r="B761" i="24"/>
  <c r="B762" i="24"/>
  <c r="B763" i="24"/>
  <c r="B764" i="24"/>
  <c r="B765" i="24"/>
  <c r="B766" i="24"/>
  <c r="B767" i="24"/>
  <c r="B768" i="24"/>
  <c r="B769" i="24"/>
  <c r="B770" i="24"/>
  <c r="B771" i="24"/>
  <c r="B772" i="24"/>
  <c r="B773" i="24"/>
  <c r="B774" i="24"/>
  <c r="B775" i="24"/>
  <c r="B776" i="24"/>
  <c r="B777" i="24"/>
  <c r="B778" i="24"/>
  <c r="B779" i="24"/>
  <c r="B780" i="24"/>
  <c r="B781" i="24"/>
  <c r="B782" i="24"/>
  <c r="B783" i="24"/>
  <c r="B784" i="24"/>
  <c r="B785" i="24"/>
  <c r="B786" i="24"/>
  <c r="B787" i="24"/>
  <c r="B788" i="24"/>
  <c r="B789" i="24"/>
  <c r="B790" i="24"/>
  <c r="B791" i="24"/>
  <c r="B792" i="24"/>
  <c r="B793" i="24"/>
  <c r="B794" i="24"/>
  <c r="B795" i="24"/>
  <c r="B796" i="24"/>
  <c r="B797" i="24"/>
  <c r="B798" i="24"/>
  <c r="B799" i="24"/>
  <c r="B800" i="24"/>
  <c r="B801" i="24"/>
  <c r="B802" i="24"/>
  <c r="B803" i="24"/>
  <c r="B804" i="24"/>
  <c r="B805" i="24"/>
  <c r="B806" i="24"/>
  <c r="B807" i="24"/>
  <c r="B808" i="24"/>
  <c r="B809" i="24"/>
  <c r="B810" i="24"/>
  <c r="B811" i="24"/>
  <c r="B812" i="24"/>
  <c r="B813" i="24"/>
  <c r="B814" i="24"/>
  <c r="B815" i="24"/>
  <c r="B816" i="24"/>
  <c r="B817" i="24"/>
  <c r="B818" i="24"/>
  <c r="B819" i="24"/>
  <c r="B820" i="24"/>
  <c r="B821" i="24"/>
  <c r="B822" i="24"/>
  <c r="B823" i="24"/>
  <c r="B824" i="24"/>
  <c r="B825" i="24"/>
  <c r="B826" i="24"/>
  <c r="B827" i="24"/>
  <c r="B828" i="24"/>
  <c r="B829" i="24"/>
  <c r="B830" i="24"/>
  <c r="B831" i="24"/>
  <c r="B832" i="24"/>
  <c r="B833" i="24"/>
  <c r="B834" i="24"/>
  <c r="B835" i="24"/>
  <c r="B836" i="24"/>
  <c r="B837" i="24"/>
  <c r="B838" i="24"/>
  <c r="B839" i="24"/>
  <c r="B840" i="24"/>
  <c r="B841" i="24"/>
  <c r="B842" i="24"/>
  <c r="B843" i="24"/>
  <c r="B844" i="24"/>
  <c r="B845" i="24"/>
  <c r="B846" i="24"/>
  <c r="B847" i="24"/>
  <c r="B848" i="24"/>
  <c r="B849" i="24"/>
  <c r="B850" i="24"/>
  <c r="B851" i="24"/>
  <c r="B852" i="24"/>
  <c r="B853" i="24"/>
  <c r="B854" i="24"/>
  <c r="B855" i="24"/>
  <c r="B856" i="24"/>
  <c r="B857" i="24"/>
  <c r="B858" i="24"/>
  <c r="B859" i="24"/>
  <c r="B860" i="24"/>
  <c r="B861" i="24"/>
  <c r="B862" i="24"/>
  <c r="B863" i="24"/>
  <c r="B864" i="24"/>
  <c r="B865" i="24"/>
  <c r="B866" i="24"/>
  <c r="B867" i="24"/>
  <c r="B868" i="24"/>
  <c r="B869" i="24"/>
  <c r="B870" i="24"/>
  <c r="B871" i="24"/>
  <c r="B872" i="24"/>
  <c r="B873" i="24"/>
  <c r="B874" i="24"/>
  <c r="B875" i="24"/>
  <c r="B876" i="24"/>
  <c r="B877" i="24"/>
  <c r="B878" i="24"/>
  <c r="B879" i="24"/>
  <c r="B880" i="24"/>
  <c r="B881" i="24"/>
  <c r="B882" i="24"/>
  <c r="B883" i="24"/>
  <c r="B884" i="24"/>
  <c r="B885" i="24"/>
  <c r="B886" i="24"/>
  <c r="B887" i="24"/>
  <c r="B888" i="24"/>
  <c r="B889" i="24"/>
  <c r="B890" i="24"/>
  <c r="B891" i="24"/>
  <c r="B892" i="24"/>
  <c r="B893" i="24"/>
  <c r="B894" i="24"/>
  <c r="B895" i="24"/>
  <c r="B896" i="24"/>
  <c r="B897" i="24"/>
  <c r="B898" i="24"/>
  <c r="B899" i="24"/>
  <c r="B900" i="24"/>
  <c r="B901" i="24"/>
  <c r="B902" i="24"/>
  <c r="B903" i="24"/>
  <c r="B904" i="24"/>
  <c r="B905" i="24"/>
  <c r="B906" i="24"/>
  <c r="B907" i="24"/>
  <c r="B908" i="24"/>
  <c r="B909" i="24"/>
  <c r="B910" i="24"/>
  <c r="B911" i="24"/>
  <c r="B912" i="24"/>
  <c r="B913" i="24"/>
  <c r="B914" i="24"/>
  <c r="B915" i="24"/>
  <c r="B916" i="24"/>
  <c r="B917" i="24"/>
  <c r="B918" i="24"/>
  <c r="B919" i="24"/>
  <c r="B920" i="24"/>
  <c r="B921" i="24"/>
  <c r="B922" i="24"/>
  <c r="B923" i="24"/>
  <c r="B924" i="24"/>
  <c r="B925" i="24"/>
  <c r="B926" i="24"/>
  <c r="B927" i="24"/>
  <c r="B928" i="24"/>
  <c r="B929" i="24"/>
  <c r="B930" i="24"/>
  <c r="B931" i="24"/>
  <c r="B932" i="24"/>
  <c r="B933" i="24"/>
  <c r="B934" i="24"/>
  <c r="B935" i="24"/>
  <c r="B936" i="24"/>
  <c r="B937" i="24"/>
  <c r="B938" i="24"/>
  <c r="B939" i="24"/>
  <c r="B940" i="24"/>
  <c r="B941" i="24"/>
  <c r="B942" i="24"/>
  <c r="B943" i="24"/>
  <c r="B944" i="24"/>
  <c r="B945" i="24"/>
  <c r="B946" i="24"/>
  <c r="B947" i="24"/>
  <c r="B948" i="24"/>
  <c r="B949" i="24"/>
  <c r="B950" i="24"/>
  <c r="B951" i="24"/>
  <c r="B952" i="24"/>
  <c r="B953" i="24"/>
  <c r="B954" i="24"/>
  <c r="B955" i="24"/>
  <c r="B956" i="24"/>
  <c r="B957" i="24"/>
  <c r="B958" i="24"/>
  <c r="B959" i="24"/>
  <c r="B960" i="24"/>
  <c r="B961" i="24"/>
  <c r="B962" i="24"/>
  <c r="B963" i="24"/>
  <c r="B964" i="24"/>
  <c r="B965" i="24"/>
  <c r="B966" i="24"/>
  <c r="B967" i="24"/>
  <c r="B968" i="24"/>
  <c r="B969" i="24"/>
  <c r="B970" i="24"/>
  <c r="B971" i="24"/>
  <c r="B972" i="24"/>
  <c r="B973" i="24"/>
  <c r="B974" i="24"/>
  <c r="B975" i="24"/>
  <c r="B976" i="24"/>
  <c r="B977" i="24"/>
  <c r="B978" i="24"/>
  <c r="B979" i="24"/>
  <c r="B980" i="24"/>
  <c r="B981" i="24"/>
  <c r="B982" i="24"/>
  <c r="B983" i="24"/>
  <c r="B984" i="24"/>
  <c r="B985" i="24"/>
  <c r="B986" i="24"/>
  <c r="B987" i="24"/>
  <c r="B988" i="24"/>
  <c r="B989" i="24"/>
  <c r="B990" i="24"/>
  <c r="B991" i="24"/>
  <c r="B992" i="24"/>
  <c r="B993" i="24"/>
  <c r="B994" i="24"/>
  <c r="B995" i="24"/>
  <c r="B996" i="24"/>
  <c r="B997" i="24"/>
  <c r="B998" i="24"/>
  <c r="B999" i="24"/>
  <c r="B1000" i="24"/>
  <c r="B1001" i="24"/>
  <c r="B1002" i="24"/>
  <c r="B1003" i="24"/>
  <c r="B1004" i="24"/>
  <c r="B1005" i="24"/>
  <c r="B1006" i="24"/>
  <c r="B1007" i="24"/>
  <c r="B1008" i="24"/>
  <c r="B1009" i="24"/>
  <c r="B1010" i="24"/>
  <c r="B1011" i="24"/>
  <c r="B1012" i="24"/>
  <c r="B1013" i="24"/>
  <c r="B1014" i="24"/>
  <c r="B1015" i="24"/>
  <c r="B1016" i="24"/>
  <c r="B1017" i="24"/>
  <c r="B1018" i="24"/>
  <c r="B1019" i="24"/>
  <c r="B1020" i="24"/>
  <c r="B1021" i="24"/>
  <c r="B1022" i="24"/>
  <c r="B1023" i="24"/>
  <c r="B1024" i="24"/>
  <c r="B1025" i="24"/>
  <c r="B1026" i="24"/>
  <c r="B1027" i="24"/>
  <c r="B1028" i="24"/>
  <c r="B1029" i="24"/>
  <c r="B1030" i="24"/>
  <c r="B1031" i="24"/>
  <c r="B1032" i="24"/>
  <c r="B1033" i="24"/>
  <c r="B1034" i="24"/>
  <c r="B1035" i="24"/>
  <c r="B1036" i="24"/>
  <c r="B1037" i="24"/>
  <c r="B1038" i="24"/>
  <c r="B1039" i="24"/>
  <c r="B1040" i="24"/>
  <c r="B1041" i="24"/>
  <c r="B1042" i="24"/>
  <c r="B1043" i="24"/>
  <c r="B1044" i="24"/>
  <c r="B1045" i="24"/>
  <c r="B1046" i="24"/>
  <c r="B1047" i="24"/>
  <c r="B1048" i="24"/>
  <c r="B1049" i="24"/>
  <c r="B1050" i="24"/>
  <c r="B1051" i="24"/>
  <c r="B1052" i="24"/>
  <c r="B1053" i="24"/>
  <c r="B1054" i="24"/>
  <c r="B1055" i="24"/>
  <c r="B1056" i="24"/>
  <c r="B1057" i="24"/>
  <c r="B1058" i="24"/>
  <c r="B1059" i="24"/>
  <c r="B1060" i="24"/>
  <c r="B1061" i="24"/>
  <c r="B1062" i="24"/>
  <c r="B1063" i="24"/>
  <c r="B1064" i="24"/>
  <c r="B1065" i="24"/>
  <c r="B1066" i="24"/>
  <c r="B1067" i="24"/>
  <c r="B1068" i="24"/>
  <c r="B1069" i="24"/>
  <c r="B1070" i="24"/>
  <c r="B1071" i="24"/>
  <c r="B1072" i="24"/>
  <c r="B1073" i="24"/>
  <c r="B1074" i="24"/>
  <c r="B1075" i="24"/>
  <c r="B1076" i="24"/>
  <c r="B1077" i="24"/>
  <c r="B1078" i="24"/>
  <c r="B1079" i="24"/>
  <c r="B1080" i="24"/>
  <c r="B1081" i="24"/>
  <c r="B1082" i="24"/>
  <c r="B1083" i="24"/>
  <c r="B1084" i="24"/>
  <c r="B1085" i="24"/>
  <c r="B1086" i="24"/>
  <c r="B1087" i="24"/>
  <c r="B1088" i="24"/>
  <c r="B1089" i="24"/>
  <c r="B1090" i="24"/>
  <c r="B1091" i="24"/>
  <c r="B1092" i="24"/>
  <c r="B1093" i="24"/>
  <c r="B1094" i="24"/>
  <c r="B1095" i="24"/>
  <c r="B1096" i="24"/>
  <c r="B1097" i="24"/>
  <c r="B1098" i="24"/>
  <c r="B1099" i="24"/>
  <c r="B1100" i="24"/>
  <c r="B1101" i="24"/>
  <c r="B1102" i="24"/>
  <c r="B1103" i="24"/>
  <c r="B1104" i="24"/>
  <c r="B1105" i="24"/>
  <c r="B1106" i="24"/>
  <c r="B1107" i="24"/>
  <c r="B1108" i="24"/>
  <c r="B1109" i="24"/>
  <c r="B1110" i="24"/>
  <c r="B1111" i="24"/>
  <c r="B1112" i="24"/>
  <c r="B1113" i="24"/>
  <c r="B1114" i="24"/>
  <c r="B1115" i="24"/>
  <c r="B1116" i="24"/>
  <c r="B1117" i="24"/>
  <c r="B1118" i="24"/>
  <c r="B1119" i="24"/>
  <c r="B1120" i="24"/>
  <c r="B1121" i="24"/>
  <c r="B1122" i="24"/>
  <c r="B1123" i="24"/>
  <c r="B1124" i="24"/>
  <c r="B1125" i="24"/>
  <c r="B1126" i="24"/>
  <c r="B1127" i="24"/>
  <c r="B1128" i="24"/>
  <c r="B1129" i="24"/>
  <c r="B1130" i="24"/>
  <c r="B1131" i="24"/>
  <c r="B1132" i="24"/>
  <c r="B1133" i="24"/>
  <c r="B1134" i="24"/>
  <c r="B1135" i="24"/>
  <c r="B1136" i="24"/>
  <c r="B1137" i="24"/>
  <c r="B1138" i="24"/>
  <c r="B1139" i="24"/>
  <c r="B1140" i="24"/>
  <c r="B1141" i="24"/>
  <c r="B1142" i="24"/>
  <c r="B1143" i="24"/>
  <c r="B1144" i="24"/>
  <c r="B1145" i="24"/>
  <c r="B1146" i="24"/>
  <c r="B1147" i="24"/>
  <c r="B1148" i="24"/>
  <c r="B1149" i="24"/>
  <c r="B1150" i="24"/>
  <c r="B1151" i="24"/>
  <c r="B1152" i="24"/>
  <c r="B1153" i="24"/>
  <c r="B1154" i="24"/>
  <c r="B1155" i="24"/>
  <c r="B1156" i="24"/>
  <c r="B1157" i="24"/>
  <c r="B1158" i="24"/>
  <c r="B1159" i="24"/>
  <c r="B1160" i="24"/>
  <c r="B1161" i="24"/>
  <c r="B1162" i="24"/>
  <c r="B1163" i="24"/>
  <c r="B1164" i="24"/>
  <c r="B1165" i="24"/>
  <c r="B1166" i="24"/>
  <c r="B1167" i="24"/>
  <c r="B1168" i="24"/>
  <c r="B1169" i="24"/>
  <c r="B1170" i="24"/>
  <c r="B1171" i="24"/>
  <c r="B1172" i="24"/>
  <c r="B1173" i="24"/>
  <c r="B1174" i="24"/>
  <c r="B1175" i="24"/>
  <c r="B1176" i="24"/>
  <c r="B1177" i="24"/>
  <c r="B1178" i="24"/>
  <c r="B1179" i="24"/>
  <c r="B1180" i="24"/>
  <c r="B1181" i="24"/>
  <c r="B1182" i="24"/>
  <c r="B1183" i="24"/>
  <c r="B1184" i="24"/>
  <c r="B1185" i="24"/>
  <c r="B1186" i="24"/>
  <c r="B1187" i="24"/>
  <c r="B1188" i="24"/>
  <c r="B1189" i="24"/>
  <c r="B1190" i="24"/>
  <c r="B1191" i="24"/>
  <c r="B1192" i="24"/>
  <c r="B1193" i="24"/>
  <c r="B1194" i="24"/>
  <c r="B1195" i="24"/>
  <c r="B1196" i="24"/>
  <c r="B1197" i="24"/>
  <c r="B1198" i="24"/>
  <c r="B1199" i="24"/>
  <c r="B1200" i="24"/>
  <c r="B1201" i="24"/>
  <c r="B1202" i="24"/>
  <c r="B1203" i="24"/>
  <c r="B1204" i="24"/>
  <c r="B1205" i="24"/>
  <c r="B1206" i="24"/>
  <c r="B1207" i="24"/>
  <c r="B1208" i="24"/>
  <c r="B1209" i="24"/>
  <c r="B1210" i="24"/>
  <c r="B1211" i="24"/>
  <c r="B1212" i="24"/>
  <c r="B1213" i="24"/>
  <c r="B1214" i="24"/>
  <c r="B1215" i="24"/>
  <c r="B1216" i="24"/>
  <c r="B1217" i="24"/>
  <c r="B1218" i="24"/>
  <c r="B1219" i="24"/>
  <c r="B1220" i="24"/>
  <c r="B1221" i="24"/>
  <c r="B1222" i="24"/>
  <c r="B1223" i="24"/>
  <c r="B1224" i="24"/>
  <c r="B1225" i="24"/>
  <c r="B1226" i="24"/>
  <c r="B1227" i="24"/>
  <c r="B1228" i="24"/>
  <c r="B1229" i="24"/>
  <c r="B1230" i="24"/>
  <c r="B1231" i="24"/>
  <c r="B1232" i="24"/>
  <c r="B1233" i="24"/>
  <c r="B1234" i="24"/>
  <c r="B1235" i="24"/>
  <c r="B1236" i="24"/>
  <c r="B1237" i="24"/>
  <c r="B1238" i="24"/>
  <c r="B1239" i="24"/>
  <c r="B1240" i="24"/>
  <c r="B1241" i="24"/>
  <c r="B1242" i="24"/>
  <c r="B1243" i="24"/>
  <c r="B1244" i="24"/>
  <c r="B1245" i="24"/>
  <c r="B1246" i="24"/>
  <c r="B1247" i="24"/>
  <c r="B1248" i="24"/>
  <c r="B1249" i="24"/>
  <c r="B1250" i="24"/>
  <c r="B1251" i="24"/>
  <c r="B1252" i="24"/>
  <c r="B1253" i="24"/>
  <c r="B1254" i="24"/>
  <c r="B1255" i="24"/>
  <c r="B1256" i="24"/>
  <c r="B1257" i="24"/>
  <c r="B1258" i="24"/>
  <c r="B1259" i="24"/>
  <c r="B1260" i="24"/>
  <c r="B1261" i="24"/>
  <c r="B1262" i="24"/>
  <c r="B1263" i="24"/>
  <c r="B1264" i="24"/>
  <c r="B1265" i="24"/>
  <c r="B1266" i="24"/>
  <c r="B1267" i="24"/>
  <c r="B1268" i="24"/>
  <c r="B1269" i="24"/>
  <c r="B1270" i="24"/>
  <c r="B1271" i="24"/>
  <c r="B1272" i="24"/>
  <c r="B1273" i="24"/>
  <c r="B1274" i="24"/>
  <c r="B1275" i="24"/>
  <c r="B1276" i="24"/>
  <c r="B1277" i="24"/>
  <c r="B1278" i="24"/>
  <c r="B1279" i="24"/>
  <c r="B1280" i="24"/>
  <c r="B1281" i="24"/>
  <c r="B1282" i="24"/>
  <c r="B1283" i="24"/>
  <c r="B1284" i="24"/>
  <c r="B1285" i="24"/>
  <c r="B1286" i="24"/>
  <c r="B1287" i="24"/>
  <c r="B1288" i="24"/>
  <c r="B1289" i="24"/>
  <c r="B1290" i="24"/>
  <c r="B1291" i="24"/>
  <c r="B1292" i="24"/>
  <c r="B1293" i="24"/>
  <c r="B1294" i="24"/>
  <c r="B1295" i="24"/>
  <c r="B1296" i="24"/>
  <c r="B1297" i="24"/>
  <c r="B1298" i="24"/>
  <c r="B1299" i="24"/>
  <c r="B1300" i="24"/>
  <c r="B1301" i="24"/>
  <c r="B1302" i="24"/>
  <c r="B1303" i="24"/>
  <c r="B1304" i="24"/>
  <c r="B1305" i="24"/>
  <c r="B1306" i="24"/>
  <c r="B1307" i="24"/>
  <c r="B1308" i="24"/>
  <c r="B1309" i="24"/>
  <c r="B1310" i="24"/>
  <c r="B1311" i="24"/>
  <c r="B1312" i="24"/>
  <c r="B1313" i="24"/>
  <c r="B1314" i="24"/>
  <c r="B1315" i="24"/>
  <c r="B1316" i="24"/>
  <c r="B1317" i="24"/>
  <c r="B1318" i="24"/>
  <c r="B1319" i="24"/>
  <c r="B1320" i="24"/>
  <c r="B1321" i="24"/>
  <c r="B1322" i="24"/>
  <c r="B1323" i="24"/>
  <c r="B1324" i="24"/>
  <c r="B1325" i="24"/>
  <c r="B1326" i="24"/>
  <c r="B1327" i="24"/>
  <c r="B1328" i="24"/>
  <c r="B1329" i="24"/>
  <c r="B1330" i="24"/>
  <c r="B1331" i="24"/>
  <c r="B1332" i="24"/>
  <c r="B1333" i="24"/>
  <c r="B1334" i="24"/>
  <c r="B1335" i="24"/>
  <c r="B1336" i="24"/>
  <c r="B1337" i="24"/>
  <c r="B1338" i="24"/>
  <c r="B1339" i="24"/>
  <c r="B1340" i="24"/>
  <c r="B1341" i="24"/>
  <c r="B1342" i="24"/>
  <c r="B1344" i="24"/>
  <c r="B1345" i="24"/>
  <c r="B1346" i="24"/>
  <c r="B1347" i="24"/>
  <c r="B1348" i="24"/>
  <c r="B1349" i="24"/>
  <c r="B1350" i="24"/>
  <c r="B1351" i="24"/>
  <c r="B1352" i="24"/>
  <c r="B1353" i="24"/>
  <c r="B1354" i="24"/>
  <c r="B1355" i="24"/>
  <c r="B1356" i="24"/>
  <c r="B1357" i="24"/>
  <c r="B1358" i="24"/>
  <c r="B1359" i="24"/>
  <c r="B1360" i="24"/>
  <c r="B1361" i="24"/>
  <c r="B1362" i="24"/>
  <c r="B1363" i="24"/>
  <c r="B1364" i="24"/>
  <c r="B1365" i="24"/>
  <c r="B1366" i="24"/>
  <c r="B1367" i="24"/>
  <c r="B1368" i="24"/>
  <c r="B1370" i="24"/>
  <c r="B1371" i="24"/>
  <c r="B1372" i="24"/>
  <c r="B1373" i="24"/>
  <c r="B1374" i="24"/>
  <c r="B1375" i="24"/>
  <c r="B1376" i="24"/>
  <c r="B1377" i="24"/>
  <c r="B1378" i="24"/>
  <c r="B1379" i="24"/>
  <c r="B1380" i="24"/>
  <c r="B1381" i="24"/>
  <c r="B1382" i="24"/>
  <c r="B1383" i="24"/>
  <c r="B1384" i="24"/>
  <c r="B1385" i="24"/>
  <c r="B1386" i="24"/>
  <c r="B1387" i="24"/>
  <c r="B1388" i="24"/>
  <c r="B1390" i="24"/>
  <c r="B1391" i="24"/>
  <c r="B1392" i="24"/>
  <c r="B1393" i="24"/>
  <c r="B1394" i="24"/>
  <c r="B1395" i="24"/>
  <c r="B1396" i="24"/>
  <c r="B1397" i="24"/>
  <c r="B1398" i="24"/>
  <c r="B1399" i="24"/>
  <c r="B1400" i="24"/>
  <c r="B1401" i="24"/>
  <c r="B1402" i="24"/>
  <c r="B1403" i="24"/>
  <c r="B1404" i="24"/>
  <c r="B1405" i="24"/>
  <c r="B1406" i="24"/>
  <c r="B1407" i="24"/>
  <c r="B1409" i="24"/>
  <c r="B1410" i="24"/>
  <c r="B1411" i="24"/>
  <c r="B1412" i="24"/>
  <c r="B1413" i="24"/>
  <c r="B1414" i="24"/>
  <c r="B1415" i="24"/>
  <c r="B1416" i="24"/>
  <c r="B1417" i="24"/>
  <c r="B1418" i="24"/>
  <c r="B1419" i="24"/>
  <c r="B1420" i="24"/>
  <c r="B1421" i="24"/>
  <c r="B1422" i="24"/>
  <c r="B1423" i="24"/>
  <c r="B1424" i="24"/>
  <c r="B1425" i="24"/>
  <c r="B1426" i="24"/>
  <c r="B1427" i="24"/>
  <c r="B1428" i="24"/>
  <c r="B1429" i="24"/>
  <c r="B1430" i="24"/>
  <c r="B1431" i="24"/>
  <c r="B1432" i="24"/>
  <c r="B1433" i="24"/>
  <c r="B1434" i="24"/>
  <c r="B1435" i="24"/>
  <c r="B1436" i="24"/>
  <c r="B1437" i="24"/>
  <c r="B1438" i="24"/>
  <c r="B1439" i="24"/>
  <c r="B1440" i="24"/>
  <c r="B1441" i="24"/>
  <c r="B1442" i="24"/>
  <c r="B1443" i="24"/>
  <c r="B1444" i="24"/>
  <c r="B1445" i="24"/>
  <c r="B1446" i="24"/>
  <c r="B1447" i="24"/>
  <c r="B1448" i="24"/>
  <c r="B1449" i="24"/>
  <c r="B1450" i="24"/>
  <c r="B1451" i="24"/>
  <c r="B1452" i="24"/>
  <c r="B1453" i="24"/>
  <c r="B1454" i="24"/>
  <c r="B1455" i="24"/>
  <c r="B1456" i="24"/>
  <c r="B1457" i="24"/>
  <c r="B1458" i="24"/>
  <c r="B1459" i="24"/>
  <c r="B1460" i="24"/>
  <c r="B1461" i="24"/>
  <c r="B1462" i="24"/>
  <c r="B1463" i="24"/>
  <c r="B1464" i="24"/>
  <c r="B1465" i="24"/>
  <c r="B1466" i="24"/>
  <c r="B1467" i="24"/>
  <c r="B1468" i="24"/>
  <c r="B1469" i="24"/>
  <c r="B1470" i="24"/>
  <c r="B1471" i="24"/>
  <c r="B1472" i="24"/>
  <c r="B1473" i="24"/>
  <c r="B1474" i="24"/>
  <c r="B1475" i="24"/>
  <c r="B1476" i="24"/>
  <c r="B1477" i="24"/>
  <c r="B1478" i="24"/>
  <c r="B1479" i="24"/>
  <c r="B1480" i="24"/>
  <c r="B1481" i="24"/>
  <c r="B1482" i="24"/>
  <c r="B1483" i="24"/>
  <c r="B1484" i="24"/>
  <c r="B1485" i="24"/>
  <c r="B1486" i="24"/>
  <c r="B1487" i="24"/>
  <c r="B1488" i="24"/>
  <c r="B1489" i="24"/>
  <c r="B1490" i="24"/>
  <c r="B1491" i="24"/>
  <c r="B1492" i="24"/>
  <c r="B1493" i="24"/>
  <c r="B1494" i="24"/>
  <c r="B1495" i="24"/>
  <c r="B1496" i="24"/>
  <c r="B1497" i="24"/>
  <c r="B1498" i="24"/>
  <c r="B1499" i="24"/>
  <c r="B1500" i="24"/>
  <c r="B1501" i="24"/>
  <c r="B1502" i="24"/>
  <c r="B1503" i="24"/>
  <c r="B1504" i="24"/>
  <c r="B1506" i="24"/>
  <c r="B1505" i="24"/>
  <c r="B1507" i="24"/>
  <c r="B1508" i="24"/>
  <c r="B1509" i="24"/>
  <c r="B1510" i="24"/>
  <c r="B1511" i="24"/>
  <c r="B1512" i="24"/>
  <c r="B1513" i="24"/>
  <c r="B1514" i="24"/>
  <c r="B1515" i="24"/>
  <c r="B1516" i="24"/>
  <c r="B1517" i="24"/>
  <c r="B1518" i="24"/>
  <c r="B1519" i="24"/>
  <c r="B1520" i="24"/>
  <c r="B1521" i="24"/>
  <c r="B1522" i="24"/>
  <c r="B1523" i="24"/>
  <c r="B1524" i="24"/>
  <c r="B1525" i="24"/>
  <c r="B1526" i="24"/>
  <c r="B1527" i="24"/>
  <c r="B1528" i="24"/>
  <c r="B1529" i="24"/>
  <c r="B1530" i="24"/>
  <c r="B1531" i="24"/>
  <c r="B1532" i="24"/>
  <c r="B1533" i="24"/>
  <c r="B1534" i="24"/>
  <c r="B1535" i="24"/>
  <c r="B1536" i="24"/>
  <c r="B1537" i="24"/>
  <c r="B1538" i="24"/>
  <c r="B1539" i="24"/>
  <c r="B1540" i="24"/>
  <c r="B1541" i="24"/>
  <c r="B1542" i="24"/>
  <c r="B1543" i="24"/>
  <c r="B1544" i="24"/>
  <c r="B1545" i="24"/>
  <c r="B1546" i="24"/>
  <c r="B1547" i="24"/>
  <c r="B1548" i="24"/>
  <c r="B1549" i="24"/>
  <c r="B1550" i="24"/>
  <c r="B1551" i="24"/>
  <c r="B1552" i="24"/>
  <c r="B1553" i="24"/>
  <c r="B1554" i="24"/>
  <c r="B1555" i="24"/>
  <c r="B1556" i="24"/>
  <c r="B1557" i="24"/>
  <c r="B1558" i="24"/>
  <c r="B1559" i="24"/>
  <c r="B1560" i="24"/>
  <c r="B1561" i="24"/>
  <c r="B1562" i="24"/>
  <c r="B1563" i="24"/>
  <c r="B1564" i="24"/>
  <c r="B1565" i="24"/>
  <c r="B1566" i="24"/>
  <c r="B1567" i="24"/>
  <c r="B1568" i="24"/>
  <c r="B1569" i="24"/>
  <c r="B1570" i="24"/>
  <c r="B1571" i="24"/>
  <c r="B1572" i="24"/>
  <c r="B1573" i="24"/>
  <c r="B1574" i="24"/>
  <c r="B1575" i="24"/>
  <c r="B1576" i="24"/>
  <c r="B1577" i="24"/>
  <c r="B1578" i="24"/>
  <c r="B1579" i="24"/>
  <c r="B1580" i="24"/>
  <c r="B1581" i="24"/>
  <c r="B1582" i="24"/>
  <c r="B1583" i="24"/>
  <c r="B1584" i="24"/>
  <c r="B1585" i="24"/>
  <c r="B1586" i="24"/>
  <c r="B1587" i="24"/>
  <c r="B1588" i="24"/>
  <c r="B1589" i="24"/>
  <c r="B1590" i="24"/>
  <c r="B1591" i="24"/>
  <c r="B1592" i="24"/>
  <c r="B1593" i="24"/>
  <c r="B1594" i="24"/>
  <c r="B1595" i="24"/>
  <c r="B1596" i="24"/>
  <c r="B1597" i="24"/>
  <c r="B1598" i="24"/>
  <c r="B1599" i="24"/>
  <c r="B1600" i="24"/>
  <c r="B1601" i="24"/>
  <c r="B1602" i="24"/>
  <c r="B1603" i="24"/>
  <c r="B1604" i="24"/>
  <c r="B1605" i="24"/>
  <c r="B1606" i="24"/>
  <c r="B1607" i="24"/>
  <c r="B1608" i="24"/>
  <c r="B1609" i="24"/>
  <c r="B1610" i="24"/>
  <c r="B1611" i="24"/>
  <c r="B1612" i="24"/>
  <c r="B1613" i="24"/>
  <c r="B1614" i="24"/>
  <c r="B1615" i="24"/>
  <c r="B1616" i="24"/>
  <c r="B1617" i="24"/>
  <c r="B1618" i="24"/>
  <c r="B1619" i="24"/>
  <c r="B1620" i="24"/>
  <c r="B1621" i="24"/>
  <c r="B1622" i="24"/>
  <c r="B1623" i="24"/>
  <c r="B1624" i="24"/>
  <c r="B1625" i="24"/>
  <c r="B1626" i="24"/>
  <c r="B1627" i="24"/>
  <c r="B1628" i="24"/>
  <c r="B1629" i="24"/>
  <c r="B1630" i="24"/>
  <c r="B1631" i="24"/>
  <c r="B1632" i="24"/>
  <c r="B1633" i="24"/>
  <c r="B1634" i="24"/>
  <c r="B1635" i="24"/>
  <c r="B1636" i="24"/>
  <c r="B1637" i="24"/>
  <c r="B1638" i="24"/>
  <c r="B1639" i="24"/>
  <c r="B1640" i="24"/>
  <c r="B1641" i="24"/>
  <c r="B1642" i="24"/>
  <c r="B1643" i="24"/>
  <c r="B1644" i="24"/>
  <c r="B1645" i="24"/>
  <c r="B1646" i="24"/>
  <c r="B1647" i="24"/>
  <c r="B1648" i="24"/>
  <c r="B1649" i="24"/>
  <c r="B1650" i="24"/>
  <c r="B1651" i="24"/>
  <c r="B1652" i="24"/>
  <c r="B1653" i="24"/>
  <c r="B1654" i="24"/>
  <c r="B1655" i="24"/>
  <c r="B1656" i="24"/>
  <c r="B1657" i="24"/>
  <c r="B1658" i="24"/>
  <c r="B1659" i="24"/>
  <c r="B1660" i="24"/>
  <c r="B1661" i="24"/>
  <c r="B1662" i="24"/>
  <c r="B1663" i="24"/>
  <c r="B1664" i="24"/>
  <c r="B1665" i="24"/>
  <c r="B1666" i="24"/>
  <c r="B1667" i="24"/>
  <c r="B1668" i="24"/>
  <c r="B1669" i="24"/>
  <c r="B1670" i="24"/>
  <c r="B1671" i="24"/>
  <c r="B1672" i="24"/>
  <c r="B1673" i="24"/>
  <c r="B1674" i="24"/>
  <c r="B1675" i="24"/>
  <c r="B1676" i="24"/>
  <c r="B1677" i="24"/>
  <c r="B1678" i="24"/>
  <c r="B1679" i="24"/>
  <c r="B1680" i="24"/>
  <c r="B1681" i="24"/>
  <c r="B1682" i="24"/>
  <c r="B1683" i="24"/>
  <c r="B1684" i="24"/>
  <c r="B1685" i="24"/>
  <c r="B1686" i="24"/>
  <c r="B1687" i="24"/>
  <c r="B1688" i="24"/>
  <c r="B1689" i="24"/>
  <c r="B1690" i="24"/>
  <c r="B1691" i="24"/>
  <c r="B1692" i="24"/>
  <c r="B1693" i="24"/>
  <c r="B1694" i="24"/>
  <c r="B1695" i="24"/>
  <c r="B1696" i="24"/>
  <c r="B1697" i="24"/>
  <c r="B1698" i="24"/>
  <c r="B1699" i="24"/>
  <c r="B1700" i="24"/>
  <c r="B1701" i="24"/>
  <c r="B1702" i="24"/>
  <c r="B1703" i="24"/>
  <c r="B1704" i="24"/>
  <c r="B1705" i="24"/>
  <c r="B1706" i="24"/>
  <c r="B1707" i="24"/>
  <c r="B1708" i="24"/>
  <c r="B1709" i="24"/>
  <c r="B1710" i="24"/>
  <c r="B1711" i="24"/>
  <c r="B1712" i="24"/>
  <c r="B1713" i="24"/>
  <c r="B1714" i="24"/>
  <c r="B1715" i="24"/>
  <c r="B1716" i="24"/>
  <c r="B1717" i="24"/>
  <c r="B1718" i="24"/>
  <c r="B1719" i="24"/>
  <c r="B1720" i="24"/>
  <c r="B1721" i="24"/>
  <c r="B1722" i="24"/>
  <c r="B1723" i="24"/>
  <c r="B1724" i="24"/>
  <c r="B1725" i="24"/>
  <c r="B1726" i="24"/>
  <c r="B1727" i="24"/>
  <c r="B1728" i="24"/>
  <c r="B1729" i="24"/>
  <c r="B1730" i="24"/>
  <c r="B1731" i="24"/>
  <c r="B1732" i="24"/>
  <c r="B1733" i="24"/>
  <c r="B1734" i="24"/>
  <c r="B1735" i="24"/>
  <c r="B1736" i="24"/>
  <c r="B1737" i="24"/>
  <c r="B1738" i="24"/>
  <c r="B1739" i="24"/>
  <c r="B1740" i="24"/>
  <c r="B1741" i="24"/>
  <c r="B1742" i="24"/>
  <c r="B1743" i="24"/>
  <c r="B1744" i="24"/>
  <c r="B1745" i="24"/>
  <c r="B1746" i="24"/>
  <c r="B1747" i="24"/>
  <c r="B1748" i="24"/>
  <c r="B1749" i="24"/>
  <c r="B1750" i="24"/>
  <c r="B1751" i="24"/>
  <c r="B1752" i="24"/>
  <c r="B1753" i="24"/>
  <c r="B1754" i="24"/>
  <c r="B1755" i="24"/>
  <c r="B1756" i="24"/>
  <c r="B1757" i="24"/>
  <c r="B1758" i="24"/>
  <c r="B1759" i="24"/>
  <c r="B1760" i="24"/>
  <c r="B1761" i="24"/>
  <c r="B1762" i="24"/>
  <c r="B1763" i="24"/>
  <c r="B1764" i="24"/>
  <c r="B1765" i="24"/>
  <c r="B1766" i="24"/>
  <c r="B1767" i="24"/>
  <c r="B1768" i="24"/>
  <c r="B1769" i="24"/>
  <c r="B1770" i="24"/>
  <c r="B1771" i="24"/>
  <c r="B1772" i="24"/>
  <c r="B1773" i="24"/>
  <c r="B1774" i="24"/>
  <c r="B1775" i="24"/>
  <c r="B1776" i="24"/>
  <c r="B1777" i="24"/>
  <c r="B1778" i="24"/>
  <c r="B1779" i="24"/>
  <c r="B1780" i="24"/>
  <c r="B1781" i="24"/>
  <c r="B1782" i="24"/>
  <c r="B1783" i="24"/>
  <c r="B1784" i="24"/>
  <c r="B1785" i="24"/>
  <c r="B1786" i="24"/>
  <c r="B1787" i="24"/>
  <c r="B1788" i="24"/>
  <c r="B1789" i="24"/>
  <c r="B1790" i="24"/>
  <c r="B1791" i="24"/>
  <c r="B1792" i="24"/>
  <c r="B1793" i="24"/>
  <c r="B1794" i="24"/>
  <c r="B1795" i="24"/>
  <c r="B1796" i="24"/>
  <c r="B1797" i="24"/>
  <c r="B1798" i="24"/>
  <c r="B1799" i="24"/>
  <c r="B1800" i="24"/>
  <c r="B1801" i="24"/>
  <c r="B1802" i="24"/>
  <c r="B1803" i="24"/>
  <c r="B1804" i="24"/>
  <c r="B1805" i="24"/>
  <c r="B1806" i="24"/>
  <c r="B1807" i="24"/>
  <c r="B1808" i="24"/>
  <c r="B1809" i="24"/>
  <c r="B1810" i="24"/>
  <c r="B1811" i="24"/>
  <c r="B1812" i="24"/>
  <c r="B1813" i="24"/>
  <c r="B1814" i="24"/>
  <c r="B1815" i="24"/>
  <c r="B1816" i="24"/>
  <c r="B1817" i="24"/>
  <c r="B1818" i="24"/>
  <c r="B1819" i="24"/>
  <c r="B1820" i="24"/>
  <c r="B1821" i="24"/>
  <c r="B1822" i="24"/>
  <c r="B1823" i="24"/>
  <c r="B1824" i="24"/>
  <c r="B1825" i="24"/>
  <c r="B1826" i="24"/>
  <c r="B1827" i="24"/>
  <c r="B1828" i="24"/>
  <c r="B1829" i="24"/>
  <c r="B1830" i="24"/>
  <c r="B1831" i="24"/>
  <c r="B1832" i="24"/>
  <c r="B1833" i="24"/>
  <c r="B1834" i="24"/>
  <c r="B1835" i="24"/>
  <c r="B1836" i="24"/>
  <c r="B1837" i="24"/>
  <c r="B1838" i="24"/>
  <c r="B1839" i="24"/>
  <c r="B1840" i="24"/>
  <c r="B1841" i="24"/>
  <c r="B1842" i="24"/>
  <c r="B1843" i="24"/>
  <c r="B1844" i="24"/>
  <c r="B1845" i="24"/>
  <c r="B1846" i="24"/>
  <c r="B1847" i="24"/>
  <c r="B1848" i="24"/>
  <c r="B1849" i="24"/>
  <c r="B1850" i="24"/>
  <c r="B1851" i="24"/>
  <c r="B1852" i="24"/>
  <c r="B1853" i="24"/>
  <c r="B1854" i="24"/>
  <c r="B1855" i="24"/>
  <c r="B1856" i="24"/>
  <c r="B1857" i="24"/>
  <c r="B1858" i="24"/>
  <c r="B1859" i="24"/>
  <c r="B1860" i="24"/>
  <c r="B1861" i="24"/>
  <c r="B1862" i="24"/>
  <c r="B1863" i="24"/>
  <c r="B1864" i="24"/>
  <c r="B1865" i="24"/>
  <c r="B1866" i="24"/>
  <c r="B1867" i="24"/>
  <c r="B1868" i="24"/>
  <c r="B1869" i="24"/>
  <c r="B1870" i="24"/>
  <c r="B1871" i="24"/>
  <c r="B1872" i="24"/>
  <c r="B1873" i="24"/>
  <c r="B1874" i="24"/>
  <c r="B1875" i="24"/>
  <c r="B1876" i="24"/>
  <c r="B1877" i="24"/>
  <c r="B1878" i="24"/>
  <c r="B1879" i="24"/>
  <c r="B1880" i="24"/>
  <c r="B1881" i="24"/>
  <c r="B1882" i="24"/>
  <c r="B1883" i="24"/>
  <c r="B1884" i="24"/>
  <c r="B1885" i="24"/>
  <c r="B1886" i="24"/>
  <c r="B1887" i="24"/>
  <c r="B1888" i="24"/>
  <c r="B1889" i="24"/>
  <c r="B1890" i="24"/>
  <c r="B1891" i="24"/>
  <c r="B1892" i="24"/>
  <c r="B1893" i="24"/>
  <c r="B1894" i="24"/>
  <c r="B1895" i="24"/>
  <c r="B1896" i="24"/>
  <c r="B1897" i="24"/>
  <c r="B1898" i="24"/>
  <c r="B1899" i="24"/>
  <c r="B1900" i="24"/>
  <c r="B1901" i="24"/>
  <c r="B1902" i="24"/>
  <c r="B1903" i="24"/>
  <c r="B1904" i="24"/>
  <c r="B1905" i="24"/>
  <c r="B1906" i="24"/>
  <c r="B1907" i="24"/>
  <c r="B1908" i="24"/>
  <c r="B1909" i="24"/>
  <c r="B1910" i="24"/>
  <c r="B1911" i="24"/>
  <c r="B1912" i="24"/>
  <c r="B1913" i="24"/>
  <c r="B1914" i="24"/>
  <c r="B1915" i="24"/>
  <c r="B1916" i="24"/>
  <c r="B1917" i="24"/>
  <c r="B1918" i="24"/>
  <c r="B1919" i="24"/>
  <c r="B1920" i="24"/>
  <c r="B1921" i="24"/>
  <c r="B1922" i="24"/>
  <c r="B1923" i="24"/>
  <c r="B1924" i="24"/>
  <c r="B1925" i="24"/>
  <c r="B1926" i="24"/>
  <c r="B1927" i="24"/>
  <c r="B1928" i="24"/>
  <c r="B1929" i="24"/>
  <c r="B2" i="2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7" i="14"/>
  <c r="B298"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2" i="14"/>
  <c r="N1342" i="24" l="1"/>
  <c r="G291" i="14"/>
  <c r="G292" i="14"/>
  <c r="G293" i="14"/>
  <c r="G294" i="14"/>
  <c r="G295" i="14"/>
  <c r="G297" i="14"/>
  <c r="G298"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290" i="14"/>
  <c r="N1506" i="24" l="1"/>
  <c r="N1395" i="24" l="1"/>
  <c r="N1396" i="24"/>
  <c r="N1397" i="24"/>
  <c r="N1398" i="24"/>
  <c r="N1399" i="24"/>
  <c r="N1400" i="24"/>
  <c r="N1401" i="24"/>
  <c r="N1402" i="24"/>
  <c r="N1403" i="24"/>
  <c r="N1404" i="24"/>
  <c r="N1406" i="24"/>
  <c r="N1407" i="24"/>
  <c r="N1409" i="24"/>
  <c r="N1410" i="24"/>
  <c r="N1411" i="24"/>
  <c r="N1412" i="24"/>
  <c r="N1413" i="24"/>
  <c r="N1414" i="24"/>
  <c r="N1415" i="24"/>
  <c r="N1416" i="24"/>
  <c r="N1417" i="24"/>
  <c r="N1418" i="24"/>
  <c r="N1419" i="24"/>
  <c r="N1420" i="24"/>
  <c r="N1421" i="24"/>
  <c r="N1422" i="24"/>
  <c r="N1423" i="24"/>
  <c r="N1424" i="24"/>
  <c r="N1425" i="24"/>
  <c r="N1426" i="24"/>
  <c r="N1427" i="24"/>
  <c r="N1428" i="24"/>
  <c r="N1429" i="24"/>
  <c r="N1430" i="24"/>
  <c r="N1431" i="24"/>
  <c r="N1432" i="24"/>
  <c r="N1433" i="24"/>
  <c r="N1434" i="24"/>
  <c r="N1435" i="24"/>
  <c r="N1436" i="24"/>
  <c r="N1437" i="24"/>
  <c r="N1438" i="24"/>
  <c r="N1439" i="24"/>
  <c r="N1440" i="24"/>
  <c r="N1441" i="24"/>
  <c r="N1442" i="24"/>
  <c r="N1443" i="24"/>
  <c r="N1444" i="24"/>
  <c r="N1445" i="24"/>
  <c r="N1446" i="24"/>
  <c r="N1447" i="24"/>
  <c r="N1448" i="24"/>
  <c r="N1449" i="24"/>
  <c r="N1450" i="24"/>
  <c r="N1451" i="24"/>
  <c r="N1452" i="24"/>
  <c r="N1453" i="24"/>
  <c r="N1454" i="24"/>
  <c r="N1455" i="24"/>
  <c r="N1456" i="24"/>
  <c r="N1457" i="24"/>
  <c r="N1458" i="24"/>
  <c r="N1459" i="24"/>
  <c r="N1460" i="24"/>
  <c r="N1461" i="24"/>
  <c r="N1462" i="24"/>
  <c r="N1463" i="24"/>
  <c r="N1464" i="24"/>
  <c r="N1465" i="24"/>
  <c r="N1466" i="24"/>
  <c r="N1467" i="24"/>
  <c r="N1468" i="24"/>
  <c r="N1469" i="24"/>
  <c r="N1470" i="24"/>
  <c r="N1471" i="24"/>
  <c r="N1472" i="24"/>
  <c r="N1473" i="24"/>
  <c r="N1474" i="24"/>
  <c r="N1475" i="24"/>
  <c r="N1476" i="24"/>
  <c r="N1477" i="24"/>
  <c r="N1478" i="24"/>
  <c r="N1479" i="24"/>
  <c r="N1480" i="24"/>
  <c r="N1481" i="24"/>
  <c r="N1482" i="24"/>
  <c r="N1483" i="24"/>
  <c r="N1484" i="24"/>
  <c r="N1485" i="24"/>
  <c r="N1486" i="24"/>
  <c r="N1487" i="24"/>
  <c r="N1488" i="24"/>
  <c r="N1489" i="24"/>
  <c r="N1490" i="24"/>
  <c r="N1491" i="24"/>
  <c r="N1492" i="24"/>
  <c r="N1493" i="24"/>
  <c r="N1494" i="24"/>
  <c r="N1495" i="24"/>
  <c r="N1496" i="24"/>
  <c r="N1497" i="24"/>
  <c r="N1498" i="24"/>
  <c r="N1499" i="24"/>
  <c r="N1500" i="24"/>
  <c r="N1501" i="24"/>
  <c r="N1502" i="24"/>
  <c r="N1503" i="24"/>
  <c r="N1504" i="24"/>
  <c r="N1505" i="24"/>
  <c r="N1507" i="24"/>
  <c r="N1508" i="24"/>
  <c r="N1509" i="24"/>
  <c r="N1510" i="24"/>
  <c r="N1511" i="24"/>
  <c r="N1512" i="24"/>
  <c r="N1513" i="24"/>
  <c r="N1514" i="24"/>
  <c r="N1515" i="24"/>
  <c r="N1516" i="24"/>
  <c r="N1517" i="24"/>
  <c r="N1518" i="24"/>
  <c r="N1519" i="24"/>
  <c r="N1520" i="24"/>
  <c r="N1521" i="24"/>
  <c r="N1522" i="24"/>
  <c r="N1523" i="24"/>
  <c r="N1524" i="24"/>
  <c r="N1525" i="24"/>
  <c r="N1526" i="24"/>
  <c r="N1527" i="24"/>
  <c r="N1528" i="24"/>
  <c r="N1529" i="24"/>
  <c r="N1530" i="24"/>
  <c r="N1531" i="24"/>
  <c r="N1532" i="24"/>
  <c r="N1533" i="24"/>
  <c r="N1534" i="24"/>
  <c r="N1535" i="24"/>
  <c r="N1536" i="24"/>
  <c r="N1537" i="24"/>
  <c r="N1538" i="24"/>
  <c r="N1539" i="24"/>
  <c r="N1540" i="24"/>
  <c r="N1541" i="24"/>
  <c r="N1542" i="24"/>
  <c r="N1543" i="24"/>
  <c r="N1544" i="24"/>
  <c r="N1545" i="24"/>
  <c r="N1546" i="24"/>
  <c r="N1547" i="24"/>
  <c r="N1548" i="24"/>
  <c r="N1549" i="24"/>
  <c r="N1550" i="24"/>
  <c r="N1551" i="24"/>
  <c r="N1552" i="24"/>
  <c r="N1553" i="24"/>
  <c r="N1554" i="24"/>
  <c r="N1555" i="24"/>
  <c r="N1556" i="24"/>
  <c r="N1557" i="24"/>
  <c r="N1558" i="24"/>
  <c r="N1559" i="24"/>
  <c r="N1560" i="24"/>
  <c r="N1561" i="24"/>
  <c r="N1562" i="24"/>
  <c r="N1563" i="24"/>
  <c r="N1564" i="24"/>
  <c r="N1565" i="24"/>
  <c r="N1566" i="24"/>
  <c r="N1567" i="24"/>
  <c r="N1568" i="24"/>
  <c r="N1569" i="24"/>
  <c r="N1570" i="24"/>
  <c r="N1571" i="24"/>
  <c r="N1572" i="24"/>
  <c r="N1573" i="24"/>
  <c r="N1574" i="24"/>
  <c r="N1575" i="24"/>
  <c r="N1576" i="24"/>
  <c r="N1577" i="24"/>
  <c r="N1578" i="24"/>
  <c r="N1579" i="24"/>
  <c r="N1580" i="24"/>
  <c r="N1581" i="24"/>
  <c r="N1582" i="24"/>
  <c r="N1583" i="24"/>
  <c r="N1584" i="24"/>
  <c r="N1585" i="24"/>
  <c r="N1586" i="24"/>
  <c r="N1587" i="24"/>
  <c r="N1588" i="24"/>
  <c r="N1589" i="24"/>
  <c r="N1590" i="24"/>
  <c r="N1591" i="24"/>
  <c r="N1592" i="24"/>
  <c r="N1593" i="24"/>
  <c r="N1594" i="24"/>
  <c r="N1595" i="24"/>
  <c r="N1596" i="24"/>
  <c r="N1597" i="24"/>
  <c r="N1598" i="24"/>
  <c r="N1599" i="24"/>
  <c r="N1600" i="24"/>
  <c r="N1601" i="24"/>
  <c r="N1602" i="24"/>
  <c r="N1603" i="24"/>
  <c r="N1604" i="24"/>
  <c r="N1605" i="24"/>
  <c r="N1606" i="24"/>
  <c r="N1607" i="24"/>
  <c r="N1608" i="24"/>
  <c r="N1609" i="24"/>
  <c r="N1610" i="24"/>
  <c r="N1611" i="24"/>
  <c r="N1612" i="24"/>
  <c r="N1613" i="24"/>
  <c r="N1614" i="24"/>
  <c r="N1615" i="24"/>
  <c r="N1616" i="24"/>
  <c r="N1617" i="24"/>
  <c r="N1618" i="24"/>
  <c r="N1619" i="24"/>
  <c r="N1620" i="24"/>
  <c r="N1621" i="24"/>
  <c r="N1622" i="24"/>
  <c r="N1623" i="24"/>
  <c r="N1624" i="24"/>
  <c r="N1625" i="24"/>
  <c r="N1626" i="24"/>
  <c r="N1627" i="24"/>
  <c r="N1628" i="24"/>
  <c r="N1629" i="24"/>
  <c r="N1630" i="24"/>
  <c r="N1631" i="24"/>
  <c r="N1632" i="24"/>
  <c r="N1633" i="24"/>
  <c r="N1634" i="24"/>
  <c r="N1635" i="24"/>
  <c r="N1636" i="24"/>
  <c r="N1637" i="24"/>
  <c r="N1638" i="24"/>
  <c r="N1639" i="24"/>
  <c r="N1640" i="24"/>
  <c r="N1641" i="24"/>
  <c r="N1642" i="24"/>
  <c r="N1643" i="24"/>
  <c r="N1644" i="24"/>
  <c r="N1645" i="24"/>
  <c r="N1646" i="24"/>
  <c r="N1647" i="24"/>
  <c r="N1648" i="24"/>
  <c r="N1649" i="24"/>
  <c r="N1650" i="24"/>
  <c r="N1651" i="24"/>
  <c r="N1652" i="24"/>
  <c r="N1653" i="24"/>
  <c r="N1654" i="24"/>
  <c r="N1655" i="24"/>
  <c r="N1656" i="24"/>
  <c r="N1657" i="24"/>
  <c r="N1658" i="24"/>
  <c r="N1659" i="24"/>
  <c r="N1660" i="24"/>
  <c r="N1661" i="24"/>
  <c r="N1662" i="24"/>
  <c r="N1663" i="24"/>
  <c r="N1664" i="24"/>
  <c r="N1665" i="24"/>
  <c r="N1666" i="24"/>
  <c r="N1667" i="24"/>
  <c r="N1668" i="24"/>
  <c r="N1669" i="24"/>
  <c r="N1670" i="24"/>
  <c r="N1671" i="24"/>
  <c r="N1672" i="24"/>
  <c r="N1673" i="24"/>
  <c r="N1674" i="24"/>
  <c r="N1675" i="24"/>
  <c r="N1676" i="24"/>
  <c r="N1677" i="24"/>
  <c r="N1678" i="24"/>
  <c r="N1679" i="24"/>
  <c r="N1680" i="24"/>
  <c r="N1681" i="24"/>
  <c r="N1682" i="24"/>
  <c r="N1683" i="24"/>
  <c r="N1684" i="24"/>
  <c r="N1685" i="24"/>
  <c r="N1686" i="24"/>
  <c r="N1687" i="24"/>
  <c r="N1688" i="24"/>
  <c r="N1689" i="24"/>
  <c r="N1690" i="24"/>
  <c r="N1691" i="24"/>
  <c r="N1692" i="24"/>
  <c r="N1693" i="24"/>
  <c r="N1694" i="24"/>
  <c r="N1695" i="24"/>
  <c r="N1696" i="24"/>
  <c r="N1697" i="24"/>
  <c r="N1698" i="24"/>
  <c r="N1699" i="24"/>
  <c r="N1700" i="24"/>
  <c r="N1701" i="24"/>
  <c r="N1702" i="24"/>
  <c r="N1703" i="24"/>
  <c r="N1704" i="24"/>
  <c r="N1705" i="24"/>
  <c r="N1706" i="24"/>
  <c r="N1707" i="24"/>
  <c r="N1708" i="24"/>
  <c r="N1709" i="24"/>
  <c r="N1710" i="24"/>
  <c r="N1711" i="24"/>
  <c r="N1712" i="24"/>
  <c r="N1713" i="24"/>
  <c r="N1714" i="24"/>
  <c r="N1715" i="24"/>
  <c r="N1716" i="24"/>
  <c r="N1717" i="24"/>
  <c r="N1718" i="24"/>
  <c r="N1719" i="24"/>
  <c r="N1720" i="24"/>
  <c r="N1721" i="24"/>
  <c r="N1722" i="24"/>
  <c r="N1723" i="24"/>
  <c r="N1724" i="24"/>
  <c r="N1725" i="24"/>
  <c r="N1726" i="24"/>
  <c r="N1727" i="24"/>
  <c r="N1728" i="24"/>
  <c r="N1729" i="24"/>
  <c r="N1730" i="24"/>
  <c r="N1731" i="24"/>
  <c r="N1732" i="24"/>
  <c r="N1733" i="24"/>
  <c r="N1734" i="24"/>
  <c r="N1735" i="24"/>
  <c r="N1736" i="24"/>
  <c r="N1737" i="24"/>
  <c r="N1738" i="24"/>
  <c r="N1739" i="24"/>
  <c r="N1740" i="24"/>
  <c r="N1741" i="24"/>
  <c r="N1742" i="24"/>
  <c r="N1743" i="24"/>
  <c r="N1744" i="24"/>
  <c r="N1745" i="24"/>
  <c r="N1746" i="24"/>
  <c r="N1747" i="24"/>
  <c r="N1748" i="24"/>
  <c r="N1749" i="24"/>
  <c r="N1750" i="24"/>
  <c r="N1751" i="24"/>
  <c r="N1752" i="24"/>
  <c r="N1753" i="24"/>
  <c r="N1754" i="24"/>
  <c r="N1755" i="24"/>
  <c r="N1756" i="24"/>
  <c r="N1757" i="24"/>
  <c r="N1758" i="24"/>
  <c r="N1759" i="24"/>
  <c r="N1760" i="24"/>
  <c r="N1761" i="24"/>
  <c r="N1762" i="24"/>
  <c r="N1763" i="24"/>
  <c r="N1764" i="24"/>
  <c r="N1765" i="24"/>
  <c r="N1766" i="24"/>
  <c r="N1767" i="24"/>
  <c r="N1768" i="24"/>
  <c r="N1769" i="24"/>
  <c r="N1770" i="24"/>
  <c r="N1771" i="24"/>
  <c r="N1772" i="24"/>
  <c r="N1773" i="24"/>
  <c r="N1774" i="24"/>
  <c r="N1775" i="24"/>
  <c r="N1776" i="24"/>
  <c r="N1777" i="24"/>
  <c r="N1778" i="24"/>
  <c r="N1779" i="24"/>
  <c r="N1780" i="24"/>
  <c r="N1781" i="24"/>
  <c r="N1782" i="24"/>
  <c r="N1783" i="24"/>
  <c r="N1784" i="24"/>
  <c r="N1785" i="24"/>
  <c r="N1786" i="24"/>
  <c r="N1787" i="24"/>
  <c r="N1788" i="24"/>
  <c r="N1789" i="24"/>
  <c r="N1790" i="24"/>
  <c r="N1791" i="24"/>
  <c r="N1792" i="24"/>
  <c r="N1793" i="24"/>
  <c r="N1794" i="24"/>
  <c r="N1795" i="24"/>
  <c r="N1796" i="24"/>
  <c r="N1797" i="24"/>
  <c r="N1798" i="24"/>
  <c r="N1799" i="24"/>
  <c r="N1800" i="24"/>
  <c r="N1801" i="24"/>
  <c r="N1802" i="24"/>
  <c r="N1803" i="24"/>
  <c r="N1804" i="24"/>
  <c r="N1805" i="24"/>
  <c r="N1806" i="24"/>
  <c r="N1807" i="24"/>
  <c r="N1808" i="24"/>
  <c r="N1809" i="24"/>
  <c r="N1810" i="24"/>
  <c r="N1811" i="24"/>
  <c r="N1812" i="24"/>
  <c r="N1813" i="24"/>
  <c r="N1814" i="24"/>
  <c r="N1815" i="24"/>
  <c r="N1816" i="24"/>
  <c r="N1817" i="24"/>
  <c r="N1818" i="24"/>
  <c r="N1819" i="24"/>
  <c r="N1820" i="24"/>
  <c r="N1821" i="24"/>
  <c r="N1822" i="24"/>
  <c r="N1823" i="24"/>
  <c r="N1824" i="24"/>
  <c r="N1825" i="24"/>
  <c r="N1826" i="24"/>
  <c r="N1827" i="24"/>
  <c r="N1828" i="24"/>
  <c r="N1829" i="24"/>
  <c r="N1830" i="24"/>
  <c r="N1831" i="24"/>
  <c r="N1832" i="24"/>
  <c r="N1833" i="24"/>
  <c r="N1834" i="24"/>
  <c r="N1835" i="24"/>
  <c r="N1836" i="24"/>
  <c r="N1837" i="24"/>
  <c r="N1838" i="24"/>
  <c r="N1839" i="24"/>
  <c r="N1840" i="24"/>
  <c r="N1841" i="24"/>
  <c r="N1842" i="24"/>
  <c r="N1843" i="24"/>
  <c r="N1844" i="24"/>
  <c r="N1845" i="24"/>
  <c r="N1846" i="24"/>
  <c r="N1847" i="24"/>
  <c r="N1848" i="24"/>
  <c r="N1849" i="24"/>
  <c r="N1850" i="24"/>
  <c r="N1851" i="24"/>
  <c r="N1852" i="24"/>
  <c r="N1853" i="24"/>
  <c r="N1854" i="24"/>
  <c r="N1855" i="24"/>
  <c r="N1856" i="24"/>
  <c r="N1857" i="24"/>
  <c r="N1858" i="24"/>
  <c r="N1859" i="24"/>
  <c r="N1860" i="24"/>
  <c r="N1861" i="24"/>
  <c r="N1862" i="24"/>
  <c r="N1863" i="24"/>
  <c r="N1864" i="24"/>
  <c r="N1865" i="24"/>
  <c r="N1866" i="24"/>
  <c r="N1867" i="24"/>
  <c r="N1868" i="24"/>
  <c r="N1869" i="24"/>
  <c r="N1870" i="24"/>
  <c r="N1871" i="24"/>
  <c r="N1872" i="24"/>
  <c r="N1873" i="24"/>
  <c r="N1874" i="24"/>
  <c r="N1875" i="24"/>
  <c r="N1876" i="24"/>
  <c r="N1877" i="24"/>
  <c r="N1878" i="24"/>
  <c r="N1879" i="24"/>
  <c r="N1880" i="24"/>
  <c r="N1881" i="24"/>
  <c r="N1882" i="24"/>
  <c r="N1883" i="24"/>
  <c r="N1884" i="24"/>
  <c r="N1885" i="24"/>
  <c r="N1886" i="24"/>
  <c r="N1887" i="24"/>
  <c r="N1888" i="24"/>
  <c r="N1889" i="24"/>
  <c r="N1890" i="24"/>
  <c r="N1891" i="24"/>
  <c r="N1892" i="24"/>
  <c r="N1893" i="24"/>
  <c r="N1894" i="24"/>
  <c r="N1895" i="24"/>
  <c r="N1896" i="24"/>
  <c r="N1897" i="24"/>
  <c r="N1898" i="24"/>
  <c r="N1899" i="24"/>
  <c r="N1900" i="24"/>
  <c r="N1901" i="24"/>
  <c r="N1902" i="24"/>
  <c r="N1903" i="24"/>
  <c r="N1904" i="24"/>
  <c r="N1905" i="24"/>
  <c r="N1906" i="24"/>
  <c r="N1907" i="24"/>
  <c r="N1908" i="24"/>
  <c r="N1909" i="24"/>
  <c r="N1910" i="24"/>
  <c r="N1911" i="24"/>
  <c r="N1912" i="24"/>
  <c r="N1913" i="24"/>
  <c r="N1914" i="24"/>
  <c r="N1915" i="24"/>
  <c r="N1916" i="24"/>
  <c r="N1917" i="24"/>
  <c r="N1918" i="24"/>
  <c r="N1919" i="24"/>
  <c r="N1920" i="24"/>
  <c r="N1921" i="24"/>
  <c r="N1922" i="24"/>
  <c r="N1923" i="24"/>
  <c r="N1924" i="24"/>
  <c r="N1925" i="24"/>
  <c r="N1926" i="24"/>
  <c r="N1927" i="24"/>
  <c r="N1928" i="24"/>
  <c r="N1929" i="24"/>
  <c r="N1405" i="24"/>
  <c r="N1362" i="24"/>
  <c r="N1363" i="24"/>
  <c r="N1364" i="24"/>
  <c r="N1365" i="24"/>
  <c r="N1366" i="24"/>
  <c r="N1367" i="24"/>
  <c r="N1368" i="24"/>
  <c r="N1376" i="24"/>
  <c r="N1370" i="24"/>
  <c r="N1371" i="24"/>
  <c r="N1372" i="24"/>
  <c r="N1373" i="24"/>
  <c r="N1374" i="24"/>
  <c r="N1375" i="24"/>
  <c r="N1377" i="24"/>
  <c r="N1378" i="24"/>
  <c r="N1379" i="24"/>
  <c r="N1383" i="24"/>
  <c r="N1380" i="24"/>
  <c r="N1381" i="24"/>
  <c r="N1382" i="24"/>
  <c r="N1384" i="24"/>
  <c r="N1385" i="24"/>
  <c r="N1386" i="24"/>
  <c r="N1387" i="24"/>
  <c r="N1388" i="24"/>
  <c r="N1390" i="24"/>
  <c r="N1391" i="24"/>
  <c r="N1392" i="24"/>
  <c r="N1393" i="24"/>
  <c r="N1394" i="24"/>
  <c r="F240" i="26" l="1"/>
  <c r="H240" i="26" s="1"/>
  <c r="F241" i="26"/>
  <c r="H241" i="26" s="1"/>
  <c r="F242" i="26"/>
  <c r="H242" i="26" s="1"/>
  <c r="F243" i="26"/>
  <c r="H243" i="26" s="1"/>
  <c r="F244" i="26"/>
  <c r="H244" i="26" s="1"/>
  <c r="F245" i="26"/>
  <c r="H245" i="26" s="1"/>
  <c r="F246" i="26"/>
  <c r="H246" i="26" s="1"/>
  <c r="F247" i="26"/>
  <c r="H247" i="26" s="1"/>
  <c r="F248" i="26"/>
  <c r="H248" i="26" s="1"/>
  <c r="F249" i="26"/>
  <c r="H249" i="26" s="1"/>
  <c r="F250" i="26"/>
  <c r="H250" i="26" s="1"/>
  <c r="F251" i="26"/>
  <c r="H251" i="26" s="1"/>
  <c r="F252" i="26"/>
  <c r="H252" i="26" s="1"/>
  <c r="F253" i="26"/>
  <c r="H253" i="26" s="1"/>
  <c r="K240" i="26" l="1"/>
  <c r="K241" i="26"/>
  <c r="K242" i="26" l="1"/>
  <c r="K243" i="26" l="1"/>
  <c r="K244" i="26" l="1"/>
  <c r="K245" i="26" l="1"/>
  <c r="N1361" i="24"/>
  <c r="N1359" i="24"/>
  <c r="N1360" i="24"/>
  <c r="N1358" i="24"/>
  <c r="N1356" i="24"/>
  <c r="N1357" i="24"/>
  <c r="N1353" i="24"/>
  <c r="N1355" i="24"/>
  <c r="N1354" i="24"/>
  <c r="N1351" i="24"/>
  <c r="N1346" i="24"/>
  <c r="N1347" i="24"/>
  <c r="N1348" i="24"/>
  <c r="N1349" i="24"/>
  <c r="N1344" i="24"/>
  <c r="N1345" i="24"/>
  <c r="N1352" i="24"/>
  <c r="N1350" i="24"/>
  <c r="K246" i="26" l="1"/>
  <c r="K247" i="26" l="1"/>
  <c r="K248" i="26" l="1"/>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53" i="24"/>
  <c r="N54" i="24"/>
  <c r="N55" i="24"/>
  <c r="N56" i="24"/>
  <c r="N57" i="24"/>
  <c r="N58" i="24"/>
  <c r="N59" i="24"/>
  <c r="N60" i="24"/>
  <c r="N61" i="24"/>
  <c r="N62" i="24"/>
  <c r="N63" i="24"/>
  <c r="N64" i="24"/>
  <c r="N65" i="24"/>
  <c r="N66" i="24"/>
  <c r="N67" i="24"/>
  <c r="N68" i="24"/>
  <c r="N69" i="24"/>
  <c r="N70" i="24"/>
  <c r="N71" i="24"/>
  <c r="N72" i="24"/>
  <c r="N73" i="24"/>
  <c r="N74" i="24"/>
  <c r="N75" i="24"/>
  <c r="N76" i="24"/>
  <c r="N77" i="24"/>
  <c r="N78" i="24"/>
  <c r="N79" i="24"/>
  <c r="N80" i="24"/>
  <c r="N81" i="24"/>
  <c r="N82" i="24"/>
  <c r="N83" i="24"/>
  <c r="N84" i="24"/>
  <c r="N85" i="24"/>
  <c r="N86" i="24"/>
  <c r="N87" i="24"/>
  <c r="N88" i="24"/>
  <c r="N89" i="24"/>
  <c r="N90" i="24"/>
  <c r="N91" i="24"/>
  <c r="N92" i="24"/>
  <c r="N93" i="24"/>
  <c r="N94" i="24"/>
  <c r="N95" i="24"/>
  <c r="N96" i="24"/>
  <c r="N97" i="24"/>
  <c r="N98" i="24"/>
  <c r="N99" i="24"/>
  <c r="N100" i="24"/>
  <c r="N101" i="24"/>
  <c r="N102" i="24"/>
  <c r="N103" i="24"/>
  <c r="N104" i="24"/>
  <c r="N105" i="24"/>
  <c r="N106" i="24"/>
  <c r="N107" i="24"/>
  <c r="N108" i="24"/>
  <c r="N109" i="24"/>
  <c r="N110" i="24"/>
  <c r="N111" i="24"/>
  <c r="N112" i="24"/>
  <c r="N113" i="24"/>
  <c r="N114" i="24"/>
  <c r="N115" i="24"/>
  <c r="N116" i="24"/>
  <c r="N117" i="24"/>
  <c r="N118" i="24"/>
  <c r="N119" i="24"/>
  <c r="N120" i="24"/>
  <c r="N121" i="24"/>
  <c r="N122" i="24"/>
  <c r="N123" i="24"/>
  <c r="N124" i="24"/>
  <c r="N125" i="24"/>
  <c r="N126" i="24"/>
  <c r="N127" i="24"/>
  <c r="N128" i="24"/>
  <c r="N129" i="24"/>
  <c r="N130" i="24"/>
  <c r="N131" i="24"/>
  <c r="N132" i="24"/>
  <c r="N133" i="24"/>
  <c r="N134" i="24"/>
  <c r="N135" i="24"/>
  <c r="N136" i="24"/>
  <c r="N137" i="24"/>
  <c r="N138" i="24"/>
  <c r="N139" i="24"/>
  <c r="N140" i="24"/>
  <c r="N141" i="24"/>
  <c r="N142" i="24"/>
  <c r="N143" i="24"/>
  <c r="N144" i="24"/>
  <c r="N145" i="24"/>
  <c r="N146" i="24"/>
  <c r="N147" i="24"/>
  <c r="N148" i="24"/>
  <c r="N149" i="24"/>
  <c r="N150" i="24"/>
  <c r="N151" i="24"/>
  <c r="N152" i="24"/>
  <c r="N153" i="24"/>
  <c r="N154" i="24"/>
  <c r="N155" i="24"/>
  <c r="N156" i="24"/>
  <c r="N157" i="24"/>
  <c r="N158" i="24"/>
  <c r="N159" i="24"/>
  <c r="N160" i="24"/>
  <c r="N161" i="24"/>
  <c r="N162" i="24"/>
  <c r="N163" i="24"/>
  <c r="N164" i="24"/>
  <c r="N165" i="24"/>
  <c r="N166" i="24"/>
  <c r="N167" i="24"/>
  <c r="N168" i="24"/>
  <c r="N169" i="24"/>
  <c r="N170" i="24"/>
  <c r="N171" i="24"/>
  <c r="N172" i="24"/>
  <c r="N173" i="24"/>
  <c r="N174" i="24"/>
  <c r="N175" i="24"/>
  <c r="N176" i="24"/>
  <c r="N177" i="24"/>
  <c r="N178" i="24"/>
  <c r="N179" i="24"/>
  <c r="N180" i="24"/>
  <c r="N181" i="24"/>
  <c r="N182" i="24"/>
  <c r="N183" i="24"/>
  <c r="N184" i="24"/>
  <c r="N185" i="24"/>
  <c r="N186" i="24"/>
  <c r="N187" i="24"/>
  <c r="N188" i="24"/>
  <c r="N189" i="24"/>
  <c r="N190" i="24"/>
  <c r="N191" i="24"/>
  <c r="N192" i="24"/>
  <c r="N193" i="24"/>
  <c r="N194" i="24"/>
  <c r="N195" i="24"/>
  <c r="N196" i="24"/>
  <c r="N197" i="24"/>
  <c r="N198" i="24"/>
  <c r="N199" i="24"/>
  <c r="N200" i="24"/>
  <c r="N201" i="24"/>
  <c r="N202" i="24"/>
  <c r="N203" i="24"/>
  <c r="N204" i="24"/>
  <c r="N205" i="24"/>
  <c r="N206" i="24"/>
  <c r="N207" i="24"/>
  <c r="N208" i="24"/>
  <c r="N209" i="24"/>
  <c r="N210" i="24"/>
  <c r="N211" i="24"/>
  <c r="N212" i="24"/>
  <c r="N213" i="24"/>
  <c r="N214" i="24"/>
  <c r="N215" i="24"/>
  <c r="N216" i="24"/>
  <c r="N217" i="24"/>
  <c r="N218" i="24"/>
  <c r="N219" i="24"/>
  <c r="N220" i="24"/>
  <c r="N221" i="24"/>
  <c r="N222" i="24"/>
  <c r="N223" i="24"/>
  <c r="N224" i="24"/>
  <c r="N225" i="24"/>
  <c r="N226" i="24"/>
  <c r="N227" i="24"/>
  <c r="N228" i="24"/>
  <c r="N229" i="24"/>
  <c r="N230" i="24"/>
  <c r="N231" i="24"/>
  <c r="N232" i="24"/>
  <c r="N233" i="24"/>
  <c r="N234" i="24"/>
  <c r="N235" i="24"/>
  <c r="N236" i="24"/>
  <c r="N237" i="24"/>
  <c r="N238" i="24"/>
  <c r="N239" i="24"/>
  <c r="N240" i="24"/>
  <c r="N241" i="24"/>
  <c r="N242" i="24"/>
  <c r="N243" i="24"/>
  <c r="N244" i="24"/>
  <c r="N245" i="24"/>
  <c r="N246" i="24"/>
  <c r="N247" i="24"/>
  <c r="N248" i="24"/>
  <c r="N249" i="24"/>
  <c r="N250" i="24"/>
  <c r="N251" i="24"/>
  <c r="N252" i="24"/>
  <c r="N253" i="24"/>
  <c r="N254" i="24"/>
  <c r="N255" i="24"/>
  <c r="N256" i="24"/>
  <c r="N257" i="24"/>
  <c r="N258" i="24"/>
  <c r="N259" i="24"/>
  <c r="N260" i="24"/>
  <c r="N261" i="24"/>
  <c r="N262" i="24"/>
  <c r="N263" i="24"/>
  <c r="N264" i="24"/>
  <c r="N265" i="24"/>
  <c r="N266" i="24"/>
  <c r="N267" i="24"/>
  <c r="N268" i="24"/>
  <c r="N269" i="24"/>
  <c r="N270" i="24"/>
  <c r="N271" i="24"/>
  <c r="N272" i="24"/>
  <c r="N273" i="24"/>
  <c r="N274" i="24"/>
  <c r="N275" i="24"/>
  <c r="N276" i="24"/>
  <c r="N277" i="24"/>
  <c r="N278" i="24"/>
  <c r="N279" i="24"/>
  <c r="N280" i="24"/>
  <c r="N281" i="24"/>
  <c r="N282" i="24"/>
  <c r="N283" i="24"/>
  <c r="N284" i="24"/>
  <c r="N285" i="24"/>
  <c r="N286" i="24"/>
  <c r="N287" i="24"/>
  <c r="N288" i="24"/>
  <c r="N289" i="24"/>
  <c r="N290" i="24"/>
  <c r="N291" i="24"/>
  <c r="N292" i="24"/>
  <c r="N293" i="24"/>
  <c r="N294" i="24"/>
  <c r="N295" i="24"/>
  <c r="N296" i="24"/>
  <c r="N297" i="24"/>
  <c r="N298" i="24"/>
  <c r="N299" i="24"/>
  <c r="N300" i="24"/>
  <c r="N301" i="24"/>
  <c r="N302" i="24"/>
  <c r="N303" i="24"/>
  <c r="N304" i="24"/>
  <c r="N305" i="24"/>
  <c r="N306" i="24"/>
  <c r="N307" i="24"/>
  <c r="N308" i="24"/>
  <c r="N309" i="24"/>
  <c r="N310" i="24"/>
  <c r="N311" i="24"/>
  <c r="N312" i="24"/>
  <c r="N313" i="24"/>
  <c r="N314" i="24"/>
  <c r="N315" i="24"/>
  <c r="N316" i="24"/>
  <c r="N317" i="24"/>
  <c r="N318" i="24"/>
  <c r="N319" i="24"/>
  <c r="N320" i="24"/>
  <c r="N321" i="24"/>
  <c r="N322" i="24"/>
  <c r="N323" i="24"/>
  <c r="N324" i="24"/>
  <c r="N325" i="24"/>
  <c r="N326" i="24"/>
  <c r="N327" i="24"/>
  <c r="N328" i="24"/>
  <c r="N329" i="24"/>
  <c r="N330" i="24"/>
  <c r="N331" i="24"/>
  <c r="N332" i="24"/>
  <c r="N333" i="24"/>
  <c r="N334" i="24"/>
  <c r="N335" i="24"/>
  <c r="N336" i="24"/>
  <c r="N337" i="24"/>
  <c r="N338" i="24"/>
  <c r="N339" i="24"/>
  <c r="N340" i="24"/>
  <c r="N341" i="24"/>
  <c r="N342" i="24"/>
  <c r="N343" i="24"/>
  <c r="N344" i="24"/>
  <c r="N345" i="24"/>
  <c r="N346" i="24"/>
  <c r="N347" i="24"/>
  <c r="N348" i="24"/>
  <c r="N349" i="24"/>
  <c r="N350" i="24"/>
  <c r="N351" i="24"/>
  <c r="N352" i="24"/>
  <c r="N353" i="24"/>
  <c r="N354" i="24"/>
  <c r="N355" i="24"/>
  <c r="N356" i="24"/>
  <c r="N357" i="24"/>
  <c r="N358" i="24"/>
  <c r="N359" i="24"/>
  <c r="N360" i="24"/>
  <c r="N361" i="24"/>
  <c r="N362" i="24"/>
  <c r="N363" i="24"/>
  <c r="N364" i="24"/>
  <c r="N365" i="24"/>
  <c r="N366" i="24"/>
  <c r="N367" i="24"/>
  <c r="N368" i="24"/>
  <c r="N369" i="24"/>
  <c r="N370" i="24"/>
  <c r="N371" i="24"/>
  <c r="N372" i="24"/>
  <c r="N373" i="24"/>
  <c r="N374" i="24"/>
  <c r="N375" i="24"/>
  <c r="N376" i="24"/>
  <c r="N377" i="24"/>
  <c r="N378" i="24"/>
  <c r="N379" i="24"/>
  <c r="N380" i="24"/>
  <c r="N381" i="24"/>
  <c r="N382" i="24"/>
  <c r="N383" i="24"/>
  <c r="N384" i="24"/>
  <c r="N385" i="24"/>
  <c r="N386" i="24"/>
  <c r="N387" i="24"/>
  <c r="N388" i="24"/>
  <c r="N389" i="24"/>
  <c r="N390" i="24"/>
  <c r="N391" i="24"/>
  <c r="N392" i="24"/>
  <c r="N393" i="24"/>
  <c r="N394" i="24"/>
  <c r="N395" i="24"/>
  <c r="N396" i="24"/>
  <c r="N397" i="24"/>
  <c r="N398" i="24"/>
  <c r="N399" i="24"/>
  <c r="N400" i="24"/>
  <c r="N401" i="24"/>
  <c r="N402" i="24"/>
  <c r="N403" i="24"/>
  <c r="N404" i="24"/>
  <c r="N405" i="24"/>
  <c r="N406" i="24"/>
  <c r="N407" i="24"/>
  <c r="N408" i="24"/>
  <c r="N409" i="24"/>
  <c r="N410" i="24"/>
  <c r="N411" i="24"/>
  <c r="N412" i="24"/>
  <c r="N413" i="24"/>
  <c r="N414" i="24"/>
  <c r="N415" i="24"/>
  <c r="N416" i="24"/>
  <c r="N417" i="24"/>
  <c r="N418" i="24"/>
  <c r="N419" i="24"/>
  <c r="N420" i="24"/>
  <c r="N421" i="24"/>
  <c r="N422" i="24"/>
  <c r="N423" i="24"/>
  <c r="N424" i="24"/>
  <c r="N425" i="24"/>
  <c r="N426" i="24"/>
  <c r="N427" i="24"/>
  <c r="N428" i="24"/>
  <c r="N429" i="24"/>
  <c r="N430" i="24"/>
  <c r="N431" i="24"/>
  <c r="N432" i="24"/>
  <c r="N433" i="24"/>
  <c r="N434" i="24"/>
  <c r="N435" i="24"/>
  <c r="N436" i="24"/>
  <c r="N437" i="24"/>
  <c r="N438" i="24"/>
  <c r="N439" i="24"/>
  <c r="N440" i="24"/>
  <c r="N441" i="24"/>
  <c r="N442" i="24"/>
  <c r="N443" i="24"/>
  <c r="N444" i="24"/>
  <c r="N445" i="24"/>
  <c r="N446" i="24"/>
  <c r="N447" i="24"/>
  <c r="N448" i="24"/>
  <c r="N449" i="24"/>
  <c r="N450" i="24"/>
  <c r="N451" i="24"/>
  <c r="N452" i="24"/>
  <c r="N453" i="24"/>
  <c r="N454" i="24"/>
  <c r="N455" i="24"/>
  <c r="N456" i="24"/>
  <c r="N457" i="24"/>
  <c r="N458" i="24"/>
  <c r="N459" i="24"/>
  <c r="N460" i="24"/>
  <c r="N461" i="24"/>
  <c r="N462" i="24"/>
  <c r="N463" i="24"/>
  <c r="N464" i="24"/>
  <c r="N465" i="24"/>
  <c r="N466" i="24"/>
  <c r="N467" i="24"/>
  <c r="N468" i="24"/>
  <c r="N469" i="24"/>
  <c r="N470" i="24"/>
  <c r="N471" i="24"/>
  <c r="N472" i="24"/>
  <c r="N473" i="24"/>
  <c r="N474" i="24"/>
  <c r="N475" i="24"/>
  <c r="N476" i="24"/>
  <c r="N477" i="24"/>
  <c r="N478" i="24"/>
  <c r="N479" i="24"/>
  <c r="N480" i="24"/>
  <c r="N481" i="24"/>
  <c r="N482" i="24"/>
  <c r="N483" i="24"/>
  <c r="N484" i="24"/>
  <c r="N485" i="24"/>
  <c r="N486" i="24"/>
  <c r="N487" i="24"/>
  <c r="N488" i="24"/>
  <c r="N489" i="24"/>
  <c r="N490" i="24"/>
  <c r="N491" i="24"/>
  <c r="N492" i="24"/>
  <c r="N493" i="24"/>
  <c r="N494" i="24"/>
  <c r="N495" i="24"/>
  <c r="N496" i="24"/>
  <c r="N497" i="24"/>
  <c r="N498" i="24"/>
  <c r="N499" i="24"/>
  <c r="N500" i="24"/>
  <c r="N501" i="24"/>
  <c r="N502" i="24"/>
  <c r="N503" i="24"/>
  <c r="N504" i="24"/>
  <c r="N505" i="24"/>
  <c r="N506" i="24"/>
  <c r="N507" i="24"/>
  <c r="N508" i="24"/>
  <c r="N509" i="24"/>
  <c r="N510" i="24"/>
  <c r="N511" i="24"/>
  <c r="N512" i="24"/>
  <c r="N513" i="24"/>
  <c r="N514" i="24"/>
  <c r="N515" i="24"/>
  <c r="N516" i="24"/>
  <c r="N517" i="24"/>
  <c r="N518" i="24"/>
  <c r="N519" i="24"/>
  <c r="N520" i="24"/>
  <c r="N521" i="24"/>
  <c r="N522" i="24"/>
  <c r="N523" i="24"/>
  <c r="N524" i="24"/>
  <c r="N525" i="24"/>
  <c r="N526" i="24"/>
  <c r="N527" i="24"/>
  <c r="N528" i="24"/>
  <c r="N529" i="24"/>
  <c r="N530" i="24"/>
  <c r="N531" i="24"/>
  <c r="N532" i="24"/>
  <c r="N533" i="24"/>
  <c r="N534" i="24"/>
  <c r="N535" i="24"/>
  <c r="N536" i="24"/>
  <c r="N537" i="24"/>
  <c r="N538" i="24"/>
  <c r="N539" i="24"/>
  <c r="N540" i="24"/>
  <c r="N541" i="24"/>
  <c r="N542" i="24"/>
  <c r="N543" i="24"/>
  <c r="N544" i="24"/>
  <c r="N545" i="24"/>
  <c r="N546" i="24"/>
  <c r="N547" i="24"/>
  <c r="N548" i="24"/>
  <c r="N549" i="24"/>
  <c r="N550" i="24"/>
  <c r="N551" i="24"/>
  <c r="N552" i="24"/>
  <c r="N553" i="24"/>
  <c r="N554" i="24"/>
  <c r="N555" i="24"/>
  <c r="N556" i="24"/>
  <c r="N557" i="24"/>
  <c r="N558" i="24"/>
  <c r="N559" i="24"/>
  <c r="N560" i="24"/>
  <c r="N561" i="24"/>
  <c r="N562" i="24"/>
  <c r="N563" i="24"/>
  <c r="N564" i="24"/>
  <c r="N565" i="24"/>
  <c r="N566" i="24"/>
  <c r="N567" i="24"/>
  <c r="N568" i="24"/>
  <c r="N569" i="24"/>
  <c r="N570" i="24"/>
  <c r="N571" i="24"/>
  <c r="N572" i="24"/>
  <c r="N573" i="24"/>
  <c r="N574" i="24"/>
  <c r="N575" i="24"/>
  <c r="N576" i="24"/>
  <c r="N577" i="24"/>
  <c r="N578" i="24"/>
  <c r="N579" i="24"/>
  <c r="N580" i="24"/>
  <c r="N581" i="24"/>
  <c r="N582" i="24"/>
  <c r="N583" i="24"/>
  <c r="N584" i="24"/>
  <c r="N585" i="24"/>
  <c r="N586" i="24"/>
  <c r="N587" i="24"/>
  <c r="N588" i="24"/>
  <c r="N589" i="24"/>
  <c r="N590" i="24"/>
  <c r="N591" i="24"/>
  <c r="N592" i="24"/>
  <c r="N593" i="24"/>
  <c r="N594" i="24"/>
  <c r="N595" i="24"/>
  <c r="N596" i="24"/>
  <c r="N597" i="24"/>
  <c r="N598" i="24"/>
  <c r="N599" i="24"/>
  <c r="N600" i="24"/>
  <c r="N601" i="24"/>
  <c r="N602" i="24"/>
  <c r="N603" i="24"/>
  <c r="N604" i="24"/>
  <c r="N605" i="24"/>
  <c r="N606" i="24"/>
  <c r="N607" i="24"/>
  <c r="N608" i="24"/>
  <c r="N609" i="24"/>
  <c r="N610" i="24"/>
  <c r="N611" i="24"/>
  <c r="N612" i="24"/>
  <c r="N613" i="24"/>
  <c r="N614" i="24"/>
  <c r="N615" i="24"/>
  <c r="N616" i="24"/>
  <c r="N617" i="24"/>
  <c r="N618" i="24"/>
  <c r="N619" i="24"/>
  <c r="N620" i="24"/>
  <c r="N621" i="24"/>
  <c r="N622" i="24"/>
  <c r="N623" i="24"/>
  <c r="N624" i="24"/>
  <c r="N625" i="24"/>
  <c r="N626" i="24"/>
  <c r="N627" i="24"/>
  <c r="N628" i="24"/>
  <c r="N629" i="24"/>
  <c r="N630" i="24"/>
  <c r="N631" i="24"/>
  <c r="N632" i="24"/>
  <c r="N633" i="24"/>
  <c r="N634" i="24"/>
  <c r="N635" i="24"/>
  <c r="N636" i="24"/>
  <c r="N637" i="24"/>
  <c r="N638" i="24"/>
  <c r="N639" i="24"/>
  <c r="N640" i="24"/>
  <c r="N641" i="24"/>
  <c r="N642" i="24"/>
  <c r="N643" i="24"/>
  <c r="N644" i="24"/>
  <c r="N645" i="24"/>
  <c r="N646" i="24"/>
  <c r="N647" i="24"/>
  <c r="N648" i="24"/>
  <c r="N649" i="24"/>
  <c r="N650" i="24"/>
  <c r="N651" i="24"/>
  <c r="N652" i="24"/>
  <c r="N653" i="24"/>
  <c r="N654" i="24"/>
  <c r="N655" i="24"/>
  <c r="N656" i="24"/>
  <c r="N657" i="24"/>
  <c r="N658" i="24"/>
  <c r="N659" i="24"/>
  <c r="N660" i="24"/>
  <c r="N661" i="24"/>
  <c r="N662" i="24"/>
  <c r="N663" i="24"/>
  <c r="N664" i="24"/>
  <c r="N665" i="24"/>
  <c r="N666" i="24"/>
  <c r="N667" i="24"/>
  <c r="N668" i="24"/>
  <c r="N669" i="24"/>
  <c r="N670" i="24"/>
  <c r="N671" i="24"/>
  <c r="N672" i="24"/>
  <c r="N673" i="24"/>
  <c r="N674" i="24"/>
  <c r="N675" i="24"/>
  <c r="N676" i="24"/>
  <c r="N677" i="24"/>
  <c r="N678" i="24"/>
  <c r="N679" i="24"/>
  <c r="N680" i="24"/>
  <c r="N681" i="24"/>
  <c r="N682" i="24"/>
  <c r="N683" i="24"/>
  <c r="N684" i="24"/>
  <c r="N685" i="24"/>
  <c r="N686" i="24"/>
  <c r="N687" i="24"/>
  <c r="N688" i="24"/>
  <c r="N689" i="24"/>
  <c r="N690" i="24"/>
  <c r="N691" i="24"/>
  <c r="N692" i="24"/>
  <c r="N693" i="24"/>
  <c r="N694" i="24"/>
  <c r="N695" i="24"/>
  <c r="N696" i="24"/>
  <c r="N697" i="24"/>
  <c r="N698" i="24"/>
  <c r="N699" i="24"/>
  <c r="N700" i="24"/>
  <c r="N701" i="24"/>
  <c r="N702" i="24"/>
  <c r="N703" i="24"/>
  <c r="N704" i="24"/>
  <c r="N705" i="24"/>
  <c r="N706" i="24"/>
  <c r="N707" i="24"/>
  <c r="N708" i="24"/>
  <c r="N709" i="24"/>
  <c r="N710" i="24"/>
  <c r="N711" i="24"/>
  <c r="N712" i="24"/>
  <c r="N713" i="24"/>
  <c r="N714" i="24"/>
  <c r="N715" i="24"/>
  <c r="N716" i="24"/>
  <c r="N717" i="24"/>
  <c r="N718" i="24"/>
  <c r="N719" i="24"/>
  <c r="N720" i="24"/>
  <c r="N721" i="24"/>
  <c r="N722" i="24"/>
  <c r="N723" i="24"/>
  <c r="N724" i="24"/>
  <c r="N725" i="24"/>
  <c r="N726" i="24"/>
  <c r="N727" i="24"/>
  <c r="N728" i="24"/>
  <c r="N729" i="24"/>
  <c r="N730" i="24"/>
  <c r="N731" i="24"/>
  <c r="N732" i="24"/>
  <c r="N733" i="24"/>
  <c r="N734" i="24"/>
  <c r="N735" i="24"/>
  <c r="N736" i="24"/>
  <c r="N737" i="24"/>
  <c r="N738" i="24"/>
  <c r="N739" i="24"/>
  <c r="N740" i="24"/>
  <c r="N741" i="24"/>
  <c r="N742" i="24"/>
  <c r="N743" i="24"/>
  <c r="N744" i="24"/>
  <c r="N745" i="24"/>
  <c r="N746" i="24"/>
  <c r="N747" i="24"/>
  <c r="N748" i="24"/>
  <c r="N749" i="24"/>
  <c r="N750" i="24"/>
  <c r="N751" i="24"/>
  <c r="N752" i="24"/>
  <c r="N753" i="24"/>
  <c r="N754" i="24"/>
  <c r="N755" i="24"/>
  <c r="N756" i="24"/>
  <c r="N757" i="24"/>
  <c r="N758" i="24"/>
  <c r="N759" i="24"/>
  <c r="N760" i="24"/>
  <c r="N761" i="24"/>
  <c r="N762" i="24"/>
  <c r="N763" i="24"/>
  <c r="N764" i="24"/>
  <c r="N765" i="24"/>
  <c r="N766" i="24"/>
  <c r="N767" i="24"/>
  <c r="N768" i="24"/>
  <c r="N769" i="24"/>
  <c r="N770" i="24"/>
  <c r="N771" i="24"/>
  <c r="N772" i="24"/>
  <c r="N773" i="24"/>
  <c r="N774" i="24"/>
  <c r="N775" i="24"/>
  <c r="N776" i="24"/>
  <c r="N777" i="24"/>
  <c r="N778" i="24"/>
  <c r="N779" i="24"/>
  <c r="N780" i="24"/>
  <c r="N781" i="24"/>
  <c r="N782" i="24"/>
  <c r="N783" i="24"/>
  <c r="N784" i="24"/>
  <c r="N785" i="24"/>
  <c r="N786" i="24"/>
  <c r="N787" i="24"/>
  <c r="N788" i="24"/>
  <c r="N789" i="24"/>
  <c r="N790" i="24"/>
  <c r="N791" i="24"/>
  <c r="N792" i="24"/>
  <c r="N793" i="24"/>
  <c r="N794" i="24"/>
  <c r="N795" i="24"/>
  <c r="N796" i="24"/>
  <c r="N797" i="24"/>
  <c r="N798" i="24"/>
  <c r="N799" i="24"/>
  <c r="N800" i="24"/>
  <c r="N801" i="24"/>
  <c r="N802" i="24"/>
  <c r="N803" i="24"/>
  <c r="N804" i="24"/>
  <c r="N805" i="24"/>
  <c r="N806" i="24"/>
  <c r="N807" i="24"/>
  <c r="N808" i="24"/>
  <c r="N809" i="24"/>
  <c r="N810" i="24"/>
  <c r="N811" i="24"/>
  <c r="N812" i="24"/>
  <c r="N813" i="24"/>
  <c r="N814" i="24"/>
  <c r="N815" i="24"/>
  <c r="N816" i="24"/>
  <c r="N817" i="24"/>
  <c r="N818" i="24"/>
  <c r="N819" i="24"/>
  <c r="N820" i="24"/>
  <c r="N821" i="24"/>
  <c r="N822" i="24"/>
  <c r="N823" i="24"/>
  <c r="N824" i="24"/>
  <c r="N825" i="24"/>
  <c r="N826" i="24"/>
  <c r="N827" i="24"/>
  <c r="N828" i="24"/>
  <c r="N829" i="24"/>
  <c r="N830" i="24"/>
  <c r="N831" i="24"/>
  <c r="N832" i="24"/>
  <c r="N833" i="24"/>
  <c r="N834" i="24"/>
  <c r="N835" i="24"/>
  <c r="N836" i="24"/>
  <c r="N837" i="24"/>
  <c r="N838" i="24"/>
  <c r="N839" i="24"/>
  <c r="N840" i="24"/>
  <c r="N841" i="24"/>
  <c r="N842" i="24"/>
  <c r="N843" i="24"/>
  <c r="N844" i="24"/>
  <c r="N845" i="24"/>
  <c r="N846" i="24"/>
  <c r="N847" i="24"/>
  <c r="N848" i="24"/>
  <c r="N849" i="24"/>
  <c r="N850" i="24"/>
  <c r="N851" i="24"/>
  <c r="N852" i="24"/>
  <c r="N853" i="24"/>
  <c r="N854" i="24"/>
  <c r="N855" i="24"/>
  <c r="N856" i="24"/>
  <c r="N857" i="24"/>
  <c r="N858" i="24"/>
  <c r="N859" i="24"/>
  <c r="N860" i="24"/>
  <c r="N861" i="24"/>
  <c r="N862" i="24"/>
  <c r="N863" i="24"/>
  <c r="N864" i="24"/>
  <c r="N865" i="24"/>
  <c r="N866" i="24"/>
  <c r="N867" i="24"/>
  <c r="N868" i="24"/>
  <c r="N869" i="24"/>
  <c r="N870" i="24"/>
  <c r="N871" i="24"/>
  <c r="N872" i="24"/>
  <c r="N873" i="24"/>
  <c r="N874" i="24"/>
  <c r="N875" i="24"/>
  <c r="N876" i="24"/>
  <c r="N877" i="24"/>
  <c r="N878" i="24"/>
  <c r="N879" i="24"/>
  <c r="N880" i="24"/>
  <c r="N881" i="24"/>
  <c r="N882" i="24"/>
  <c r="N883" i="24"/>
  <c r="N884" i="24"/>
  <c r="N885" i="24"/>
  <c r="N886" i="24"/>
  <c r="N887" i="24"/>
  <c r="N888" i="24"/>
  <c r="N889" i="24"/>
  <c r="N890" i="24"/>
  <c r="N891" i="24"/>
  <c r="N892" i="24"/>
  <c r="N893" i="24"/>
  <c r="N894" i="24"/>
  <c r="N895" i="24"/>
  <c r="N896" i="24"/>
  <c r="N897" i="24"/>
  <c r="N898" i="24"/>
  <c r="N899" i="24"/>
  <c r="N900" i="24"/>
  <c r="N901" i="24"/>
  <c r="N902" i="24"/>
  <c r="N903" i="24"/>
  <c r="N904" i="24"/>
  <c r="N905" i="24"/>
  <c r="N906" i="24"/>
  <c r="N907" i="24"/>
  <c r="N908" i="24"/>
  <c r="N909" i="24"/>
  <c r="N910" i="24"/>
  <c r="N911" i="24"/>
  <c r="N912" i="24"/>
  <c r="N913" i="24"/>
  <c r="N914" i="24"/>
  <c r="N915" i="24"/>
  <c r="N916" i="24"/>
  <c r="N917" i="24"/>
  <c r="N918" i="24"/>
  <c r="N919" i="24"/>
  <c r="N920" i="24"/>
  <c r="N921" i="24"/>
  <c r="N922" i="24"/>
  <c r="N923" i="24"/>
  <c r="N924" i="24"/>
  <c r="N925" i="24"/>
  <c r="N926" i="24"/>
  <c r="N927" i="24"/>
  <c r="N928" i="24"/>
  <c r="N929" i="24"/>
  <c r="N930" i="24"/>
  <c r="N931" i="24"/>
  <c r="N932" i="24"/>
  <c r="N933" i="24"/>
  <c r="N934" i="24"/>
  <c r="N935" i="24"/>
  <c r="N936" i="24"/>
  <c r="N937" i="24"/>
  <c r="N938" i="24"/>
  <c r="N939" i="24"/>
  <c r="N940" i="24"/>
  <c r="N941" i="24"/>
  <c r="N942" i="24"/>
  <c r="N943" i="24"/>
  <c r="N944" i="24"/>
  <c r="N945" i="24"/>
  <c r="N946" i="24"/>
  <c r="N947" i="24"/>
  <c r="N948" i="24"/>
  <c r="N949" i="24"/>
  <c r="N950" i="24"/>
  <c r="N951" i="24"/>
  <c r="N952" i="24"/>
  <c r="N953" i="24"/>
  <c r="N954" i="24"/>
  <c r="N955" i="24"/>
  <c r="N956" i="24"/>
  <c r="N957" i="24"/>
  <c r="N958" i="24"/>
  <c r="N959" i="24"/>
  <c r="N960" i="24"/>
  <c r="N961" i="24"/>
  <c r="N962" i="24"/>
  <c r="N963" i="24"/>
  <c r="N964" i="24"/>
  <c r="N965" i="24"/>
  <c r="N966" i="24"/>
  <c r="N967" i="24"/>
  <c r="N968" i="24"/>
  <c r="N969" i="24"/>
  <c r="N970" i="24"/>
  <c r="N971" i="24"/>
  <c r="N972" i="24"/>
  <c r="N973" i="24"/>
  <c r="N974" i="24"/>
  <c r="N975" i="24"/>
  <c r="N976" i="24"/>
  <c r="N977" i="24"/>
  <c r="N978" i="24"/>
  <c r="N979" i="24"/>
  <c r="N980" i="24"/>
  <c r="N981" i="24"/>
  <c r="N982" i="24"/>
  <c r="N983" i="24"/>
  <c r="N984" i="24"/>
  <c r="N985" i="24"/>
  <c r="N986" i="24"/>
  <c r="N987" i="24"/>
  <c r="N988" i="24"/>
  <c r="N989" i="24"/>
  <c r="N990" i="24"/>
  <c r="N991" i="24"/>
  <c r="N992" i="24"/>
  <c r="N993" i="24"/>
  <c r="N994" i="24"/>
  <c r="N995" i="24"/>
  <c r="N996" i="24"/>
  <c r="N997" i="24"/>
  <c r="N998" i="24"/>
  <c r="N999" i="24"/>
  <c r="N1000" i="24"/>
  <c r="N1001" i="24"/>
  <c r="N1002" i="24"/>
  <c r="N1003" i="24"/>
  <c r="N1004" i="24"/>
  <c r="N1005" i="24"/>
  <c r="N1006" i="24"/>
  <c r="N1007" i="24"/>
  <c r="N1008" i="24"/>
  <c r="N1009" i="24"/>
  <c r="N1010" i="24"/>
  <c r="N1011" i="24"/>
  <c r="N1012" i="24"/>
  <c r="N1013" i="24"/>
  <c r="N1014" i="24"/>
  <c r="N1015" i="24"/>
  <c r="N1016" i="24"/>
  <c r="N1017" i="24"/>
  <c r="N1018" i="24"/>
  <c r="N1019" i="24"/>
  <c r="N1020" i="24"/>
  <c r="N1021" i="24"/>
  <c r="N1022" i="24"/>
  <c r="N1023" i="24"/>
  <c r="N1024" i="24"/>
  <c r="N1025" i="24"/>
  <c r="N1026" i="24"/>
  <c r="N1027" i="24"/>
  <c r="N1028" i="24"/>
  <c r="N1029" i="24"/>
  <c r="N1030" i="24"/>
  <c r="N1031" i="24"/>
  <c r="N1032" i="24"/>
  <c r="N1033" i="24"/>
  <c r="N1034" i="24"/>
  <c r="N1035" i="24"/>
  <c r="N1036" i="24"/>
  <c r="N1037" i="24"/>
  <c r="N1038" i="24"/>
  <c r="N1039" i="24"/>
  <c r="N1040" i="24"/>
  <c r="N1041" i="24"/>
  <c r="N1042" i="24"/>
  <c r="N1043" i="24"/>
  <c r="N1044" i="24"/>
  <c r="N1045" i="24"/>
  <c r="N1046" i="24"/>
  <c r="N1047" i="24"/>
  <c r="N1048" i="24"/>
  <c r="N1049" i="24"/>
  <c r="N1050" i="24"/>
  <c r="N1051" i="24"/>
  <c r="N1052" i="24"/>
  <c r="N1053" i="24"/>
  <c r="N1054" i="24"/>
  <c r="N1055" i="24"/>
  <c r="N1056" i="24"/>
  <c r="N1057" i="24"/>
  <c r="N1058" i="24"/>
  <c r="N1059" i="24"/>
  <c r="N1060" i="24"/>
  <c r="N1061" i="24"/>
  <c r="N1062" i="24"/>
  <c r="N1063" i="24"/>
  <c r="N1064" i="24"/>
  <c r="N1065" i="24"/>
  <c r="N1066" i="24"/>
  <c r="N1067" i="24"/>
  <c r="N1068" i="24"/>
  <c r="N1069" i="24"/>
  <c r="N1070" i="24"/>
  <c r="N1071" i="24"/>
  <c r="N1072" i="24"/>
  <c r="N1073" i="24"/>
  <c r="N1074" i="24"/>
  <c r="N1075" i="24"/>
  <c r="N1076" i="24"/>
  <c r="N1077" i="24"/>
  <c r="N1078" i="24"/>
  <c r="N1079" i="24"/>
  <c r="N1080" i="24"/>
  <c r="N1081" i="24"/>
  <c r="N1082" i="24"/>
  <c r="N1083" i="24"/>
  <c r="N1084" i="24"/>
  <c r="N1085" i="24"/>
  <c r="N1086" i="24"/>
  <c r="N1087" i="24"/>
  <c r="N1088" i="24"/>
  <c r="N1089" i="24"/>
  <c r="N1090" i="24"/>
  <c r="N1091" i="24"/>
  <c r="N1092" i="24"/>
  <c r="N1093" i="24"/>
  <c r="N1094" i="24"/>
  <c r="N1095" i="24"/>
  <c r="N1096" i="24"/>
  <c r="N1097" i="24"/>
  <c r="N1098" i="24"/>
  <c r="N1099" i="24"/>
  <c r="N1100" i="24"/>
  <c r="N1101" i="24"/>
  <c r="N1102" i="24"/>
  <c r="N1103" i="24"/>
  <c r="N1104" i="24"/>
  <c r="N1105" i="24"/>
  <c r="N1106" i="24"/>
  <c r="N1107" i="24"/>
  <c r="N1108" i="24"/>
  <c r="N1109" i="24"/>
  <c r="N1110" i="24"/>
  <c r="N1111" i="24"/>
  <c r="N1112" i="24"/>
  <c r="N1113" i="24"/>
  <c r="N1114" i="24"/>
  <c r="N1115" i="24"/>
  <c r="N1116" i="24"/>
  <c r="N1117" i="24"/>
  <c r="N1118" i="24"/>
  <c r="N1119" i="24"/>
  <c r="N1120" i="24"/>
  <c r="N1121" i="24"/>
  <c r="N1122" i="24"/>
  <c r="N1123" i="24"/>
  <c r="N1124" i="24"/>
  <c r="N1125" i="24"/>
  <c r="N1126" i="24"/>
  <c r="N1127" i="24"/>
  <c r="N1128" i="24"/>
  <c r="N1129" i="24"/>
  <c r="N1130" i="24"/>
  <c r="N1131" i="24"/>
  <c r="N1132" i="24"/>
  <c r="N1133" i="24"/>
  <c r="N1134" i="24"/>
  <c r="N1135" i="24"/>
  <c r="N1136" i="24"/>
  <c r="N1137" i="24"/>
  <c r="N1138" i="24"/>
  <c r="N1139" i="24"/>
  <c r="N1140" i="24"/>
  <c r="N1141" i="24"/>
  <c r="N1142" i="24"/>
  <c r="N1143" i="24"/>
  <c r="N1144" i="24"/>
  <c r="N1145" i="24"/>
  <c r="N1146" i="24"/>
  <c r="N1147" i="24"/>
  <c r="N1148" i="24"/>
  <c r="N1149" i="24"/>
  <c r="N1150" i="24"/>
  <c r="N1151" i="24"/>
  <c r="N1152" i="24"/>
  <c r="N1153" i="24"/>
  <c r="N1154" i="24"/>
  <c r="N1155" i="24"/>
  <c r="N1156" i="24"/>
  <c r="N1157" i="24"/>
  <c r="N1158" i="24"/>
  <c r="N1159" i="24"/>
  <c r="N1160" i="24"/>
  <c r="N1161" i="24"/>
  <c r="N1162" i="24"/>
  <c r="N1163" i="24"/>
  <c r="N1164" i="24"/>
  <c r="N1165" i="24"/>
  <c r="N1166" i="24"/>
  <c r="N1167" i="24"/>
  <c r="N1168" i="24"/>
  <c r="N1169" i="24"/>
  <c r="N1170" i="24"/>
  <c r="N1171" i="24"/>
  <c r="N1172" i="24"/>
  <c r="N1173" i="24"/>
  <c r="N1174" i="24"/>
  <c r="N1175" i="24"/>
  <c r="N1176" i="24"/>
  <c r="N1177" i="24"/>
  <c r="N1178" i="24"/>
  <c r="N1179" i="24"/>
  <c r="N1180" i="24"/>
  <c r="N1181" i="24"/>
  <c r="N1182" i="24"/>
  <c r="N1183" i="24"/>
  <c r="N1184" i="24"/>
  <c r="N1185" i="24"/>
  <c r="N1186" i="24"/>
  <c r="N1187" i="24"/>
  <c r="N1188" i="24"/>
  <c r="N1189" i="24"/>
  <c r="N1190" i="24"/>
  <c r="N1191" i="24"/>
  <c r="N1192" i="24"/>
  <c r="N1193" i="24"/>
  <c r="N1194" i="24"/>
  <c r="N1195" i="24"/>
  <c r="N1196" i="24"/>
  <c r="N1197" i="24"/>
  <c r="N1198" i="24"/>
  <c r="N1199" i="24"/>
  <c r="N1200" i="24"/>
  <c r="N1201" i="24"/>
  <c r="N1202" i="24"/>
  <c r="N1203" i="24"/>
  <c r="N1204" i="24"/>
  <c r="N1205" i="24"/>
  <c r="N1206" i="24"/>
  <c r="N1207" i="24"/>
  <c r="N1208" i="24"/>
  <c r="N1209" i="24"/>
  <c r="N1210" i="24"/>
  <c r="N1211" i="24"/>
  <c r="N1212" i="24"/>
  <c r="N1213" i="24"/>
  <c r="N1214" i="24"/>
  <c r="N1215" i="24"/>
  <c r="N1216" i="24"/>
  <c r="N1217" i="24"/>
  <c r="N1218" i="24"/>
  <c r="N1219" i="24"/>
  <c r="N1220" i="24"/>
  <c r="N1221" i="24"/>
  <c r="N1222" i="24"/>
  <c r="N1223" i="24"/>
  <c r="N1224" i="24"/>
  <c r="N1225" i="24"/>
  <c r="N1226" i="24"/>
  <c r="N1227" i="24"/>
  <c r="N1228" i="24"/>
  <c r="N1229" i="24"/>
  <c r="N1230" i="24"/>
  <c r="N1231" i="24"/>
  <c r="N1232" i="24"/>
  <c r="N1233" i="24"/>
  <c r="N1234" i="24"/>
  <c r="N1235" i="24"/>
  <c r="N1236" i="24"/>
  <c r="N1237" i="24"/>
  <c r="N1238" i="24"/>
  <c r="N1239" i="24"/>
  <c r="N1240" i="24"/>
  <c r="N1241" i="24"/>
  <c r="N1242" i="24"/>
  <c r="N1243" i="24"/>
  <c r="N1244" i="24"/>
  <c r="N1245" i="24"/>
  <c r="N1246" i="24"/>
  <c r="N1247" i="24"/>
  <c r="N1248" i="24"/>
  <c r="N1249" i="24"/>
  <c r="N1250" i="24"/>
  <c r="N1251" i="24"/>
  <c r="N1252" i="24"/>
  <c r="N1253" i="24"/>
  <c r="N1254" i="24"/>
  <c r="N1255" i="24"/>
  <c r="N1256" i="24"/>
  <c r="N1257" i="24"/>
  <c r="N1258" i="24"/>
  <c r="N1259" i="24"/>
  <c r="N1260" i="24"/>
  <c r="N1261" i="24"/>
  <c r="N1262" i="24"/>
  <c r="N1263" i="24"/>
  <c r="N1264" i="24"/>
  <c r="N1265" i="24"/>
  <c r="N1266" i="24"/>
  <c r="N1267" i="24"/>
  <c r="N1268" i="24"/>
  <c r="N1269" i="24"/>
  <c r="N1270" i="24"/>
  <c r="N1271" i="24"/>
  <c r="N1272" i="24"/>
  <c r="N1273" i="24"/>
  <c r="N1274" i="24"/>
  <c r="N1275" i="24"/>
  <c r="N1276" i="24"/>
  <c r="N1277" i="24"/>
  <c r="N1278" i="24"/>
  <c r="N1279" i="24"/>
  <c r="N1280" i="24"/>
  <c r="N1281" i="24"/>
  <c r="N1282" i="24"/>
  <c r="N1283" i="24"/>
  <c r="N1284" i="24"/>
  <c r="N1285" i="24"/>
  <c r="N1286" i="24"/>
  <c r="N1287" i="24"/>
  <c r="N1288" i="24"/>
  <c r="N1289" i="24"/>
  <c r="N1290" i="24"/>
  <c r="N1291" i="24"/>
  <c r="N1292" i="24"/>
  <c r="N1293" i="24"/>
  <c r="N1294" i="24"/>
  <c r="N1295" i="24"/>
  <c r="N1296" i="24"/>
  <c r="N1297" i="24"/>
  <c r="N1298" i="24"/>
  <c r="N1299" i="24"/>
  <c r="N1300" i="24"/>
  <c r="N1301" i="24"/>
  <c r="N1302" i="24"/>
  <c r="N1303" i="24"/>
  <c r="N1304" i="24"/>
  <c r="N1305" i="24"/>
  <c r="N1306" i="24"/>
  <c r="N1307" i="24"/>
  <c r="N1308" i="24"/>
  <c r="N1309" i="24"/>
  <c r="N1310" i="24"/>
  <c r="N1311" i="24"/>
  <c r="N1312" i="24"/>
  <c r="N1313" i="24"/>
  <c r="N1314" i="24"/>
  <c r="N1315" i="24"/>
  <c r="N1316" i="24"/>
  <c r="N1317" i="24"/>
  <c r="N1318" i="24"/>
  <c r="N1319" i="24"/>
  <c r="N1320" i="24"/>
  <c r="N1321" i="24"/>
  <c r="N1322" i="24"/>
  <c r="N1323" i="24"/>
  <c r="N1324" i="24"/>
  <c r="N1325" i="24"/>
  <c r="N1326" i="24"/>
  <c r="N1327" i="24"/>
  <c r="N1328" i="24"/>
  <c r="N1329" i="24"/>
  <c r="N1330" i="24"/>
  <c r="N1331" i="24"/>
  <c r="N1332" i="24"/>
  <c r="N1333" i="24"/>
  <c r="N1334" i="24"/>
  <c r="N1335" i="24"/>
  <c r="N1336" i="24"/>
  <c r="N1337" i="24"/>
  <c r="N1338" i="24"/>
  <c r="N1339" i="24"/>
  <c r="N1340" i="24"/>
  <c r="N1341" i="24"/>
  <c r="N13" i="24"/>
  <c r="N3" i="24"/>
  <c r="N4" i="24"/>
  <c r="N5" i="24"/>
  <c r="N6" i="24"/>
  <c r="N7" i="24"/>
  <c r="N8" i="24"/>
  <c r="N9" i="24"/>
  <c r="N10" i="24"/>
  <c r="N11" i="24"/>
  <c r="N12" i="24"/>
  <c r="N16" i="24"/>
  <c r="N17" i="24"/>
  <c r="N18" i="24"/>
  <c r="N15" i="24"/>
  <c r="N14" i="2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3" i="14"/>
  <c r="K249" i="26" l="1"/>
  <c r="F12" i="26"/>
  <c r="H12" i="26" s="1"/>
  <c r="F13" i="26"/>
  <c r="H13" i="26" s="1"/>
  <c r="F14" i="26"/>
  <c r="H14" i="26" s="1"/>
  <c r="F15" i="26"/>
  <c r="H15" i="26" s="1"/>
  <c r="F16" i="26"/>
  <c r="H16" i="26" s="1"/>
  <c r="F17" i="26"/>
  <c r="H17" i="26" s="1"/>
  <c r="F18" i="26"/>
  <c r="H18" i="26" s="1"/>
  <c r="F19" i="26"/>
  <c r="H19" i="26" s="1"/>
  <c r="F20" i="26"/>
  <c r="H20" i="26" s="1"/>
  <c r="F21" i="26"/>
  <c r="H21" i="26" s="1"/>
  <c r="F22" i="26"/>
  <c r="H22" i="26" s="1"/>
  <c r="F23" i="26"/>
  <c r="H23" i="26" s="1"/>
  <c r="F24" i="26"/>
  <c r="H24" i="26" s="1"/>
  <c r="F25" i="26"/>
  <c r="H25" i="26" s="1"/>
  <c r="F26" i="26"/>
  <c r="H26" i="26" s="1"/>
  <c r="F27" i="26"/>
  <c r="H27" i="26" s="1"/>
  <c r="F28" i="26"/>
  <c r="H28" i="26" s="1"/>
  <c r="F29" i="26"/>
  <c r="H29" i="26" s="1"/>
  <c r="F30" i="26"/>
  <c r="H30" i="26" s="1"/>
  <c r="F31" i="26"/>
  <c r="H31" i="26" s="1"/>
  <c r="F32" i="26"/>
  <c r="H32" i="26" s="1"/>
  <c r="F33" i="26"/>
  <c r="H33" i="26" s="1"/>
  <c r="F34" i="26"/>
  <c r="H34" i="26" s="1"/>
  <c r="F35" i="26"/>
  <c r="H35" i="26" s="1"/>
  <c r="F36" i="26"/>
  <c r="H36" i="26" s="1"/>
  <c r="F37" i="26"/>
  <c r="H37" i="26" s="1"/>
  <c r="F38" i="26"/>
  <c r="H38" i="26" s="1"/>
  <c r="F39" i="26"/>
  <c r="H39" i="26" s="1"/>
  <c r="F40" i="26"/>
  <c r="H40" i="26" s="1"/>
  <c r="F41" i="26"/>
  <c r="H41" i="26" s="1"/>
  <c r="F42" i="26"/>
  <c r="H42" i="26" s="1"/>
  <c r="F43" i="26"/>
  <c r="H43" i="26" s="1"/>
  <c r="F44" i="26"/>
  <c r="H44" i="26" s="1"/>
  <c r="F45" i="26"/>
  <c r="H45" i="26" s="1"/>
  <c r="F46" i="26"/>
  <c r="H46" i="26" s="1"/>
  <c r="F47" i="26"/>
  <c r="H47" i="26" s="1"/>
  <c r="F48" i="26"/>
  <c r="H48" i="26" s="1"/>
  <c r="F49" i="26"/>
  <c r="H49" i="26" s="1"/>
  <c r="F50" i="26"/>
  <c r="H50" i="26" s="1"/>
  <c r="F51" i="26"/>
  <c r="H51" i="26" s="1"/>
  <c r="F52" i="26"/>
  <c r="H52" i="26" s="1"/>
  <c r="F53" i="26"/>
  <c r="H53" i="26" s="1"/>
  <c r="F54" i="26"/>
  <c r="H54" i="26" s="1"/>
  <c r="F55" i="26"/>
  <c r="H55" i="26" s="1"/>
  <c r="F56" i="26"/>
  <c r="H56" i="26" s="1"/>
  <c r="F57" i="26"/>
  <c r="H57" i="26" s="1"/>
  <c r="F58" i="26"/>
  <c r="H58" i="26" s="1"/>
  <c r="F59" i="26"/>
  <c r="H59" i="26" s="1"/>
  <c r="F60" i="26"/>
  <c r="H60" i="26" s="1"/>
  <c r="F61" i="26"/>
  <c r="H61" i="26" s="1"/>
  <c r="F62" i="26"/>
  <c r="H62" i="26" s="1"/>
  <c r="F63" i="26"/>
  <c r="H63" i="26" s="1"/>
  <c r="F64" i="26"/>
  <c r="H64" i="26" s="1"/>
  <c r="F65" i="26"/>
  <c r="H65" i="26" s="1"/>
  <c r="F66" i="26"/>
  <c r="H66" i="26" s="1"/>
  <c r="F67" i="26"/>
  <c r="H67" i="26" s="1"/>
  <c r="F68" i="26"/>
  <c r="H68" i="26" s="1"/>
  <c r="F69" i="26"/>
  <c r="H69" i="26" s="1"/>
  <c r="F70" i="26"/>
  <c r="H70" i="26" s="1"/>
  <c r="F71" i="26"/>
  <c r="H71" i="26" s="1"/>
  <c r="F72" i="26"/>
  <c r="H72" i="26" s="1"/>
  <c r="F73" i="26"/>
  <c r="H73" i="26" s="1"/>
  <c r="F74" i="26"/>
  <c r="H74" i="26" s="1"/>
  <c r="F75" i="26"/>
  <c r="H75" i="26" s="1"/>
  <c r="F76" i="26"/>
  <c r="H76" i="26" s="1"/>
  <c r="F77" i="26"/>
  <c r="H77" i="26" s="1"/>
  <c r="F78" i="26"/>
  <c r="H78" i="26" s="1"/>
  <c r="F79" i="26"/>
  <c r="H79" i="26" s="1"/>
  <c r="F80" i="26"/>
  <c r="H80" i="26" s="1"/>
  <c r="F81" i="26"/>
  <c r="H81" i="26" s="1"/>
  <c r="F82" i="26"/>
  <c r="H82" i="26" s="1"/>
  <c r="F83" i="26"/>
  <c r="H83" i="26" s="1"/>
  <c r="F84" i="26"/>
  <c r="H84" i="26" s="1"/>
  <c r="F85" i="26"/>
  <c r="H85" i="26" s="1"/>
  <c r="F86" i="26"/>
  <c r="H86" i="26" s="1"/>
  <c r="F87" i="26"/>
  <c r="H87" i="26" s="1"/>
  <c r="F88" i="26"/>
  <c r="H88" i="26" s="1"/>
  <c r="F89" i="26"/>
  <c r="H89" i="26" s="1"/>
  <c r="F90" i="26"/>
  <c r="H90" i="26" s="1"/>
  <c r="F91" i="26"/>
  <c r="H91" i="26" s="1"/>
  <c r="F92" i="26"/>
  <c r="H92" i="26" s="1"/>
  <c r="F93" i="26"/>
  <c r="H93" i="26" s="1"/>
  <c r="F94" i="26"/>
  <c r="H94" i="26" s="1"/>
  <c r="F95" i="26"/>
  <c r="H95" i="26" s="1"/>
  <c r="F96" i="26"/>
  <c r="H96" i="26" s="1"/>
  <c r="F97" i="26"/>
  <c r="H97" i="26" s="1"/>
  <c r="F98" i="26"/>
  <c r="H98" i="26" s="1"/>
  <c r="F99" i="26"/>
  <c r="H99" i="26" s="1"/>
  <c r="F100" i="26"/>
  <c r="H100" i="26" s="1"/>
  <c r="F101" i="26"/>
  <c r="H101" i="26" s="1"/>
  <c r="F102" i="26"/>
  <c r="H102" i="26" s="1"/>
  <c r="F103" i="26"/>
  <c r="H103" i="26" s="1"/>
  <c r="F104" i="26"/>
  <c r="H104" i="26" s="1"/>
  <c r="F105" i="26"/>
  <c r="H105" i="26" s="1"/>
  <c r="F106" i="26"/>
  <c r="H106" i="26" s="1"/>
  <c r="F107" i="26"/>
  <c r="H107" i="26" s="1"/>
  <c r="F108" i="26"/>
  <c r="H108" i="26" s="1"/>
  <c r="F109" i="26"/>
  <c r="H109" i="26" s="1"/>
  <c r="F110" i="26"/>
  <c r="H110" i="26" s="1"/>
  <c r="F111" i="26"/>
  <c r="H111" i="26" s="1"/>
  <c r="F112" i="26"/>
  <c r="H112" i="26" s="1"/>
  <c r="F113" i="26"/>
  <c r="H113" i="26" s="1"/>
  <c r="F114" i="26"/>
  <c r="H114" i="26" s="1"/>
  <c r="F115" i="26"/>
  <c r="H115" i="26" s="1"/>
  <c r="F116" i="26"/>
  <c r="H116" i="26" s="1"/>
  <c r="F117" i="26"/>
  <c r="H117" i="26" s="1"/>
  <c r="F118" i="26"/>
  <c r="H118" i="26" s="1"/>
  <c r="F119" i="26"/>
  <c r="H119" i="26" s="1"/>
  <c r="F120" i="26"/>
  <c r="H120" i="26" s="1"/>
  <c r="F121" i="26"/>
  <c r="H121" i="26" s="1"/>
  <c r="F122" i="26"/>
  <c r="H122" i="26" s="1"/>
  <c r="F123" i="26"/>
  <c r="H123" i="26" s="1"/>
  <c r="F124" i="26"/>
  <c r="H124" i="26" s="1"/>
  <c r="F125" i="26"/>
  <c r="H125" i="26" s="1"/>
  <c r="F126" i="26"/>
  <c r="H126" i="26" s="1"/>
  <c r="F127" i="26"/>
  <c r="H127" i="26" s="1"/>
  <c r="F128" i="26"/>
  <c r="H128" i="26" s="1"/>
  <c r="F129" i="26"/>
  <c r="H129" i="26" s="1"/>
  <c r="F130" i="26"/>
  <c r="H130" i="26" s="1"/>
  <c r="F131" i="26"/>
  <c r="H131" i="26" s="1"/>
  <c r="F132" i="26"/>
  <c r="H132" i="26" s="1"/>
  <c r="F133" i="26"/>
  <c r="H133" i="26" s="1"/>
  <c r="F134" i="26"/>
  <c r="H134" i="26" s="1"/>
  <c r="F135" i="26"/>
  <c r="H135" i="26" s="1"/>
  <c r="F136" i="26"/>
  <c r="H136" i="26" s="1"/>
  <c r="F137" i="26"/>
  <c r="H137" i="26" s="1"/>
  <c r="F138" i="26"/>
  <c r="H138" i="26" s="1"/>
  <c r="F139" i="26"/>
  <c r="H139" i="26" s="1"/>
  <c r="F140" i="26"/>
  <c r="H140" i="26" s="1"/>
  <c r="F141" i="26"/>
  <c r="H141" i="26" s="1"/>
  <c r="F142" i="26"/>
  <c r="H142" i="26" s="1"/>
  <c r="F143" i="26"/>
  <c r="H143" i="26" s="1"/>
  <c r="F144" i="26"/>
  <c r="H144" i="26" s="1"/>
  <c r="F145" i="26"/>
  <c r="H145" i="26" s="1"/>
  <c r="F146" i="26"/>
  <c r="H146" i="26" s="1"/>
  <c r="F147" i="26"/>
  <c r="H147" i="26" s="1"/>
  <c r="F148" i="26"/>
  <c r="H148" i="26" s="1"/>
  <c r="F149" i="26"/>
  <c r="H149" i="26" s="1"/>
  <c r="F150" i="26"/>
  <c r="H150" i="26" s="1"/>
  <c r="F151" i="26"/>
  <c r="H151" i="26" s="1"/>
  <c r="F152" i="26"/>
  <c r="H152" i="26" s="1"/>
  <c r="F153" i="26"/>
  <c r="H153" i="26" s="1"/>
  <c r="F154" i="26"/>
  <c r="H154" i="26" s="1"/>
  <c r="F155" i="26"/>
  <c r="H155" i="26" s="1"/>
  <c r="F156" i="26"/>
  <c r="H156" i="26" s="1"/>
  <c r="F157" i="26"/>
  <c r="H157" i="26" s="1"/>
  <c r="F158" i="26"/>
  <c r="H158" i="26" s="1"/>
  <c r="F159" i="26"/>
  <c r="H159" i="26" s="1"/>
  <c r="F160" i="26"/>
  <c r="H160" i="26" s="1"/>
  <c r="F161" i="26"/>
  <c r="H161" i="26" s="1"/>
  <c r="F162" i="26"/>
  <c r="H162" i="26" s="1"/>
  <c r="F163" i="26"/>
  <c r="H163" i="26" s="1"/>
  <c r="F164" i="26"/>
  <c r="H164" i="26" s="1"/>
  <c r="F165" i="26"/>
  <c r="H165" i="26" s="1"/>
  <c r="F166" i="26"/>
  <c r="H166" i="26" s="1"/>
  <c r="F167" i="26"/>
  <c r="H167" i="26" s="1"/>
  <c r="F168" i="26"/>
  <c r="H168" i="26" s="1"/>
  <c r="F169" i="26"/>
  <c r="H169" i="26" s="1"/>
  <c r="F170" i="26"/>
  <c r="H170" i="26" s="1"/>
  <c r="F171" i="26"/>
  <c r="H171" i="26" s="1"/>
  <c r="F172" i="26"/>
  <c r="H172" i="26" s="1"/>
  <c r="F173" i="26"/>
  <c r="H173" i="26" s="1"/>
  <c r="F174" i="26"/>
  <c r="H174" i="26" s="1"/>
  <c r="F175" i="26"/>
  <c r="H175" i="26" s="1"/>
  <c r="F176" i="26"/>
  <c r="H176" i="26" s="1"/>
  <c r="F177" i="26"/>
  <c r="H177" i="26" s="1"/>
  <c r="F178" i="26"/>
  <c r="H178" i="26" s="1"/>
  <c r="F179" i="26"/>
  <c r="H179" i="26" s="1"/>
  <c r="F180" i="26"/>
  <c r="H180" i="26" s="1"/>
  <c r="F181" i="26"/>
  <c r="H181" i="26" s="1"/>
  <c r="F182" i="26"/>
  <c r="H182" i="26" s="1"/>
  <c r="F183" i="26"/>
  <c r="H183" i="26" s="1"/>
  <c r="F184" i="26"/>
  <c r="H184" i="26" s="1"/>
  <c r="F185" i="26"/>
  <c r="H185" i="26" s="1"/>
  <c r="F186" i="26"/>
  <c r="H186" i="26" s="1"/>
  <c r="F187" i="26"/>
  <c r="H187" i="26" s="1"/>
  <c r="F188" i="26"/>
  <c r="H188" i="26" s="1"/>
  <c r="F189" i="26"/>
  <c r="H189" i="26" s="1"/>
  <c r="F190" i="26"/>
  <c r="H190" i="26" s="1"/>
  <c r="F191" i="26"/>
  <c r="H191" i="26" s="1"/>
  <c r="F192" i="26"/>
  <c r="H192" i="26" s="1"/>
  <c r="F193" i="26"/>
  <c r="H193" i="26" s="1"/>
  <c r="F194" i="26"/>
  <c r="H194" i="26" s="1"/>
  <c r="F195" i="26"/>
  <c r="H195" i="26" s="1"/>
  <c r="F196" i="26"/>
  <c r="H196" i="26" s="1"/>
  <c r="F197" i="26"/>
  <c r="H197" i="26" s="1"/>
  <c r="F198" i="26"/>
  <c r="H198" i="26" s="1"/>
  <c r="F199" i="26"/>
  <c r="H199" i="26" s="1"/>
  <c r="F200" i="26"/>
  <c r="H200" i="26" s="1"/>
  <c r="F201" i="26"/>
  <c r="H201" i="26" s="1"/>
  <c r="F202" i="26"/>
  <c r="H202" i="26" s="1"/>
  <c r="F203" i="26"/>
  <c r="H203" i="26" s="1"/>
  <c r="F204" i="26"/>
  <c r="H204" i="26" s="1"/>
  <c r="F205" i="26"/>
  <c r="H205" i="26" s="1"/>
  <c r="F206" i="26"/>
  <c r="H206" i="26" s="1"/>
  <c r="F207" i="26"/>
  <c r="H207" i="26" s="1"/>
  <c r="F208" i="26"/>
  <c r="H208" i="26" s="1"/>
  <c r="F209" i="26"/>
  <c r="H209" i="26" s="1"/>
  <c r="F210" i="26"/>
  <c r="H210" i="26" s="1"/>
  <c r="F211" i="26"/>
  <c r="H211" i="26" s="1"/>
  <c r="F212" i="26"/>
  <c r="H212" i="26" s="1"/>
  <c r="F213" i="26"/>
  <c r="H213" i="26" s="1"/>
  <c r="F214" i="26"/>
  <c r="H214" i="26" s="1"/>
  <c r="F215" i="26"/>
  <c r="H215" i="26" s="1"/>
  <c r="F216" i="26"/>
  <c r="H216" i="26" s="1"/>
  <c r="F217" i="26"/>
  <c r="H217" i="26" s="1"/>
  <c r="F218" i="26"/>
  <c r="H218" i="26" s="1"/>
  <c r="F219" i="26"/>
  <c r="H219" i="26" s="1"/>
  <c r="F220" i="26"/>
  <c r="H220" i="26" s="1"/>
  <c r="F221" i="26"/>
  <c r="H221" i="26" s="1"/>
  <c r="F222" i="26"/>
  <c r="H222" i="26" s="1"/>
  <c r="F223" i="26"/>
  <c r="H223" i="26" s="1"/>
  <c r="F224" i="26"/>
  <c r="H224" i="26" s="1"/>
  <c r="F225" i="26"/>
  <c r="H225" i="26" s="1"/>
  <c r="F226" i="26"/>
  <c r="H226" i="26" s="1"/>
  <c r="F227" i="26"/>
  <c r="H227" i="26" s="1"/>
  <c r="F228" i="26"/>
  <c r="H228" i="26" s="1"/>
  <c r="F229" i="26"/>
  <c r="H229" i="26" s="1"/>
  <c r="F230" i="26"/>
  <c r="H230" i="26" s="1"/>
  <c r="F231" i="26"/>
  <c r="H231" i="26" s="1"/>
  <c r="F232" i="26"/>
  <c r="H232" i="26" s="1"/>
  <c r="F233" i="26"/>
  <c r="H233" i="26" s="1"/>
  <c r="F234" i="26"/>
  <c r="H234" i="26" s="1"/>
  <c r="F235" i="26"/>
  <c r="H235" i="26" s="1"/>
  <c r="F236" i="26"/>
  <c r="H236" i="26" s="1"/>
  <c r="F237" i="26"/>
  <c r="H237" i="26" s="1"/>
  <c r="F238" i="26"/>
  <c r="H238" i="26" s="1"/>
  <c r="F239" i="26"/>
  <c r="H239" i="26" s="1"/>
  <c r="F254" i="26"/>
  <c r="H254" i="26" s="1"/>
  <c r="F255" i="26"/>
  <c r="H255" i="26" s="1"/>
  <c r="F256" i="26"/>
  <c r="H256" i="26" s="1"/>
  <c r="F257" i="26"/>
  <c r="H257" i="26" s="1"/>
  <c r="F258" i="26"/>
  <c r="H258" i="26" s="1"/>
  <c r="F259" i="26"/>
  <c r="H259" i="26" s="1"/>
  <c r="F260" i="26"/>
  <c r="H260" i="26" s="1"/>
  <c r="F261" i="26"/>
  <c r="H261" i="26" s="1"/>
  <c r="F262" i="26"/>
  <c r="H262" i="26" s="1"/>
  <c r="F263" i="26"/>
  <c r="H263" i="26" s="1"/>
  <c r="F264" i="26"/>
  <c r="H264" i="26" s="1"/>
  <c r="F265" i="26"/>
  <c r="H265" i="26" s="1"/>
  <c r="F266" i="26"/>
  <c r="H266" i="26" s="1"/>
  <c r="F267" i="26"/>
  <c r="H267" i="26" s="1"/>
  <c r="F268" i="26"/>
  <c r="H268" i="26" s="1"/>
  <c r="F269" i="26"/>
  <c r="H269" i="26" s="1"/>
  <c r="F270" i="26"/>
  <c r="H270" i="26" s="1"/>
  <c r="F271" i="26"/>
  <c r="H271" i="26" s="1"/>
  <c r="F272" i="26"/>
  <c r="H272" i="26" s="1"/>
  <c r="F273" i="26"/>
  <c r="H273" i="26" s="1"/>
  <c r="F274" i="26"/>
  <c r="H274" i="26" s="1"/>
  <c r="F275" i="26"/>
  <c r="H275" i="26" s="1"/>
  <c r="F276" i="26"/>
  <c r="H276" i="26" s="1"/>
  <c r="F277" i="26"/>
  <c r="H277" i="26" s="1"/>
  <c r="F278" i="26"/>
  <c r="H278" i="26" s="1"/>
  <c r="F279" i="26"/>
  <c r="H279" i="26" s="1"/>
  <c r="F280" i="26"/>
  <c r="H280" i="26" s="1"/>
  <c r="F281" i="26"/>
  <c r="H281" i="26" s="1"/>
  <c r="F282" i="26"/>
  <c r="H282" i="26" s="1"/>
  <c r="F283" i="26"/>
  <c r="H283" i="26" s="1"/>
  <c r="F284" i="26"/>
  <c r="H284" i="26" s="1"/>
  <c r="F285" i="26"/>
  <c r="H285" i="26" s="1"/>
  <c r="F286" i="26"/>
  <c r="H286" i="26" s="1"/>
  <c r="F287" i="26"/>
  <c r="H287" i="26" s="1"/>
  <c r="F288" i="26"/>
  <c r="H288" i="26" s="1"/>
  <c r="F289" i="26"/>
  <c r="H289" i="26" s="1"/>
  <c r="F290" i="26"/>
  <c r="H290" i="26" s="1"/>
  <c r="F291" i="26"/>
  <c r="H291" i="26" s="1"/>
  <c r="F292" i="26"/>
  <c r="H292" i="26" s="1"/>
  <c r="F293" i="26"/>
  <c r="H293" i="26" s="1"/>
  <c r="F294" i="26"/>
  <c r="H294" i="26" s="1"/>
  <c r="F295" i="26"/>
  <c r="H295" i="26" s="1"/>
  <c r="F296" i="26"/>
  <c r="H296" i="26" s="1"/>
  <c r="F297" i="26"/>
  <c r="H297" i="26" s="1"/>
  <c r="F298" i="26"/>
  <c r="H298" i="26" s="1"/>
  <c r="F299" i="26"/>
  <c r="H299" i="26" s="1"/>
  <c r="F300" i="26"/>
  <c r="H300" i="26" s="1"/>
  <c r="F301" i="26"/>
  <c r="H301" i="26" s="1"/>
  <c r="F302" i="26"/>
  <c r="H302" i="26" s="1"/>
  <c r="F303" i="26"/>
  <c r="H303" i="26" s="1"/>
  <c r="F304" i="26"/>
  <c r="H304" i="26" s="1"/>
  <c r="F305" i="26"/>
  <c r="H305" i="26" s="1"/>
  <c r="F306" i="26"/>
  <c r="H306" i="26" s="1"/>
  <c r="F307" i="26"/>
  <c r="H307" i="26" s="1"/>
  <c r="F308" i="26"/>
  <c r="H308" i="26" s="1"/>
  <c r="F309" i="26"/>
  <c r="H309" i="26" s="1"/>
  <c r="F310" i="26"/>
  <c r="H310" i="26" s="1"/>
  <c r="F311" i="26"/>
  <c r="H311" i="26" s="1"/>
  <c r="F312" i="26"/>
  <c r="H312" i="26" s="1"/>
  <c r="F313" i="26"/>
  <c r="H313" i="26" s="1"/>
  <c r="F314" i="26"/>
  <c r="H314" i="26" s="1"/>
  <c r="F315" i="26"/>
  <c r="H315" i="26" s="1"/>
  <c r="F316" i="26"/>
  <c r="H316" i="26" s="1"/>
  <c r="F317" i="26"/>
  <c r="H317" i="26" s="1"/>
  <c r="F318" i="26"/>
  <c r="H318" i="26" s="1"/>
  <c r="F319" i="26"/>
  <c r="H319" i="26" s="1"/>
  <c r="F320" i="26"/>
  <c r="H320" i="26" s="1"/>
  <c r="F321" i="26"/>
  <c r="H321" i="26" s="1"/>
  <c r="F322" i="26"/>
  <c r="H322" i="26" s="1"/>
  <c r="F323" i="26"/>
  <c r="H323" i="26" s="1"/>
  <c r="F324" i="26"/>
  <c r="H324" i="26" s="1"/>
  <c r="F325" i="26"/>
  <c r="H325" i="26" s="1"/>
  <c r="F326" i="26"/>
  <c r="H326" i="26" s="1"/>
  <c r="F327" i="26"/>
  <c r="H327" i="26" s="1"/>
  <c r="F328" i="26"/>
  <c r="H328" i="26" s="1"/>
  <c r="F329" i="26"/>
  <c r="H329" i="26" s="1"/>
  <c r="F330" i="26"/>
  <c r="H330" i="26" s="1"/>
  <c r="F331" i="26"/>
  <c r="H331" i="26" s="1"/>
  <c r="F332" i="26"/>
  <c r="H332" i="26" s="1"/>
  <c r="F333" i="26"/>
  <c r="H333" i="26" s="1"/>
  <c r="F334" i="26"/>
  <c r="H334" i="26" s="1"/>
  <c r="F335" i="26"/>
  <c r="H335" i="26" s="1"/>
  <c r="F336" i="26"/>
  <c r="H336" i="26" s="1"/>
  <c r="F337" i="26"/>
  <c r="H337" i="26" s="1"/>
  <c r="F338" i="26"/>
  <c r="H338" i="26" s="1"/>
  <c r="F339" i="26"/>
  <c r="H339" i="26" s="1"/>
  <c r="F340" i="26"/>
  <c r="H340" i="26" s="1"/>
  <c r="F341" i="26"/>
  <c r="H341" i="26" s="1"/>
  <c r="F342" i="26"/>
  <c r="H342" i="26" s="1"/>
  <c r="F343" i="26"/>
  <c r="H343" i="26" s="1"/>
  <c r="F344" i="26"/>
  <c r="H344" i="26" s="1"/>
  <c r="F345" i="26"/>
  <c r="H345" i="26" s="1"/>
  <c r="F346" i="26"/>
  <c r="H346" i="26" s="1"/>
  <c r="F347" i="26"/>
  <c r="H347" i="26" s="1"/>
  <c r="F11" i="26"/>
  <c r="H11" i="26" s="1"/>
  <c r="F7" i="26"/>
  <c r="H7" i="26" s="1"/>
  <c r="F8" i="26"/>
  <c r="H8" i="26" s="1"/>
  <c r="F9" i="26"/>
  <c r="H9" i="26" s="1"/>
  <c r="F10" i="26"/>
  <c r="H10" i="26" s="1"/>
  <c r="F5" i="26"/>
  <c r="H5" i="26" s="1"/>
  <c r="F6" i="26"/>
  <c r="H6" i="26" s="1"/>
  <c r="K13" i="26"/>
  <c r="K19" i="26"/>
  <c r="K29" i="26"/>
  <c r="K35" i="26"/>
  <c r="K38" i="26"/>
  <c r="K67" i="26"/>
  <c r="K70" i="26"/>
  <c r="K103" i="26"/>
  <c r="K107" i="26"/>
  <c r="K110" i="26"/>
  <c r="K125" i="26"/>
  <c r="K131" i="26"/>
  <c r="K134" i="26"/>
  <c r="K142" i="26"/>
  <c r="K147" i="26"/>
  <c r="K158" i="26"/>
  <c r="K163" i="26"/>
  <c r="K183" i="26"/>
  <c r="K198" i="26"/>
  <c r="K229" i="26"/>
  <c r="K262" i="26"/>
  <c r="K269" i="26"/>
  <c r="K288" i="26"/>
  <c r="K319" i="26"/>
  <c r="G4" i="14"/>
  <c r="G2" i="14"/>
  <c r="K16" i="26" l="1"/>
  <c r="K82" i="26"/>
  <c r="K26" i="26"/>
  <c r="K188" i="26"/>
  <c r="K220" i="26"/>
  <c r="K273" i="26"/>
  <c r="K313" i="26"/>
  <c r="K335" i="26"/>
  <c r="K343" i="26"/>
  <c r="K50" i="26"/>
  <c r="K254" i="26"/>
  <c r="K42" i="26"/>
  <c r="K294" i="26"/>
  <c r="K178" i="26"/>
  <c r="K278" i="26"/>
  <c r="K122" i="26"/>
  <c r="K215" i="26"/>
  <c r="K305" i="26"/>
  <c r="K119" i="26"/>
  <c r="K23" i="26"/>
  <c r="K328" i="26"/>
  <c r="K173" i="26"/>
  <c r="K32" i="26"/>
  <c r="K56" i="26"/>
  <c r="K224" i="26"/>
  <c r="K168" i="26"/>
  <c r="K7" i="26"/>
  <c r="K259" i="26"/>
  <c r="K299" i="26"/>
  <c r="K330" i="26"/>
  <c r="K324" i="26"/>
  <c r="K209" i="26"/>
  <c r="K338" i="26"/>
  <c r="K193" i="26"/>
  <c r="K153" i="26"/>
  <c r="K113" i="26"/>
  <c r="K270" i="26"/>
  <c r="K71" i="26"/>
  <c r="K314" i="26"/>
  <c r="K263" i="26"/>
  <c r="K344" i="26"/>
  <c r="K306" i="26"/>
  <c r="K120" i="26"/>
  <c r="K255" i="26"/>
  <c r="K20" i="26"/>
  <c r="K336" i="26"/>
  <c r="K295" i="26"/>
  <c r="K111" i="26"/>
  <c r="K43" i="26"/>
  <c r="K230" i="26"/>
  <c r="K184" i="26"/>
  <c r="K143" i="26"/>
  <c r="K39" i="26"/>
  <c r="K329" i="26"/>
  <c r="K179" i="26"/>
  <c r="K135" i="26"/>
  <c r="K104" i="26"/>
  <c r="K250" i="26"/>
  <c r="K51" i="26"/>
  <c r="K199" i="26"/>
  <c r="K123" i="26"/>
  <c r="K83" i="26"/>
  <c r="K320" i="26"/>
  <c r="K260" i="26"/>
  <c r="K225" i="26"/>
  <c r="K169" i="26"/>
  <c r="K154" i="26"/>
  <c r="K68" i="26"/>
  <c r="K36" i="26"/>
  <c r="K14" i="26"/>
  <c r="K8" i="26"/>
  <c r="K221" i="26"/>
  <c r="K164" i="26"/>
  <c r="K148" i="26"/>
  <c r="K57" i="26"/>
  <c r="K33" i="26"/>
  <c r="K24" i="26"/>
  <c r="K325" i="26"/>
  <c r="K279" i="26"/>
  <c r="K216" i="26"/>
  <c r="K194" i="26"/>
  <c r="K159" i="26"/>
  <c r="K132" i="26"/>
  <c r="K108" i="26"/>
  <c r="K30" i="26"/>
  <c r="K339" i="26"/>
  <c r="K331" i="26"/>
  <c r="K300" i="26"/>
  <c r="K289" i="26"/>
  <c r="K274" i="26"/>
  <c r="K210" i="26"/>
  <c r="K189" i="26"/>
  <c r="K174" i="26"/>
  <c r="K126" i="26"/>
  <c r="K114" i="26"/>
  <c r="K27" i="26"/>
  <c r="K17" i="26"/>
  <c r="K345" i="26" l="1"/>
  <c r="K21" i="26"/>
  <c r="K144" i="26"/>
  <c r="K271" i="26"/>
  <c r="K231" i="26"/>
  <c r="K264" i="26"/>
  <c r="K185" i="26"/>
  <c r="K121" i="26"/>
  <c r="K296" i="26"/>
  <c r="K44" i="26"/>
  <c r="K180" i="26"/>
  <c r="K256" i="26"/>
  <c r="K72" i="26"/>
  <c r="K315" i="26"/>
  <c r="K105" i="26"/>
  <c r="K307" i="26"/>
  <c r="K200" i="26"/>
  <c r="K124" i="26"/>
  <c r="K40" i="26"/>
  <c r="K337" i="26"/>
  <c r="K84" i="26"/>
  <c r="K136" i="26"/>
  <c r="K112" i="26"/>
  <c r="K251" i="26"/>
  <c r="K52" i="26"/>
  <c r="K115" i="26"/>
  <c r="K290" i="26"/>
  <c r="K280" i="26"/>
  <c r="K34" i="26"/>
  <c r="K37" i="26"/>
  <c r="K69" i="26"/>
  <c r="K321" i="26"/>
  <c r="K346" i="26"/>
  <c r="K18" i="26"/>
  <c r="K175" i="26"/>
  <c r="K211" i="26"/>
  <c r="K332" i="26"/>
  <c r="K109" i="26"/>
  <c r="K133" i="26"/>
  <c r="K195" i="26"/>
  <c r="K165" i="26"/>
  <c r="K155" i="26"/>
  <c r="K186" i="26"/>
  <c r="K226" i="26"/>
  <c r="K28" i="26"/>
  <c r="K127" i="26"/>
  <c r="K275" i="26"/>
  <c r="K301" i="26"/>
  <c r="K160" i="26"/>
  <c r="K326" i="26"/>
  <c r="K25" i="26"/>
  <c r="K15" i="26"/>
  <c r="K190" i="26"/>
  <c r="K232" i="26"/>
  <c r="K340" i="26"/>
  <c r="K31" i="26"/>
  <c r="K217" i="26"/>
  <c r="K58" i="26"/>
  <c r="K149" i="26"/>
  <c r="K222" i="26"/>
  <c r="K9" i="26"/>
  <c r="K170" i="26"/>
  <c r="K261" i="26"/>
  <c r="K106" i="26" l="1"/>
  <c r="K272" i="26"/>
  <c r="K145" i="26"/>
  <c r="K22" i="26"/>
  <c r="K85" i="26"/>
  <c r="K181" i="26"/>
  <c r="K257" i="26"/>
  <c r="K45" i="26"/>
  <c r="K201" i="26"/>
  <c r="K297" i="26"/>
  <c r="K265" i="26"/>
  <c r="K73" i="26"/>
  <c r="K316" i="26"/>
  <c r="K53" i="26"/>
  <c r="K308" i="26"/>
  <c r="K41" i="26"/>
  <c r="K137" i="26"/>
  <c r="K252" i="26"/>
  <c r="K327" i="26"/>
  <c r="K347" i="26"/>
  <c r="K291" i="26"/>
  <c r="K150" i="26"/>
  <c r="K218" i="26"/>
  <c r="K233" i="26"/>
  <c r="K302" i="26"/>
  <c r="K128" i="26"/>
  <c r="K187" i="26"/>
  <c r="K176" i="26"/>
  <c r="K171" i="26"/>
  <c r="K10" i="26"/>
  <c r="K223" i="26"/>
  <c r="K59" i="26"/>
  <c r="K341" i="26"/>
  <c r="K191" i="26"/>
  <c r="K161" i="26"/>
  <c r="K276" i="26"/>
  <c r="K227" i="26"/>
  <c r="K156" i="26"/>
  <c r="K166" i="26"/>
  <c r="K196" i="26"/>
  <c r="K333" i="26"/>
  <c r="K212" i="26"/>
  <c r="K322" i="26"/>
  <c r="K281" i="26"/>
  <c r="K116" i="26"/>
  <c r="K46" i="26" l="1"/>
  <c r="K146" i="26"/>
  <c r="K258" i="26"/>
  <c r="K202" i="26"/>
  <c r="K266" i="26"/>
  <c r="K182" i="26"/>
  <c r="K86" i="26"/>
  <c r="K309" i="26"/>
  <c r="K298" i="26"/>
  <c r="K317" i="26"/>
  <c r="K74" i="26"/>
  <c r="K54" i="26"/>
  <c r="K138" i="26"/>
  <c r="K253" i="26"/>
  <c r="K303" i="26"/>
  <c r="K282" i="26"/>
  <c r="K334" i="26"/>
  <c r="K167" i="26"/>
  <c r="K228" i="26"/>
  <c r="K162" i="26"/>
  <c r="K192" i="26"/>
  <c r="K172" i="26"/>
  <c r="K234" i="26"/>
  <c r="K151" i="26"/>
  <c r="K292" i="26"/>
  <c r="K323" i="26"/>
  <c r="K117" i="26"/>
  <c r="K213" i="26"/>
  <c r="K197" i="26"/>
  <c r="K157" i="26"/>
  <c r="K277" i="26"/>
  <c r="K47" i="26"/>
  <c r="K342" i="26"/>
  <c r="K60" i="26"/>
  <c r="K11" i="26"/>
  <c r="K177" i="26"/>
  <c r="K129" i="26"/>
  <c r="K219" i="26"/>
  <c r="F3" i="26"/>
  <c r="H3" i="26" s="1"/>
  <c r="F4" i="26"/>
  <c r="H4" i="26" s="1"/>
  <c r="K75" i="26" l="1"/>
  <c r="K310" i="26"/>
  <c r="K203" i="26"/>
  <c r="K318" i="26"/>
  <c r="K87" i="26"/>
  <c r="K267" i="26"/>
  <c r="K55" i="26"/>
  <c r="K139" i="26"/>
  <c r="K283" i="26"/>
  <c r="K61" i="26"/>
  <c r="K118" i="26"/>
  <c r="K235" i="26"/>
  <c r="K12" i="26"/>
  <c r="K130" i="26"/>
  <c r="K48" i="26"/>
  <c r="K214" i="26"/>
  <c r="K293" i="26"/>
  <c r="K152" i="26"/>
  <c r="K304" i="26"/>
  <c r="K76" i="26" l="1"/>
  <c r="K311" i="26"/>
  <c r="K268" i="26"/>
  <c r="K204" i="26"/>
  <c r="K88" i="26"/>
  <c r="K140" i="26"/>
  <c r="K236" i="26"/>
  <c r="K49" i="26"/>
  <c r="K77" i="26"/>
  <c r="K62" i="26"/>
  <c r="K284" i="26"/>
  <c r="K312" i="26" l="1"/>
  <c r="K89" i="26"/>
  <c r="K205" i="26"/>
  <c r="K141" i="26"/>
  <c r="K285" i="26"/>
  <c r="K237" i="26"/>
  <c r="K63" i="26"/>
  <c r="K78" i="26"/>
  <c r="K90" i="26" l="1"/>
  <c r="K206" i="26"/>
  <c r="K64" i="26"/>
  <c r="K286" i="26"/>
  <c r="K91" i="26"/>
  <c r="K79" i="26"/>
  <c r="K238" i="26"/>
  <c r="K207" i="26" l="1"/>
  <c r="K80" i="26"/>
  <c r="K239" i="26"/>
  <c r="K92" i="26"/>
  <c r="K65" i="26"/>
  <c r="K287" i="26"/>
  <c r="K208" i="26" l="1"/>
  <c r="K93" i="26"/>
  <c r="K81" i="26"/>
  <c r="K66" i="26"/>
  <c r="F2" i="26"/>
  <c r="H2" i="26" s="1"/>
  <c r="E2" i="26"/>
  <c r="N2" i="24"/>
  <c r="B223" i="20"/>
  <c r="B224" i="20" s="1"/>
  <c r="B225" i="20" s="1"/>
  <c r="B216" i="20"/>
  <c r="B217" i="20" s="1"/>
  <c r="B218" i="20" s="1"/>
  <c r="B219" i="20" s="1"/>
  <c r="B191" i="20"/>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187" i="20"/>
  <c r="B168" i="20"/>
  <c r="B169" i="20" s="1"/>
  <c r="B170" i="20" s="1"/>
  <c r="B171" i="20" s="1"/>
  <c r="B172" i="20" s="1"/>
  <c r="B173" i="20" s="1"/>
  <c r="B174" i="20" s="1"/>
  <c r="B175" i="20" s="1"/>
  <c r="B176" i="20" s="1"/>
  <c r="B177" i="20" s="1"/>
  <c r="B178" i="20" s="1"/>
  <c r="B179" i="20" s="1"/>
  <c r="B180" i="20" s="1"/>
  <c r="B181" i="20" s="1"/>
  <c r="B182" i="20" s="1"/>
  <c r="B183" i="20" s="1"/>
  <c r="K2" i="26" l="1"/>
  <c r="K3" i="26"/>
  <c r="K94" i="26"/>
  <c r="K4" i="26" l="1"/>
  <c r="K95" i="26"/>
  <c r="K5" i="26" l="1"/>
  <c r="K96" i="26"/>
  <c r="K6" i="26" l="1"/>
  <c r="K97" i="26"/>
  <c r="K98" i="26" l="1"/>
  <c r="K99" i="26" l="1"/>
  <c r="K100" i="26" l="1"/>
  <c r="K101" i="26" l="1"/>
  <c r="K102" i="26" l="1"/>
</calcChain>
</file>

<file path=xl/sharedStrings.xml><?xml version="1.0" encoding="utf-8"?>
<sst xmlns="http://schemas.openxmlformats.org/spreadsheetml/2006/main" count="22731" uniqueCount="2628">
  <si>
    <t>Object</t>
  </si>
  <si>
    <t>-</t>
  </si>
  <si>
    <t>Procedure</t>
  </si>
  <si>
    <t>Description</t>
  </si>
  <si>
    <t>User.Accounts</t>
  </si>
  <si>
    <t>User.Accounts.{AccountId}</t>
  </si>
  <si>
    <t>User.Profile</t>
  </si>
  <si>
    <t>User.Roles</t>
  </si>
  <si>
    <t>User.Roles.{RoleId}</t>
  </si>
  <si>
    <t>User.Roles.{RoleId}.ACL.Rules.{RuleId}</t>
  </si>
  <si>
    <t>Services.Broadband</t>
  </si>
  <si>
    <t>User.Roles.{RoleId}.ACL.Rules</t>
  </si>
  <si>
    <t>Services.Broadband.Voice.SIP.Client</t>
  </si>
  <si>
    <t>Services.Broadband.Voice.SIP.Client.Extensions</t>
  </si>
  <si>
    <t>Services.Broadband.Voice.SIP.Client.Codecs</t>
  </si>
  <si>
    <t>Services.Broadband.Voice.SIP.Client.Codecs.{CodecId}</t>
  </si>
  <si>
    <t>Services.Local.DHCP.Server.v4</t>
  </si>
  <si>
    <t>Services.Local.DHCP.Server.v4.Pools</t>
  </si>
  <si>
    <t>Services.Local.DHCP.Server.v4.Pools.{PoolId}</t>
  </si>
  <si>
    <t>Add</t>
  </si>
  <si>
    <t>List</t>
  </si>
  <si>
    <t>Set</t>
  </si>
  <si>
    <t>Get</t>
  </si>
  <si>
    <t>Delete</t>
  </si>
  <si>
    <t>Services.Broadband.Voice.SIP.Client.Extensions.{ExtensionId}</t>
  </si>
  <si>
    <t>Services.Local.DHCP.Server.v4.Leases</t>
  </si>
  <si>
    <t>Services.Local.DHCP.Server.v4.Leases.{LeaseId}</t>
  </si>
  <si>
    <t>Services.Local.DNS.Proxy</t>
  </si>
  <si>
    <t>Services.Local.DNS.Proxy.Forwarders</t>
  </si>
  <si>
    <t>Services.Local.DNS.Proxy.Forwarders.{ForwarderId}</t>
  </si>
  <si>
    <t>Services.Local.Wi-Fi.ACL</t>
  </si>
  <si>
    <t>Services.Local.Wi-Fi.Scheduler</t>
  </si>
  <si>
    <t>Services.Local.Wi-Fi.WPS</t>
  </si>
  <si>
    <t>Services.Local.Wi-Fi.WPS.PIN</t>
  </si>
  <si>
    <t>Services.Local.Firewall</t>
  </si>
  <si>
    <t>Services.Local.Firewall.Profiles</t>
  </si>
  <si>
    <t>Services.Local.Firewall.Profiles.{ProfileId}</t>
  </si>
  <si>
    <t>Services.Local.Firewall.NAT.Rules</t>
  </si>
  <si>
    <t>Services.Local.Firewall.NAT.Rules.{RuleId}</t>
  </si>
  <si>
    <t>Services.Local.Firewall.NAT.DMZ</t>
  </si>
  <si>
    <t>Services.Local.Firewall.NAT.UPnPIGD</t>
  </si>
  <si>
    <t>Services.Local.Media.UPnPAV</t>
  </si>
  <si>
    <t>Services.Local.Media.FTP</t>
  </si>
  <si>
    <t>Services.Local.Media.DLNA</t>
  </si>
  <si>
    <t>Services.Local.Media.SMB</t>
  </si>
  <si>
    <t>Services.Management.CWMP</t>
  </si>
  <si>
    <t>Services.Management.CWMP.ACS</t>
  </si>
  <si>
    <t>System.Firmware</t>
  </si>
  <si>
    <t>System.Hardware</t>
  </si>
  <si>
    <t>System.LEDs</t>
  </si>
  <si>
    <t>System.LEDs.{LEDId}</t>
  </si>
  <si>
    <t>System.Resources</t>
  </si>
  <si>
    <t>{
  "Name": "Root",
  "Description": "Root access to the system."
}</t>
  </si>
  <si>
    <t>{
  "Limit": 10,
  "Offset": 0
}</t>
  </si>
  <si>
    <t>{
  "Id": "g726",
  "Name": "G.726",
  "Enabled": true,
  "Priority": 1,
  "Packetization": 20
}</t>
  </si>
  <si>
    <t>{
  "Enabled": true,
  "Priority": 1,
  "Packetization": 20
}</t>
  </si>
  <si>
    <t>{
  "MAC": "AA:BB:CC:00:11:22"
}</t>
  </si>
  <si>
    <t>{
  "PIN": 1234
}</t>
  </si>
  <si>
    <t>{ 
  "Id": "Admin"
}</t>
  </si>
  <si>
    <t>Layer</t>
  </si>
  <si>
    <t>Adds a new</t>
  </si>
  <si>
    <t>Resource</t>
  </si>
  <si>
    <t>Retrieves a list of</t>
  </si>
  <si>
    <t>Prefix</t>
  </si>
  <si>
    <t>Sufix</t>
  </si>
  <si>
    <t>.</t>
  </si>
  <si>
    <t>s.</t>
  </si>
  <si>
    <t>{
  "Id": "Root",
  "Name": "Root",
  "Description": "Root access to the system."
}</t>
  </si>
  <si>
    <t>{
  "Id": "Root"
}</t>
  </si>
  <si>
    <t>User Account</t>
  </si>
  <si>
    <t>User Profile</t>
  </si>
  <si>
    <t>User Role</t>
  </si>
  <si>
    <t>User Role ACL Rule</t>
  </si>
  <si>
    <t>{
  "Id": "WUI"
}</t>
  </si>
  <si>
    <t>Broadband Service</t>
  </si>
  <si>
    <t>SIP Client</t>
  </si>
  <si>
    <t>Services.Broadband.Data</t>
  </si>
  <si>
    <t>{
  "Id": "Data",
  "Name": "Internet",
  "Enabled": true,
  "Status": "Active",
  "IPInterfacesList": [
    "Interfaces.IP.WAN_xDSL",
    "Interfaces.IP.WAN_Mobile"
  ],
  "NetworkMode": "Fallback"
}</t>
  </si>
  <si>
    <t>Broadband Data Service</t>
  </si>
  <si>
    <t>Interfaces.Physical.Network.LAN.Wi-Fi.Radios</t>
  </si>
  <si>
    <t>Interfaces.Physical.Network.LAN.Wi-Fi.Radios.{RadioId}</t>
  </si>
  <si>
    <t>Interfaces.Physical.Network.LAN.Wi-Fi.Radios.{RadioId}.BSSs</t>
  </si>
  <si>
    <t>Interfaces.Physical.Network.LAN.Wi-Fi.Radios.{RadioId}.BSSs.{BSSId}</t>
  </si>
  <si>
    <t>Interfaces.Physical.Network.LAN.Wi-Fi.Radios.{RadioId}.BSSs.{BSSId}.Stations</t>
  </si>
  <si>
    <t>Interfaces.Physical.Network.LAN.Wi-Fi.Radios.{RadioId}.BSSs.{BSSId}.Stations.{StationId}</t>
  </si>
  <si>
    <t>Interfaces.Physical.Network.WAN</t>
  </si>
  <si>
    <t>Interfaces.Physical.Network.WAN.DOCSIS</t>
  </si>
  <si>
    <t>Interfaces.Physical.Network.WAN.Ethernet</t>
  </si>
  <si>
    <t>Interfaces.Physical.Network.WAN.Mobile</t>
  </si>
  <si>
    <t>Interfaces.Physical.Network.WAN.Mobile.SIM</t>
  </si>
  <si>
    <t>Interfaces.Physical.Network.WAN.xDSL</t>
  </si>
  <si>
    <t>Interfaces.Physical.Voice.DECT</t>
  </si>
  <si>
    <t>Interfaces.Physical.Voice.FXS</t>
  </si>
  <si>
    <t>Interfaces.Physical.Voice.FXS.{InterfaceId}</t>
  </si>
  <si>
    <t>Interfaces.IP</t>
  </si>
  <si>
    <t>Interfaces.IP.{InterfaceId}</t>
  </si>
  <si>
    <t>ResetStatistics</t>
  </si>
  <si>
    <t>IP Interface</t>
  </si>
  <si>
    <t>{
  "Id": "WAN_Mobile"
}</t>
  </si>
  <si>
    <t>{
  "CPU": {
    "Usage": 0.4,
    "Load": {
      "1m": 0.09,
      "5m": 0.05,
      "15m": 0.01
    }
  },
  "Memory": {
    "Total": 64000,
    "Free": 32000,
    "Usage": 0.70
  },
  "Swap": {
    "Total": 32000,
    "Free": 16000,
    "Usage": 0.50
  },
  "Storage": {
    "Total": 256000000,
    "Free": 128000000,
    "Usage": 0.50
  },
  "Uptime": 12321
}</t>
  </si>
  <si>
    <t>LED</t>
  </si>
  <si>
    <t>System Hardware</t>
  </si>
  <si>
    <t>Load</t>
  </si>
  <si>
    <t>Firmware Image</t>
  </si>
  <si>
    <t>System.Firmware.Images</t>
  </si>
  <si>
    <t>System.Firmware.Images.{ImageId}</t>
  </si>
  <si>
    <t>Queue</t>
  </si>
  <si>
    <t>Queues a new</t>
  </si>
  <si>
    <t>Ping Test</t>
  </si>
  <si>
    <t>Services.Diagnostics.Ping.Tests</t>
  </si>
  <si>
    <t>Services.Diagnostics.Ping.Tests.{TestId}</t>
  </si>
  <si>
    <t>Services.Diagnostics.NetworkSpeed.Tests</t>
  </si>
  <si>
    <t>Services.Diagnostics.NetworkSpeed.Tests.{TestId}</t>
  </si>
  <si>
    <t>Network Speed Test</t>
  </si>
  <si>
    <t>Services.Diagnostics.NSLookup.Tests</t>
  </si>
  <si>
    <t>Services.Diagnostics.NSLookup.Tests.{TestId}</t>
  </si>
  <si>
    <t>DNS Lookup Test</t>
  </si>
  <si>
    <t xml:space="preserve">{
  "Enabled": true,
  "Status": "Active",
  "InterfacesList": ["Interfaces.IP.Br0", "Interfaces.IP.Br1"]
}
</t>
  </si>
  <si>
    <t>DHCPv4 Server</t>
  </si>
  <si>
    <t>DHCPv4 Server Lease</t>
  </si>
  <si>
    <t>DHCPv4 Server Pool</t>
  </si>
  <si>
    <t>{
  "Enabled": true,
  "InterfacesList": ["Interfaces.IP.Br0", "Interfaces.IP.Br1"]
}</t>
  </si>
  <si>
    <t>{
  "Id": "Printer",
  "Name": "Printer",
  "IP": "192.168.1.100",
  "MAC": "AA:BB:CC:00:11:22"
}</t>
  </si>
  <si>
    <t>{
  "Id": "Printer",
  "Name": "Printer",
  "IP": "192.168.1.100",
  "MAC": "AA:BB:CC:00:11:22",
  "Type": "Dynamic",
  "Expires": 0
}</t>
  </si>
  <si>
    <t>{
  "List": [
    {
      "Id": "Printer",
      "Name": "Printer",
      "IP": "192.168.1.100",
      "MAC": "AA:BB:CC:00:11:22",
      "Type": "Dynamic",
      "Expires": 0
    }
  ],
  "Limit": 10,
  "Offset": 0
}</t>
  </si>
  <si>
    <t>{
  "Name": "Printer",
  "IP": "192.168.1.100",
  "MAC": "AA:BB:CC:00:11:22"
}</t>
  </si>
  <si>
    <t>{
  "Id": "LAN",
  "Name": "LAN",
  "Description": "Private LAN.",
  "Enabled": true,
  "Status": "Inactive",
  "Range": {
    "Start": "192.168.1.100",
    "End": "192.168.1.125"
  },
  "Type": "Persistent",
  "Conditional": true
}</t>
  </si>
  <si>
    <t>{
  "Id": "LAN"
}</t>
  </si>
  <si>
    <t>{
  "List": [
    {
      "Id": "LAN",
      "Name": "LAN",
      "Description": "Private LAN.",
      "Enabled": true,
      "Status": "Inactive",
      "Range": {
        "Start": "192.168.1.100",
        "End": "192.168.1.125"
      },
      "Type": "Persistent",
      "Conditional": true
    }
  ],
  "Limit": 10,
  "Offset": 0
}</t>
  </si>
  <si>
    <t>{
  "Enabled": true,
  "Status": "Active",
  "ForwardingMode": "Concurrent",
  "InterfacesList": [
    "Interfaces.IP.Br0",
    "Interfaces.IP.Br1"
  ]
}</t>
  </si>
  <si>
    <t>DNS Proxy</t>
  </si>
  <si>
    <t>{
  "Enabled": true,
  "ForwardingMode": "Concurrent",
  "InterfacesList": [
    "Interfaces.IP.Br0",
    "Interfaces.IP.Br1"
  ]
}</t>
  </si>
  <si>
    <t>DNS Proxy Forwarding Server</t>
  </si>
  <si>
    <t>Dynamic DNS</t>
  </si>
  <si>
    <t>Renew</t>
  </si>
  <si>
    <t>Forces a</t>
  </si>
  <si>
    <t xml:space="preserve"> communication with the configured service provider.</t>
  </si>
  <si>
    <t>Services.Local.DHCP.Server.v4.Pools.{PoolId}.Rules</t>
  </si>
  <si>
    <t>Services.Local.DHCP.Server.v4.Pools.{PoolId}.Rules.{RuleId}</t>
  </si>
  <si>
    <t>DHCPv4 Server Pool Conditional Rule</t>
  </si>
  <si>
    <t>Dynamic DNS Service Provider</t>
  </si>
  <si>
    <t>{
  "Name": "STB",
  "Enabled": true,
  "Condition": {
    "Option": 60,
    "Type": "Equals",
    "Value": "Arris200"
  }
}</t>
  </si>
  <si>
    <t>{
  "Id": 0
}</t>
  </si>
  <si>
    <t>{
  "Enabled": true,
  "Status": "Active",
  "ProfileId": "Services.Local.Firewall.Profiles.Low"
}</t>
  </si>
  <si>
    <t>Firewall</t>
  </si>
  <si>
    <t>{
  "Enabled": true,
  "ProfileId": "Services.Local.Firewall.Profiles.Low"
}</t>
  </si>
  <si>
    <t>DMZ</t>
  </si>
  <si>
    <t>SIP Client Codec</t>
  </si>
  <si>
    <t>{
  "List": [
    {
      "Id": "g726",
      "Name": "G.726",
      "Enabled": true,
      "Priority": 1,
      "Packetization": 20
    }
  ],
  "Limit": 10,
  "Offset": 0
}</t>
  </si>
  <si>
    <t>UPnP IGD</t>
  </si>
  <si>
    <t>{
  "Enabled": true,
  "Status": "Active",
  "Name": "router",
  "Domain": "local",
  "Interface": "Interfaces.IP.Br0"
}</t>
  </si>
  <si>
    <t>Multicast DNS</t>
  </si>
  <si>
    <t>{
  "Enabled": true,
  "Name": "router",
  "Domain": "local",
  "Interface": "Interfaces.IP.Br0"
}</t>
  </si>
  <si>
    <t>Firewall Profile</t>
  </si>
  <si>
    <t>{
  "Enabled": true,
  "Status": "active",
  "Version": "2.0",
  "Interface": "Interfaces.IP.br0"
}</t>
  </si>
  <si>
    <t>{
  "Enabled": true,
  "Version": "2.0",
  "Interface": "Interfaces.IP.br0"
}</t>
  </si>
  <si>
    <t>DECT Voice Interface</t>
  </si>
  <si>
    <t>FXS Voice Interface</t>
  </si>
  <si>
    <t>{
  "Enabled": true,
  "Status": "Active",
  "Protocol": "CAT-iq 4.0",
  "Statistics": {
    "ConnectedDevicesCount": 3
  }
}</t>
  </si>
  <si>
    <t>{
  "Enabled": true,
  "Protocol": "CAT-iq 4.0"
}</t>
  </si>
  <si>
    <t>{
  "Enabled": true,
  "Signaling": "DTMF"
}</t>
  </si>
  <si>
    <t>{
  "List": [
    {
      "Id": 0,
      "Name": "FXS1",
      "Enabled": true,
      "Status": "Active",
      "Signaling": "DTMF"
    }
  ],
  "Limit": 10,
  "Offset": 0
}</t>
  </si>
  <si>
    <t xml:space="preserve">{
  "Id": "xDSL",
  "Name": "xDSL",
  "Enabled": true,
  "Mode": [
    "ADSL2+",
    "VDSL2"
  ],
  "Status": {
    "State": "Active",
    "Protocol": "ADSL2+",
    "SyncSpeed": {
      "Downstream": 24000000,
      "Upstream": 1000000
    },
    "SignalNoiseRatio": 20,
    "Uptime": 3600
  },
  "Statistics": {
    "Frames": {
      "Transmitted": 0,
      "Received": 0
    },
    "Bytes": {
      "Transmitted": 0,
      "Received": 0
    }
  }
}
</t>
  </si>
  <si>
    <t>xDSL WAN Interface</t>
  </si>
  <si>
    <t>{
  "Name": "xDSL",
  "Enabled": true,
  "Mode": [
    "ADSL2+",
    "VDSL2"
  ]
}</t>
  </si>
  <si>
    <t>DOCSIS WAN Interface</t>
  </si>
  <si>
    <t>{
  "Id": "DOCSIS",
  "Name": "DOCSIS",
  "Enabled": true,
  "Mode": [
    "DOCSIS 3.1",
    "DOCSIS 3.0"
  ],
  "Status": {
    "State": "Active",
    "Protocol": "DOCSIS 3.1",
    "SyncSpeed": {
      "Downstream": 80000000,
      "Upstream": 40000000
    },
    "SignalNoiseRatio": 20,
    "Uptime": 3600
  },
  "Statistics": {
    "Frames": {
      "Transmitted": 0,
      "Received": 0
    },
    "Bytes": {
      "Transmitted": 0,
      "Received": 0
    }
  }
}</t>
  </si>
  <si>
    <t>{
  "Name": "DOCSIS",
  "Enabled": true,
  "Mode": [
    "DOCSIS 3.1",
    "DOCSIS 3.0"
  ]
}</t>
  </si>
  <si>
    <t>{
  "Id": "Ethernet",
  "Name": "Ethernet",
  "Enabled": true,
  "Mode": [
    "FastEthernet",
    "GigabitEthernet"
  ],
  "EnergyEfficientEthernet": true,
  "AutoNegotiation": true,
  "Duplex": [
    "Half",
    "Full"
  ],
  "Status": {
    "State": "Active",
    "Protocol": "GigabitEthernet",
    "Duplex": "Full",
    "Uptime": 3600
  },
  "Statistics": {
    "Frames": {
      "Transmitted": 0,
      "Received": 0
    },
    "Bytes": {
      "Transmitted": 0,
      "Received": 0
    }
  }
}</t>
  </si>
  <si>
    <t>{
  "Name": "Ethernet",
  "Enabled": true,
  "Mode": [
    "FastEthernet",
    "GigabitEthernet"
  ],
  "EnergyEfficientEthernet": true,
  "AutoNegotiation": true,
  "Duplex": [
    "Half",
    "Full"
  ]
}</t>
  </si>
  <si>
    <t>Ethernet WAN Interface</t>
  </si>
  <si>
    <t>{
  "Id": "Low"
}</t>
  </si>
  <si>
    <t>{
  "Id": "Fibre",
  "Name": "Fibre",
  "Enabled": true,
  "Mode": [
    "GPON"
  ],
  "Status": {
    "State": "Active",
    "Protocol": "GPON",
    "Uptime": 3600
  },
  "Statistics": {
    "Frames": {
      "Transmitted": 0,
      "Received": 0
    },
    "Bytes": {
      "Transmitted": 0,
      "Received": 0
    }
  }
}</t>
  </si>
  <si>
    <t>Fibre WAN Interface</t>
  </si>
  <si>
    <t>{
  "Id": "Fibre",
  "Name": "Fibre",
  "Enabled": true,
  "Mode": [
    "GPON"
  ]
}</t>
  </si>
  <si>
    <t>Mobile WAN Interface</t>
  </si>
  <si>
    <t>Mobile SIM Card</t>
  </si>
  <si>
    <t>Unlock</t>
  </si>
  <si>
    <t>Attempts to unlock the specified</t>
  </si>
  <si>
    <t>System.Settings.Configurations</t>
  </si>
  <si>
    <t>System.Settings</t>
  </si>
  <si>
    <t>System.Settings.Configurations.{ConfigurationId}</t>
  </si>
  <si>
    <t>{
  "AutoSave": {
    "Enabled": true,
    "Interval": 3600
  },
  "RunningId": "System.Settings.Configuration.1",
  "StartupId": "System.Settings.Configuration.1",
  "FactoryDefaultId": "System.Settings.Configuration.0"
}</t>
  </si>
  <si>
    <t>System Settings</t>
  </si>
  <si>
    <t>{
  "AutoSave": {
    "Enabled": true,
    "Interval": 3600
  },
  "StartupId": "System.Settings.Configuration.1"
}</t>
  </si>
  <si>
    <t>System Settings Configuration</t>
  </si>
  <si>
    <t>{
  "Name": "Factory Default",
  "Description": "Factory default settings."
}</t>
  </si>
  <si>
    <t>Backup</t>
  </si>
  <si>
    <t>{
  "Id": "Backup"
}</t>
  </si>
  <si>
    <t>Creates a copy (backup) of the specified</t>
  </si>
  <si>
    <t>{
  "List": [
    "Services.Broadband.Data",
    "Services.Broadband.Voice",
    "Services.Broadband.TV",
    "Services.Broadband.CommunityWi-Fi"
  ],
  "Limit": 10,
  "Offset": 0
}</t>
  </si>
  <si>
    <t>{
  "List": [
    {
      "Id": "root",
      "Name": "Root",
      "Description": "Root access to the system."
    }
  ],
  "Limit": 10,
  "Offset": 0
}</t>
  </si>
  <si>
    <t>Services.Diagnostics.Traceroute.Tests</t>
  </si>
  <si>
    <t>Services.Diagnostics.Traceroute.Tests.{TestId}</t>
  </si>
  <si>
    <t>{
  "Enabled": true,
  "Status": "Active",
  "Port": 21,
  "Mode": "Passive",
  "Volume": "Interfaces.Physical.Data.USB.1"
}</t>
  </si>
  <si>
    <t>{
  "Enabled": true,
  "Port": 21,
  "Mode": "Passive",
  "Volume": "Interfaces.Physical.Data.USB.1"
}</t>
  </si>
  <si>
    <t>FTP Server</t>
  </si>
  <si>
    <t>DLNA Media Server</t>
  </si>
  <si>
    <t>{
  "Enabled": false,
  "Status": "Pairing",
  "Mode": "Button",
  "Timer": 120,
  "BSSsList": [
    "Wireless.Radios.24ghz.Private",
    "Wireless.Radios.5ghz.Private"
  ]
}</t>
  </si>
  <si>
    <t>Wi-Fi WPS</t>
  </si>
  <si>
    <t>Start</t>
  </si>
  <si>
    <t>Stop</t>
  </si>
  <si>
    <t>Services.Local.Wi-Fi.WPS.Pairing</t>
  </si>
  <si>
    <t>Starts the</t>
  </si>
  <si>
    <t>Wi-Fi WPS Pairing Process</t>
  </si>
  <si>
    <t>Stops the</t>
  </si>
  <si>
    <t>{
  "Enabled": true,
  "Status": "Active",
  "Mode": "Blacklist"
}</t>
  </si>
  <si>
    <t>{
  "Enabled": true,
  "Mode": "Blacklist"
}</t>
  </si>
  <si>
    <t>Wi-Fi Scheduler</t>
  </si>
  <si>
    <t>Generate</t>
  </si>
  <si>
    <t>Wi-Fi WPS PIN</t>
  </si>
  <si>
    <t>Generates a new</t>
  </si>
  <si>
    <t>Wi-Fi MAC Address ACL</t>
  </si>
  <si>
    <t>Wi-Fi Radio</t>
  </si>
  <si>
    <t>TriggerAutomaticChannelSelection</t>
  </si>
  <si>
    <t>Wi-Fi Radio Sitey Survey (Spectrum Scan)</t>
  </si>
  <si>
    <t>Wi-Fi BSS</t>
  </si>
  <si>
    <t>{
  "Id": "Guest"
}</t>
  </si>
  <si>
    <t>Wi-Fi ESS</t>
  </si>
  <si>
    <t>{
  "Id": "Private"
}</t>
  </si>
  <si>
    <t>Wi-Fi Station</t>
  </si>
  <si>
    <t>{
  "List": [
    {
      "Id": "DOCSIS",
      "Name": "DOCSIS",
      "Enabled": true,
      "Mode": [
        "DOCSIS 3.1",
        "DOCSIS 3.0"
      ],
      "Status": {
        "State": "Active",
        "Protocol": "DOCSIS 3.1",
        "SyncSpeed": {
          "Downstream": 80000000,
          "Upstream": 40000000
        },
        "SignalNoiseRatio": 20,
        "Uptime": 3600
      },
      "Statistics": {
        "Frames": {
          "Transmitted": 0,
          "Received": 0
        },
        "Bytes": {
          "Transmitted": 0,
          "Received": 0
        }
      }
    }
  ],
  "Limit": 10,
  "Offset": 0
}</t>
  </si>
  <si>
    <t>WAN Interface</t>
  </si>
  <si>
    <t>Traceroute Test</t>
  </si>
  <si>
    <t>Services.Local.Firewall.NAT.Templates</t>
  </si>
  <si>
    <t>Services.Local.Firewall.NAT.Templates.{TemplateId}</t>
  </si>
  <si>
    <t>NAT Template</t>
  </si>
  <si>
    <t>{
  "Name": "SSH",
  "Port": {
    "External": 22,
    "Internal": 22
  },
  "Protocol": {
    "TCP": true,
    "UDP": false
  }
}</t>
  </si>
  <si>
    <t>{
  "Id": "SSH",
  "Name": "SSH",
  "Port": {
    "External": 22,
    "Internal": 22
  },
  "Protocol": {
    "TCP": true,
    "UDP": false
  }
}</t>
  </si>
  <si>
    <t>{
  "Id": "SSH"
}</t>
  </si>
  <si>
    <t>{
  "List": [
    {
      "Id": "SSH",
      "Name": "SSH",
      "Port": {
        "External": 22,
        "Internal": 22
      },
      "Protocol": {
        "TCP": true,
        "UDP": false
      }
    }
  ],
  "Limit": 10,
  "Offset": 0
}</t>
  </si>
  <si>
    <t>NAT Rule</t>
  </si>
  <si>
    <t>{
  "Enabled": true,
  "Interface": [
    "Interfaces.IP.WAN_FTTH"
  ],
  "Template": "Services.Local.Firewall.NAT.Templates.SSH",
  "IP": "192.168.1.5"
}</t>
  </si>
  <si>
    <t>CWMP (TR-069) Client</t>
  </si>
  <si>
    <t>Services.Management.CWMP.ConnectionRequest</t>
  </si>
  <si>
    <t>{
  "Enabled": true,
  "Status": "Active",
  "PeriodicInform": {
    "Enabled": true,
    "Interval": 3600
  },
  "InterfacesList": [
    "Interfaces.Networknterfaces.network.wan.xdsl.pvcs.035",
    "interfaces.network.mobile"
  ],
  "Mode": "Fallback"
}</t>
  </si>
  <si>
    <t>{
  "Enabled": true,
  "PeriodicInform": {
    "Enabled": true,
    "Interval": 3600
  },
  "InterfacesList": [
    "Interfaces.Networknterfaces.network.wan.xdsl.pvcs.035",
    "interfaces.network.mobile"
  ],
  "Mode": "Fallback"
}</t>
  </si>
  <si>
    <t>Services.Management.MobileAgent</t>
  </si>
  <si>
    <t>{
  "Enabled": true,
  "Status": "Active"
}</t>
  </si>
  <si>
    <t>Mobile App Agent</t>
  </si>
  <si>
    <t>{
  "Enabled": true
}</t>
  </si>
  <si>
    <t>Mobile App Agent Certificate</t>
  </si>
  <si>
    <t>Services.Management.MobileAgent.Certificate</t>
  </si>
  <si>
    <t>System Resources</t>
  </si>
  <si>
    <t>Mobile App Agent Client Certificate</t>
  </si>
  <si>
    <t>Services.Management.MobileAgent.Client.Certificates</t>
  </si>
  <si>
    <t>Services.Management.MobileAgent.Client.Certificates.{CertificateId}</t>
  </si>
  <si>
    <t>Services.Local.VPN.IPSec.Client</t>
  </si>
  <si>
    <t>Services.Local.VPN.IPSec.Server</t>
  </si>
  <si>
    <t>Services.Local.VPN.L2TP.Client</t>
  </si>
  <si>
    <t>Services.Local.VPN.L2TP.Server</t>
  </si>
  <si>
    <t>Services.Local.VPN.OpenVPN.Client</t>
  </si>
  <si>
    <t>Services.Local.VPN.OpenVPN.Server</t>
  </si>
  <si>
    <t>UPnP AV Media Server</t>
  </si>
  <si>
    <t>OpenVPN Client</t>
  </si>
  <si>
    <t>OpenVPN Server</t>
  </si>
  <si>
    <t>IPSec VPN Server</t>
  </si>
  <si>
    <t>IPSec VPN Client</t>
  </si>
  <si>
    <t>L2TP VPN Client</t>
  </si>
  <si>
    <t>L2TP VPN Server</t>
  </si>
  <si>
    <t>SIP Client Extension</t>
  </si>
  <si>
    <t>Services.Local.DNS.Dynamic</t>
  </si>
  <si>
    <t>Services.Local.DNS.Multicast</t>
  </si>
  <si>
    <t>Services.Local.DNS.Dynamic.Providers</t>
  </si>
  <si>
    <t>Services.Local.DNS.Dynamic.Providers.{ProviderId}</t>
  </si>
  <si>
    <t>Services.Broadband.TV</t>
  </si>
  <si>
    <t>{
  "Id": "TV",
  "Name": "Video",
  "Enabled": true,
  "Status": "Active",
  "IPInterfacesList": [
    "Interfaces.IP.WAN_xDSL"
  ],
  "NetworkMode": "Fallback"
}</t>
  </si>
  <si>
    <t>Broadband TV Service</t>
  </si>
  <si>
    <t>{
  "Name": "Video",
  "Enabled": true,
  "IPInterfacesList": [
    "Interfaces.IP.WAN_xDSL"
  ],
  "NetworkMode": "Fallback"
}</t>
  </si>
  <si>
    <t>Services.Broadband.TV.IGMP.Proxy</t>
  </si>
  <si>
    <t>Services.Broadband.TV.IGMP.Snooping</t>
  </si>
  <si>
    <t>Services.Broadband.CommunityWi-Fi</t>
  </si>
  <si>
    <t>{
  "Id": "FON",
  "Name": "Community Wi-Fi",
  "Enabled": true,
  "Status": "Active",
  "IPInterfacesList": [
    "Interfaces.IP.WAN_xDSL",
    "Interfaces.IP.WAN_Mobile"
  ],
  "NetworkMode": "Fallback"
}</t>
  </si>
  <si>
    <t>Broadband Community Wi-Fi Service</t>
  </si>
  <si>
    <t>{
  "Enabled": true,
  "Protocol": "3.0",
  "QueryTimeInterval": 60,
  "MaximumStreams": 5,
  "InboundInterface": "Interfaces.IP.Br0",
  "Status": {
    "State": "Active",
    "ActiveGroups": [
      {
        "Id": 0,
        "Address": "224.0.0.22",
        "Host": "192.168.1.4",
        "Expires": 30
      }
    ]
  },
  "Statistics": {
    "IGMPPackets": {
      "Queries": {
        "Sent": 0,
        "Received": 0
      },
      "Join": {
        "Received": 0
      },
      "Leave": {
        "Received": 0
      }
    }
  }
}</t>
  </si>
  <si>
    <t>{
  "Enabled": true,
  "Protocol": "3.0",
  "QueryTimeInterval": 60,
  "MaximumStreams": 5,
  "InboundInterface": "Interfaces.IP.Br0"
}</t>
  </si>
  <si>
    <t>{
  "Enabled": true,
  "Status": "Active",
  "Interfaces": [
    "Interfaces.Physical.LAN.EthernetSwitch.Ports.0",
    "Interfaces.Physical.LAN.EthernetSwitch.Ports.1",
    "Interfaces.Physical.LAN.EthernetSwitch.Ports.2",
    "Interfaces.Physical.LAN.EthernetSwitch.Ports.3",
    "Interfaces.Physical.LAN.Wi-Fi.Radios.24GHz.BSSs.Private",
    "Interfaces.Physical.LAN.Wi-Fi.Radios.5GHz.BSSs.Private"
  ]
}</t>
  </si>
  <si>
    <t>{
  "Enabled": true,
  "Interfaces": [
    "Interfaces.Physical.LAN.EthernetSwitch.Ports.0",
    "Interfaces.Physical.LAN.EthernetSwitch.Ports.1",
    "Interfaces.Physical.LAN.EthernetSwitch.Ports.2",
    "Interfaces.Physical.LAN.EthernetSwitch.Ports.3",
    "Interfaces.Physical.LAN.Wi-Fi.Radios.24GHz.BSSs.Private",
    "Interfaces.Physical.LAN.Wi-Fi.Radios.5GHz.BSSs.Private"
  ]
}</t>
  </si>
  <si>
    <t>IPTV IGMP Proxy</t>
  </si>
  <si>
    <t>IPTV IGMP Snooping</t>
  </si>
  <si>
    <t>DNS Proxy Host</t>
  </si>
  <si>
    <t>Services.Local.DNS.Proxy.Domains</t>
  </si>
  <si>
    <t>DNS Proxy Domain</t>
  </si>
  <si>
    <t>Services.Local.DNS.Proxy.Domains.{DomainId}</t>
  </si>
  <si>
    <t>{
  "Name": "lan",
  "Enabled": true
}</t>
  </si>
  <si>
    <t>{
  "Name": "Printer",
  "IP": "192.168.1.5",
  "Type": "Static",
  "Expires": 0
}</t>
  </si>
  <si>
    <t>Services.Local.DNS.Proxy.Domains.{DomainId}.Hosts</t>
  </si>
  <si>
    <t>Services.Local.DNS.Proxy.Domains.{DomainId}.Hosts.{HostId}</t>
  </si>
  <si>
    <t>Services.Local.Firewall.Filter.Chains</t>
  </si>
  <si>
    <t>Services.Local.Firewall.Filter.Chains.{ChainId}</t>
  </si>
  <si>
    <t>Firewall Filter Chain</t>
  </si>
  <si>
    <t>Services.Local.Firewall.Filter.Chains.{ChainId}.Rules</t>
  </si>
  <si>
    <t>Services.Local.Firewall.Filter.Chains.{ChainId}.Rules.{RuleId}</t>
  </si>
  <si>
    <t>{
  "Name": "System",
  "Priority": 0,
  "Enabled": true
}</t>
  </si>
  <si>
    <t>{
  "List": [
    {
      "Name": "Low",
      "Description": "Provides minor Firewall protection.",
      "Mode": "Blacklist",
      "Chains": [
        "Services.Local.Firewall.Filter.Chains.0",
        "Services.Local.Firewall.Filter.Chains.1"
      ]
    }
  ],
  "Limit": 10,
  "Offset": 0
}</t>
  </si>
  <si>
    <t>{
  "Id": "Low",
  "Name": "Low",
  "Description": "Provides minor Firewall protection.",
  "Mode": "Blacklist",
  "Chains": [
    "Services.Local.Firewall.Filter.Chains.0",
    "Services.Local.Firewall.Filter.Chains.1"
  ]
}</t>
  </si>
  <si>
    <t>{
  "Name": "Low",
  "Description": "Provides minor Firewall protection.",
  "Mode": "Blacklist",
  "Chains": [
    "Services.Local.Firewall.Filter.Chains.0",
    "Services.Local.Firewall.Filter.Chains.1"
  ]
}</t>
  </si>
  <si>
    <t>{
  "Name": "HTTP",
  "Enabled": true,
  "Logging": false,
  "IP": {
    "Source": "192.168.1.4",
    "Destination": null
  },
  "MAC": {
    "Source": null,
    "Destination": null
  },
  "Port": {
    "Source": null,
    "Destination": 8080
  },
  "Interface": {
    "Source": "Interfaces.IP.LAN.Br0",
    "Destination": null
  },
  "TransportProtocol": "TCP"
}</t>
  </si>
  <si>
    <t>Services.Local.Firewall.NAT.ALGs</t>
  </si>
  <si>
    <t>Services.Local.Firewall.NAT.ALGs.{ALGId}</t>
  </si>
  <si>
    <t>Firewall NAT ALG</t>
  </si>
  <si>
    <t>{
  "Port": 21,
  "Enabled": true
}</t>
  </si>
  <si>
    <t>{
  "Enabled": true,
  "Status": "Active",
  "MAC": "AA:BB:CC:00:11:22",
  "Isolate": true,
  "Subnet": "Services.Local.DHCP.Server.Pools.DMZ",
  "Statistics": {
    "Packets": {
      "Transmitted": 0,
      "Received": 0
    },
    "Bytes": {
      "Transmitted": 0,
      "Received": 0
    }
  }
}</t>
  </si>
  <si>
    <t>{
  "Enabled": true,
  "MAC": "AA:BB:CC:00:11:22",
  "Isolate": true,
  "Subnet": "Services.Local.DHCP.Server.Pools.DMZ",
  "Statistics": {
    "Packets": {
      "Transmitted": 0,
      "Received": 0
    },
    "Bytes": {
      "Transmitted": 0,
      "Received": 0
    }
  }
}</t>
  </si>
  <si>
    <t>{
  "URL": "https://23.14.2.1:3000/cwmpMngt",
  "Port": 3000,
  "Authentication": "MD5",
  "Protocol": "HTTPS",
  "Statistics": {
    "RequestsCount": 32,
    "LastRequest": "2017-10-04 14:12:30"
  }
}</t>
  </si>
  <si>
    <t>{
  "URL": "https://23.14.2.1:3000/cwmpMngt",
  "Port": 3000,
  "Authentication": "MD5",
  "Protocol": "HTTPS"
}</t>
  </si>
  <si>
    <t>{
  "Id": "Guest",
  "Name": "Guest",
  "Enabled": true,
  "Status": "Active",
  "Broadcast": true,
  "BSSID": "AA:BB:CC:00:11:22",
  "SSID": "My Guest Network",
  "SecurityKey": "abc12345678",
  "SecurityMode": "WPA2",
  "Encryption": "AES",
  "Statistics": {
    "Bytes": {
      "Transmitted": 0,
      "Received": 0
    },
    "Packets": {
      "Transmitted": 0,
      "Received": 0
    },
    "StationsCount": 0
  }
}</t>
  </si>
  <si>
    <t>{
  "Id": "Guest",
  "Name": "Guest",
  "Enabled": true,
  "Broadcast": true,
  "BSSID": "AA:BB:CC:00:11:22",
  "SSID": "My Guest Network",
  "SecurityKey": "abc12345678",
  "SecurityMode": "WPA2",
  "Encryption": "AES"
}</t>
  </si>
  <si>
    <t>{
  "List": [
    {
      "Id": "Guest",
      "Name": "Guest",
      "Enabled": true,
      "Status": "Active",
      "Broadcast": true,
      "BSSID": "AA:BB:CC:00:11:22",
      "SSID": "My Guest Network",
      "SecurityKey": "abc12345678",
      "SecurityMode": "WPA2",
      "Encryption": "AES",
      "Statistics": {
        "Bytes": {
          "Transmitted": 0,
          "Received": 0
        },
        "Packets": {
          "Transmitted": 0,
          "Received": 0
        },
        "StationsCount": 0
      }
    }
  ],
  "Limit": 10,
  "Offset": 0
}</t>
  </si>
  <si>
    <t>Services.Local.Media.SMB.Shares</t>
  </si>
  <si>
    <t>Services.Local.Media.SMB.Shares.{ShareId}</t>
  </si>
  <si>
    <t>SMB Server</t>
  </si>
  <si>
    <t>SMB Server Share</t>
  </si>
  <si>
    <t>Interfaces.Physical.Network.LAN.EthernetSwitch.Ports.{PortId}</t>
  </si>
  <si>
    <t>Interfaces.Physical.Network.LAN.EthernetSwitch.Ports</t>
  </si>
  <si>
    <t>Ethernet Switch Port</t>
  </si>
  <si>
    <t>{
  "Name": "Eth0",
  "Enabled": true,
  "Mode": [
    "FastEthernet",
    "GigabitEthernet"
  ],
  "EnergyEfficientEthernet": true,
  "AutoNegotiation": true,
  "Duplex": [
    "Half",
    "Full"
  ]
}</t>
  </si>
  <si>
    <t>{
  "List": [
    {
      "Id": "0",
      "Name": "Eth0",
      "Enabled": true,
      "Mode": [
        "FastEthernet",
        "GigabitEthernet"
      ],
      "EnergyEfficientEthernet": true,
      "AutoNegotiation": true,
      "Duplex": [
        "Half",
        "Full"
      ],
      "Status": {
        "State": "Active",
        "Protocol": "GigabitEthernet",
        "Duplex": "Full",
        "Uptime": 3600
      },
      "Statistics": {
        "Frames": {
          "Transmitted": 0,
          "Received": 0
        },
        "Bytes": {
          "Transmitted": 0,
          "Received": 0
        }
      }
    }
  ],
  "Limit": 10,
  "Offset": 0
}</t>
  </si>
  <si>
    <t>System.Log</t>
  </si>
  <si>
    <t>System.Log.Events</t>
  </si>
  <si>
    <t>Clear</t>
  </si>
  <si>
    <t>SysLog</t>
  </si>
  <si>
    <t>System.Log.Events.{EventId}</t>
  </si>
  <si>
    <t>SysLog Event</t>
  </si>
  <si>
    <t>Clears all</t>
  </si>
  <si>
    <t>{
  "Level": "Information",
  "Source": "Wi-Fi",
  "Description": "Wi-Fi 5 GHz interface disabled."
}</t>
  </si>
  <si>
    <t>{
  "Enabled": true,
  "Status": "Active",
  "MaximumEvents": 200,
  "LevelFilter": "Warning"
}</t>
  </si>
  <si>
    <t>{
  "Enabled": true,
  "MaximumEvents": 200,
  "LevelFilter": "Warning"
}</t>
  </si>
  <si>
    <t>Services.Local.Bridge</t>
  </si>
  <si>
    <t>{
  "Enabled": true,
  "Status": "Active",
  "Port": "Interfaces.Physical.Network.LAN.EthernetSwitch.Ports.1",
  "Statistics": {
    "Packets": {
      "Transmitted": 0,
      "Received": 0
    },
    "Bytes": {
      "Transmitted": 0,
      "Received": 0
    }
  }
}</t>
  </si>
  <si>
    <t>WAN Bridge</t>
  </si>
  <si>
    <t>{
  "Enabled": true,
  "Port": "Interfaces.Physical.Network.LAN.EthernetSwitch.Ports.1"
}</t>
  </si>
  <si>
    <t>Services.Local.VPN.PPTP.Server</t>
  </si>
  <si>
    <t>Services.Local.VPN.PPTP.Client</t>
  </si>
  <si>
    <t>{
  "Enabled": true,
  "Status": "Active",
  "Server": {
    "Port": 50,
    "Authentication": "IKE",
    "MTU": 1200,
    "MaxClients": 1
  },
  "Interfaces": {
    "Outbound": "Interfaces.IP.ffth_dhcp",
    "Inbound": "Interfaces.IP.br0"
  },
  "Statistics": {
    "Bytes": {
      "Transmitted": 0,
      "Received": 0
    },
    "Frames": {
      "Transmitted": 0,
      "Received": 0
    }
  }
}</t>
  </si>
  <si>
    <t>{
  "Enabled": true,
  "Server": {
    "Port": 50,
    "Authentication": "IKE",
    "MTU": 1200,
    "MaxClients": 1
  },
  "Interfaces": {
    "Outbound": "Interfaces.IP.ffth_dhcp",
    "Inbound": "Interfaces.IP.br0"
  }
}</t>
  </si>
  <si>
    <t>{
  "Enabled": true,
  "Status": "Active",
  "Server": {
    "Port": 1701,
    "MTU": 1200,
    "MaxClients": 1
  },
  "Interfaces": {
    "Outbound": "Interfaces.IP.ffth_dhcp",
    "Inbound": "Interfaces.IP.br0"
  },
  "Statistics": {
    "Bytes": {
      "Transmitted": 0,
      "Received": 0
    },
    "Frames": {
      "Transmitted": 0,
      "Received": 0
    }
  }
}</t>
  </si>
  <si>
    <t>{
  "Enabled": true,
  "Server": {
    "Port": 1701,
    "MTU": 1200,
    "MaxClients": 1
  },
  "Interfaces": {
    "Outbound": "Interfaces.IP.ffth_dhcp",
    "Inbound": "Interfaces.IP.br0"
  }
}</t>
  </si>
  <si>
    <t>{
  "Enabled": true,
  "Status": "Active",
  "Server": {
    "Port": 1723,
    "MTU": 1200,
    "MaxClients": 1
  },
  "Interfaces": {
    "Outbound": "Interfaces.IP.ffth_dhcp",
    "Inbound": "Interfaces.IP.br0"
  },
  "Statistics": {
    "Bytes": {
      "Transmitted": 0,
      "Received": 0
    },
    "Frames": {
      "Transmitted": 0,
      "Received": 0
    }
  }
}</t>
  </si>
  <si>
    <t>PPTP Server</t>
  </si>
  <si>
    <t>PPTP Client</t>
  </si>
  <si>
    <t>{
  "Enabled": true,
  "Server": {
    "Port": 1723,
    "MTU": 1200,
    "MaxClients": 1
  },
  "Interfaces": {
    "Outbound": "Interfaces.IP.ffth_dhcp",
    "Inbound": "Interfaces.IP.br0"
  }
}</t>
  </si>
  <si>
    <t>{
  "Enabled": true,
  "Status": "Active",
  "Server": {
    "Port": 1194,
    "Protocol": "UDP",
    "MTU": 1200,
    "MaxClients": 1,
    "Fragment": true
  },
  "Interfaces": {
    "Outbound": "Interfaces.IP.ffth_dhcp",
    "Inbound": "Interfaces.IP.br0"
  },
  "Statistics": {
    "Bytes": {
      "Transmitted": 0,
      "Received": 0
    },
    "Frames": {
      "Transmitted": 0,
      "Received": 0
    }
  }
}</t>
  </si>
  <si>
    <t>{
  "Enabled": true,
  "Server": {
    "Port": 1194,
    "Protocol": "UDP",
    "MTU": 1200,
    "MaxClients": 1,
    "Fragment": true
  },
  "Interfaces": {
    "Outbound": "Interfaces.IP.ffth_dhcp",
    "Inbound": "Interfaces.IP.br0"
  }
}</t>
  </si>
  <si>
    <t>Services.Local.QoS.Tagging</t>
  </si>
  <si>
    <t>Services.Local.QoS.Tagging.Rules</t>
  </si>
  <si>
    <t>Services.Local.QoS.Tagging.Rules.{RuleId}</t>
  </si>
  <si>
    <t>QoS Tagging Rule</t>
  </si>
  <si>
    <t>{
  "Name": "HTTP",
  "Enabled": true,
  "IP": {
    "Source": null,
    "Destination": null
  },
  "MAC": {
    "Source": null,
    "Destination": null
  },
  "Port": {
    "Source": null,
    "Destination": 80
  },
  "Interface": {
    "Source": "Interfaces.IP.LAN.Br0",
    "Destination": "Interfaces.IP.WAN.FTTH"
  },
  "TransportProtocol": "TCP",
  "Tag": {
    "DSCP": "AF12",
    "P-Bit": null,
    "WMM": null
  }
}</t>
  </si>
  <si>
    <t>QoS Tagging</t>
  </si>
  <si>
    <t>System.Buttons</t>
  </si>
  <si>
    <t>System.Buttons.{ButtonId}</t>
  </si>
  <si>
    <t>Button</t>
  </si>
  <si>
    <t>GRE Tunnel</t>
  </si>
  <si>
    <t>{
  "Enabled": true,
  "Status": "Active",
  "Remote": {
    "Address": "22.2.4.2"
  },
  "Interfaces": {
    "Outbound": "Interfaces.IP.ffth_dhcp",
    "Inbound": "Interfaces.IP.br0"
  },
  "Statistics": {
    "Bytes": {
      "Transmitted": 0,
      "Received": 0
    },
    "Frames": {
      "Transmitted": 0,
      "Received": 0
    }
  }
}</t>
  </si>
  <si>
    <t>{
  "Enabled": true,
  "Remote": {
    "Address": "22.2.4.2"
  },
  "Interfaces": {
    "Outbound": "Interfaces.IP.ffth_dhcp",
    "Inbound": "Interfaces.IP.br0"
  }
}</t>
  </si>
  <si>
    <t>{
  "Id": "WUI",
  "Enabled": true,
  "ServiceId": "Services.Management.WUI",
  "AllowedZones": [
    "WAN",
    "LAN",
    "WLANPrivate",
    "WLANGuest",
    "DMZ",
    "Bridge"
  ]
}</t>
  </si>
  <si>
    <t>{
  "RulesList": [
    {
      "Id": "WUI",
      "Enabled": true,
      "ServiceId": "Services.Management.WUI",
      "AllowedZones": [
        "WAN",
        "LAN",
        "WLANPrivate",
        "WLANGuest",
        "DMZ",
        "Bridge"
      ]
    }
  ],
  "Limit": 10,
  "Offset": 0
}</t>
  </si>
  <si>
    <t>{
  "Enabled": true,
  "ServiceId": "Services.Management.WUI",
  "AllowedZones": [
    "WAN",
    "LAN",
    "WLANPrivate",
    "WLANGuest",
    "DMZ",
    "Bridge"
  ]
}</t>
  </si>
  <si>
    <t>{
  "Id": "Printer"
}</t>
  </si>
  <si>
    <t>Name</t>
  </si>
  <si>
    <t>Code</t>
  </si>
  <si>
    <t>TEST_COMPLETE</t>
  </si>
  <si>
    <t>TEST_FAILED</t>
  </si>
  <si>
    <t>TEST_TIMEOUT</t>
  </si>
  <si>
    <t>PRESSED</t>
  </si>
  <si>
    <t>Event</t>
  </si>
  <si>
    <t>Services.Diagnostics</t>
  </si>
  <si>
    <t>ADDED</t>
  </si>
  <si>
    <t>DELETED</t>
  </si>
  <si>
    <t>MODIFIED</t>
  </si>
  <si>
    <t>Sample</t>
  </si>
  <si>
    <t>ENABLED</t>
  </si>
  <si>
    <t>DISABLED</t>
  </si>
  <si>
    <t>GROUP_JOINED</t>
  </si>
  <si>
    <t>GROUP_LEFT</t>
  </si>
  <si>
    <t>EXTENSION_REGISTRATION_FAILED</t>
  </si>
  <si>
    <t>EXTENSION_REGISTRATION_EXPIRED</t>
  </si>
  <si>
    <t>LEASE_ADDED</t>
  </si>
  <si>
    <t>LEASE_DELETED</t>
  </si>
  <si>
    <t>LEASE_RENEWED</t>
  </si>
  <si>
    <t>POOL_ADDED</t>
  </si>
  <si>
    <t>POOL_DELETED</t>
  </si>
  <si>
    <t>POOL_MODIFIED</t>
  </si>
  <si>
    <t>PROVIDER_ENABLED</t>
  </si>
  <si>
    <t>PROVIDER_MODIFIED</t>
  </si>
  <si>
    <t>PROVIDER_DISABLED</t>
  </si>
  <si>
    <t>SHARE_DELETED</t>
  </si>
  <si>
    <t>SHARE_ADDED</t>
  </si>
  <si>
    <t>SHARE_MODIFIED</t>
  </si>
  <si>
    <t>IMAGE_DOWNLOAD_COMPLETE</t>
  </si>
  <si>
    <t>IMAGE_DOWNLOAD_FAILED</t>
  </si>
  <si>
    <t>IMAGE_DOWNLOAD_TIMEOUT</t>
  </si>
  <si>
    <t>IMAGE_INSTALL_COMPLETE</t>
  </si>
  <si>
    <t>IMAGE_INSTALL_FAILED</t>
  </si>
  <si>
    <t>BOOT_COMPLETE</t>
  </si>
  <si>
    <t>REBOOT_COLD</t>
  </si>
  <si>
    <t>REBOOT_WARM</t>
  </si>
  <si>
    <t>CONFIGURATION_DOWNLOAD_COMPLETE</t>
  </si>
  <si>
    <t>CONFIGURATION_DOWNLOAD_FAILED</t>
  </si>
  <si>
    <t>CONFIGURATION_DOWNLOAD_TIMEOUT</t>
  </si>
  <si>
    <t>CONFIGURATION_LOAD_COMPLETE</t>
  </si>
  <si>
    <t>CONFIGURATION_LOAD_FAILED</t>
  </si>
  <si>
    <t>CLICKED</t>
  </si>
  <si>
    <t>DEVICE_CONNECTED</t>
  </si>
  <si>
    <t>DEVICE_DISCONNECTED</t>
  </si>
  <si>
    <t>PORT_ENABLED</t>
  </si>
  <si>
    <t>PORT_DISABLED</t>
  </si>
  <si>
    <t>GROUP_EXPIRED</t>
  </si>
  <si>
    <t>STREAMS_MAXIMUM_CAPACITY_REACHED</t>
  </si>
  <si>
    <t>DOMAIN_ADDED</t>
  </si>
  <si>
    <t>DOMAIN_DELETED</t>
  </si>
  <si>
    <t>DOMAIN_MODIFIED</t>
  </si>
  <si>
    <t>HOST_ADDED</t>
  </si>
  <si>
    <t>HOST_MODIFIED</t>
  </si>
  <si>
    <t>HOST_DELETED</t>
  </si>
  <si>
    <t>FORWARDER_ADDED</t>
  </si>
  <si>
    <t>FORWARDER_REMOVED</t>
  </si>
  <si>
    <t>FORWARDER_MODIFIED</t>
  </si>
  <si>
    <t>CHAIN_ADDED</t>
  </si>
  <si>
    <t>CHAIN_MODIFIED</t>
  </si>
  <si>
    <t>CHAIN_DELETED</t>
  </si>
  <si>
    <t>RULE_ADDED</t>
  </si>
  <si>
    <t>RULE_DELETED</t>
  </si>
  <si>
    <t>RULE_MODIFIED</t>
  </si>
  <si>
    <t>NAT_RULE_ADDED</t>
  </si>
  <si>
    <t>NAT_RULE_MODIFIED</t>
  </si>
  <si>
    <t>NAT_RULE_DELETED</t>
  </si>
  <si>
    <t>DMZ_ENABLED</t>
  </si>
  <si>
    <t>DMZ_DISABLED</t>
  </si>
  <si>
    <t>DMZ_MODIFIED</t>
  </si>
  <si>
    <t>ALG_ENABLED</t>
  </si>
  <si>
    <t>ALG_DISABLED</t>
  </si>
  <si>
    <t>ALG_MODIFIED</t>
  </si>
  <si>
    <t>FILTER_RULE_ADDED</t>
  </si>
  <si>
    <t>FILTER_RULE_DELETED</t>
  </si>
  <si>
    <t>FILTER_RULE_MODIFIED</t>
  </si>
  <si>
    <t>PROFILE_ADDED</t>
  </si>
  <si>
    <t>PROFILE_DELETED</t>
  </si>
  <si>
    <t>PROFILE_MODIFIED</t>
  </si>
  <si>
    <t>CONNECTED</t>
  </si>
  <si>
    <t>DISCONNECTED</t>
  </si>
  <si>
    <t>Services.Local.VPN.GRE.Tunnel</t>
  </si>
  <si>
    <t>PAIRING_STARTED</t>
  </si>
  <si>
    <t>PAIRING_COMPLETE</t>
  </si>
  <si>
    <t>PAIRING_TIMEOUT</t>
  </si>
  <si>
    <t>CONNECTION_REQUEST</t>
  </si>
  <si>
    <t>PERIODIC_INFORM</t>
  </si>
  <si>
    <t>Interfaces.Physical.Network.LAN.EthernetSwitch</t>
  </si>
  <si>
    <t>Interfaces.Physical.Network.LAN.Wi-Fi</t>
  </si>
  <si>
    <t>RADIO_ENABLED</t>
  </si>
  <si>
    <t>RADIO_DISABLED</t>
  </si>
  <si>
    <t>RADIO_MODIFIED</t>
  </si>
  <si>
    <t>BSS_ENABLED</t>
  </si>
  <si>
    <t>BSS_DISABLED</t>
  </si>
  <si>
    <t>BSS_MODIFIED</t>
  </si>
  <si>
    <t>STATION_CONNECTED</t>
  </si>
  <si>
    <t>STATION_DISCONNECTED</t>
  </si>
  <si>
    <t>ESS_ENABLED</t>
  </si>
  <si>
    <t>ESS_DISABLED</t>
  </si>
  <si>
    <t>ESS_MODIFIED</t>
  </si>
  <si>
    <t>BSS_ADDED</t>
  </si>
  <si>
    <t>BSS_DELETED</t>
  </si>
  <si>
    <t>ESS_ADDED</t>
  </si>
  <si>
    <t>ESS_DELETED</t>
  </si>
  <si>
    <t>SITE_SURVEY_STARTED</t>
  </si>
  <si>
    <t>SITE_SURVEY_COMPLETE</t>
  </si>
  <si>
    <t>SITE_SURVEY_TIMEOUT</t>
  </si>
  <si>
    <t>SITE_SURVEY_FAILED</t>
  </si>
  <si>
    <t>Interfaces.Physical.Network.WAN.GPON</t>
  </si>
  <si>
    <t>SNR_BELLOW_MINIMUM_THRESHOLD</t>
  </si>
  <si>
    <t>SIGNAL_STRENGTH_BELLOW_MINIMUM_THRESHOLD</t>
  </si>
  <si>
    <t>SIM_CARD_INSERTED</t>
  </si>
  <si>
    <t>SIM_CARD_REMOVED</t>
  </si>
  <si>
    <t>Services.Management.WUI</t>
  </si>
  <si>
    <t>{
  "Enabled": true,
  "Status": "Active",
  "Protocols": {
    "HTTP": true,
    "HTTPS": true
  },
  "Locale": "DE",
  "Authentication": {
    "MaximumAllowedUsers": 2,
    "Timeout": 300
  }
}</t>
  </si>
  <si>
    <t>{
  "Enabled": true,
  "Protocols": {
    "HTTP": true,
    "HTTPS": true
  },
  "Locale": "DE",
  "Authentication": {
    "MaximumAllowedUsers": 2,
    "Timeout": 300
  }
}</t>
  </si>
  <si>
    <t>Web-GUI</t>
  </si>
  <si>
    <t>Services.Management.CLI</t>
  </si>
  <si>
    <t>{
  "Enabled": true,
  "Status": "Active",
  "Protocols": {
    "Telnet": false,
    "SSH": true
  },
  "Authentication": {
    "MaximumAllowedUsers": 2,
    "Timeout": 300
  }
}</t>
  </si>
  <si>
    <t>Command Line Interface</t>
  </si>
  <si>
    <t>{
  "Enabled": true,
  "Protocols": {
    "Telnet": false,
    "SSH": true
  },
  "Authentication": {
    "MaximumAllowedUsers": 2,
    "Timeout": 300
  }
}</t>
  </si>
  <si>
    <t>Services.Local.Firewall.Scheduler</t>
  </si>
  <si>
    <t>Firewall Filter Rule</t>
  </si>
  <si>
    <t>Firewall Scheduler</t>
  </si>
  <si>
    <t>Services.Local.Firewall.Scheduler.Rules.{RuleId}</t>
  </si>
  <si>
    <t>Services.Local.Firewall.Scheduler.Rules</t>
  </si>
  <si>
    <t>Firewall Scheduler Rule</t>
  </si>
  <si>
    <t>Activate</t>
  </si>
  <si>
    <t>Activates the</t>
  </si>
  <si>
    <t>{
  "PIN": 1234,
  "PUK": 4321
}</t>
  </si>
  <si>
    <t xml:space="preserve">{
  "PIN": {
    "Current": "1234",
    "New": "4321"
  }
}
</t>
  </si>
  <si>
    <t>{
  "Name": "Mobile",
  "Enabled": true,
  "Mode": {
    "4G": true,
    "3G": true,
    "2G": false
  },
  "Standards": {
    "4G": {
      "LTEAdvanced": true,
      "LTE": true
    },
    "3G": {
      "HSPA+": true,
      "HSUPA": false,
      "HSDPA": false,
      "UMTS": false
    },
    "2G": {
      "EDGE": true,
      "GPRS": false,
      "GSM": false
    }
  }
}</t>
  </si>
  <si>
    <t>OK</t>
  </si>
  <si>
    <t>Added events.</t>
  </si>
  <si>
    <t>Added errors.</t>
  </si>
  <si>
    <t>Added object call samples with "body" and "headers".</t>
  </si>
  <si>
    <t>Replaced "User.Accounts" password field with a "Hash.Fingerprint" and "Hash.Type" in order to increase security.</t>
  </si>
  <si>
    <t>Added "Locale" field to the "User.Profile" object.</t>
  </si>
  <si>
    <t>Added "Services.Management.WUI" object + events.</t>
  </si>
  <si>
    <t>Added "Services.Management.CLI" object + events.</t>
  </si>
  <si>
    <t>Added "Services.Local.Firewall.Scheduler" object to allow binding rules to a Time-Frame.</t>
  </si>
  <si>
    <t>Removed "Host" field from "Services.Local.Wi-Fi.Scheduler.Rules.{RuleId}". This feature was moved to the Firewall Scheduler.</t>
  </si>
  <si>
    <t>Added "MISSING_REQUIRED_ARGUMENT" error as this may be necessary to some operations as the MobileApp certificate instalation process which may or may not require a password.</t>
  </si>
  <si>
    <t>Added "Activate" command to the "User.Profile" object to allow MIC Code activation. Its status can be fetched by the "Status" attribute.</t>
  </si>
  <si>
    <t>Added the "Carrier" field on the "System.Hardware" object to ease the validation/identification of Vodafone Gateway. This is important as the API is now part of prpl and might be adopted by other operators.</t>
  </si>
  <si>
    <t>Updated the "Services.Management.CWMP.ACS" object to allow inputing the username/password as plain text or as MIC code. Also added support to fetch the password hash and hashtype.</t>
  </si>
  <si>
    <t>Now possible to "Unlock" the "Interfaces.Physical.Network.WAN.Mobile.SIM" using eihther the "PIN" or "PUK" codes.</t>
  </si>
  <si>
    <t>Changing the "Interfaces.Physical.Network.WAN.Mobile.SIM" "PIN" code now requires also inputing the current/active in addition to the new.</t>
  </si>
  <si>
    <t>The object "Interfaces.Physical.Network.WAN.Mobile.SIM" now provides more fields such as "IMEI", "PhoneNumber" and "RemainingUnlockAttempts". Additionaly, it is no longer possible to fetch the PIN or PUK for security reasons.</t>
  </si>
  <si>
    <t>The "Interfaces.Physical.Network.WAN.Mobile" object has been updated to allow further customization of the network modes and standards (e.g.: "2G" and "GSM"). More Get fields have also been added such as "Carrier". The status field can now take the following modes "Locked", "Unlocked", "Blocked" or "Absent".</t>
  </si>
  <si>
    <t>Version 3.2.21 (2017-12-07)</t>
  </si>
  <si>
    <t>Version 3.2.17 (2017-11-10)</t>
  </si>
  <si>
    <t>CRUD methods have been renamed to: add, get (previously "info"), set (previously "config"), delete, list.</t>
  </si>
  <si>
    <t>All methods and now verbs ("spectrum" -&gt; "get_spectrum").</t>
  </si>
  <si>
    <t>Version 3.2.16 (2017-11-09)</t>
  </si>
  <si>
    <t>Converted all objects and procedures to "CamelCase" (previously was "snake_case").</t>
  </si>
  <si>
    <t>Renamed CRUD operations to "Add", "List", "Get", "Set" and "Delete" (previously "info" and "config").</t>
  </si>
  <si>
    <t>Performed global review which resulted into the addition of new fields (mostly focused on statistics, including the "ClearStatistics" procedure) across the different areas/objects.</t>
  </si>
  <si>
    <t>Descriptions are now being auto-generated which helps achieve higher consistency on objects with similar procedures.</t>
  </si>
  <si>
    <t>Added User Accounts + Roles.</t>
  </si>
  <si>
    <t>Added Diagnostics (NSLookup, Ping, Traceroute).</t>
  </si>
  <si>
    <t>Added Interfaces IP.</t>
  </si>
  <si>
    <t>Added System Resources.</t>
  </si>
  <si>
    <t>Added IPTV (IGMP Proxy + Snooping).</t>
  </si>
  <si>
    <t>Added CommunityWi-Fi.</t>
  </si>
  <si>
    <t>Added DNS Proxy (Hosts).</t>
  </si>
  <si>
    <t>Added NAT ALGs.</t>
  </si>
  <si>
    <t>Added Firewall Logging and Chains.</t>
  </si>
  <si>
    <t>Added DMZ Isolation.</t>
  </si>
  <si>
    <t>Added Samba Shares.</t>
  </si>
  <si>
    <t>Added VPNs Server/Client (Gre, OpenVPN, IPSec, PPTP, L2TP).</t>
  </si>
  <si>
    <t>Added Ethernet Switch.</t>
  </si>
  <si>
    <t>Added SysLog.</t>
  </si>
  <si>
    <t>Added Bridge.</t>
  </si>
  <si>
    <t>Added QoS.</t>
  </si>
  <si>
    <t>Added System Firmware.</t>
  </si>
  <si>
    <t>Added System Configurations.</t>
  </si>
  <si>
    <t>Added Buttons.</t>
  </si>
  <si>
    <t>Version 2.2 (2017-10-26)</t>
  </si>
  <si>
    <t>Added DynDNS.</t>
  </si>
  <si>
    <t>Added DHCP Server.</t>
  </si>
  <si>
    <t>Added Firewall.</t>
  </si>
  <si>
    <t>Added Port-Mappings.</t>
  </si>
  <si>
    <t>Added File Sharing.</t>
  </si>
  <si>
    <t>Version 2.1.1 (2017-09-26)</t>
  </si>
  <si>
    <t>New structure based on 4 layers (users, services, interfaces and system).</t>
  </si>
  <si>
    <t>Added procedures to support CRUD operations: "add" (create), "info" (read), "config" (update), "delete" (delete), "list" (fetch multiple instances).</t>
  </si>
  <si>
    <t>Added pagination support on the "list" method using the "limit" and "offset" attributes.</t>
  </si>
  <si>
    <t>Replaced short-term fields with long-term to make parameters explicit (e.g.: "SNR" vs. "signal_to_noise_ratio").</t>
  </si>
  <si>
    <t>Field</t>
  </si>
  <si>
    <t>Type</t>
  </si>
  <si>
    <t>Required</t>
  </si>
  <si>
    <t>Notes</t>
  </si>
  <si>
    <t>Added fields sheet with detailed information (e.g.: Description, Data Type, Default Value) in regards to objects' fields.</t>
  </si>
  <si>
    <t>{
  "Id": "Broadband",
  "Name": "Internet",
  "Enabled": true,
  "Mode": "Fixed",
  "Colour": "Red",
  "Brightness": 0.80
}</t>
  </si>
  <si>
    <t>{
  "List": [
    {
      "Id": "Broadband",
      "Name": "Internet",
      "Enabled": true,
      "Mode": "Fixed",
      "Colour": "Red",
      "Brightness": 0.80
    }
  ],
  "Limit": 10,
  "Offset": 0
}</t>
  </si>
  <si>
    <t>{
  "Name": "Internet",
  "Enabled": true,
  "Mode": "Fixed",
  "Colour": "Red",
  "Brightness": 0.80
}</t>
  </si>
  <si>
    <t>Id</t>
  </si>
  <si>
    <t>Username</t>
  </si>
  <si>
    <t>Password</t>
  </si>
  <si>
    <t>Optional</t>
  </si>
  <si>
    <t>Rights</t>
  </si>
  <si>
    <t>RW</t>
  </si>
  <si>
    <t>W</t>
  </si>
  <si>
    <t>String</t>
  </si>
  <si>
    <t>Enabled</t>
  </si>
  <si>
    <t>Boolean</t>
  </si>
  <si>
    <t>RoleId</t>
  </si>
  <si>
    <t>Limit</t>
  </si>
  <si>
    <t>Integer</t>
  </si>
  <si>
    <t>Offset</t>
  </si>
  <si>
    <t>R</t>
  </si>
  <si>
    <t>Hash.Fingerprint</t>
  </si>
  <si>
    <t>Hash.Type</t>
  </si>
  <si>
    <t>Locale</t>
  </si>
  <si>
    <t>ServiceId</t>
  </si>
  <si>
    <t>AllowedZones</t>
  </si>
  <si>
    <t>RulesList</t>
  </si>
  <si>
    <t>Status</t>
  </si>
  <si>
    <t>IPInterfacesList</t>
  </si>
  <si>
    <t>NetworkMode</t>
  </si>
  <si>
    <t>Protocol</t>
  </si>
  <si>
    <t>QueryTimeInterval</t>
  </si>
  <si>
    <t>MaximumStreams</t>
  </si>
  <si>
    <t>InboundInterface</t>
  </si>
  <si>
    <t>Status.State</t>
  </si>
  <si>
    <t>Status.ActiveGroups</t>
  </si>
  <si>
    <t>Statistics.IGMPPackets.Queries.Sent</t>
  </si>
  <si>
    <t>Statistics.IGMPPackets.Queries.Received</t>
  </si>
  <si>
    <t>Statistics.IGMPPackets.Join.Received</t>
  </si>
  <si>
    <t>Statistics.IGMPPackets.Leave.Received</t>
  </si>
  <si>
    <t>Interfaces</t>
  </si>
  <si>
    <t>Registrar.Address</t>
  </si>
  <si>
    <t>Registrar.Port</t>
  </si>
  <si>
    <t>InboundProxy.Address</t>
  </si>
  <si>
    <t>InboundProxy.Port</t>
  </si>
  <si>
    <t>OutboundProxy.Address</t>
  </si>
  <si>
    <t>OutboundProxy.Port</t>
  </si>
  <si>
    <t>Priority</t>
  </si>
  <si>
    <t>Packetization</t>
  </si>
  <si>
    <t>URI</t>
  </si>
  <si>
    <t>Realm</t>
  </si>
  <si>
    <t>Address</t>
  </si>
  <si>
    <t>TransportProtocol</t>
  </si>
  <si>
    <t>Interface</t>
  </si>
  <si>
    <t>Timestamp</t>
  </si>
  <si>
    <t>Statistics.Throughput.Minimum</t>
  </si>
  <si>
    <t>Statistics.Throughput.Average</t>
  </si>
  <si>
    <t>Statistics.Throughput.Maximum</t>
  </si>
  <si>
    <t>Statistics.TransferedData</t>
  </si>
  <si>
    <t>Statistics.Duration</t>
  </si>
  <si>
    <t>Server</t>
  </si>
  <si>
    <t>Query.Name</t>
  </si>
  <si>
    <t>Query.Type</t>
  </si>
  <si>
    <t>AnswersList</t>
  </si>
  <si>
    <t>Count</t>
  </si>
  <si>
    <t>Size</t>
  </si>
  <si>
    <t>Fragment</t>
  </si>
  <si>
    <t>TimeToLive</t>
  </si>
  <si>
    <t>Statistics.Latency.Minimum</t>
  </si>
  <si>
    <t>Statistics.Latency.Average</t>
  </si>
  <si>
    <t>Statistics.Latency.Maximum</t>
  </si>
  <si>
    <t>Statistics.Jitter.Minimum</t>
  </si>
  <si>
    <t>Statistics.Jitter.Average</t>
  </si>
  <si>
    <t>Statistics.Jitter.Maximum</t>
  </si>
  <si>
    <t>Statistics.PacketLoss</t>
  </si>
  <si>
    <t>Float</t>
  </si>
  <si>
    <t>Statistics.Hops</t>
  </si>
  <si>
    <t>Port</t>
  </si>
  <si>
    <t>Statistics.Packets.Transmitted</t>
  </si>
  <si>
    <t>Statistics.Packets.Received</t>
  </si>
  <si>
    <t>Statistics.Bytes.Transmitted</t>
  </si>
  <si>
    <t>Statistics.Bytes.Received</t>
  </si>
  <si>
    <t>InterfacesList</t>
  </si>
  <si>
    <t>IP</t>
  </si>
  <si>
    <t>MAC</t>
  </si>
  <si>
    <t>Expires</t>
  </si>
  <si>
    <t>Range.Start</t>
  </si>
  <si>
    <t>Range.End</t>
  </si>
  <si>
    <t>Conditional</t>
  </si>
  <si>
    <t>Condition.Option</t>
  </si>
  <si>
    <t>Condition.Type</t>
  </si>
  <si>
    <t>Condition.Value</t>
  </si>
  <si>
    <t>ProviderId</t>
  </si>
  <si>
    <t>RenewInterval</t>
  </si>
  <si>
    <t>AdvertisePublicAddress</t>
  </si>
  <si>
    <t>URL</t>
  </si>
  <si>
    <t>Domain</t>
  </si>
  <si>
    <t>ForwardingMode</t>
  </si>
  <si>
    <t>ProfileId</t>
  </si>
  <si>
    <t>Logging</t>
  </si>
  <si>
    <t>IP.Source</t>
  </si>
  <si>
    <t>IP.Destination</t>
  </si>
  <si>
    <t>MAC.Source</t>
  </si>
  <si>
    <t>MAC.Destination</t>
  </si>
  <si>
    <t>Port.Source</t>
  </si>
  <si>
    <t>Port.Destination</t>
  </si>
  <si>
    <t>Interface.Source</t>
  </si>
  <si>
    <t>Interface.Destination</t>
  </si>
  <si>
    <t>Statistics.Hits</t>
  </si>
  <si>
    <t>Isolate</t>
  </si>
  <si>
    <t>Subnet</t>
  </si>
  <si>
    <t>Template</t>
  </si>
  <si>
    <t>Port.External</t>
  </si>
  <si>
    <t>Port.Internal</t>
  </si>
  <si>
    <t>Protocol.TCP</t>
  </si>
  <si>
    <t>Protocol.UDP</t>
  </si>
  <si>
    <t>Version</t>
  </si>
  <si>
    <t>Mode</t>
  </si>
  <si>
    <t>Chains</t>
  </si>
  <si>
    <t>Days.Monday</t>
  </si>
  <si>
    <t>Days.Tuesday</t>
  </si>
  <si>
    <t>Days.Wednesday</t>
  </si>
  <si>
    <t>Days.Thursday</t>
  </si>
  <si>
    <t>Days.Friday</t>
  </si>
  <si>
    <t>Days.Saturday</t>
  </si>
  <si>
    <t>Days.Sunday</t>
  </si>
  <si>
    <t>Time.Start</t>
  </si>
  <si>
    <t>Time.End</t>
  </si>
  <si>
    <t>Hostname</t>
  </si>
  <si>
    <t>Media.Audio</t>
  </si>
  <si>
    <t>Media.Video</t>
  </si>
  <si>
    <t>Media.Images</t>
  </si>
  <si>
    <t>Volume</t>
  </si>
  <si>
    <t>Statistics.Files.Total</t>
  </si>
  <si>
    <t>Statistics.Files.Audio</t>
  </si>
  <si>
    <t>Statistics.Files.Video</t>
  </si>
  <si>
    <t>Statistics.Files.Images</t>
  </si>
  <si>
    <t>Statistics.Files</t>
  </si>
  <si>
    <t>Statistics.Folders</t>
  </si>
  <si>
    <t>Tag.DSCP</t>
  </si>
  <si>
    <t>Tag.P-Bit</t>
  </si>
  <si>
    <t>Tag.WMM</t>
  </si>
  <si>
    <t>Remote.Address</t>
  </si>
  <si>
    <t>Interfaces.Outbound</t>
  </si>
  <si>
    <t>Interfaces.Inbound</t>
  </si>
  <si>
    <t>Statistics.Frames.Transmitted</t>
  </si>
  <si>
    <t>Statistics.Frames.Received</t>
  </si>
  <si>
    <t>Remote.Port</t>
  </si>
  <si>
    <t>Remote.Username</t>
  </si>
  <si>
    <t>Remote.Password</t>
  </si>
  <si>
    <t>Remote.Authentication</t>
  </si>
  <si>
    <t>Server.Port</t>
  </si>
  <si>
    <t>Server.Authentication</t>
  </si>
  <si>
    <t>Server.MTU</t>
  </si>
  <si>
    <t>Server.MaxClients</t>
  </si>
  <si>
    <t>Remote.Protocol</t>
  </si>
  <si>
    <t>Server.Protocol</t>
  </si>
  <si>
    <t>Server.Fragment</t>
  </si>
  <si>
    <t>BSSsList</t>
  </si>
  <si>
    <t>Timer</t>
  </si>
  <si>
    <t>PIN</t>
  </si>
  <si>
    <t>Protocols.Telnet</t>
  </si>
  <si>
    <t>Protocols.SSH</t>
  </si>
  <si>
    <t>Authentication.MaximumAllowedUsers</t>
  </si>
  <si>
    <t>Authentication.Timeout</t>
  </si>
  <si>
    <t>PeriodicInform.Enabled</t>
  </si>
  <si>
    <t>PeriodicInform.Interval</t>
  </si>
  <si>
    <t>ModemInstallationCode</t>
  </si>
  <si>
    <t>Authentication</t>
  </si>
  <si>
    <t>Statistics.RequestsCount</t>
  </si>
  <si>
    <t>Statistics.LastRequest</t>
  </si>
  <si>
    <t>SignatureAlgorithm</t>
  </si>
  <si>
    <t>RSA</t>
  </si>
  <si>
    <t>Encoding</t>
  </si>
  <si>
    <t>Country</t>
  </si>
  <si>
    <t>CommonName</t>
  </si>
  <si>
    <t>Organization</t>
  </si>
  <si>
    <t>CA</t>
  </si>
  <si>
    <t>Duration</t>
  </si>
  <si>
    <t>Keys.Public</t>
  </si>
  <si>
    <t>Keys.Private</t>
  </si>
  <si>
    <t>Valid.From</t>
  </si>
  <si>
    <t>Valid.To</t>
  </si>
  <si>
    <t>Hash</t>
  </si>
  <si>
    <t>Timestamp.Installed</t>
  </si>
  <si>
    <t>Timestamp.LastUsed</t>
  </si>
  <si>
    <t>Protocols.HTTP</t>
  </si>
  <si>
    <t>Protocols.HTTPS</t>
  </si>
  <si>
    <t>IPv4.Protocol</t>
  </si>
  <si>
    <t>IPv4.Address</t>
  </si>
  <si>
    <t>IPv4.NetworkMask</t>
  </si>
  <si>
    <t>IPv4.Broadcast</t>
  </si>
  <si>
    <t>IPv6.Protocol</t>
  </si>
  <si>
    <t>IPv6.LinkLocalAddress</t>
  </si>
  <si>
    <t>IPv6.GlobalAddress</t>
  </si>
  <si>
    <t>IPv6.Prefix</t>
  </si>
  <si>
    <t>PhysicalInterface</t>
  </si>
  <si>
    <t>Statistics.Dropped.Transmitted</t>
  </si>
  <si>
    <t>Statistics.Dropped.Received</t>
  </si>
  <si>
    <t>Statistics.Errors.Transmitted</t>
  </si>
  <si>
    <t>Statistics.Errors.Received</t>
  </si>
  <si>
    <t>Statistics.Collisions</t>
  </si>
  <si>
    <t>EnergyEfficientEthernet</t>
  </si>
  <si>
    <t>AutoNegotiation</t>
  </si>
  <si>
    <t>Duplex</t>
  </si>
  <si>
    <t>Status.Protocol</t>
  </si>
  <si>
    <t>Status.Duplex</t>
  </si>
  <si>
    <t>Status.Uptime</t>
  </si>
  <si>
    <t>Capabilities</t>
  </si>
  <si>
    <t>Band</t>
  </si>
  <si>
    <t>Bandwidth.20</t>
  </si>
  <si>
    <t>Bandwidth.40</t>
  </si>
  <si>
    <t>Channels.Preferred</t>
  </si>
  <si>
    <t>Channels.List.34</t>
  </si>
  <si>
    <t>Channels.List.36</t>
  </si>
  <si>
    <t>Channels.List.38</t>
  </si>
  <si>
    <t>Channels.List.40</t>
  </si>
  <si>
    <t>Channels.Selection.Mode</t>
  </si>
  <si>
    <t>Channels.Selection.Timer</t>
  </si>
  <si>
    <t>Standard.802.11n</t>
  </si>
  <si>
    <t>Standard.802.11ac</t>
  </si>
  <si>
    <t>Status.Channel</t>
  </si>
  <si>
    <t>Status.Bandwidth</t>
  </si>
  <si>
    <t>Status.Bytes.Transmitted</t>
  </si>
  <si>
    <t>Status.Bytes.Received</t>
  </si>
  <si>
    <t>Status.Packets.Transmitted</t>
  </si>
  <si>
    <t>Status.Packets.Received</t>
  </si>
  <si>
    <t>Status.StationsCount</t>
  </si>
  <si>
    <t>Broadcast</t>
  </si>
  <si>
    <t>BSSID</t>
  </si>
  <si>
    <t>SSID</t>
  </si>
  <si>
    <t>SecurityKey</t>
  </si>
  <si>
    <t>SecurityMode</t>
  </si>
  <si>
    <t>Encryption</t>
  </si>
  <si>
    <t>Statistics.StationsCount</t>
  </si>
  <si>
    <t>Status.Idle</t>
  </si>
  <si>
    <t>Status.MCS</t>
  </si>
  <si>
    <t>Status.PhysicalRate</t>
  </si>
  <si>
    <t>Status.ReceivedSignalStrength</t>
  </si>
  <si>
    <t>Status.GuardInterval</t>
  </si>
  <si>
    <t>Status.SpatialStreams</t>
  </si>
  <si>
    <t>Status.Standard</t>
  </si>
  <si>
    <t>BSSs</t>
  </si>
  <si>
    <t>Statistics.Channels</t>
  </si>
  <si>
    <t>Status.SyncSpeed.Downstream</t>
  </si>
  <si>
    <t>Status.SyncSpeed.Upstream</t>
  </si>
  <si>
    <t>Status.SignalNoiseRatio</t>
  </si>
  <si>
    <t>Mode.4G</t>
  </si>
  <si>
    <t>Mode.3G</t>
  </si>
  <si>
    <t>Mode.2G</t>
  </si>
  <si>
    <t>Standards.4G.LTEAdvanced</t>
  </si>
  <si>
    <t>Standards.4G.LTE</t>
  </si>
  <si>
    <t>Standards.3G.HSPA+</t>
  </si>
  <si>
    <t>Standards.3G.HSUPA</t>
  </si>
  <si>
    <t>Standards.3G.HSDPA</t>
  </si>
  <si>
    <t>Standards.3G.UMTS</t>
  </si>
  <si>
    <t>Standards.2G.EDGE</t>
  </si>
  <si>
    <t>Standards.2G.GPRS</t>
  </si>
  <si>
    <t>Standards.2G.GSM</t>
  </si>
  <si>
    <t>Status.Carrier</t>
  </si>
  <si>
    <t>Status.Mode</t>
  </si>
  <si>
    <t>Status.Grade</t>
  </si>
  <si>
    <t>Status.ReferenceSignalReceivedQuality</t>
  </si>
  <si>
    <t>Status.ReferenceSignalReceivedPower</t>
  </si>
  <si>
    <t>Status.ReceivedSignalStrengthIndicator</t>
  </si>
  <si>
    <t>RemainingUnlockAttempts</t>
  </si>
  <si>
    <t>PhoneNumber</t>
  </si>
  <si>
    <t>IMEI</t>
  </si>
  <si>
    <t>PIN.Current</t>
  </si>
  <si>
    <t>PIN.New</t>
  </si>
  <si>
    <t>PUK</t>
  </si>
  <si>
    <t>Statistics.ConnectedDevicesCount</t>
  </si>
  <si>
    <t>Signaling</t>
  </si>
  <si>
    <t>Actions.Click.Object</t>
  </si>
  <si>
    <t>Actions.Click.Method</t>
  </si>
  <si>
    <t>Actions.Press.Object</t>
  </si>
  <si>
    <t>Actions.Press.Method</t>
  </si>
  <si>
    <t>Actions.Press.Arguments</t>
  </si>
  <si>
    <t>Statistics.Click</t>
  </si>
  <si>
    <t>Statistics.Press</t>
  </si>
  <si>
    <t>ActiveImageId</t>
  </si>
  <si>
    <t>InstallTimestamp</t>
  </si>
  <si>
    <t>Source.Address</t>
  </si>
  <si>
    <t>Source.Port</t>
  </si>
  <si>
    <t>Source.Protocol</t>
  </si>
  <si>
    <t>Source.Username</t>
  </si>
  <si>
    <t>Source.Password</t>
  </si>
  <si>
    <t>Variant</t>
  </si>
  <si>
    <t>ReleaseDate</t>
  </si>
  <si>
    <t>DownloadTimestamp</t>
  </si>
  <si>
    <t>ProductClass</t>
  </si>
  <si>
    <t>FriendlyName</t>
  </si>
  <si>
    <t>Manufacturer</t>
  </si>
  <si>
    <t>Model</t>
  </si>
  <si>
    <t>CasingColour</t>
  </si>
  <si>
    <t>SerialNumber</t>
  </si>
  <si>
    <t>Carrier</t>
  </si>
  <si>
    <t>Colour</t>
  </si>
  <si>
    <t>Brightness</t>
  </si>
  <si>
    <t>MaximumEvents</t>
  </si>
  <si>
    <t>LevelFilter</t>
  </si>
  <si>
    <t>Level</t>
  </si>
  <si>
    <t>Source</t>
  </si>
  <si>
    <t>CPU.Usage</t>
  </si>
  <si>
    <t>CPU.Load.1m</t>
  </si>
  <si>
    <t>CPU.Load.5m</t>
  </si>
  <si>
    <t>CPU.Load.15m</t>
  </si>
  <si>
    <t>Memory.Total</t>
  </si>
  <si>
    <t>Memory.Free</t>
  </si>
  <si>
    <t>Memory.Usage</t>
  </si>
  <si>
    <t>Swap.Total</t>
  </si>
  <si>
    <t>Swap.Free</t>
  </si>
  <si>
    <t>Swap.Usage</t>
  </si>
  <si>
    <t>Storage.Total</t>
  </si>
  <si>
    <t>Storage.Free</t>
  </si>
  <si>
    <t>Storage.Usage</t>
  </si>
  <si>
    <t>Uptime</t>
  </si>
  <si>
    <t>AutoSave.Enabled</t>
  </si>
  <si>
    <t>AutoSave.Interval</t>
  </si>
  <si>
    <t>RunningId</t>
  </si>
  <si>
    <t>StartupId</t>
  </si>
  <si>
    <t>FactoryDefaultId</t>
  </si>
  <si>
    <t>unique identifier.</t>
  </si>
  <si>
    <t>administrative status.</t>
  </si>
  <si>
    <t>operational status.</t>
  </si>
  <si>
    <t>username.</t>
  </si>
  <si>
    <t>description.</t>
  </si>
  <si>
    <t>type.</t>
  </si>
  <si>
    <t>protocol.</t>
  </si>
  <si>
    <t>priority.</t>
  </si>
  <si>
    <t>realm.</t>
  </si>
  <si>
    <t>address.</t>
  </si>
  <si>
    <t>interface.</t>
  </si>
  <si>
    <t>timestamp.</t>
  </si>
  <si>
    <t>count.</t>
  </si>
  <si>
    <t>password.</t>
  </si>
  <si>
    <t>password hash fingerprint.</t>
  </si>
  <si>
    <t>password hash type.</t>
  </si>
  <si>
    <t>language/locale.</t>
  </si>
  <si>
    <t>IP address.</t>
  </si>
  <si>
    <t>MAC address.</t>
  </si>
  <si>
    <t>domain name.</t>
  </si>
  <si>
    <t>source IP address.</t>
  </si>
  <si>
    <t>destination IP address.</t>
  </si>
  <si>
    <t>source MAD address.</t>
  </si>
  <si>
    <t>destination MAC address.</t>
  </si>
  <si>
    <t>source transport port.</t>
  </si>
  <si>
    <t>destination transport port.</t>
  </si>
  <si>
    <t>source IP interface.</t>
  </si>
  <si>
    <t>destination IP interfaces.</t>
  </si>
  <si>
    <t>PIN code.</t>
  </si>
  <si>
    <t>country.</t>
  </si>
  <si>
    <t>encoding type.</t>
  </si>
  <si>
    <t>duplex mode.</t>
  </si>
  <si>
    <t>PUK code.</t>
  </si>
  <si>
    <t>current PIN code.</t>
  </si>
  <si>
    <t>new PIN code.</t>
  </si>
  <si>
    <t>model name.</t>
  </si>
  <si>
    <t>casing colour.</t>
  </si>
  <si>
    <t>serial number.</t>
  </si>
  <si>
    <t>brightness level.</t>
  </si>
  <si>
    <t>maximum number of returned entries.</t>
  </si>
  <si>
    <t>registrar server address.</t>
  </si>
  <si>
    <t>registrar server port.</t>
  </si>
  <si>
    <t>inbound proxy server address.</t>
  </si>
  <si>
    <t>inbound proxy server port.</t>
  </si>
  <si>
    <t>outbound proxy server address.</t>
  </si>
  <si>
    <t>outbound proxy server port.</t>
  </si>
  <si>
    <t>Unique Resource Identifier (URI).</t>
  </si>
  <si>
    <t>transport protocol.</t>
  </si>
  <si>
    <t>traffic direction.</t>
  </si>
  <si>
    <t>traffic concurrent streams.</t>
  </si>
  <si>
    <t>server address.</t>
  </si>
  <si>
    <t>minimum observed throughput.</t>
  </si>
  <si>
    <t>average observed throughput.</t>
  </si>
  <si>
    <t>maximum observed throughput.</t>
  </si>
  <si>
    <t>transfered data.</t>
  </si>
  <si>
    <t>duration.</t>
  </si>
  <si>
    <t>query name.</t>
  </si>
  <si>
    <t>query type.</t>
  </si>
  <si>
    <t>packet count.</t>
  </si>
  <si>
    <t>packet size.</t>
  </si>
  <si>
    <t>packet fragmentation flag.</t>
  </si>
  <si>
    <t>packet maximum time to live.</t>
  </si>
  <si>
    <t>minimum observed latency.</t>
  </si>
  <si>
    <t>average observed latency.</t>
  </si>
  <si>
    <t>maximum observed latency.</t>
  </si>
  <si>
    <t>minimum observed jitter.</t>
  </si>
  <si>
    <t>average observed jitter.</t>
  </si>
  <si>
    <t>maximum observed jitter.</t>
  </si>
  <si>
    <t>packet loss.</t>
  </si>
  <si>
    <t>number of traversed routers or hops.</t>
  </si>
  <si>
    <t>port.</t>
  </si>
  <si>
    <t>list of network interfaces.</t>
  </si>
  <si>
    <t>remaining expiration time.</t>
  </si>
  <si>
    <t>port range start.</t>
  </si>
  <si>
    <t>port range end.</t>
  </si>
  <si>
    <t>URL.</t>
  </si>
  <si>
    <t>traffic forwarding mode.</t>
  </si>
  <si>
    <t>Id of the linked provider.</t>
  </si>
  <si>
    <t>Id of the linked profile.</t>
  </si>
  <si>
    <t>Id of the linked role.</t>
  </si>
  <si>
    <t>Id of the linked service.</t>
  </si>
  <si>
    <t>list of entries.</t>
  </si>
  <si>
    <t>allowed network zones.</t>
  </si>
  <si>
    <t>rule list.</t>
  </si>
  <si>
    <t>list of linked IP interfaces.</t>
  </si>
  <si>
    <t>query time interval.</t>
  </si>
  <si>
    <t>inbound interface.</t>
  </si>
  <si>
    <t>list of linked interfaces.</t>
  </si>
  <si>
    <t>network mode.</t>
  </si>
  <si>
    <t>maximum number of concurrent streams.</t>
  </si>
  <si>
    <t>active groups list.</t>
  </si>
  <si>
    <t>transmitted packets count.</t>
  </si>
  <si>
    <t>received packets count.</t>
  </si>
  <si>
    <t>transmitted bytes count.</t>
  </si>
  <si>
    <t>received bytes count.</t>
  </si>
  <si>
    <t>option.</t>
  </si>
  <si>
    <t>value.</t>
  </si>
  <si>
    <t>advertised public address.</t>
  </si>
  <si>
    <t>renew interval.</t>
  </si>
  <si>
    <t>Logging flag.</t>
  </si>
  <si>
    <t>isolate traffic flag.</t>
  </si>
  <si>
    <t>network subnet.</t>
  </si>
  <si>
    <t>template.</t>
  </si>
  <si>
    <t>external port.</t>
  </si>
  <si>
    <t>internal port.</t>
  </si>
  <si>
    <t>version.</t>
  </si>
  <si>
    <t>mode.</t>
  </si>
  <si>
    <t>chain list.</t>
  </si>
  <si>
    <t>hostname.</t>
  </si>
  <si>
    <t>volume.</t>
  </si>
  <si>
    <t>total files count.</t>
  </si>
  <si>
    <t>audio files count.</t>
  </si>
  <si>
    <t>video files count.</t>
  </si>
  <si>
    <t>image files count.</t>
  </si>
  <si>
    <t>files count.</t>
  </si>
  <si>
    <t>folders count.</t>
  </si>
  <si>
    <t>remote address.</t>
  </si>
  <si>
    <t>outbound interface.</t>
  </si>
  <si>
    <t>transmitted frames count.</t>
  </si>
  <si>
    <t>received frames count.</t>
  </si>
  <si>
    <t>remote server port.</t>
  </si>
  <si>
    <t>remote server username.</t>
  </si>
  <si>
    <t>remote server password.</t>
  </si>
  <si>
    <t>remote server protocol.</t>
  </si>
  <si>
    <t>periodic inform administrative status flag.</t>
  </si>
  <si>
    <t>periodic inform time interval.</t>
  </si>
  <si>
    <t>Model Instalation Code (MIC).</t>
  </si>
  <si>
    <t>signature algorithm.</t>
  </si>
  <si>
    <t>instalation timestamp.</t>
  </si>
  <si>
    <t>last time used timestamp.</t>
  </si>
  <si>
    <t>IPv4 address.</t>
  </si>
  <si>
    <t>IPv4 network mask.</t>
  </si>
  <si>
    <t>IPv4 broadbcast.</t>
  </si>
  <si>
    <t>IPv4 negotiation protocol.</t>
  </si>
  <si>
    <t>IPv6 negotiation protocol.</t>
  </si>
  <si>
    <t>IPv6 Link Local address.</t>
  </si>
  <si>
    <t>IPv6 Global address.</t>
  </si>
  <si>
    <t>IPv6 network prefix.</t>
  </si>
  <si>
    <t>linked physical interface.</t>
  </si>
  <si>
    <t>frame collisions count.</t>
  </si>
  <si>
    <t>received frame errors count.</t>
  </si>
  <si>
    <t>transmitted frame errors count.</t>
  </si>
  <si>
    <t>auto-negotation administrative status.</t>
  </si>
  <si>
    <t>Energy Efficient Ethernet (EEE) administrative status.</t>
  </si>
  <si>
    <t>protocol in use.</t>
  </si>
  <si>
    <t>duplex mode in use.</t>
  </si>
  <si>
    <t>system uptime.</t>
  </si>
  <si>
    <t>BSSID.</t>
  </si>
  <si>
    <t>SSID.</t>
  </si>
  <si>
    <t>security key.</t>
  </si>
  <si>
    <t>security mode.</t>
  </si>
  <si>
    <t>encryption mode.</t>
  </si>
  <si>
    <t>list of linked BSSs.</t>
  </si>
  <si>
    <t>phone number.</t>
  </si>
  <si>
    <t>IMEI.</t>
  </si>
  <si>
    <t>source address.</t>
  </si>
  <si>
    <t>source port.</t>
  </si>
  <si>
    <t>source protocol.</t>
  </si>
  <si>
    <t>source username.</t>
  </si>
  <si>
    <t>source password.</t>
  </si>
  <si>
    <t>variant.</t>
  </si>
  <si>
    <t>product class.</t>
  </si>
  <si>
    <t>friendly name.</t>
  </si>
  <si>
    <t>manufacturer or vendor.</t>
  </si>
  <si>
    <t>colour.</t>
  </si>
  <si>
    <t>carrier or service provider.</t>
  </si>
  <si>
    <t>CPU usage.</t>
  </si>
  <si>
    <t>CPU Load average (1m).</t>
  </si>
  <si>
    <t>CPU Load average (5m).</t>
  </si>
  <si>
    <t>CPU Load average (15m).</t>
  </si>
  <si>
    <t>ammount of total memory (RAM).</t>
  </si>
  <si>
    <t>ammount of free memory (RAM).</t>
  </si>
  <si>
    <t>percentage of memory in use (RAM).</t>
  </si>
  <si>
    <t>ammount of total SWAP memory.</t>
  </si>
  <si>
    <t>ammount of free SWAP memory.</t>
  </si>
  <si>
    <t>percentage of SWAP memory in use.</t>
  </si>
  <si>
    <t>ammount of total persistent storage.</t>
  </si>
  <si>
    <t>ammount of free persistent storage.</t>
  </si>
  <si>
    <t>uptime.</t>
  </si>
  <si>
    <t>percentage of persistent storage in use.</t>
  </si>
  <si>
    <t>download timestamp.</t>
  </si>
  <si>
    <t>release date.</t>
  </si>
  <si>
    <t>autosave administrative status.</t>
  </si>
  <si>
    <t>autosave time interval.</t>
  </si>
  <si>
    <t>list start offset.</t>
  </si>
  <si>
    <t>sent queries count.</t>
  </si>
  <si>
    <t>received queries count.</t>
  </si>
  <si>
    <t>leave group received packets count.</t>
  </si>
  <si>
    <t>join group received packets count.</t>
  </si>
  <si>
    <t>packetization time interval.</t>
  </si>
  <si>
    <t>query answers list.</t>
  </si>
  <si>
    <t>conditional assigning administrative status flag.</t>
  </si>
  <si>
    <t>hits count.</t>
  </si>
  <si>
    <t>apply to TCP flag.</t>
  </si>
  <si>
    <t>apply to UDP flag.</t>
  </si>
  <si>
    <t>apply to Monday flag.</t>
  </si>
  <si>
    <t>apply to Tuesday flag.</t>
  </si>
  <si>
    <t>apply to Wednesday flag.</t>
  </si>
  <si>
    <t>apply to Thursday flag.</t>
  </si>
  <si>
    <t>apply to Friday flag.</t>
  </si>
  <si>
    <t>apply to Saturday flag.</t>
  </si>
  <si>
    <t>apply to Sunday flag.</t>
  </si>
  <si>
    <t>start time.</t>
  </si>
  <si>
    <t>end time.</t>
  </si>
  <si>
    <t>enable audio media type flag.</t>
  </si>
  <si>
    <t>enable video media type flag.</t>
  </si>
  <si>
    <t>enable images media type flag.</t>
  </si>
  <si>
    <t>DSCP value to tag on traffic.</t>
  </si>
  <si>
    <t>P-Bit value to tag on traffic.</t>
  </si>
  <si>
    <t>WMM value to tag on traffic.</t>
  </si>
  <si>
    <t>authentication type.</t>
  </si>
  <si>
    <t>Maximum Transmit Unit (MTU).</t>
  </si>
  <si>
    <t>maximum number of concurrent connected clients.</t>
  </si>
  <si>
    <t>allow packet fragmentation flag.</t>
  </si>
  <si>
    <t>timeout counter duration.</t>
  </si>
  <si>
    <t>enable Telnet protocol flag.</t>
  </si>
  <si>
    <t>enable SSH protocol flag.</t>
  </si>
  <si>
    <t>maximum allowed number of concurrent connections.</t>
  </si>
  <si>
    <t>session timeout timer.</t>
  </si>
  <si>
    <t>total num of ACS requests.</t>
  </si>
  <si>
    <t>CWMP (TR-069) Client ACS</t>
  </si>
  <si>
    <t>CWMP (TR-069) Client Connection Request</t>
  </si>
  <si>
    <t>organization</t>
  </si>
  <si>
    <t>common name.</t>
  </si>
  <si>
    <t>RSA.</t>
  </si>
  <si>
    <t>public key.</t>
  </si>
  <si>
    <t>private key.</t>
  </si>
  <si>
    <t>valid from timestamp.</t>
  </si>
  <si>
    <t>valid till timestamp.</t>
  </si>
  <si>
    <t>Authority (CA).</t>
  </si>
  <si>
    <t>hash.</t>
  </si>
  <si>
    <t>enable HTTP protocol flag.</t>
  </si>
  <si>
    <t>enable HTTPS protocol flag.</t>
  </si>
  <si>
    <t>transmitted dropped frames count.</t>
  </si>
  <si>
    <t>received dropped frames count.</t>
  </si>
  <si>
    <t>factory configuration id.</t>
  </si>
  <si>
    <t>startup configuration id.</t>
  </si>
  <si>
    <t>running configuration id.</t>
  </si>
  <si>
    <t>connected devices count.</t>
  </si>
  <si>
    <t>level or severity.</t>
  </si>
  <si>
    <t>source component.</t>
  </si>
  <si>
    <t>load after download flag.</t>
  </si>
  <si>
    <t>click count.</t>
  </si>
  <si>
    <t>press count.</t>
  </si>
  <si>
    <t>stored events buffer size.</t>
  </si>
  <si>
    <t>register events level filter.</t>
  </si>
  <si>
    <t>enable 802.11n standard flag.</t>
  </si>
  <si>
    <t>enable 802.11ac standard flag.</t>
  </si>
  <si>
    <t>active channel.</t>
  </si>
  <si>
    <t>active bandwidth.</t>
  </si>
  <si>
    <t>connected stations count.</t>
  </si>
  <si>
    <t>current transmit physical rate.</t>
  </si>
  <si>
    <t>current received signal strength (RSSI).</t>
  </si>
  <si>
    <t>current guard interval.</t>
  </si>
  <si>
    <t>current MIMO spatial streams.</t>
  </si>
  <si>
    <t>current standard.</t>
  </si>
  <si>
    <t>current MCS.</t>
  </si>
  <si>
    <t>idle time.</t>
  </si>
  <si>
    <t>current downstream sync speed.</t>
  </si>
  <si>
    <t>current upstream sync speed.</t>
  </si>
  <si>
    <t>current mode.</t>
  </si>
  <si>
    <t>current Signal to Noise Ratio (SNR).</t>
  </si>
  <si>
    <t>enable 4G mode flag.</t>
  </si>
  <si>
    <t>enable 3G mode flag.</t>
  </si>
  <si>
    <t>enable 2G mode flag.</t>
  </si>
  <si>
    <t>enable LTE Advanced standard flag.</t>
  </si>
  <si>
    <t>enable LTE standard flag.</t>
  </si>
  <si>
    <t>enable HSPA+ standard flag.</t>
  </si>
  <si>
    <t>enable HSUPA standard flag.</t>
  </si>
  <si>
    <t>enable HSDPA standard flag.</t>
  </si>
  <si>
    <t>enable UMTS flag.</t>
  </si>
  <si>
    <t>enable EDGE flag.</t>
  </si>
  <si>
    <t>enable GPRS flag.</t>
  </si>
  <si>
    <t>enable GSM flag.</t>
  </si>
  <si>
    <t>current connected carrier.</t>
  </si>
  <si>
    <t>current Reference Signal Received Quality (RSRQ).</t>
  </si>
  <si>
    <t>current Reference Signal Received Power (RSRP).</t>
  </si>
  <si>
    <t>current Received Signal Strength Indicator (RSSI).</t>
  </si>
  <si>
    <t>click linked object.</t>
  </si>
  <si>
    <t>click linked object method.</t>
  </si>
  <si>
    <t>press linked object.</t>
  </si>
  <si>
    <t>press linked object method.</t>
  </si>
  <si>
    <t>press linked object arguments.</t>
  </si>
  <si>
    <t>remaining number of unlock attempts.</t>
  </si>
  <si>
    <t>current grade.</t>
  </si>
  <si>
    <t>Id currently running.</t>
  </si>
  <si>
    <t>band.</t>
  </si>
  <si>
    <t>enable 20 MHz flag.</t>
  </si>
  <si>
    <t>enable 40 MHz flag.</t>
  </si>
  <si>
    <t>preferred channels (applicable to ACS).</t>
  </si>
  <si>
    <t>enable channel 34 flag.</t>
  </si>
  <si>
    <t>enable channel 36 flag.</t>
  </si>
  <si>
    <t>enable channel 38 flag.</t>
  </si>
  <si>
    <t>enable channel 40 flag.</t>
  </si>
  <si>
    <t>channel selection mode.</t>
  </si>
  <si>
    <t>automatic channel selection mode timer.</t>
  </si>
  <si>
    <t>supported MIMO streams.</t>
  </si>
  <si>
    <t>enable broadcast SSID flag.</t>
  </si>
  <si>
    <t>active channels.</t>
  </si>
  <si>
    <t>signaling mode.</t>
  </si>
  <si>
    <t>Actions.Click.Arguments</t>
  </si>
  <si>
    <t>Default Value</t>
  </si>
  <si>
    <t>Possible Values</t>
  </si>
  <si>
    <t>Format</t>
  </si>
  <si>
    <t>click linked object arguments.</t>
  </si>
  <si>
    <t>{
  "Id": "LAN",
  "Name": "LAN",
  "Description": "Private LAN.",
  "Enabled": true,
  "Range": {
    "Start": "192.168.1.100",
    "End": "192.168.1.125"
  },
  "Type": "Persistent",
  "Conditional": true
}</t>
  </si>
  <si>
    <t>{
  "Name": "LAN",
  "Description": "Private LAN.",
  "Enabled": true,
  "Range": {
    "Start": "192.168.1.100",
    "End": "192.168.1.125"
  },
  "Type": "Persistent",
  "Conditional": true
}</t>
  </si>
  <si>
    <t>Removed some read-only fields from input commands.</t>
  </si>
  <si>
    <t>null</t>
  </si>
  <si>
    <t>true</t>
  </si>
  <si>
    <t>"true" or "false"</t>
  </si>
  <si>
    <t>Integer starting at 0</t>
  </si>
  <si>
    <t>0</t>
  </si>
  <si>
    <t>"0" to fetch all entries or positive integer</t>
  </si>
  <si>
    <t>"MD5", "SHA-256" or "SHA-512"</t>
  </si>
  <si>
    <t>valid object</t>
  </si>
  <si>
    <t>"EN", "DE," ES", "IT", "PT"</t>
  </si>
  <si>
    <t>2 char string in uppercase</t>
  </si>
  <si>
    <t>"Business" or "Residential"</t>
  </si>
  <si>
    <t>1 up to 64 chars</t>
  </si>
  <si>
    <t>any string with length from 1 up to 64 chars</t>
  </si>
  <si>
    <t>"WAN", "DMZ", "LAN", "WLAN", "Guest", "Bridge"</t>
  </si>
  <si>
    <t>"null" or valid JSON object</t>
  </si>
  <si>
    <t>valid object procedure</t>
  </si>
  <si>
    <t>valid "System.Firmware.Images.{ImageId}"</t>
  </si>
  <si>
    <t>YYYY-MM-DD hh:mm:ss</t>
  </si>
  <si>
    <t>FQDN, IPv4 or IPv6 address</t>
  </si>
  <si>
    <t>"null" or array of DNS answer object.</t>
  </si>
  <si>
    <t>"None", "Basic", "Digest"</t>
  </si>
  <si>
    <t>&gt;= 1</t>
  </si>
  <si>
    <t>Integer &gt;= 1</t>
  </si>
  <si>
    <t>&gt;= 0</t>
  </si>
  <si>
    <t>expressed in seconds</t>
  </si>
  <si>
    <t>2 decimal places</t>
  </si>
  <si>
    <t>&gt;= 0.00 and &lt;= 1.00</t>
  </si>
  <si>
    <t>interface MAC Address</t>
  </si>
  <si>
    <t>"null" or array of valid "Interfaces.Physical.Network.LAN.Wi-Fi.Radios.{RadioId}.BSSs.{BSSId}" objects</t>
  </si>
  <si>
    <t>null or array of valid "Interfaces.Physical.Network.LAN.Wi-Fi.Radios.{RadioId}.BSSs.{BSSId}" objects</t>
  </si>
  <si>
    <t>"NxM" where "N" is the number of Tx streams and "M" the Rx streams</t>
  </si>
  <si>
    <t>"Vodafone"</t>
  </si>
  <si>
    <t>"Black" or "White"</t>
  </si>
  <si>
    <t>valid Wi-Fi channel</t>
  </si>
  <si>
    <t>"Automatic" or "Manual"</t>
  </si>
  <si>
    <t>"12" (Host Name) or "60" (Vendor Class Identifier)</t>
  </si>
  <si>
    <t>"Equals", "Contains", "StartsWith" or "EndsWith"</t>
  </si>
  <si>
    <t>false</t>
  </si>
  <si>
    <t>4</t>
  </si>
  <si>
    <t>1 up to 10</t>
  </si>
  <si>
    <t>&gt;= 0.00</t>
  </si>
  <si>
    <t>"null" or any string with length from 1 up to 64 chars</t>
  </si>
  <si>
    <t>"Download" or "Upload"</t>
  </si>
  <si>
    <t>"local"</t>
  </si>
  <si>
    <t>"null" or valid domain name</t>
  </si>
  <si>
    <t>"Full" or "Half"</t>
  </si>
  <si>
    <t>WPA2 (AES)</t>
  </si>
  <si>
    <t>"0" (Infinite) or &gt;= 60</t>
  </si>
  <si>
    <t>valid "System.Settings.Configurations.{ConfigurationId}" object</t>
  </si>
  <si>
    <t>"Concurrent" (sends request to all forwarders at same time) or "Fallback" (sends request to first server and switches to secondary after timeout)</t>
  </si>
  <si>
    <t>valid "Interfaces.IP.{InterfaceId}" object</t>
  </si>
  <si>
    <t>&gt;= 0 and &lt;= 65535</t>
  </si>
  <si>
    <t>IPv4 address</t>
  </si>
  <si>
    <t>valid IPv4 address</t>
  </si>
  <si>
    <t>Static</t>
  </si>
  <si>
    <t>"Static", "DHCP" or "PPP"</t>
  </si>
  <si>
    <t>valid IPv6 network prefix</t>
  </si>
  <si>
    <t>"Error", "Warning", "Information" or "Debug"</t>
  </si>
  <si>
    <t>valid MAC Address</t>
  </si>
  <si>
    <t>AA:BB:CC:00:11:22:33</t>
  </si>
  <si>
    <t>&gt;= 10 and &lt;= 200</t>
  </si>
  <si>
    <t>expressed in bits</t>
  </si>
  <si>
    <t>"Blacklist" or "Whitelist"</t>
  </si>
  <si>
    <t>"Active" or "Passive"</t>
  </si>
  <si>
    <t>"PBC" or "PIN"</t>
  </si>
  <si>
    <t>"Standalone" (only the first interface will be used to forward the traffic of the service) or "Fallback" (first interface is used as the primary and in case of failure the second will be used to support the service).</t>
  </si>
  <si>
    <t>"GigabitEthernet", "FastEthernet" or "Ethernet"</t>
  </si>
  <si>
    <t>"DOCSIS 3.1" or "DOCSIS 3.0"</t>
  </si>
  <si>
    <t>GPON</t>
  </si>
  <si>
    <t>"GPON"</t>
  </si>
  <si>
    <t>"ADSL1", "ADSL2", "ADSL2+", "VDSL", "VDSL2", "VDSL2 Bonding", "VDSL2 Vectoring" or "G.Fast"</t>
  </si>
  <si>
    <t>"Fixed", "Blinking" or "Breathing"</t>
  </si>
  <si>
    <t>"G.711", "G.722", "G.726", "G.729", "GSM" or "iLBC"</t>
  </si>
  <si>
    <t>"No-IP" or "DynDNS"</t>
  </si>
  <si>
    <t>"SIP" or "FTP"</t>
  </si>
  <si>
    <t>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t>
  </si>
  <si>
    <t>0-65535</t>
  </si>
  <si>
    <t>"10", "20" or "30"</t>
  </si>
  <si>
    <t>expressed in ms</t>
  </si>
  <si>
    <t>any string with length from 3 up to 64 chars</t>
  </si>
  <si>
    <t>&gt;= 60</t>
  </si>
  <si>
    <t>any collection of numbers with length from 4 up to 12 digits</t>
  </si>
  <si>
    <t>0-65536</t>
  </si>
  <si>
    <t>&gt;= 0, "0" is highest priority</t>
  </si>
  <si>
    <t>any valid "Services.Loccal.Profiles.{ProfileId}" object</t>
  </si>
  <si>
    <t>"IGMP2" or "IGMP3"</t>
  </si>
  <si>
    <t>"HTTP" or "HTTPS"</t>
  </si>
  <si>
    <t>"CAT-iq 4.0"</t>
  </si>
  <si>
    <t>valid FQDN</t>
  </si>
  <si>
    <t>A</t>
  </si>
  <si>
    <t>"A", "AAAA", "CNAME", "PTR", "SRV", "MX"</t>
  </si>
  <si>
    <t>&gt;= 10</t>
  </si>
  <si>
    <t>YYYY-MM-DD</t>
  </si>
  <si>
    <t>"IKE" or "AH"</t>
  </si>
  <si>
    <t>TCP</t>
  </si>
  <si>
    <t>"TCP" or "UDP"</t>
  </si>
  <si>
    <t>valid "User.Accounts.Roles.{RoleId}" object</t>
  </si>
  <si>
    <t>"null" or list of valid "User.Roles.{RoleId}.ACL.Rules.{RuleId}" objects</t>
  </si>
  <si>
    <t>valid password depending on the SecurityMode</t>
  </si>
  <si>
    <t>"DTMF" or "PulseDialing"</t>
  </si>
  <si>
    <t>32</t>
  </si>
  <si>
    <t>expressed in bytes</t>
  </si>
  <si>
    <t>"HTTP", "HTTPS", "FTP"</t>
  </si>
  <si>
    <t>any string with up to 32 chars</t>
  </si>
  <si>
    <t>list of 1-14 and/or 36, 40, 44, 48, 52, 56, 60, 64, 100, 104, 108, 112, 116, 120, 124, 128, 132, 136, 140, 144, 149, 153, 157, 161, 165</t>
  </si>
  <si>
    <t>expressed in bps</t>
  </si>
  <si>
    <t>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t>
  </si>
  <si>
    <t>"Active", "Disabled", "Error"</t>
  </si>
  <si>
    <t>"Queued", "Failed", "Complete"</t>
  </si>
  <si>
    <t>"Connected", "Disconnected", "Disabled", "Error"</t>
  </si>
  <si>
    <t>"Pairing", "Idle", "Disabled"</t>
  </si>
  <si>
    <t>"Locked", "Unlocked", "Blocked" or "Absent".</t>
  </si>
  <si>
    <t>"Downloading", "Error", "Active", "Inactive"</t>
  </si>
  <si>
    <t>"Downloading", "Loading", "Error", "Active", "Inactive"</t>
  </si>
  <si>
    <t>list of valid multicast addresses</t>
  </si>
  <si>
    <t>"20", "40", "80" or "160"</t>
  </si>
  <si>
    <t>expressed in MHz</t>
  </si>
  <si>
    <t>400 or 800</t>
  </si>
  <si>
    <t>expressed in ns</t>
  </si>
  <si>
    <t>2 digital places</t>
  </si>
  <si>
    <t>"Ethernet", "FastEthernet" or "GigabitEthernet"</t>
  </si>
  <si>
    <t>0-23</t>
  </si>
  <si>
    <t>"4G", "3G" or "2G"</t>
  </si>
  <si>
    <t>expressed in dBm</t>
  </si>
  <si>
    <t>1-4</t>
  </si>
  <si>
    <t>"802.11b", "802.11g", "802.11n", "802.11a" or "802.11ac"</t>
  </si>
  <si>
    <t>expressed in dB</t>
  </si>
  <si>
    <t>"LTE Advanced", "LTE", "UMTS", "HSUPA", "HSPA+", "HSDPA", "GSM", "GPRS", "EDGE"</t>
  </si>
  <si>
    <t>1-10</t>
  </si>
  <si>
    <t>"AC_BE", "AC_BK", "AC_VI", "AC_VO"</t>
  </si>
  <si>
    <t>0-7</t>
  </si>
  <si>
    <t>CS0, "CS1", "AF11", "AF12", "AF13", "CS2", "AF21", "AF22", "AF23", "CS3", "AF31", "AF32", "AF33", "CS4", "AF41", "AF42", "AF43", "CS5", "EF", "CS6", "CS7"</t>
  </si>
  <si>
    <t>valid "Services.Local.Firewall.NAT.Templates.{TemplateId}" object</t>
  </si>
  <si>
    <t>hh:mm</t>
  </si>
  <si>
    <t>00:00 - 23:59</t>
  </si>
  <si>
    <t>"Static" or "Dynamic"</t>
  </si>
  <si>
    <t>expressed in hops</t>
  </si>
  <si>
    <t>30</t>
  </si>
  <si>
    <t>&gt;= 1 and &lt;= 50</t>
  </si>
  <si>
    <t>Persistent</t>
  </si>
  <si>
    <t>"Persistent" or "Dynamic"</t>
  </si>
  <si>
    <t>"1.0", "2.0"</t>
  </si>
  <si>
    <t>"1.0", "2.0", "3.0", "4.0"</t>
  </si>
  <si>
    <t>"1.0", "1.5", "2.0", "3.0", "4.0"</t>
  </si>
  <si>
    <t>"1.0", "2.0", "3.0", "3.0.2", "3.1.1"</t>
  </si>
  <si>
    <t>Version 3.2.28 (2017-12-12)</t>
  </si>
  <si>
    <t>Parameters</t>
  </si>
  <si>
    <t>{
  "RoleId": "User.Roles.2"
}</t>
  </si>
  <si>
    <t>{
  "ServiceId": "Services.Broadband.CommunityWi-Fi"
}</t>
  </si>
  <si>
    <t>{
  "GroupAddress": "224.0.2.0"
}</t>
  </si>
  <si>
    <t>{
  "ExtensionId": "Services.Broadband.Voice.SIP.Client.Extensions.0"
}</t>
  </si>
  <si>
    <t>{
  "TestId": "Services.Diagnostics.NetworkSpeed.Tests.0"
}</t>
  </si>
  <si>
    <t>{
  "IP": "192.168.0.5"
}</t>
  </si>
  <si>
    <t>{
  "PoolId": "Services.Local.DHCP.Server.v4.Pools.0"
}</t>
  </si>
  <si>
    <t>{
  "ProviderId": "Services.Local.DNS.Dynamic.Providers.0"
}</t>
  </si>
  <si>
    <t>{
  "DomainId": "Services.Local.DNS.Proxy.Domains.0"
}</t>
  </si>
  <si>
    <t>{
  "ForwarderId": "Services.Local.DNS.Proxy.Forwarders.0"
}</t>
  </si>
  <si>
    <t>{
  "HostId": "Services.Local.DNS.Proxy.Domains.0.Hosts.0"
}</t>
  </si>
  <si>
    <t>{
  "ALGId": "Services.Local.Firewall.NAT.ALGs.0"
}</t>
  </si>
  <si>
    <t>{
  "ChainId": "Services.Local.Firewall.Filter.Chains.0"
}</t>
  </si>
  <si>
    <t>{
  "RuleId": "Services.Local.Firewall.Filter.Chains.0.Rules.0"
}</t>
  </si>
  <si>
    <t>{
  "RuleId": "Services.Local.Firewall.NAT.Rules.0"
}</t>
  </si>
  <si>
    <t>{
  "ProfileId": "Services.Local.Firewall.Profiles.0"
}</t>
  </si>
  <si>
    <t>{
  "ShareId": "Services.Local.Media.SMB.Shares.0"
}</t>
  </si>
  <si>
    <t>{
  "RuleId": "Services.Local.QoS.Tagging.Rules.0"
}</t>
  </si>
  <si>
    <t>{
  "InterfaceId": "Interfaces.IP.{InterfaceId}"
}</t>
  </si>
  <si>
    <t>{
  "PortId": "Interfaces.Physical.Network.LAN.EthernetSwitch.Ports.0"
}</t>
  </si>
  <si>
    <t>{
  "BSSId": "Interfaces.Physical.Network.LAN.Wi-Fi.Radios.0.BSSs.0"
}</t>
  </si>
  <si>
    <t>{
  "RadioId": "Interfaces.Physical.Network.LAN.Wi-Fi.Radios.0"
}</t>
  </si>
  <si>
    <t>{
  "SiteSurveyId": "Interfaces.Physical.Network.LAN.Wi-Fi.Radios.0.SiteSurveys.0"
}</t>
  </si>
  <si>
    <t>{
  "StationId": "Interfaces.Physical.Network.LAN.Wi-Fi.Radios.0.BSSs.0.Stations.0"
}</t>
  </si>
  <si>
    <t>{
  "InterfaceId": "Interfaces.Physical.Voice.FXS.{InterfaceId}"
}</t>
  </si>
  <si>
    <t>{
  "ButtonId": "System.Buttons.0"
}</t>
  </si>
  <si>
    <t>{
  "ImageId": "System.Firmware.Images.0"
}</t>
  </si>
  <si>
    <t>{
  "ConfigurationId": "System.Settings.Configurations.0"
}</t>
  </si>
  <si>
    <t>Diagnostic</t>
  </si>
  <si>
    <t>Ethernet Switch</t>
  </si>
  <si>
    <t>Wi-Fi</t>
  </si>
  <si>
    <t>a new</t>
  </si>
  <si>
    <t>is added</t>
  </si>
  <si>
    <t>is deleted</t>
  </si>
  <si>
    <t>an existing</t>
  </si>
  <si>
    <t>a</t>
  </si>
  <si>
    <t>BSS is added</t>
  </si>
  <si>
    <t>BSS is deleted</t>
  </si>
  <si>
    <t>ESS is added</t>
  </si>
  <si>
    <t>ESS is deleted</t>
  </si>
  <si>
    <t>the</t>
  </si>
  <si>
    <t>an</t>
  </si>
  <si>
    <t>Host is added</t>
  </si>
  <si>
    <t>Host is deleted</t>
  </si>
  <si>
    <t>Lease is added</t>
  </si>
  <si>
    <t>Lease is deleted</t>
  </si>
  <si>
    <t>Lease is renewed</t>
  </si>
  <si>
    <t>Multicast Group expires</t>
  </si>
  <si>
    <t>Multicast Group is joined</t>
  </si>
  <si>
    <t>Multicast Group is left</t>
  </si>
  <si>
    <t>maximum number of concurrent streams is reached</t>
  </si>
  <si>
    <t>Extension registration expires</t>
  </si>
  <si>
    <t>Extension registration fails</t>
  </si>
  <si>
    <t>Test is complete</t>
  </si>
  <si>
    <t>Test fails</t>
  </si>
  <si>
    <t>a queued</t>
  </si>
  <si>
    <t>Test times out</t>
  </si>
  <si>
    <t>Pool is added</t>
  </si>
  <si>
    <t>Pool is deleted</t>
  </si>
  <si>
    <t>Profile is added</t>
  </si>
  <si>
    <t>Profile is deleted</t>
  </si>
  <si>
    <t>Rule is added</t>
  </si>
  <si>
    <t>Rule is deleted</t>
  </si>
  <si>
    <t>Domain is added</t>
  </si>
  <si>
    <t>Domain is deleted</t>
  </si>
  <si>
    <t>Filter Rule is added</t>
  </si>
  <si>
    <t>Filter Rule is deleted</t>
  </si>
  <si>
    <t>Forwarder (Server) is added</t>
  </si>
  <si>
    <t>Forwarder (Server) is deleted</t>
  </si>
  <si>
    <t>Image download is complete</t>
  </si>
  <si>
    <t>Image Download fails</t>
  </si>
  <si>
    <t>Image Download times out</t>
  </si>
  <si>
    <t>Chain is added</t>
  </si>
  <si>
    <t>Chain is deleted</t>
  </si>
  <si>
    <t>NAT Rule (Port-Mapping) is added</t>
  </si>
  <si>
    <t>NAT Rule (Port-Mapping) is deleted</t>
  </si>
  <si>
    <t>Network Share is added</t>
  </si>
  <si>
    <t>Network Share is deleted</t>
  </si>
  <si>
    <t>Station is connected</t>
  </si>
  <si>
    <t>Station is disconnected</t>
  </si>
  <si>
    <t>connects</t>
  </si>
  <si>
    <t>disconnects</t>
  </si>
  <si>
    <t>Pairing process starts</t>
  </si>
  <si>
    <t>Pairing processes is complete</t>
  </si>
  <si>
    <t>Connection Request is performed</t>
  </si>
  <si>
    <t>Periodic Inform is sent</t>
  </si>
  <si>
    <t>Site Survey is complete</t>
  </si>
  <si>
    <t>Site Survey fails</t>
  </si>
  <si>
    <t>Site Survey times out</t>
  </si>
  <si>
    <t>Site Survey has started</t>
  </si>
  <si>
    <t>signal strength is bellowed the minimum set threshold</t>
  </si>
  <si>
    <t>SIM Card is inserted</t>
  </si>
  <si>
    <t>SIM Card is removed</t>
  </si>
  <si>
    <t>is pressed</t>
  </si>
  <si>
    <t>is clicked</t>
  </si>
  <si>
    <t>Boot process completes</t>
  </si>
  <si>
    <t>Boot process completes (after cold reboot)</t>
  </si>
  <si>
    <t>Boot process completes (after warm reboot)</t>
  </si>
  <si>
    <t>Configuration Download fails</t>
  </si>
  <si>
    <t>Configuration Download is complete</t>
  </si>
  <si>
    <t>Configuration Download has timed out</t>
  </si>
  <si>
    <t>Configuration has failed to load</t>
  </si>
  <si>
    <t>Configuration has been loaded</t>
  </si>
  <si>
    <t>CPU Usage has reached the maximum pre-defined threshold</t>
  </si>
  <si>
    <t>CPU Load has reached the maximum pre-defined threshold</t>
  </si>
  <si>
    <t>SWAP_USAGE_MAXIMUM_THRESHOLD_REACHED</t>
  </si>
  <si>
    <t>STORAGE_USAGE_MAXIMUM_THRESHOLD_REACHED</t>
  </si>
  <si>
    <t>MEMORY_USAGE_MAXIMUM_THRESHOLD_REACHED</t>
  </si>
  <si>
    <t>CPU_USAGE_MAXIMUM_THRESHOLD_REACHED</t>
  </si>
  <si>
    <t>CPU_LOAD_MAXIMUM_THRESHOLD_REACHED</t>
  </si>
  <si>
    <t>Memory Usage has reached the maximum pre-defined threshold</t>
  </si>
  <si>
    <t>Storage Usage has reached the maximum pre-defined threshold</t>
  </si>
  <si>
    <t>SWAP Usage has reached the maximum pre-defined threshold</t>
  </si>
  <si>
    <t>{
  "Id": "1"
}</t>
  </si>
  <si>
    <t>{
  "Id": "1",
  "Name": "Kids",
  "Enabled": true,
  "Days": {
    "Monday": true,
    "Tuesday": true,
    "Wednesday": true,
    "Thursday": true,
    "Friday": true,
    "Saturday": false,
    "Sunday": false
  },
  "Time": {
    "Start": "20:00",
    "End": "07:00"
  },
  "BSSsList": [
    "Wireless.Radio.24ghz.BSSs.Private",
    "Wireless.Radio.5ghz.BSSs.Private"
  ]
}</t>
  </si>
  <si>
    <t>{
  "List": [
    {
      "Id": "1",
      "Name": "Kids",
      "Enabled": true,
      "Days": {
        "Monday": true,
        "Tuesday": true,
        "Wednesday": true,
        "Thursday": true,
        "Friday": true,
        "Saturday": false,
        "Sunday": false
      },
      "Time": {
        "Start": "20:00",
        "End": "07:00"
      },
      "BSSsList": [
        "Wireless.Radio.24ghz.BSSs.Private",
        "Wireless.Radio.5ghz.BSSs.Private"
      ]
    }
  ],
  "Limit": 10,
  "Offset": 0
}</t>
  </si>
  <si>
    <t>{
  "Name": "Kids",
  "Enabled": true,
  "Days": {
    "Monday": true,
    "Tuesday": true,
    "Wednesday": true,
    "Thursday": true,
    "Friday": true,
    "Saturday": false,
    "Sunday": false
  },
  "Time": {
    "Start": "20:00",
    "End": "07:00"
  },
  "BSSsList": [
    "Wireless.Radio.24ghz.BSSs.Private",
    "Wireless.Radio.5ghz.BSSs.Private"
  ]
}</t>
  </si>
  <si>
    <t>"Id" field on objects "Services.Local.Firewall.Scheduler.Rules", "Services.Local.Firewall.Scheduler.Rules.{RuleId}", "Services.Local.Wi-Fi.Scheduler.Rules" and "Services.Local.Wi-Fi.Scheduler.Rules.{RuleId}" data types have been changed to "String" (was "Integer" previously).</t>
  </si>
  <si>
    <t>{
  "Id": "1",
  "Name": "Kids",
  "Enabled": true,
  "Days": {
    "Monday": true,
    "Tuesday": true,
    "Wednesday": true,
    "Thursday": true,
    "Friday": true,
    "Saturday": false,
    "Sunday": false
  },
  "Time": {
    "Start": "20:00",
    "End": "07:00"
  },
  "RulesList": [
    "Services.Local.Firewall.Filter.Chains.0.Rules.0",
    "Services.Local.Firewall.Filter.Chains.0.Rules.1"
  ]
}</t>
  </si>
  <si>
    <t>The "Time.Start" and "Time.End" fields samples on objects "Services.Local.Firewall.Scheduler.Rules", "Services.Local.Firewall.Scheduler.Rules.{RuleId}", "Services.Local.Wi-Fi.Scheduler.Rules" and "Services.Local.Wi-Fi.Scheduler.Rules.{RuleId}" were inconsistent with the descriptions, hence have been updated to reflect the "hh:mm" (e.g.: 17:00) time format.</t>
  </si>
  <si>
    <t>{
  "List": [
    {
      "Id": "1",
      "Name": "Kids",
      "Enabled": true,
      "Days": {
        "Monday": true,
        "Tuesday": true,
        "Wednesday": true,
        "Thursday": true,
        "Friday": true,
        "Saturday": false,
        "Sunday": false
      },
      "Time": {
        "Start": "20:00",
        "End": "07:00"
      },
      "RulesList": [
        "Services.Local.Firewall.Filter.Chains.0.Rules.0",
        "Services.Local.Firewall.Filter.Chains.0.Rules.1"
      ]
    }
  ],
  "Limit": 10,
  "Offset": 0
}</t>
  </si>
  <si>
    <t>{
  "Name": "Kids",
  "Enabled": true,
  "Days": {
    "Monday": true,
    "Tuesday": true,
    "Wednesday": true,
    "Thursday": true,
    "Friday": true,
    "Saturday": false,
    "Sunday": false
  },
  "Time": {
    "Start": "20:00",
    "End": "07:00"
  },
  "RulesList": [
    "Services.Local.Firewall.Filter.Chains.0.Rules.0",
    "Services.Local.Firewall.Filter.Chains.0.Rules.1"
  ]
}</t>
  </si>
  <si>
    <t>00:01 - 24:00</t>
  </si>
  <si>
    <t>Even though "24:00" and "00:00" in practice represent the same time-instant, from a conceptual point of view they represent different instants (start of day vs. end). Given this, the "Time.End" field on objects "Services.Local.Firewall.Scheduler.Rules", "Services.Local.Firewall.Scheduler.Rules.{RuleId}", "Services.Local.Wi-Fi.Scheduler.Rules" and "Services.Local.Wi-Fi.Scheduler.Rules.{RuleId}" has been updated to range from "00:01" - "24:00".</t>
  </si>
  <si>
    <t>OPERATION_ALREADY_IN_PROGRESS</t>
  </si>
  <si>
    <t>The "OPERATION_ALREADY_IN_PROGRESS" return code has been added. This may be usefull for example when the user attempts to trigger WPS Pairing when it is already in progress.</t>
  </si>
  <si>
    <t>ACTIVATION_COMPLETE</t>
  </si>
  <si>
    <t>ACTIVATION_TIMEOUT</t>
  </si>
  <si>
    <t>ACTIVATION_FAILED</t>
  </si>
  <si>
    <t>Activation process is complete</t>
  </si>
  <si>
    <t>Activation process times-out</t>
  </si>
  <si>
    <t>Activation process fails</t>
  </si>
  <si>
    <t>ACTIVATION_UNAUTHORIZED</t>
  </si>
  <si>
    <t>Activation process fails due to incorrect credentials</t>
  </si>
  <si>
    <t>Added events to the "Services.Management.CWMP" object.</t>
  </si>
  <si>
    <t>PAIRING_STOPPED</t>
  </si>
  <si>
    <t>Pairing process is stopped</t>
  </si>
  <si>
    <t>Pairing process times out</t>
  </si>
  <si>
    <t>Added "SERVICES_LOCAL_WI-FI_WPS_PAIRING_STOPPED" event.</t>
  </si>
  <si>
    <t>{
  "List": [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
  "Limit": 10,
  "Offset": 0
}</t>
  </si>
  <si>
    <t>{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t>
  </si>
  <si>
    <t>{
  "Name": "5 GHz",
  "Enabled": true,
  "Country": "DE",
  "Band": "5GHz",
  "Bandwidth": {
    "20": true,
    "40": true
  },
  "Channels": {
    "Preferred": 36,
    "List": {
      "34": true,
      "36": true,
      "38": true,
      "40": true
    },
    "Selection": {
      "Mode": "Automatic",
      "Timer": 3600
    }
  },
  "Standard": {
    "802.11n": true,
    "802.11ac": true
  }
}</t>
  </si>
  <si>
    <t>"2.4GHz" or "5GHz"</t>
  </si>
  <si>
    <t>Changed "Interfaces.Physical.Network.LAN.Wi-Fi.Radios.{RadioId}.Band" field to String, was previously integer.</t>
  </si>
  <si>
    <t>Services.Local.Wi-Fi.Scheduler.Timer.Rules</t>
  </si>
  <si>
    <t>Services.Local.Wi-Fi.Scheduler.Timer.Rules.{RuleId}</t>
  </si>
  <si>
    <t>Wi-Fi Scheduler Timer Rule</t>
  </si>
  <si>
    <t>Status.Time.Elapsed</t>
  </si>
  <si>
    <t>Status.Time.Remaining</t>
  </si>
  <si>
    <t>remaining expire time.</t>
  </si>
  <si>
    <t>elapsed time.</t>
  </si>
  <si>
    <t>Services.Local.Wi-Fi.Scheduler.ACL</t>
  </si>
  <si>
    <t>Services.Local.Wi-Fi.Scheduler.ACL.Rules</t>
  </si>
  <si>
    <t>Services.Local.Wi-Fi.Scheduler.ACL.Rules.{RuleId}</t>
  </si>
  <si>
    <t>Wi-Fi Scheduler ACL</t>
  </si>
  <si>
    <t>Wi-Fi Scheduler ACL Rule</t>
  </si>
  <si>
    <t>Wi-Fi Scheduler object path has been updated to "Services.Local.Wi-Fi.Scheduler.ACL" (was previously "Services.Local.Wi-Fi.Scheduler").</t>
  </si>
  <si>
    <t>Version 3.2.29 (2018-01-26)</t>
  </si>
  <si>
    <t>ACL_DISABLED</t>
  </si>
  <si>
    <t>ACL_ENABLED</t>
  </si>
  <si>
    <t>ACL_MODIFIED</t>
  </si>
  <si>
    <t>ACL_RULE_ADDED</t>
  </si>
  <si>
    <t>ACL_RULE_DELETED</t>
  </si>
  <si>
    <t>ACL_RULE_MODIFIED</t>
  </si>
  <si>
    <t>TIMER_RULE_ADDED</t>
  </si>
  <si>
    <t>TIMER_RULE_DELETED</t>
  </si>
  <si>
    <t>TIMER_RULE_MODIFIED</t>
  </si>
  <si>
    <t>{
  "RuleId": "Services.Local.Wi-Fi.Scheduler.ACL.Rules.0"
}</t>
  </si>
  <si>
    <t>{
  "RuleId": "Services.Local.Wi-Fi.Scheduler.Timer.Rules.0"
}</t>
  </si>
  <si>
    <t>ACL Rule is added</t>
  </si>
  <si>
    <t>ACL Rule is deleted</t>
  </si>
  <si>
    <t>Timer Rule is added</t>
  </si>
  <si>
    <t>Timer Rule is deleted</t>
  </si>
  <si>
    <t>Timer Rule expires</t>
  </si>
  <si>
    <t>Added new objects "Services.Local.Wi-Fi.Scheduler.Timer.Rules" and "Services.Local.Wi-Fi.Scheduler.Timer.Rules.{RuleId}" with corresponding CRUD methods and events.</t>
  </si>
  <si>
    <t>Version 3.2.31 (2018-01-30)</t>
  </si>
  <si>
    <t>The field "BSSId" on object "Services.Local.Wi-Fi.Scheduler.Timer.Rules.{RuleId}" has been changed to "BSSsList" to be able to reuse one rule to multiple BSSs.</t>
  </si>
  <si>
    <t>"Active", "Disabled" or "Expired"</t>
  </si>
  <si>
    <t>Timer Rule is about to expire</t>
  </si>
  <si>
    <t>New event named "SERVICES_LOCAL_WI-FI_SCHEDULER_TIMER_RULE_ABOUT_TO_EXPIRE" added to object "Services.Local.Wi-Fi.Scheduler".</t>
  </si>
  <si>
    <t>{
  "Id": 0,
  "Name": "Guest",
  "Enabled": true,
  "Duration": 7200,
  "ExpireWarning": 600,
  "BSSsList": [
    "Interfaces.Physical.Network.LAN.Wi-Fi.Radios.24GHz.BSSs.Guest"
  ]
}</t>
  </si>
  <si>
    <t>{
  "List": [
    {
      "Id": 0,
      "Name": "Guest",
      "Enabled": true,
      "Duration": 7200,
      "ExpireWarning": 600,
      "BSSsList": [
        "Interfaces.Physical.Network.LAN.Wi-Fi.Radios.24GHz.BSSs.Guest"
      ],
      "Status": {
        "State": "Active",
        "Time": {
          "Elapsed": 7140,
          "Remaining": 60
        }
      }
    }
  ],
  "Limit": 10,
  "Offset": 0
}</t>
  </si>
  <si>
    <t>{
  "Id": 0,
  "Name": "Guest",
  "Enabled": true,
  "Duration": 7200,
  "ExpireWarning": 600,
  "BSSsList": [
    "Interfaces.Physical.Network.LAN.Wi-Fi.Radios.24GHz.BSSs.Guest"
  ],
  "Status": {
    "State": "Active",
    "Time": {
      "Elapsed": 7140,
      "Remaining": 60
    }
  }
}</t>
  </si>
  <si>
    <t>{
  "Name": "Guest",
  "Enabled": true,
  "Duration": 7200,
  "ExpireWarning": 600,
  "BSSsList": [
    "Interfaces.Physical.Network.LAN.Wi-Fi.Radios.24GHz.BSSs.Guest"
  ]
}</t>
  </si>
  <si>
    <t>ExpireWarning</t>
  </si>
  <si>
    <t>600 (10min)</t>
  </si>
  <si>
    <t>time interval at which an "about to expire" event will be triggered before expiring</t>
  </si>
  <si>
    <t>New field named "ExpireTimer" was added to object "Services.Local.Wi-Fi.Scheduler.Timer.Rules.{RuleId}" to be able to customize the event trigger time.</t>
  </si>
  <si>
    <t>Wi-Fi MAC Address ACL Rule</t>
  </si>
  <si>
    <t>Object "Services.Local.Wi-Fi.ACL.Stations.{StationId}" was renamed to "Services.Local.Wi-Fi.ACL.Rules.{RuleId}".</t>
  </si>
  <si>
    <t>The "ClearStatistics" procedure was added to "Services.Local.Wi-Fi.ACL.Rules.{RuleId}".</t>
  </si>
  <si>
    <t>New fields ("Id", "Name", "Enabled", "BSSsList", "Statistics") were added to "Services.Local.Wi-Fi.ACL.Rules.{RuleId}" (was previously just "MAC").</t>
  </si>
  <si>
    <t>Services.Local.HostManager</t>
  </si>
  <si>
    <t>Services.Local.HostManager.Hosts</t>
  </si>
  <si>
    <t>Services.Local.HostManager.Hosts.{HostId}</t>
  </si>
  <si>
    <t>HostManager</t>
  </si>
  <si>
    <t>HostManager Host</t>
  </si>
  <si>
    <t>History</t>
  </si>
  <si>
    <t>Statistics.Devices.Online</t>
  </si>
  <si>
    <t>Statistics.Devices.Offline</t>
  </si>
  <si>
    <t>keep track of offline devices flag.</t>
  </si>
  <si>
    <t>online devices count.</t>
  </si>
  <si>
    <t>offline devices count.</t>
  </si>
  <si>
    <t>Address.MAC</t>
  </si>
  <si>
    <t>valid "Interfaces.Physical." object.</t>
  </si>
  <si>
    <t>{
  "HostId": "Services.Local.HostManager.Hosts.{HostId}"
}</t>
  </si>
  <si>
    <t>The HostManager service has been added along with the following object list:
- "Services.Local.HostManager"
- "Services.Local.HostManager.Hosts"
- "Services.Local.HostManager.Hosts.{HostId}"
and corresponding events:
- SERVICES_LOCAL_HOSTMANAGER_ENABLED
- SERVICES_LOCAL_HOSTMANAGER_DISABLED
- SERVICES_LOCAL_HOSTMANAGER_MODIFIED
- SERVICES_LOCAL_HOSTMANAGER_HOST_ADDED
- SERVICES_LOCAL_HOSTMANAGER_HOST_DELETED
- SERVICES_LOCAL_HOSTMANAGER_HOST_MODIFIED</t>
  </si>
  <si>
    <t>"Unknown", "Laptop", "Router", "Console", "Tablet", "Phone", "TV", "Extender"</t>
  </si>
  <si>
    <t>Statistics.Devices.Total</t>
  </si>
  <si>
    <t>Statistics.Interfaces.{InterfaceId}.Online</t>
  </si>
  <si>
    <t>Statistics.Interfaces.{InterfaceId}.Offline</t>
  </si>
  <si>
    <t>Statistics.Interfaces.{InterfaceId}.Total</t>
  </si>
  <si>
    <t>total devices count.</t>
  </si>
  <si>
    <t>offline devices count (on specified interface).</t>
  </si>
  <si>
    <t>online devices count (on specified interface).</t>
  </si>
  <si>
    <t>total devices count (on specified interface).</t>
  </si>
  <si>
    <t>Version 3.2.32 (2018-02-02)</t>
  </si>
  <si>
    <t>Interfaces.Physical.Data.USB</t>
  </si>
  <si>
    <t>Interfaces.Physical.Data.USB.Ports.{PortId}</t>
  </si>
  <si>
    <t>Interfaces.Physical.Data.USB.Ports</t>
  </si>
  <si>
    <t>USB Port</t>
  </si>
  <si>
    <t>USB Interface</t>
  </si>
  <si>
    <t>Interfaces.Physical.Data.USB.Ports.{PortId}.Devices</t>
  </si>
  <si>
    <t>USB Device</t>
  </si>
  <si>
    <t>Interfaces.Physical.Data.USB.Ports.{PortId}.Devices.{DeviceId}</t>
  </si>
  <si>
    <t>{
  "Id": "0",
  "Name": "USB0",
  "Enabled": true,
  "Status": {
    "State": "Active",
    "Speed": "High"
  },
  "Statistics": {
    "Devices": 2,
    "Packets": {
      "Transmitted": 0,
      "Received": 0
    },
    "Bytes": {
      "Transmitted": 0,
      "Received": 0
    },
    "Errors": {
      "Transmitted": 0,
      "Received": 0
    }
  }
}</t>
  </si>
  <si>
    <t>{
  "Name": "USB0",
  "Enabled": true
}</t>
  </si>
  <si>
    <t>{
  "List": [
    {
      "Id": "0",
      "Name": "USB0",
      "Enabled": true,
      "Status": {
        "State": "Active",
        "Speed": "High"
      },
      "Statistics": {
        "Devices": 2,
        "Packets": {
          "Transmitted": 0,
          "Received": 0
        },
        "Bytes": {
          "Transmitted": 0,
          "Received": 0
        },
        "Errors": {
          "Transmitted": 0,
          "Received": 0
        }
      }
    }
  ],
  "Limit": 10,
  "Offset": 0
}</t>
  </si>
  <si>
    <t>"1.1", "2.0", "3.0" or "3.1"</t>
  </si>
  <si>
    <t>"OHCI" (Open Host Controller Interface), "EHCI" (Enhanced Host Controller Interface), "UHCI" (Universal Host Controller Interface) or "xHCI" (Extensible Host Controller Interface).</t>
  </si>
  <si>
    <t>Empty list of list of valid objects.</t>
  </si>
  <si>
    <t>Status.Speed</t>
  </si>
  <si>
    <t>Statistics.Devices</t>
  </si>
  <si>
    <t>"Connected" (Interface enabled with at least 1 device connected), "Disconnected" (Interface enabled with no devices connected), "Disabled" (Interface disabled), "Error".</t>
  </si>
  <si>
    <t>"Low" (1.5 Mbps), "Full" (12 Mbps), "High" (480 Mbps), "Super" (5 Gbps).</t>
  </si>
  <si>
    <t>Empty list or list of valid objects.</t>
  </si>
  <si>
    <t>Device.Protocol</t>
  </si>
  <si>
    <t>Product.VendorId</t>
  </si>
  <si>
    <t>Product.Class</t>
  </si>
  <si>
    <t>Product.Manufacturer</t>
  </si>
  <si>
    <t>Product.SerialNumber</t>
  </si>
  <si>
    <t>USB.Version</t>
  </si>
  <si>
    <t>USB.Rate</t>
  </si>
  <si>
    <t>sync speed.</t>
  </si>
  <si>
    <t>number on bus.</t>
  </si>
  <si>
    <t>speed.</t>
  </si>
  <si>
    <t>version specification with which the device complies. Example: "1.1".</t>
  </si>
  <si>
    <t>product serial number.</t>
  </si>
  <si>
    <t>product manufacturer.</t>
  </si>
  <si>
    <t>product class descriptor.</t>
  </si>
  <si>
    <t>vendor identifier (assigned by USB-IF).</t>
  </si>
  <si>
    <t>protocol code (assigned by USB-IF).</t>
  </si>
  <si>
    <t>version or release number.</t>
  </si>
  <si>
    <t>subclass code (assigned by USB-IF).</t>
  </si>
  <si>
    <t>class code as assigned by USB-IF.</t>
  </si>
  <si>
    <t>hex code.</t>
  </si>
  <si>
    <t>0xXX</t>
  </si>
  <si>
    <t>Version 3.2.33 (2018-02-07)</t>
  </si>
  <si>
    <t>{
  "PordId": "Interfaces.Physical.Data.USB.Ports.{PortId}"
}</t>
  </si>
  <si>
    <t>{
  "DeviceId": "Interfaces.Physical.Data.USB.Ports.{PortId}.Devices.{DeviceId}"
}</t>
  </si>
  <si>
    <t>The USB interface specification has been added with the following object list:
- Interfaces.Physical.Data.USB
- Interfaces.Physical.Data.USB.Ports
- Interfaces.Physical.Data.USB.Ports.{PortId}
- Interfaces.Physical.Data.USB.Ports.{PortId}.Devices
- Interfaces.Physical.Data.USB.Ports.{PortId}.Devices.{DeviceId}
and corresponding events:
- INTERFACES_PHYSICAL_DATA_USB_DISABLED
- INTERFACES_PHYSICAL_DATA_USB_ENABLED
- INTERFACES_PHYSICAL_DATA_USB_MODIFIED
- INTERFACES_PHYSICAL_DATA_USB_PORT_DISABLED
- INTERFACES_PHYSICAL_DATA_USB_PORT_ENABLED
- INTERFACES_PHYSICAL_DATA_USB_DEVICE_CONNECTED
- INTERFACES_PHYSICAL_DATA_USB_DEVICE_DISCONNECTED</t>
  </si>
  <si>
    <t>All fields on "Services.Diagnostics.NetworkSpeed.Tests" Queue operation are now optional, hence it is now possible to queue a speed test without specifying a server.</t>
  </si>
  <si>
    <t>OPERATION_ILLEGAL</t>
  </si>
  <si>
    <t>New return code was added "OPERATION_ILLEGAL".</t>
  </si>
  <si>
    <t>Status.Beamforming</t>
  </si>
  <si>
    <t>beamforming operational status.</t>
  </si>
  <si>
    <t>Added "Status.Beamforming" nested field to the "Interfaces.Physical.Network.LAN.Wi-Fi.Radios.{RadioId}.BSSs.{BSSId}.Stations.{StationId}" object.</t>
  </si>
  <si>
    <t>{
  "Enabled": true,
  "Host": "AA:BB:CC:00:11:22",
  "Duration": 7200,
  "ExpireWarning": 600,
  "Status": {
    "State": "Active",
    "Time": {
      "Elapsed": 7140,
      "Remaining": 60
    }
  }
}</t>
  </si>
  <si>
    <t>{
  "Enabled": true,
  "Host": "AA:BB:CC:00:11:22",
  "Duration": 7200,
  "ExpireWarning": 600
}</t>
  </si>
  <si>
    <t>QoS Prioritization (Boost Device)</t>
  </si>
  <si>
    <t>Services.Local.QoS.Prioritization</t>
  </si>
  <si>
    <t>Host</t>
  </si>
  <si>
    <t>device MAC Address</t>
  </si>
  <si>
    <t>EXPIRED</t>
  </si>
  <si>
    <t>ABOUT_TO_EXPIRE</t>
  </si>
  <si>
    <t>Added th Boost Device specification under "Services.Local.QoS.Prioritization" object and corresponding events:
- SERVICES_LOCAL_QOS_PRIORITIZATION_DISABLED
- SERVICES_LOCAL_QOS_PRIORITIZATION_ENABLED
- SERVICES_LOCAL_QOS_PRIORITIZATION_MODIFIED
- SERVICES_LOCAL_QOS_PRIORITIZATION_EXPIRED
- SERVICES_LOCAL_QOS_PRIORITIZATION_ABOUT_TO_EXPIRE</t>
  </si>
  <si>
    <t>expires</t>
  </si>
  <si>
    <t>is about to expire</t>
  </si>
  <si>
    <t>Updated fields on "Services.Local.HostManager.Hosts.{HostId}" object:
- New "Status.Time.Idle".
- New "Status.Time.Stamp".
- Moved "Status.Time.Idle" (was previously "Status.Idle").</t>
  </si>
  <si>
    <t>Status.Time.Connected</t>
  </si>
  <si>
    <t>Status.Time.Stamp</t>
  </si>
  <si>
    <t>Status.Time.Idle</t>
  </si>
  <si>
    <t>time elapsed since connected.</t>
  </si>
  <si>
    <t>timestamp when connected.</t>
  </si>
  <si>
    <t>{
  "Enabled": true,
  "Status": "Active",
  "Registrar": {
    "Address": "registrar.ims.prpl.com",
    "Port": 5070
  },
  "InboundProxy": {
    "Address": "proxy.ims.prpl.com",
    "Port": 5060
  },
  "OutboundProxy": {
    "Address": "proxy.ims.prpl.com",
    "Port": 5060
  }
}</t>
  </si>
  <si>
    <t>{
  "Enabled": true,
  "Registrar": {
    "Address": "registrar.ims.prpl.com",
    "Port": 5070
  },
  "InboundProxy": {
    "Address": "proxy.ims.prpl.com",
    "Port": 5060
  },
  "OutboundProxy": {
    "Address": "proxy.ims.prpl.com",
    "Port": 5060
  }
}</t>
  </si>
  <si>
    <t>{
  "Enabled": true,
  "Name": "VoIP",
  "Address": "8.8.4.4",
  "Priority": "2",
  "Domain": "ims.prpl.com"
}</t>
  </si>
  <si>
    <t>{
  "Enabled": true,
  "Status": "Active",
  "Version": "4.0",
  "Hostname": "prplFoundation HGW",
  "Media": {
    "Audio": true,
    "Video": true,
    "Images": true
  },
  "Volume": "Interfaces.Physical.Data.USB.1",
  "Statistics": {
    "Files": {
      "Total": 40,
      "Audio": 20,
      "Video": 10,
      "Images": 10
    }
  }
}</t>
  </si>
  <si>
    <t>{
  "Enabled": true,
  "Version": "4.0",
  "Hostname": "prplFoundation HGW",
  "Media": {
    "Audio": true,
    "Video": true,
    "Images": true
  },
  "Volume": "Interfaces.Physical.Data.USB.1"
}</t>
  </si>
  <si>
    <t>{
  "Enabled": true,
  "Status": "Active",
  "Version": "3.1.1",
  "Hostname": "prplFoundation HGW"
}</t>
  </si>
  <si>
    <t>{
  "Enabled": true,
  "Version": "3.1.1",
  "Hostname": "prplFoundation HGW"
}</t>
  </si>
  <si>
    <t>{
  "Enabled": true,
  "Status": "Active",
  "Version": "1.1",
  "Hostname": "prplFoundation HGW",
  "Media": {
    "Audio": true,
    "Video": true,
    "Images": true
  },
  "Volume": "Interfaces.Physical.Data.USB.1",
  "Statistics": {
    "Files": {
      "Total": 40,
      "Audio": 20,
      "Video": 10,
      "Images": 10
    }
  }
}</t>
  </si>
  <si>
    <t>{
  "Enabled": true,
  "Version": "1.1",
  "Hostname": "prplFoundation HGW",
  "Media": {
    "Audio": true,
    "Video": true,
    "Images": true
  },
  "Volume": "Interfaces.Physical.Data.USB.1"
}</t>
  </si>
  <si>
    <t>{
  "Enabled": true,
  "Remote": {
    "Address": "22.2.4.2",
    "Port": 50,
    "Username": "prplFoundation",
    "Password": "abc123",
    "Authentication": "IKE"
  },
  "Interfaces": {
    "Outbound": "Interfaces.IP.ffth_dhcp",
    "Inbound": "Interfaces.IP.br0"
  }
}</t>
  </si>
  <si>
    <t>{
  "Enabled": true,
  "Remote": {
    "Address": "22.2.4.2",
    "Port": 1701,
    "Username": "prplFoundation",
    "Password": "abc123"
  },
  "Interfaces": {
    "Outbound": "Interfaces.IP.ffth_dhcp",
    "Inbound": "Interfaces.IP.br0"
  }
}</t>
  </si>
  <si>
    <t>{
  "Enabled": true,
  "Remote": {
    "Address": "22.2.4.2",
    "Port": 1194,
    "Protocol": "UDP",
    "Username": "prplFoundation",
    "Password": "abc123"
  },
  "Interfaces": {
    "Outbound": "Interfaces.IP.ffth_dhcp",
    "Inbound": "Interfaces.IP.br0"
  },
  "Statistics": {
    "Bytes": {
      "Transmitted": 0,
      "Received": 0
    },
    "Frames": {
      "Transmitted": 0,
      "Received": 0
    }
  }
}</t>
  </si>
  <si>
    <t>{
  "Enabled": true,
  "Remote": {
    "Address": "22.2.4.2",
    "Port": 1723,
    "Username": "prplFoundation",
    "Password": "abc123"
  },
  "Interfaces": {
    "Outbound": "Interfaces.IP.ffth_dhcp",
    "Inbound": "Interfaces.IP.br0"
  }
}</t>
  </si>
  <si>
    <t>{
  "Address": "https://ACS.prpl.com/CWMP",
  "Port": 4444,
  "Username": "prplFoundation",
  "Hash": {
    "Fingerprint": "21232f297a57a5a743894a0e4a801fc3",
    "Type": "MD5"
  }
}</t>
  </si>
  <si>
    <t>{
  "Id": "Private",
  "Name": "Private",
  "Enabled": true,
  "SSID": "prplFoundation",
  "SecurityKey": "abc12345678",
  "SecurityMode": "WPA2",
  "Encryption": "AES",
  "BSSs": [
    "Interfaces.Physical.Wi-Fi.Radios.24ghz.BSSs.Private",
    "Interfaces.Physical.Wi-Fi.Radio.5ghz.BSSs.Private"
  ]
}</t>
  </si>
  <si>
    <t>{
  "List": [
    {
      "Id": "Private",
      "Name": "Private",
      "Enabled": true,
      "Status": "Active",
      "SSID": "prplFoundation",
      "SecurityKey": "abc12345678",
      "SecurityMode": "WPA2",
      "BSSs": [
        "Interfaces.Physical.Wi-Fi.Radios.24ghz.BSSs.Private",
        "Interfaces.Physical.Wi-Fi.Radio.5ghz.BSSs.Private"
      ]
    }
  ],
  "Limit": 10,
  "Offset": 0
}</t>
  </si>
  <si>
    <t>{
  "Id": "Private",
  "Name": "Private",
  "Enabled": true,
  "Status": "Active",
  "SSID": "prplFoundation",
  "SecurityKey": "abc12345678",
  "SecurityMode": "WPA2",
  "Encryption": "AES",
  "BSSs": [
    "Interfaces.Physical.Wi-Fi.Radios.24ghz.BSSs.Private",
    "Interfaces.Physical.Wi-Fi.Radio.5ghz.BSSs.Private"
  ]
}</t>
  </si>
  <si>
    <t>{
  "Name": "Private",
  "Enabled": true,
  "SSID": "prplFoundation",
  "SecurityKey": "abc12345678",
  "SecurityMode": "WPA2",
  "Encryption": "AES",
  "BSSs": [
    "Interfaces.Physical.Wi-Fi.Radios.24ghz.BSSs.Private",
    "Interfaces.Physical.Wi-Fi.Radio.5ghz.BSSs.Private"
  ]
}</t>
  </si>
  <si>
    <t>{
  "Id": "Mobile",
  "Name": "Mobile",
  "Enabled": true,
  "Mode": {
    "4G": true,
    "3G": true,
    "2G": false
  },
  "Standards": {
    "4G": {
      "LTEAdvanced": true,
      "LTE": true
    },
    "3G": {
      "HSPA+": true,
      "HSUPA": false,
      "HSDPA": false,
      "UMTS": false
    },
    "2G": {
      "EDGE": true,
      "GPRS": false,
      "GSM": false
    }
  },
  "Status": {
    "State": "Connected",
    "Carrier": "prplFoundation",
    "Mode": "4G",
    "Standard": "LTE",
    "Grade": 0.70,
    "SignalNoiseRatio": 25,
    "ReferenceSignalReceivedQuality": -10,
    "ReferenceSignalReceivedPower": -80,
    "ReceivedSignalStrengthIndicator": 0,
    "Uptime": 3600
  },
  "Statistics": {
    "Frames": {
      "Transmitted": 0,
      "Received": 0
    },
    "Bytes": {
      "Transmitted": 0,
      "Received": 0
    }
  }
}</t>
  </si>
  <si>
    <t>{
  "ProductClass": "Gateway",
  "FriendlyName": "prplFoundation Essentials",
  "Manufacturer": "prplFoundation",
  "Model": "H500t",
  "Variant": "DE",
  "CasingColour": "White",
  "MAC": "AA:BB:CC:00:11:22",
  "SerialNumber": "CP13856A32",
  "Carrier": "prplFoundation"
}</t>
  </si>
  <si>
    <t>{
  "Name": "iPhone"
}</t>
  </si>
  <si>
    <t>The fields on "Services.Local.HostManager.Hosts.{HostId}" have been updated.
- "Address.IP.v4" renamed (was previously "Address.IP").
- "Address.IP.v6.LinkLocal" new.
- "Address.IP.v6.Global" new.</t>
  </si>
  <si>
    <t>Address.IP.v6.LinkLocal</t>
  </si>
  <si>
    <t>Address.IP.v6.Global</t>
  </si>
  <si>
    <t>fe80:*</t>
  </si>
  <si>
    <t>Address.IP.v4</t>
  </si>
  <si>
    <t>MAC.Host</t>
  </si>
  <si>
    <t>MAC.Transmitter</t>
  </si>
  <si>
    <t>MAC address of the host.</t>
  </si>
  <si>
    <t>MAC address of the transmitter (e.g.: extender).</t>
  </si>
  <si>
    <t>The fields on "Interfaces.Physical.Network.LAN.Wi-Fi.Radios.{RadioId}.BSSs.{BSSId}.Stations.{StationId}" have been updated.
- "MAC.Host" renamed (was previously "MAC").
- "MAC.Transmitter" added.</t>
  </si>
  <si>
    <t>The fields on "Services.Diagnostics.NetworkSpeed.Tests" Queue have been updated.
- "Direction" is now required (was previously optional with "Download" as default).</t>
  </si>
  <si>
    <t>{
  "Id": "0"
}</t>
  </si>
  <si>
    <t>Services.Local.Wi-Fi.ACL.Profiles</t>
  </si>
  <si>
    <t>Services.Local.Wi-Fi.ACL.Profiles.{ProfileId}</t>
  </si>
  <si>
    <t>Services.Local.Wi-Fi.ACL.Profiles.{ProfileId}.Rules.{RuleId}</t>
  </si>
  <si>
    <t>{
  "Id": "0",
  "Name": "iPad",
  "Enabled": false,
  "MAC": "AA:BB:CC:00:11:22",
  "Notify": true
}</t>
  </si>
  <si>
    <t>Services.Local.Wi-Fi.ACL.Profiles.{ProfileId}.Rules</t>
  </si>
  <si>
    <t>{
  "Name": "iPad",
  "Enabled": true,
  "MAC": "AA:BB:CC:00:11:22",
  "Notify": false
}</t>
  </si>
  <si>
    <t>{
  "List": [
    {
      "Id": "0",
      "Name": "iPad",
      "Enabled": false,
      "MAC": "AA:BB:CC:00:11:22",
      "Notify": true
    }
  ],
  "Limit": 10,
  "Offset": 0
}</t>
  </si>
  <si>
    <t>Wi-Fi MAC Address ACL Profile</t>
  </si>
  <si>
    <t>Version 3.2.34 (2018-02-09)</t>
  </si>
  <si>
    <t>ServiceSetId</t>
  </si>
  <si>
    <t>"Whitelist" or "Blacklist"</t>
  </si>
  <si>
    <t>BSS or ESS Id.</t>
  </si>
  <si>
    <t>the existing configuration</t>
  </si>
  <si>
    <t>Notify</t>
  </si>
  <si>
    <t>"true" (will trigger an event each time the specified stations attempts to connect) or "false"</t>
  </si>
  <si>
    <t>notification flag.</t>
  </si>
  <si>
    <t>{
  "Id": "0",
  "Name": "Guest",
  "Enabled": true,
  "Mode": "Whitelist",
  "ServiceSetId": "Interfaces.Physical.Network.LAN.Wi-Fi.Radios.24GHz.BSSs.Guest",
  "Notify": false
}</t>
  </si>
  <si>
    <t>{
  "List": [
    {
      "Id": "0",
      "Name": "Guest",
      "Enabled": true,
      "Mode": "Whitelist",
      "ServiceSetId": "Interfaces.Physical.Network.LAN.Wi-Fi.Radios.24GHz.BSSs.Guest",
      "Notify": false,
      "Status": "Active"
    }
  ],
  "Limit": 10,
  "Offset": 0
}</t>
  </si>
  <si>
    <t>{
  "Id": "0",
  "Name": "Guest",
  "Enabled": true,
  "Mode": "Whitelist",
  "ServiceSetId": "Interfaces.Physical.Network.LAN.Wi-Fi.Radios.24GHz.BSSs.Guest",
  "Notify": false,
  "Status": "Active"
}</t>
  </si>
  <si>
    <t>{
  "Name": "Guest",
  "Enabled": true,
  "Mode": "Whitelist",
  "ServiceSetId": "Interfaces.Physical.Network.LAN.Wi-Fi.Radios.24GHz.BSSs.Guest",
  "Notify": false
}</t>
  </si>
  <si>
    <t>"true" (generates an event each time a stations attempts to connect) or "false"</t>
  </si>
  <si>
    <t>The default value of all optional fields on the "Set" procedure/command have been updated to "the existing configuration" to make it clear that absent/non-specified fields will remain unchanged.</t>
  </si>
  <si>
    <t>STATION_ALLOWED</t>
  </si>
  <si>
    <t>STATION_BLOCKED</t>
  </si>
  <si>
    <t>{
  "ProfileId": "Services.Local.Wi-Fi.ACL.Profiles.0"
}</t>
  </si>
  <si>
    <t>{
  "RuleId": "Services.Local.Wi-Fi.ACL.Profiles.{ProfileId}.Rules.{RuleId}"
}</t>
  </si>
  <si>
    <t>The Wi-Fi MAC Address Filtering service ("Services.Local.Wi-Fi.ACL") has been restructured and some fields have been added. It now has profiles and rules (was previously just rules).
- New object "Services.Local.Wi-Fi.ACL.Profiles".
- New object "Services.Local.Wi-Fi.ACL.Profiles.{ProfileId}".
- Renamed object "Services.Local.Wi-Fi.ACL.Profiles.{ProfileId}.Rules", (was previously "Services.Local.Wi-Fi.ACL.Rules").
- Renamed object "Services.Local.Wi-Fi.ACL.Profiles.{ProfileId}.Rules.{RuleId}", (was previously "Services.Local.Wi-Fi.ACL.Rules.{RuleId}").
The following events were also updated:
- Removed "SERVICES_LOCAL_WI-FI_ACL_STATION_ADDED".
- Removed "SERVICES_LOCAL_WI-FI_ACL_STATION_DELETED".
- Added "SERVICES_LOCAL_WI-FI_ACL_PROFILE_DELETED".
- Added "SERVICES_LOCAL_WI-FI_ACL_PROFILE_MODIFIED".
- Added "SERVICES_LOCAL_WI-FI_ACL_RULE_ADDED".
- Added "SERVICES_LOCAL_WI-FI_ACL_RULE_DELETED".
- Added "SERVICES_LOCAL_WI-FI_ACL_RULE_MODIFIED".
- Added "SERVICES_LOCAL_WI-FI_ACL_STATION_ALLOWED".
- Added "SERVICES_LOCAL_WI-FI_ACL_STATION_BLOCKED".</t>
  </si>
  <si>
    <t>Station has been allowed to establish a connection</t>
  </si>
  <si>
    <t>Station has been blocked or prevented from establishing a connection</t>
  </si>
  <si>
    <t>Interfaces.Physical.Network.LAN.Wi-Fi.ESSs</t>
  </si>
  <si>
    <t>Interfaces.Physical.Network.LAN.Wi-Fi.ESSs.{ESSId}</t>
  </si>
  <si>
    <t>Wi-Fi Extended Service Sets (ESSs) objects have been renamed:
- "Interfaces.Physical.Network.LAN.Wi-Fi.ESSs" (was previously "Interfaces.Physical.Network.LAN.Wi-Fi.Radios.{RadioId}.ESSs").
- "Interfaces.Physical.Network.LAN.Wi-Fi.ESSs.{ESSId}" (was previously "Interfaces.Physical.Network.LAN.Wi-Fi.Radios.{RadioId}.ESSs.{ESSId}").</t>
  </si>
  <si>
    <t>{
  "ESSId": "Interfaces.Physical.Network.LAN.Wi-Fi.ESSs.0"
}</t>
  </si>
  <si>
    <t>The field "Username" on the "User.Accounts.{AccountId}" object was renamed to "Name" to make it consistent with other objects.</t>
  </si>
  <si>
    <t>{
  "List": [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
  "Limit": 10,
  "Offset": 0
}</t>
  </si>
  <si>
    <t>Capabilities.Beamforming</t>
  </si>
  <si>
    <t>"true" (station supports beamforming) or "false"</t>
  </si>
  <si>
    <t>support for beamforming flag.</t>
  </si>
  <si>
    <t>The fields on object "Interfaces.Physical.Network.LAN.Wi-Fi.Radios.{RadioId}.BSSs.{BSSId}.Stations.{StationId}" have been updated:
- "Capabilities.Beamforming" new.</t>
  </si>
  <si>
    <t>The possible values of the "Status.State" field on object "Services.Local.HostManager.Hosts.{HostId}" were updated to "Connected" and "Disconnected" (were previously "Active", "Disabled" or "Error").</t>
  </si>
  <si>
    <t>{
  "Enabled": true,
  "Status": "Active",
  "Remote": {
    "Address": "22.2.4.2",
    "Port": 50,
    "Username": "prplFoundation",
    "Hash": {
      "Fingerprint": "21232f297a57a5a743894a0e4a801fc3",
      "Type": "MD5"
    },
    "Authentication": "IKE"
  },
  "Interfaces": {
    "Outbound": "Interfaces.IP.ffth_dhcp",
    "Inbound": "Interfaces.IP.br0"
  },
  "Statistics": {
    "Bytes": {
      "Transmitted": 0,
      "Received": 0
    },
    "Frames": {
      "Transmitted": 0,
      "Received": 0
    }
  }
}</t>
  </si>
  <si>
    <t>Remote.Hash.Fingerprint</t>
  </si>
  <si>
    <t>Remote.Hash.Type</t>
  </si>
  <si>
    <t>{
  "Enabled": true,
  "Status": "Active",
  "Remote": {
    "Address": "22.2.4.2",
    "Port": 1701,
    "Username": "prplFoundation",
    "Hash": {
      "Fingerprint": "21232f297a57a5a743894a0e4a801fc3",
      "Type": "MD5"
    }
  },
  "Interfaces": {
    "Outbound": "Interfaces.IP.ffth_dhcp",
    "Inbound": "Interfaces.IP.br0"
  },
  "Statistics": {
    "Bytes": {
      "Transmitted": 0,
      "Received": 0
    },
    "Frames": {
      "Transmitted": 0,
      "Received": 0
    }
  }
}</t>
  </si>
  <si>
    <t>{
  "Enabled": true,
  "Status": "Active",
  "Remote": {
    "Address": "22.2.4.2",
    "Port": 1194,
    "Protocol": "UDP",
    "Username": "prplFoundation",
    "Hash": {
      "Fingerprint": "21232f297a57a5a743894a0e4a801fc3",
      "Type": "MD5"
    }
  },
  "Interfaces": {
    "Outbound": "Interfaces.IP.ffth_dhcp",
    "Inbound": "Interfaces.IP.br0"
  },
  "Statistics": {
    "Bytes": {
      "Transmitted": 0,
      "Received": 0
    },
    "Frames": {
      "Transmitted": 0,
      "Received": 0
    }
  }
}</t>
  </si>
  <si>
    <t>{
  "Enabled": true,
  "Status": "Active",
  "Remote": {
    "Address": "22.2.4.2",
    "Port": 1723,
    "Username": "prplFoundation",
    "Hash": {
      "Fingerprint": "21232f297a57a5a743894a0e4a801fc3",
      "Type": "MD5"
    }
  },
  "Interfaces": {
    "Outbound": "Interfaces.IP.ffth_dhcp",
    "Inbound": "Interfaces.IP.br0"
  },
  "Statistics": {
    "Bytes": {
      "Transmitted": 0,
      "Received": 0
    },
    "Frames": {
      "Transmitted": 0,
      "Received": 0
    }
  }
}</t>
  </si>
  <si>
    <t>Source.Hash.Fingerprint</t>
  </si>
  <si>
    <t>Source.Hash.Type</t>
  </si>
  <si>
    <t>The "Password" field was replaced by "Hash.Fingerprint" and "Hash.Type" on the following objects:
- Services.Broadband.Voice.SIP.Client.Extensions.{ExtensionId}
- Services.Local.DNS.Dynamic.Providers.{ProviderId}
- Services.Local.VPN.IPSec.Client
- Services.Local.VPN.L2TP.Client
- Services.Local.VPN.OpenVPN.Client
- Services.Local.VPN.PPTP.Client
- System.Firmware.Images.{ImageId}</t>
  </si>
  <si>
    <t>source password hash fingerprint.</t>
  </si>
  <si>
    <t>source password hash type.</t>
  </si>
  <si>
    <t>The field "ModemInstallationCode" (MIC) was to "User.Profile" (was previously on "Services.Management.CWMP.ACS").</t>
  </si>
  <si>
    <t>{
  "Address": "https://ACS.prpl.com/CWMP",
  "Port": 4444,
  "Username": "prplFoundation",
  "Password": "prplFoundation"
}</t>
  </si>
  <si>
    <t>Version 3.3 (2018-02-26)</t>
  </si>
  <si>
    <t>WPS</t>
  </si>
  <si>
    <t>5GHz</t>
  </si>
  <si>
    <t>Private</t>
  </si>
  <si>
    <t>Guest</t>
  </si>
  <si>
    <t>Instance</t>
  </si>
  <si>
    <t>Physical Wi-Fi button.</t>
  </si>
  <si>
    <t>Physical WPS button.</t>
  </si>
  <si>
    <t>2.4GHz radio interface.</t>
  </si>
  <si>
    <t>5GHz radio interface.</t>
  </si>
  <si>
    <t>Private Wi-Fi Extended Service Set (ESS).</t>
  </si>
  <si>
    <t>Guest Wi-Fi Extended Service Set (ESS).</t>
  </si>
  <si>
    <t xml:space="preserve">
- "Synced" (the client has performed an update request since the last IP address change).
- "Pending" (the IP has changed, but the client has not yet updated the server).
- "Disabled" (the client is disabled).
- "Unauthorized" (client is able to reach the server but credentials were refused).
- "Unreachable" (client is not able to reach the server).
- "Error" (generic error used in other circumstances such as invalid configuration).</t>
  </si>
  <si>
    <t xml:space="preserve">
- "Online" (connected to the interface with internet connectivity).
- "Pending" (temporarily blocked from Internet access, waiting for user approval).
- "Blocked" (device is blocked from Internet access).
- "Offline" (not connected).</t>
  </si>
  <si>
    <t xml:space="preserve">
- "Active" (service is enabled and running).
- "Disabled" (service is disabled).
- "Error" (service is enabled but not running due to some error such as invalid configuration)</t>
  </si>
  <si>
    <t xml:space="preserve">
- "Active" (enabled and schedule is active).
- "Enabled" (enabled but no schedule/rule is currently active).
- "Disabled" (service is disabled).
- "Error" (enabled but service cannot run due to configuration error for example)</t>
  </si>
  <si>
    <t>{
  "Enabled": false,
  "Mode": "Button",
  "BSSsList": [
    "Wireless.Radios.24ghz.Private",
    "Wireless.Radios.5ghz.Private"
  ]
}</t>
  </si>
  <si>
    <t xml:space="preserve">
- "Connected", enabled and has connectivity/IP address.
- "Disconnected", enabled but has no connectivity/IP address.
- "Disabled", disabled</t>
  </si>
  <si>
    <t xml:space="preserve">
- "Disabled", the interface is disabled.
- "Connected", the interface is enabled and there is one device connected.
- "Disconnected", the interface is enabled but there are no devices connected.</t>
  </si>
  <si>
    <t>{
  "Enabled": true,
  "Version": "3.0",
  "Type": "xHCI",
  "Status": "Connected"
}</t>
  </si>
  <si>
    <t>Object "Interfaces.Physical.Data.USB":
- The possible values of the "Status" field have been updated to:
"Disabled", the interface is disabled.
"Connected", the interface is enabled and there is one device connected.
"Disconnected", the interface is enabled but there are no devices connected.
- The "Type" and "Version" fields on object are no longer available for "Set".</t>
  </si>
  <si>
    <t>Object "Interfaces.Physical.Network.LAN.Wi-Fi.Radios.{RadioId}.SiteSurveys.{SiteSurvey}":
- The sample request of the "List" operation was incorrect and has been fixed.</t>
  </si>
  <si>
    <t>Object "Interfaces.IP.{InterfaceId}":
- The possible values of the "Status" field on the  have been updated to:
"Connected", enabled and has connectivity/IP address.
"Disconnected", enabled but has no connectivity/IP address.
"Disabled", disabled.</t>
  </si>
  <si>
    <t>Object "Services.Local.Wi-Fi.WPS"
- The "Timer" field on  is no longer writable.</t>
  </si>
  <si>
    <t>Object "Services.Local.Wi-Fi.Scheduler.ACL":
- The possible values of the "Status" field on object  have been updated to:
"Active" (enabled and schedule is active).
"Enabled" (enabled but no schedule/rule is currently active).
"Disabled" (service is disabled).
"Error" (enabled but service cannot run due to configuration error for example).</t>
  </si>
  <si>
    <t>Object "Services.Local.DNS.Dynamic":
- The possible values of the "Status" field on object  have been updated to:
"Synced" (the client has performed an update request since the last IP address change).
"Pending" (the IP has changed, but the client has not yet updated the server).
"Disabled" (the client is disabled).
"Unauthorized" (client is able to reach the server but credentials were refused).
"Unreachable" (client is not able to reach the server).
"Error" (generic error used in other circumstances such as invalid configuration).</t>
  </si>
  <si>
    <t>Object "Services.Local.HostManager.Hosts.{HostId}":
- The possible values of the "Status.State" field on object have been updated to:
"Online" (connected to the interface with internet connectivity).
"Pending" (temporarily blocked from Internet access, waiting for user approval).
"Blocked" (device is blocked from Internet access).
"Offline" (not connected).</t>
  </si>
  <si>
    <t>Object "Interfaces.Physical.Network.WAN.Mobile.SIM":
- "IMEI" field has been removed.
- "IMSI" field has been added as read-only parameter.</t>
  </si>
  <si>
    <t xml:space="preserve">{
  "Status": "Locked",
  "RemainingUnlockAttempts" : 3,
  "PhoneNumber": "015258749023",
  "IMSI": "410072821393853"
}
</t>
  </si>
  <si>
    <t>IMSI</t>
  </si>
  <si>
    <t>International Mobile Subscriber Identity (IMSI).</t>
  </si>
  <si>
    <t>any 64 bit long number.</t>
  </si>
  <si>
    <t>{
  "Id": "0",
  "Name": "Eth0",
  "Enabled": true,
  "Mode": [
    "FastEthernet",
    "GigabitEthernet"
  ],
  "EnergyEfficientEthernet": true,
  "AutoNegotiation": true,
  "Duplex": [
    "Half",
    "Full"
  ],
  "Status": {
    "State": "Connected",
    "Protocol": "GigabitEthernet",
    "Duplex": "Full",
    "Uptime": 3600
  },
  "Statistics": {
    "Frames": {
      "Transmitted": 0,
      "Received": 0
    },
    "Bytes": {
      "Transmitted": 0,
      "Received": 0
    }
  }
}</t>
  </si>
  <si>
    <t>Object "Interfaces.Physical.Network.LAN.EthernetSwitch.Ports.{PortId}":
- The sample of the "Get" command has been updated to make it consistent with the possible values described on the fields sheet.</t>
  </si>
  <si>
    <t>{
  "Id": "0",
  "Name": "xDSL",
  "Interface": "Interfaces.IP.0"
}</t>
  </si>
  <si>
    <t>Release</t>
  </si>
  <si>
    <t>{
  "Id": "0",
  "Name": "xDSL",
  "Interface": "Interfaces.IP.0",
  "Enabled": true,
  "PreferredAddress": "20.0.0.2",
  "Status": {
    "State": "Bound",
    "Lease": {
      "Address": "20.0.0.1",
      "Expires": 1800,
      "Duration": 3600
    }
  },
  "Statistics": {
    "Packets": {
      "Sent": {
        "Discover": 1,
        "Request": 1
      },
      "Received": {
        "Offer": 0,
        "Ack": 1,
        "Nak": 0
      }
    }
  }
}</t>
  </si>
  <si>
    <t>{
  "Name": "xDSL",
  "Interface": "Interfaces.IP.0",
  "Enabled": true,
  "PreferredAddress": "20.0.0.2"
}</t>
  </si>
  <si>
    <t>Services.Local.DHCP.Client.v4</t>
  </si>
  <si>
    <t>Services.Local.DHCP.Client.v4.{ClientId}</t>
  </si>
  <si>
    <t>DHCPv4 Client</t>
  </si>
  <si>
    <t>Forces the client</t>
  </si>
  <si>
    <t xml:space="preserve"> to release its lease.</t>
  </si>
  <si>
    <t>Empty list or list of DHCP Client instances.</t>
  </si>
  <si>
    <t>PreferredAddress</t>
  </si>
  <si>
    <t>preferred address.</t>
  </si>
  <si>
    <t>[0-255].[0-255].[0-255].[0-255]</t>
  </si>
  <si>
    <t>:
- "Enabled", client is enabled but inactive.
- "Selecting", client is enabled and initiated the server discovery process.
- "Requesting", client has found a server but is negotiating a lease.
- "Bound", client has an active lease.
- "Renewing", client is renewing the lease due to T1 expire.
- "Rebinding", client failed to renew the lease and will attempt at T2.
- "Disabled", client is disabled.
- "Error", client is enabled but cannot run due to error</t>
  </si>
  <si>
    <t>Status.Lease.Address</t>
  </si>
  <si>
    <t>"0.0.0.0" or "valid IP Address"</t>
  </si>
  <si>
    <t>active lease address.</t>
  </si>
  <si>
    <t>Status.Lease.Expires</t>
  </si>
  <si>
    <t>Status.Lease.Duration</t>
  </si>
  <si>
    <t>Statistics.Packets.Sent.Discover</t>
  </si>
  <si>
    <t>Statistics.Packets.Sent.Request</t>
  </si>
  <si>
    <t>Statistics.Packets.Received.Offer</t>
  </si>
  <si>
    <t>Statistics.Packets.Received.Ack</t>
  </si>
  <si>
    <t>Statistics.Packets.Received.Nak</t>
  </si>
  <si>
    <t>time till lease expires.</t>
  </si>
  <si>
    <t>lease time duration.</t>
  </si>
  <si>
    <t>DHCPDiscover sent packets count.</t>
  </si>
  <si>
    <t>DHCPRequest sent packets count.</t>
  </si>
  <si>
    <t>DHCPOffer received packets count.</t>
  </si>
  <si>
    <t>DHCPAck received packets count.</t>
  </si>
  <si>
    <t>DHCPNak received packets count.</t>
  </si>
  <si>
    <t>"0.0.0.0" or valid IPv4 address</t>
  </si>
  <si>
    <t>LEASE_EXPIRED</t>
  </si>
  <si>
    <t>LEASE_ACQUIRED</t>
  </si>
  <si>
    <t>{
  "ClientId": "Services.Local.DHCP.Client.v4.{ClientId}"
}</t>
  </si>
  <si>
    <t>{
  "ClientId": "Services.Local.DHCP.Client.v4.{ClientId}",
  "LeaseAddress": "20.0.0.1"
}</t>
  </si>
  <si>
    <t>Lease is acquired</t>
  </si>
  <si>
    <t>Lease expires</t>
  </si>
  <si>
    <t>Object "Services.Local.DHCP.Client.{ClientId}":
- New object with following procedures: "Add", "List", "Delete", "Get", "Set" and "ResetStatistics".
- Associated events also includded.</t>
  </si>
  <si>
    <t>Services.Local.DHCP.Client.v4.{ClientId}.Options.Rx</t>
  </si>
  <si>
    <t>Services.Local.DHCP.Client.v4.{ClientId}.Options.Tx</t>
  </si>
  <si>
    <t>Services.Local.DHCP.Client.v4.{ClientId}.Options.Tx.{OptionId}</t>
  </si>
  <si>
    <t>{
  "Id": "12",
  "Name": "Host Name",
  "Enabled": true,
  "Value": "prplGateway"
}</t>
  </si>
  <si>
    <t>{
  "List": [
    {
      "Id": "0",
      "Name": "xDSL",
      "Interface": "Interfaces.IP.0",
      "Enabled": true,
      "PreferredAddress": "20.0.0.2",
      "Status": {
        "State": "Bound",
        "Lease": {
          "Address": "20.0.0.1",
          "Expires": 1800,
          "Duration": 3600
        }
      },
      "Statistics": {
        "Packets": {
          "Sent": {
            "Discover": 1,
            "Request": 1
          },
          "Received": {
            "Offer": 0,
            "Ack": 1,
            "Nak": 0
          }
        }
      }
    }
  ],
  "Limit": 10,
  "Offset": 0
}</t>
  </si>
  <si>
    <t>{
  "List": [
    {
      "Id": "12",
      "Name": "Host Name",
      "Enabled": true,
      "Value": "prplGateway"
    }
  ],
  "Limit": 10,
  "Offset": 0
}</t>
  </si>
  <si>
    <t>{
  "Enabled": true,
  "Value": "prplGateway"
}</t>
  </si>
  <si>
    <t>Services.Local.DHCP.Client.v4.{ClientId}.Options.Rx.{OptionId}</t>
  </si>
  <si>
    <t>{
  "Id": "6",
  "Name": "Domain Name Server",
  "Enabled": true
}</t>
  </si>
  <si>
    <t>DHCPv4 Client Transmit Option</t>
  </si>
  <si>
    <t>DHCPv4 Client Request Option</t>
  </si>
  <si>
    <t>Value</t>
  </si>
  <si>
    <t>any dhcp option valid code</t>
  </si>
  <si>
    <t>any dhcp option name</t>
  </si>
  <si>
    <t>Services.Local.PPP.Client</t>
  </si>
  <si>
    <t>Services.Local.PPP.Client.{ClientId}</t>
  </si>
  <si>
    <t>{
  "Id": "0",
  "Name": "xDSL",
  "Interface": "Interfaces.IP.0",
  "Authentication": "PAP",
  "Username": "prpl",
  "Password": "foundation"
}</t>
  </si>
  <si>
    <t>{
  "Name": "xDSL",
  "Interface": "Interfaces.IP.0",
  "Authentication": "PAP",
  "Username": "prpl",
  "Password": "foundation"
}</t>
  </si>
  <si>
    <t>PPP Client</t>
  </si>
  <si>
    <t>SESSION_ESTABLISHED</t>
  </si>
  <si>
    <t>SESSION_EXPIRED</t>
  </si>
  <si>
    <t>SESSION_TERMINATED</t>
  </si>
  <si>
    <t>{
  "ClientId": "Services.Local.PPP.Client.{ClientId}"
}</t>
  </si>
  <si>
    <t>{
  "ClientId": "Services.Local.PPP.Client.{ClientId}",
  "LeaseAddress": "20.0.0.1"
}</t>
  </si>
  <si>
    <t>session has been established</t>
  </si>
  <si>
    <t>session has been terminated</t>
  </si>
  <si>
    <t>session has expired</t>
  </si>
  <si>
    <t>Object "Services.Local.PPP.Client.{ClientId}":
- New object with following procedures "Add", "List", "Delete", "Get", "Set".
- Associated events also includded.</t>
  </si>
  <si>
    <t>{
  "Id": "0",
  "Name": "xDSL",
  "Interface": "Interfaces.IP.0",
  "Authentication": "PAP",
  "Username": "prpl",
  "Hash": {
    "Fingerprint": "21232f297a57a5a743894a0e4a801fc3",
    "Type": "MD5"
  },
  "Status": "Active"
}</t>
  </si>
  <si>
    <t>{
  "List": [
    {
      "Id": "0",
      "Name": "xDSL",
      "Interface": "Interfaces.IP.0",
      "Authentication": "PAP",
      "Username": "prpl",
      "Hash": {
        "Fingerprint": "21232f297a57a5a743894a0e4a801fc3",
        "Type": "MD5"
      },
      "Status": "Active"
    }
  ],
  "Limit": 10,
  "Offset": 0
}</t>
  </si>
  <si>
    <t>valid "Interface.IP.{InterfaceId}" object</t>
  </si>
  <si>
    <t>"PAP" or "CHAP"</t>
  </si>
  <si>
    <t xml:space="preserve">
- "Disabled" (disabled).
- "Discovery (enabled and in discovery process).
- "Active" (enabled with active session).
- "Error" (enabled but possible configuration error)</t>
  </si>
  <si>
    <t>Version 3.4 (2018-03-19)</t>
  </si>
  <si>
    <t>Version 3.4.1 (2018-03-20)</t>
  </si>
  <si>
    <t>{
  "Enabled": true,
  "History": true,
  "Status": "Active",
  "Statistics": {
    "Devices": {
      "Online": 6,
      "Offline": 2,
      "Total": 8
    },
    "Interfaces": {
      "Interfaces.Physical.Network.LAN.EthernetSwitch": {
        "Online": 5,
        "Offline": 0,
        "Total": 5
      },
      "Interfaces.Physical.Data.LAN.Wi-Fi": {
        "Online": 1,
        "Offline": 2,
        "Total": 3
      },
      "Interfaces.Physical.Data.USB": {
        "Online": 0,
        "Offline": 0,
        "Total": 0
      }
    }
  }
}</t>
  </si>
  <si>
    <t>Object "Services.Local.HostManager" procedure "Get":
- Fixed the sample and added description for the missing fields.</t>
  </si>
  <si>
    <t>Statistics.Interfaces.Interfaces.Physical.Network.LAN.EthernetSwitch.Online</t>
  </si>
  <si>
    <t>Statistics.Interfaces.Interfaces.Physical.Network.LAN.EthernetSwitch.Offline</t>
  </si>
  <si>
    <t>Statistics.Interfaces.Interfaces.Physical.Network.LAN.EthernetSwitch.Total</t>
  </si>
  <si>
    <t>Statistics.Interfaces.Interfaces.Physical.Data.USB.Online</t>
  </si>
  <si>
    <t>Statistics.Interfaces.Interfaces.Physical.Data.USB.Offline</t>
  </si>
  <si>
    <t>Statistics.Interfaces.Interfaces.Physical.Data.USB.Total</t>
  </si>
  <si>
    <t>ethernet switch offline devices count.</t>
  </si>
  <si>
    <t>ethernet switch total devices count.</t>
  </si>
  <si>
    <t>ethernet switch online devices count.</t>
  </si>
  <si>
    <t>wi-fi offline devices count.</t>
  </si>
  <si>
    <t>wi-fi online devices count.</t>
  </si>
  <si>
    <t>wi-ifi total devices count.</t>
  </si>
  <si>
    <t>usb connected devices count.</t>
  </si>
  <si>
    <t>usb disconnected (inactive) devices count.</t>
  </si>
  <si>
    <t>usb total devices count.</t>
  </si>
  <si>
    <t>Updated the "Required" and "Default Value"  columns whose fields were not applicable (output fields) to "-" in order to make it consistent (was previously a mix of "-" and "N/A").</t>
  </si>
  <si>
    <t>The currently active "Services.Broadband.Data" interface.</t>
  </si>
  <si>
    <t>The default DNS server of "Services.Broadband.Data" service.</t>
  </si>
  <si>
    <t>fallback to PUK</t>
  </si>
  <si>
    <t>fallback to PIN</t>
  </si>
  <si>
    <t>The default system speedtest.</t>
  </si>
  <si>
    <t>Updated the "Default Value" fields which were missing.</t>
  </si>
  <si>
    <t>{
  "Enabled": true,
  "History": true
}</t>
  </si>
  <si>
    <t>Statistics.Interfaces.Interfaces.Physical.Data.LAN.Wi-Fi.Offline</t>
  </si>
  <si>
    <t>Statistics.Interfaces.Interfaces.Physical.Data.LAN.Wi-Fi.Online</t>
  </si>
  <si>
    <t>Statistics.Interfaces.Interfaces.Physical.Data.LAN.Wi-Fi.Total</t>
  </si>
  <si>
    <t>Fixed the fields of the object "Services.Local.Wi-Fi.ACL.Profiles.{ProfileId}.Rules.{RuleId}" for the "Get" and "Set" methods which were incorrectly described on "Services.Local.Wi-Fi.ACL.Profiles.{ProfileId}.Rules".</t>
  </si>
  <si>
    <t>Device.Number</t>
  </si>
  <si>
    <t>Device.Class</t>
  </si>
  <si>
    <t>Device.SubClass</t>
  </si>
  <si>
    <t>Device.Version</t>
  </si>
  <si>
    <t>device version.</t>
  </si>
  <si>
    <t>Fixed the description of some fields on "Interfaces.Physical.Data.USB.Ports.{PortId}.Devices.{DeviceId}" which were not matching the sample.</t>
  </si>
  <si>
    <t>:
- "true" (if the gateway has a public wan IP address, then it advertises this address, otherwise it finds out what it the public address of the CG-NAT and reports back that one).
- "false", (advertises the WAN public IP address, despite having either a public or private address, e.g.: CG-NAT)</t>
  </si>
  <si>
    <t>Updated the description of the possible values in regards to the "Status" field on "Services.Local.DNS.Dynamic".</t>
  </si>
  <si>
    <t>Community</t>
  </si>
  <si>
    <t>Community Wi-Fi (e.g.: "FON") Extended Service Set (ESS).</t>
  </si>
  <si>
    <t>Private Wi-Fi Basic Service Set (BSS).</t>
  </si>
  <si>
    <t>Guest Wi-Fi Basic Service Set (BSS).</t>
  </si>
  <si>
    <t>Community Wi-Fi (e.g.: "FON") Basic Service Set (BSS).</t>
  </si>
  <si>
    <t>Updated list of recommended object names (ToC).</t>
  </si>
  <si>
    <t>"Red", "Green", "Ambar" or "White".</t>
  </si>
  <si>
    <t>Updated the possible values of the "Colour" field on object "System.LEDs.{LEDId}".</t>
  </si>
  <si>
    <t>xDSL WAN IP interface.</t>
  </si>
  <si>
    <t>Ethernet WAN IP interface.</t>
  </si>
  <si>
    <t>Mobile WAN IP interface.</t>
  </si>
  <si>
    <t>LAN Private IP interface.</t>
  </si>
  <si>
    <t>DOCSIS WAN IP interface.</t>
  </si>
  <si>
    <t>GPON WAN IP interface.</t>
  </si>
  <si>
    <t>WAN:xDSL</t>
  </si>
  <si>
    <t>WAN:Ethernet</t>
  </si>
  <si>
    <t>WAN:Mobile</t>
  </si>
  <si>
    <t>WAN:DOCSIS</t>
  </si>
  <si>
    <t>WAN:GPON</t>
  </si>
  <si>
    <t>LAN:Private</t>
  </si>
  <si>
    <t>ARGUMENT_VALUE_NOT_SUPPORTED</t>
  </si>
  <si>
    <t>Added new error code "ARGUMENT_VALUE_NOT_SUPPORTED".</t>
  </si>
  <si>
    <t>2,4GHz</t>
  </si>
  <si>
    <t>Services.Broadband.Voice</t>
  </si>
  <si>
    <t>{
  "Id": "Voice",
  "Name": "VoIP",
  "Enabled": true,
  "Status": "Active",
  "IPInterfacesList": [
    "Interfaces.IP.WAN_xDSL",
    "Interfaces.IP.WAN_Mobile"
  ],
  "NetworkMode": "Fallback"
}</t>
  </si>
  <si>
    <t>{
  "Name": "VoIP",
  "Enabled": true,
  "IPInterfacesList": [
    "Interfaces.IP.WAN_xDSL",
    "Interfaces.IP.WAN_Mobile"
  ],
  "NetworkMode": "Fallback"
}</t>
  </si>
  <si>
    <t>Object "Services.Broadband.Voice" has been added with methods "Get" and "Set".</t>
  </si>
  <si>
    <t>It is not longer possible to modify the "Id" field on the "Services.Broadband.{BroadbandId}" service using the "Set" method.</t>
  </si>
  <si>
    <t>Broadband Voice Service</t>
  </si>
  <si>
    <t>{
  "Name": "Internet",
  "Enabled": true,
  "IPInterfacesList": [
    "Interfaces.IP.WAN_xDSL",
    "Interfaces.IP.WAN_Mobile"
  ],
  "NetworkMode": "Fallback"
}</t>
  </si>
  <si>
    <t>:
- "Standalone" (only the first interface will be used to forward the traffic of the service).
- "Fallback" (first interface is used as the primary and in case of failure the second will be used to support the service)</t>
  </si>
  <si>
    <t>list of valid "Interfaces.IP.{InterfaceId}" objects</t>
  </si>
  <si>
    <t>"Standalone" or "Fallback"</t>
  </si>
  <si>
    <t>The "Id" field of some objects was incorrectly tagged as "Integer". All "Id" fields are now set as "String".</t>
  </si>
  <si>
    <t>{
  "List": [
    {
      "Id": "0",
      "Name": "STB",
      "Enabled": true,
      "Condition": {
        "Option": 60,
        "Type": "Equals",
        "Value": "Arris200"
      }
    }
  ],
  "Limit": 10,
  "Offset": 0
}</t>
  </si>
  <si>
    <t>{
  "Id": "0",
  "Name": "STB",
  "Enabled": true,
  "Condition": {
    "Option": 60,
    "Type": "Equals",
    "Value": "Arris200"
  }
}</t>
  </si>
  <si>
    <t>{
  "Id": "0",
  "Name": "lan",
  "Enabled": true
}</t>
  </si>
  <si>
    <t>{
  "List": [
    {
      "Id": "0",
      "Name": "lan",
      "Enabled": true
    }
  ],
  "Limit": 10,
  "Offset": 0
}</t>
  </si>
  <si>
    <t>{
  "List": [
    {
      "Id": "0",
      "Name": "Printer",
      "IP": "192.168.1.5",
      "Type": "Static",
      "Expires": 0
    }
  ],
  "Limit": 10,
  "Offset": 0
}</t>
  </si>
  <si>
    <t>{
  "Id": "0",
  "Name": "Printer",
  "IP": "192.168.1.5",
  "Type": "Static",
  "Expires": 0
}</t>
  </si>
  <si>
    <t>{
  "List": [
    {
      "Id": "2",
      "Enabled": true,
      "Name": "VoIP",
      "Address": "8.8.4.4",
      "Priority": "2",
      "Domain": "ims.prpl.com"
    }
  ],
  "Limit": 10,
  "Offset": 0
}</t>
  </si>
  <si>
    <t>{
  "Id": "2",
  "Enabled": true,
  "Name": "VoIP",
  "Address": "8.8.4.4",
  "Priority": "2",
  "Domain": "ims.prpl.com"
}</t>
  </si>
  <si>
    <t>{
  "Id": "0",
  "Name": "System",
  "Priority": 0,
  "Enabled": true
}</t>
  </si>
  <si>
    <t>{
  "List": [
    {
      "Id": "0",
      "Name": "System",
      "Priority": 0,
      "Enabled": true
      }
  ],
  "Limit": 10,
  "Offset": 0
}</t>
  </si>
  <si>
    <t>{
  "Id": "1",
  "Name": "HTTP",
  "Enabled": true,
  "Logging": false,
  "IP": {
    "Source": "192.168.1.4",
    "Destination": null
  },
  "MAC": {
    "Source": null,
    "Destination": null
  },
  "Port": {
    "Source": null,
    "Destination": 8080
  },
  "Interface": {
    "Source": "Interfaces.IP.LAN.Br0",
    "Destination": null
  },
  "TransportProtocol": "TCP"
}</t>
  </si>
  <si>
    <t>{
  "List": [
    {
      "Id": "1",
      "Name": "HTTP",
      "Enabled": true,
      "Logging": false,
      "IP": {
        "Source": "192.168.1.4",
        "Destination": null
      },
      "MAC": {
        "Source": null,
        "Destination": null
      },
      "Port": {
        "Source": null,
        "Destination": 8080
      },
      "Interface": {
        "Source": "Interfaces.IP.LAN.Br0",
        "Destination": null
      },
      "TransportProtocol": "TCP",
      "Statistics": {
        "Hits": 0
      }
    }
  ],
  "Limit": 10,
  "Offset": 0
}</t>
  </si>
  <si>
    <t>{
  "Id": "1",
  "Name": "HTTP",
  "Enabled": true,
  "Logging": false,
  "IP": {
    "Source": "192.168.1.4",
    "Destination": null
  },
  "MAC": {
    "Source": null,
    "Destination": null
  },
  "Port": {
    "Source": null,
    "Destination": 8080
  },
  "Interface": {
    "Source": "Interfaces.IP.LAN.Br0",
    "Destination": null
  },
  "TransportProtocol": "TCP",
  "Statistics": {
    "Hits": 0
  }
}</t>
  </si>
  <si>
    <t>{
  "List": [
    {
      "Id": "0",
      "Name": "FTP",
      "Port": 21,
      "Enabled": true
    }
  ],
  "Limit": 10,
  "Offset": 0
}</t>
  </si>
  <si>
    <t>{
  "Id": "0",
  "Name": "FTP",
  "Port": 21,
  "Enabled": true
}</t>
  </si>
  <si>
    <t>{
  "Id": "1",
  "Enabled": true,
  "Interface": [
    "Interfaces.IP.WAN_FTTH"
  ],
  "Template": "Services.Local.Firewall.NAT.Templates.SSH",
  "IP": "192.168.1.5"
}</t>
  </si>
  <si>
    <t>{
  "List": [
    {
      "Id": "1",
      "Enabled": true,
      "Interface": [
        "Interfaces.IP.WAN_FTTH"
      ],
      "Template": "Services.Local.Firewall.NAT.Templates.SSH",
      "IP": "192.168.1.5"
    }
  ],
  "Limit": 10,
  "Offset": 0
}</t>
  </si>
  <si>
    <t>{
  "Id": "0",
  "Enabled": true,
  "Name": "Media",
  "Volume": "Interfaces.Physical.Data.USB.0"
}</t>
  </si>
  <si>
    <t>{
  "Id": "0",
  "Enabled": true,
  "Name": "Media",
  "Volume": "Interfaces.Physical.Data.USB.0",
  "Statistics": {
    "Files": 0,
    "Folders": 0
  }
}</t>
  </si>
  <si>
    <t>{
  "Id": "1",
  "Name": "HTTP",
  "Enabled": true,
  "IP": {
    "Source": null,
    "Destination": null
  },
  "MAC": {
    "Source": null,
    "Destination": null
  },
  "Port": {
    "Source": null,
    "Destination": 80
  },
  "Interface": {
    "Source": "Interfaces.IP.LAN.Br0",
    "Destination": "Interfaces.IP.WAN.FTTH"
  },
  "TransportProtocol": "TCP",
  "Tag": {
    "DSCP": "AF12",
    "P-Bit": null,
    "WMM": null
  }
}</t>
  </si>
  <si>
    <t>{
  "List": [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
  "Limit": 10,
  "Offset": 0
}</t>
  </si>
  <si>
    <t>{
  "Id": "1",
  "Name": "HTTP",
  "Enabled": true,
  "IP": {
    "Source": null,
    "Destination": null
  },
  "MAC": {
    "Source": null,
    "Destination": null
  },
  "Port": {
    "Source": null,
    "Destination": 80
  },
  "Interface": {
    "Source": "Interfaces.IP.LAN.Br0",
    "Destination": "Interfaces.IP.WAN.FTTH"
  },
  "TransportProtocol": "TCP",
  "Tag": {
    "DSCP": "AF12",
    "P-Bit": null,
    "WMM": null
  },
  "Statistics": {
    "Hits": 0
  }
}</t>
  </si>
  <si>
    <t>{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t>
  </si>
  <si>
    <t>{
  "Id": "0",
  "Name": "FXS1",
  "Enabled": true,
  "Status": "Active",
  "Signaling": "DTMF"
}</t>
  </si>
  <si>
    <t>{
  "List": [
    {
      "Id": "0",
      "Name": "Wi-Fi",
      "Enabled": true,
      "Actions": {
        "Click": {
          "Object": "Interfaces.Physical.Network.LAN.Wi-Fi.Radios.24GHz",
          "Method": "Set",
          "Arguments": {
            "Enabled": false
          }
        },
        "Press": {
          "Object": "Services.Local.Wi-Fi.WPS.Pairing",
          "Method": "Start",
          "Arguments": null
        }
      },
      "Statistics": {
        "Click": 0,
        "Press": 0
      }
    }
  ],
  "Limit": 10,
  "Offset": 0
}</t>
  </si>
  <si>
    <t>{
  "Id": "0",
  "Name": "Wi-Fi",
  "Enabled": true,
  "Actions": {
    "Click": {
      "Object": "Interfaces.Physical.Network.LAN.Wi-Fi.Radios.24GHz",
      "Method": "Set",
      "Arguments": "{\"Enabled\":false}"
    },
    "Press": {
      "Object": "Services.Local.Wi-Fi.WPS.Pairing",
      "Method": "Start",
      "Arguments": "{}"
    }
  },
  "Statistics": {
    "Click": 0,
    "Press": 0
  }
}</t>
  </si>
  <si>
    <t>{
  "Id": "0",
  "Name": "Wi-Fi",
  "Enabled": true,
  "Actions": {
    "Click": {
      "Object": "Interfaces.Physical.Network.LAN.Wi-Fi.Radios.24GHz",
      "Method": "Set",
      "Arguments": "{\"Enabled\":false}"
    },
    "Press": {
      "Object": "Services.Local.Wi-Fi.WPS.Pairing",
      "Method": "Start",
      "Arguments": "{}"
    }
  }
}</t>
  </si>
  <si>
    <t>{
  "Id": "prplTest",
  "Address": "https://speedtest.prpl.com",
  "Interface": "Interfaces.IP.WAN_FTTH",
  "Protocol": {
    "IP": "v4",
    "Transport": "TCP"
  },
  "Traffic": {
    "Direction": "Download",
    "Streams": 4,
    "DSCP": "46"
  }
}</t>
  </si>
  <si>
    <t>{
  "Id": "prplTest"
}</t>
  </si>
  <si>
    <t>Protocol.IP</t>
  </si>
  <si>
    <t>Protocol.Transport</t>
  </si>
  <si>
    <t>Traffic.Direction</t>
  </si>
  <si>
    <t>Traffic.Streams</t>
  </si>
  <si>
    <t>Traffic.DSCP</t>
  </si>
  <si>
    <t>Layer 3 protocol to be used.</t>
  </si>
  <si>
    <t>DSCP value to be tagged on packets.</t>
  </si>
  <si>
    <t>v4</t>
  </si>
  <si>
    <t>:
- 0 ("CS0").
- 8 ("CS1").
- 10 ("AF11").
- 12 ("AF12").
- 14 ("AF13").
- 16 ("CS2").
- 18 ("AF21").
- 20 ("AF22").
- 22 ("AF23").
- 24 ("CS3").
- 26 ("AF31").
- 28 ("AF32").
- 30 ("AF33").
- 32 ("CS4").
- 34 ("AF41").
- 36 ("AF42").
- 38 ("AF43").
- 40 ("CS5").
- 46 ("EF").
- 48 ("CS6").
- 56 ("CS7")</t>
  </si>
  <si>
    <t>Object "Services.Diagnostics.NetworkSpeed.Tests.{TestId}" was updated with new fields:
- "Protocol.IP".
- "Traffic.DSCP".
Existing fields renamed to:
- "Protocol.Transport" (previously "TransportProtocol").
- "Traffic.Direction" (previously "Direction").
- "Traffic.Streams" (previously "Streams").</t>
  </si>
  <si>
    <t>:
- "Queued" (requested or waiting on a queue for an ongoing test to be completed).
- "Ongoing" (in progress/running).
- "Completed" (finished successfully).
- "Failed" (finished unsuccessfully, was not able to complete the test)</t>
  </si>
  <si>
    <t>An "Ongoing" state has been added to the possible values of the "Status" field on the diagnostics tests which include the following objects:
- Services.Diagnostics.NetworkSpeed.Tests.{TestId}
- Services.Diagnostics.NSLookup.Tests.{TestId}
- Services.Diagnostics.Ping.Tests.{TestId}
- Services.Diagnostics.Traceroute.Tests.{TestId}</t>
  </si>
  <si>
    <t>Updated the description of the "Timestamp" field on the diagnostics tests:
- Services.Diagnostics.NetworkSpeed.Tests.{TestId}
- Services.Diagnostics.NSLookup.Tests.{TestId}
- Services.Diagnostics.Ping.Tests.{TestId}
- Services.Diagnostics.Traceroute.Tests.{TestId}</t>
  </si>
  <si>
    <t>No-IP</t>
  </si>
  <si>
    <t>DynDNS</t>
  </si>
  <si>
    <t>DuckDNS</t>
  </si>
  <si>
    <t>DtDNS</t>
  </si>
  <si>
    <t>selfHOST</t>
  </si>
  <si>
    <t>selfHOST Dynamic DNS Client (https://www.selfhost.de)</t>
  </si>
  <si>
    <t>DtDNS Dynamic DNS Client (https://www.dtdns.com)</t>
  </si>
  <si>
    <t>DuckDNS Dynamic DNS Client (https://www.duckdns.org)</t>
  </si>
  <si>
    <t>DynDNS Dynamic DNS Client (https://dyn.com/dns)</t>
  </si>
  <si>
    <t>No-IP Dynamic DNS Client (https://www.noip.com)</t>
  </si>
  <si>
    <t>FreeDNS</t>
  </si>
  <si>
    <t>afraid FreeDNS Dynamic DNS Client (https://freedns.afraid.org)</t>
  </si>
  <si>
    <t>DNSExit</t>
  </si>
  <si>
    <t>DNSExit Dynamic DNS Client (https://www.dnsexit.com)</t>
  </si>
  <si>
    <t>yyyy-mm-ddThh:mm:ss.nnnnnn+|-hh:mm  (UTC ISO 8601)</t>
  </si>
  <si>
    <t>the timestamp corresponding to the test status. For example, if status = "Queued" then the timestamp should reflect the time when the test was requested. If the status changes to "Completed" the timestamp should change to the time when the test has been completed</t>
  </si>
  <si>
    <t>The Timestamp of the following formats has been changed to UTC 8601 (yyyy-mm-ddThh:mm:ss.nnnnnn+|-hh:mm:
- Services.Diagnostics.NetworkSpeed.Tests.{TestId}: "Timestamp"
- Services.Diagnostics.NSLookup.Tests.{TestId}: "Timestamp"
- Services.Diagnostics.Ping.Tests.{TestId}: "Timestamp"
- Services.Diagnostics.Traceroute.Tests.{TestId}: "Timestamp"
- Services.Management.MobileAgent.Client.Certificates.{CertificateId}: "Timestamp.Installed"
- Services.Management.MobileAgent.Client.Certificates.{CertificateId}: "Timestamp.LastUsed"
- Interfaces.Physical.Network.LAN.Wi-Fi.Radios.{RadioId}.SiteSurveys.{SiteSurvey}: "Timestamp"
- System.Firmware: "InstallTimestamp"
- System.Firmware.Images.{ImageId}: "DownloadTimestamp"
- System.Log.Events.{EventId}: "Timestamp"
- System.Settings.Configurations.{ConfigurationId}: "Timestamp"
- Services.Local.HostManager.Hosts.{HostId}: "Status.Time.Stamp"</t>
  </si>
  <si>
    <t>{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t>
  </si>
  <si>
    <t>{
  "List": [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
  "Limit": 10,
  "Offset": 0
}</t>
  </si>
  <si>
    <t>{
  "Id": "32",
  "Server": "8.8.8.8",
  "Interface": "Interfaces.IP.WAN_FTTH",
  "Query": {
    "Name": "www.prpl.com",
    "Type": [
      "A",
      "AAAA"
    ]
  },
  "AnswersList": [
    {
      "Id": 1,
      "Address": "47.73.47.128",
      "TimeToLive": 323,
      "Type": "A"
    },
    {
      "Id": 2,
      "Address": "47.73.47.129",
      "TimeToLive": 132,
      "Type": "A"
    }
  ],
  "Status": "Complete",
  "Timestamp": "2018-04-09T20:45:00+01:00",
  "Statistics": {
    "Duration": 30
  }
}</t>
  </si>
  <si>
    <t>{
  "List": [
    {
      "Id": "32",
      "Server": "8.8.8.8",
      "Interface": "Interfaces.IP.WAN_FTTH",
      "Query": {
        "Name": "www.prpl.com",
        "Type": [
          "A",
          "AAAA"
        ]
      },
      "AnswersList": [
        {
          "Id": 1,
          "Address": "47.73.47.128",
          "TimeToLive": 323,
          "Type": "A"
        },
        {
          "Id": 2,
          "Address": "47.73.47.129",
          "TimeToLive": 132,
          "Type": "A"
        }
      ],
      "Status": "Complete",
      "Timestamp": "2018-04-09T20:45:00+01:00",
      "Statistics": {
        "Duration": 30
      }
    }
  ],
  "Limit": 10,
  "Offset": 0
}</t>
  </si>
  <si>
    <t>{
  "List": [
    {
      "Id": "32",
      "Address": "8.8.8.8",
      "Interface": "Interfaces.IP.WAN_FTTH",
      "Count": 4,
      "Size": 1450,
      "Fragment": false,
      "TimeToLive": 15,
      "Status": "Complete",
      "Timestamp": "2018-04-09T20:45:00+01:00",
      "Statistics": {
        "Latency": {
          "Minimum": 3,
          "Average": 5,
          "Maximum": 7
        },
        "Jitter": {
          "Minimum": 3,
          "Average": 5,
          "Maximum": 7
        },
        "PacketLoss": 0.00,
        "Duration": 30
      }
    }
  ],
  "Limit": 10,
  "Offset": 0
}</t>
  </si>
  <si>
    <t>{
  "Id": "32",
  "Address": "8.8.8.8",
  "Interface": "Interfaces.IP.WAN_FTTH",
  "Count": 4,
  "Size": 1450,
  "Fragment": false,
  "TimeToLive": 15,
  "Status": "Complete",
  "Timestamp": "2018-04-09T20:45:00+01:00",
  "Statistics": {
    "Latency": {
      "Minimum": 3,
      "Average": 5,
      "Maximum": 7
    },
    "Jitter": {
      "Minimum": 3,
      "Average": 5,
      "Maximum": 7
    },
    "PacketLoss": 0.00,
    "Duration": 30
  }
}</t>
  </si>
  <si>
    <t>{
  "List": [
    {
      "Id": "32",
      "Status": "Complete",
      "Address": "8.8.8.8",
      "Interface": "Interfaces.IP.WAN_FTTH",
      "TimeToLive": 15,
      "Timestamp": "2018-04-09T20:45:00+01:00",
      "Statistics": {
        "Hops": [
          {
            "Id": 1,
            "Name": "router",
            "Address": "192.168.1.1",
            "Latency": {
              "Minimum": 3,
              "Average": 5,
              "Maximum": 7
            },
            "Jitter": {
              "Minimum": 3,
              "Average": 5,
              "Maximum": 7
            },
            "PacketLoss": 0.00
          }
        ],
        "Duration": 30
      }
    }
  ],
  "Limit": 10,
  "Offset": 0
}</t>
  </si>
  <si>
    <t>{
  "Id": "32",
  "Status": "Complete",
  "Address": "8.8.8.8",
  "Interface": "Interfaces.IP.WAN_FTTH",
  "TimeToLive": 15,
  "Timestamp": "2018-04-09T20:45:00+01:00",
  "Statistics": {
    "Hops": [
      {
        "Id": 1,
        "Name": "router",
        "Address": "192.168.1.1",
        "Latency": {
          "Minimum": 3,
          "Average": 5,
          "Maximum": 7
        },
        "Jitter": {
          "Minimum": 3,
          "Average": 5,
          "Maximum": 7
        },
        "PacketLoss": 0.00
      }
    ],
    "Duration": 30
  }
}</t>
  </si>
  <si>
    <t>{
  "Id": "1",
  "Status": "Complete",
  "Timestamp": "2018-04-09T20:45:00+01:00",
  "Statistics": {
    "Channels": [
      {
        "Id": 1,
        "Grade": 93,
        "BSSCount": 5,
        "Noise": {
          "Average": -80,
          "Background": -100
        },
        "SignalNoiseRatio ": 20,
        "Usage": 0.23
      }
    ]
  }
}</t>
  </si>
  <si>
    <t>{
  "List": [
    {
      "Id": "1",
      "Status": "Complete",
      "Timestamp": "2018-04-09T20:45:00+01:00",
      "Statistics": {
        "Channels": [
          {
            "Id": 1,
            "Grade": 93,
            "BSSCount": 5,
            "Noise": {
              "Average": -80,
              "Background": -100
            },
            "SignalNoiseRatio ": 20,
            "Usage": 0.23
          }
        ]
      }
    }
  ],
  "Limit": 10,
  "Offset": 0
}</t>
  </si>
  <si>
    <t>{
  "ActiveImageId": "System.Firmware.Images.1",
  "Status": "Installing",
  "InstallTimestamp": "2018-04-09T20:45:00+01:00"
}</t>
  </si>
  <si>
    <t>{
  "List": [
    {
      "Id": "1",
      "Status": "Downloaded",
      "Variant": "DE",
      "ReleaseDate": "2017-04-12",
      "Version": "3.2.00",
      "Source": {
        "Address": "fs.prpl.com/devices.img",
        "Port": 8080,
        "Protocol": "HTTPS",
        "Username": "prplFoundation",
        "Hash": {
          "Fingerprint": "21232f297a57a5a743894a0e4a801fc3",
          "Type": "MD5"
        }
      },
      "DownloadTimestamp": "2018-04-09T20:45:00+01:00"
    }
  ],
  "Limit": 10,
  "Offset": 0
}</t>
  </si>
  <si>
    <t>{
  "Id": "1",
  "Status": "Downloaded",
  "Variant": "DE",
  "ReleaseDate": "2017-04-12",
  "Version": "3.2.00",
  "Source": {
    "Address": "fs.prpl.com/devices.img",
    "Port": 8080,
    "Protocol": "HTTPS",
    "Username": "prplFoundation",
    "Hash": {
      "Fingerprint": "21232f297a57a5a743894a0e4a801fc3",
      "Type": "MD5"
    }
  },
  "DownloadTimestamp": "2018-04-09T20:45:00+01:00"
}</t>
  </si>
  <si>
    <t>{
  "List": [
    {
      "Id": "0",
      "Timestamp": "2018-04-09T20:45:00+01:00",
      "Level": "Information",
      "Source": "Wi-Fi",
      "Description": "Wi-Fi 5 GHz interface disabled."
    }
  ],
  "Limit": 10,
  "Offset": 0
}</t>
  </si>
  <si>
    <t>{
  "List": [
    {
      "Id": "Default",
      "Name": "Factory Default",
      "Description": "Factory default settings.",
      "Status": "Downloaded",
      "Timestamp": "2018-04-09T20:45:00+01:00"
    }
  ],
  "Limit": 10,
  "Offset": 0
}</t>
  </si>
  <si>
    <t>{
  "Id": "Default",
  "Name": "Factory Default",
  "Description": "Factory default settings.",
  "Status": "Downloaded",
  "Timestamp": "2018-04-09T20:45:00+01:00"
}</t>
  </si>
  <si>
    <t>{
  "Id": "0",
  "Name": "iPhone",
  "Address": {
    "IP": {
      "v4": "192.168.1.20",
      "v6": {
        "LinkLocal": "fe80::5efe:c000:0201",
        "Global": "3ffe:b00:1:2::5efe:c000:0201"
      }
    },
    "MAC": "AA:BB:CC:00:11:22"
  },
  "Type": "Phone",
  "Interface": "Interfaces.Physical.Network.LAN.Wi-Fi.Radios.5ghz.BSSs.Private",
  "Status": {
    "State": "Online",
    "Time": {
      "Idle": 0,
      "Connected": 300,
      "Stamp": "2018-04-09T20:45:00+01:00"
    }
  }
}</t>
  </si>
  <si>
    <t>Wi-Fi Scheduler rule for the temporary Guest Wi-Fi feature.</t>
  </si>
  <si>
    <t>{
  "Id": "NoIP",
  "Name": "No-IP",
  "Enabled": true,
  "Username": "john@no-ip.org",
  "Hash": {
    "Fingerprint": "21232f297a57a5a743894a0e4a801fc3",
    "Type": "MD5"
  },
  "URL": "https://www.noip.com"
}</t>
  </si>
  <si>
    <t>{
  "Name": "No-IP",
  "Enabled": true,
  "Username": "john@no-ip.org",
  "Password": "password"
}</t>
  </si>
  <si>
    <t>{
  "List": [
    {
      "Id": "NoIP",
      "Name": "No-IP",
      "Enabled": true,
      "Username": "john@no-ip.org",
      "Hash": {
        "Fingerprint": "21232f297a57a5a743894a0e4a801fc3",
        "Type": "MD5"
      },
      "URL": "https://www.noip.com"
    }
  ],
  "Limit": 10,
  "Offset": 0
}</t>
  </si>
  <si>
    <t>{
  "Enabled": true,
  "RenewInterval": 3600,
  "AdvertisePublicAddress": false
}</t>
  </si>
  <si>
    <t>Dynamic DNS Hostname</t>
  </si>
  <si>
    <t>Services.Local.DNS.Dynamic.Providers.{ProviderId}.Hostnames</t>
  </si>
  <si>
    <t>Services.Local.DNS.Dynamic.Providers.{ProviderId}.Hostnames.{HostnameId}</t>
  </si>
  <si>
    <t>FQDN</t>
  </si>
  <si>
    <t>Type.A</t>
  </si>
  <si>
    <t>Type.AAAA</t>
  </si>
  <si>
    <t>{
  "Id": "0",
  "Enabled": true,
  "Name": "prpl-drive",
  "FQDN": "prpl-drive.no-ip.org",
  "Type": {
    "A": true,
    "AAAA": false
  },
  "Interface": [
    "Interfaces.IP.WAN:xDSL",
    "Interfaces.IP.WAN:GPON",
    "Interfaces.IP.WAN:Mobile"
  ]
}</t>
  </si>
  <si>
    <t>{
  "List": [
    {
      "Id": "0",
      "Enabled": true,
      "Name": "prpl-drive",
      "FQDN": "prpl-drive.no-ip.org",
      "Type": {
        "A": true,
        "AAAA": false
      },
      "Interface": [
        "Interfaces.IP.WAN:xDSL",
        "Interfaces.IP.WAN:GPON",
        "Interfaces.IP.WAN:Mobile"
      ],
      "Status": "Synced"
    }
  ],
  "Limit": 10,
  "Offset": 0
}</t>
  </si>
  <si>
    <t>{
  "Id": "0",
  "Enabled": true,
  "Name": "prpl-drive",
  "FQDN": "prpl-drive.no-ip.org",
  "Type": {
    "A": true,
    "AAAA": false
  },
  "Interface": [
    "Interfaces.IP.WAN:xDSL",
    "Interfaces.IP.WAN:GPON",
    "Interfaces.IP.WAN:Mobile"
  ],
  "Status": "Synced"
}</t>
  </si>
  <si>
    <t>{
  "Enabled": true,
  "Name": "prpl-drive",
  "FQDN": "prpl-drive.no-ip.org",
  "Type": {
    "A": true,
    "AAAA": false
  },
  "Interface": [
    "Interfaces.IP.WAN:xDSL",
    "Interfaces.IP.WAN:GPON",
    "Interfaces.IP.WAN:Mobile"
  ]
}</t>
  </si>
  <si>
    <t>Fully Qualified Domain Name (FQDN).</t>
  </si>
  <si>
    <t>update IPv4 address enable flag.</t>
  </si>
  <si>
    <t>update IPv6 address enable flag.</t>
  </si>
  <si>
    <t>copies the FQDN value</t>
  </si>
  <si>
    <t>same interfaces as specified on the "Services.Broadband.Data" service.</t>
  </si>
  <si>
    <t>any valid "Interface.IP.{InterfaceId}" object</t>
  </si>
  <si>
    <t>HOSTNAME_ADDED</t>
  </si>
  <si>
    <t>HOSTNAME_MODIFIED</t>
  </si>
  <si>
    <t>HOSTNAME_DELETED</t>
  </si>
  <si>
    <t>HOSTNAME_UPDATE_PERIODIC</t>
  </si>
  <si>
    <t>HOSTNAME_UPDATE_IP_CHANGE</t>
  </si>
  <si>
    <t>HOSTNAME_UPDATE_FAILED</t>
  </si>
  <si>
    <t>{
  "ProviderId": "Services.Local.DNS.Dynamic.Providers.0",
  "HostnameId": "Services.Local.DNS.Dynamic.Providers.0.Hostnames.0"
}</t>
  </si>
  <si>
    <t>Hostname is updated due to IP change</t>
  </si>
  <si>
    <t>Hostname is added</t>
  </si>
  <si>
    <t>Hostname is deleted</t>
  </si>
  <si>
    <t>Hostname updated failed</t>
  </si>
  <si>
    <t>The Dynamic DNS API has been reshaped. Each DNS Provider is now a separate client, meaning that it is possible to run various Dynamic DNS services simultaenous (e.g.: "DuckDNS" and "No-IP").
Each Dynamic DNS Client now has a list of Hostnames:
- Services.Local.DNS.Dynamic.Providers.{ProviderId}.Hostnames.{HostnameId}
It is possible to configure multiple hosts.
The list of events was also updated to reflect the new structure:
- SERVICES_LOCAL_DNS_DYNAMIC_ENABLED
- SERVICES_LOCAL_DNS_DYNAMIC_DISABLED
- SERVICES_LOCAL_DNS_DYNAMIC_PROVIDER_ENABLED
- SERVICES_LOCAL_DNS_DYNAMIC_PROVIDER_DISABLED
- SERVICES_LOCAL_DNS_DYNAMIC_PROVIDER_MODIFIED
- SERVICES_LOCAL_DNS_DYNAMIC_HOSTNAME_ADDED
- SERVICES_LOCAL_DNS_DYNAMIC_HOSTNAME_MODIFIED
- SERVICES_LOCAL_DNS_DYNAMIC_HOSTNAME_DELETED
- SERVICES_LOCAL_DNS_DYNAMIC_HOSTNAME_UPDATE_PERIODIC
- SERVICES_LOCAL_DNS_DYNAMIC_HOSTNAME_UPDATE_IP_CHANGE
- SERVICES_LOCAL_DNS_DYNAMIC_HOSTNAME_UPDATE_FAILED</t>
  </si>
  <si>
    <t>{
  "List": [
    {
      "Id": "0",
      "Name": "iPhone",
      "Address": {
        "IP": {
          "v4": "192.168.1.20",
          "v6": {
            "LinkLocal": "fe80::5efe:c000:0201",
            "Global": "3ffe:b00:1:2::5efe:c000:0201"
          }
        },
        "MAC": "AA:BB:CC:00:11:22"
      },
      "Type": "Phone",
      "Interface": "Interfaces.Physical.Network.LAN.Wi-Fi.Radios.5ghz.BSSs.Private",
      "Status": {
        "State": "Online",
        "Time": {
          "Idle": 0,
          "Connected": 300,
          "Stamp": "2018-04-09T20:45:00+01:00"
        }
      }
    }
  ],
  "Limit": 10,
  "Offset": 0
}</t>
  </si>
  <si>
    <t>Version 3.5 (2018-04-13)</t>
  </si>
  <si>
    <t>Some fields flag as "Required" no longer have a "Default Value". This is only applicable to optional fields.</t>
  </si>
  <si>
    <t>"HTTP", "HTTPS", "FTP", "FS" (look internaly on the File System).</t>
  </si>
  <si>
    <t>80 (HTTP), 443 (HTTPS), 21 (FTP) and Not Applicable (FS).</t>
  </si>
  <si>
    <t>FQDN, IPv4, IPv6 of File System Path.</t>
  </si>
  <si>
    <t>The "System.Firmware.Images" object has been updated to support "Add"ing a new Firmware from the Filesystem.
- Possible values for the "Source.Protocol" field have been updated to "HTTP", "HTTPS", "FTP", "FS" (look internaly on the File System).
- Field "Source.Port" is now optional with the following default values: 80 (HTTP), 443 (HTTPS), 21 (FTP) and Not Applicable (FS).</t>
  </si>
  <si>
    <t>Updated ToC with MobileApp User.Roles instance Ids.</t>
  </si>
  <si>
    <t>Removed extra spaces between each API version on the Change-Log sheet in order to make it parseable.</t>
  </si>
  <si>
    <t>Included "Layer" column on the "ToC" field for sorting purposes.</t>
  </si>
  <si>
    <t>Events for object "Services.Diagnostics" have been split into the following objects:
- "Services.Diagnostics.NetworkSpeed.Tests"
- "Services.Diagnostics.NSLookup.Tests"
- "Services.Diagnostics.Ping.Tests"
- "Services.Diagnostics.Traceroute.Tests"</t>
  </si>
  <si>
    <t>{
  "TestId": "Services.Diagnostics.NSLookup.Tests.0"
}</t>
  </si>
  <si>
    <t>{
  "TestId": "Services.Diagnostics.Ping.Tests.0"
}</t>
  </si>
  <si>
    <t>{
  "TestId": "Services.Diagnostics.Traceroute.Tests.0"
}</t>
  </si>
  <si>
    <t>Events for object "Services.Local.Wi-Fi.Scheduler" have been split into objects:
- "Services.Local.Wi-Fi.Scheduler.ACL"
- "Services.Local.Wi-Fi.Scheduler.Timer"</t>
  </si>
  <si>
    <t>Services.Local.Wi-Fi.Scheduler.Timer</t>
  </si>
  <si>
    <t>RULE_EXPIRED</t>
  </si>
  <si>
    <t>RULE_ABOUT_TO_EXPIRE</t>
  </si>
  <si>
    <t>Wi-Fi Scheduler Timer</t>
  </si>
  <si>
    <t>Added master toggle on/off switch on object "Services.Local.Wi-Fi.Scheduler.Timer".</t>
  </si>
  <si>
    <t>Moved ethernet switch events to object "Interfaces.Physical.Network.LAN.EthernetSwitch.Ports".</t>
  </si>
  <si>
    <t>Services.Diagnostics.Wi-Fi.SiteSurveys</t>
  </si>
  <si>
    <t>Services.Diagnostics.Wi-Fi.SiteSurveys.{SurveyId}</t>
  </si>
  <si>
    <t>Moved object "Interfaces.Physical.Network.LAN.Wi-Fi.Radios.{RadioId}.SiteSurveys" to "Services.Diagnostics.Wi-Fi.SiteSurveys".</t>
  </si>
  <si>
    <t>Events for object "Interfaces.Physical.Network.LAN.Wi-Fi" have been split into different objects:
- "Interfaces.Physical.Network.LAN.Wi-Fi.Radios"
- "Interfaces.Physical.Network.LAN.Wi-Fi.ESSs"
- "Services.Local.Wi-Fi.SiteSurveys"</t>
  </si>
  <si>
    <t>Version 3.6 (2018-05-02)</t>
  </si>
  <si>
    <t>Version 3.6.1 (2018-05-07)</t>
  </si>
  <si>
    <t>The API contained some descriptions with empty cells which have been fixed.</t>
  </si>
  <si>
    <t>{
  "Enabled": true,
  "Status": "Active",
  "Statistics": {
    "Bans": {
      "Temporary": 3,
      "Permanent": 5,
      "Total": 8
    },
    "Filters": {
      "Active": 3,
      "Inactive": 2,
      "Total": 5
    }
  }
}</t>
  </si>
  <si>
    <t>{
  "Limit": 0,
  "Offset": 0
}</t>
  </si>
  <si>
    <t>{
  "List": [
    {
      "Id": 0,
      "Name": "WUI",
      "Enabled": true,
      "ServiceId": "Services.Management.WUI",
      "Events": [5, 17],
      "Ports": {
        "TCP": [80, 443],
        "UDP": []
      },
      "Temporary": {
        "Enabled": true,
        "AllowedFailedAttempts": 50,
        "FindTime": 300,
        "BanTime": 3600
      },
      "Permanent": {
        "Enabled": true,
        "AllowedTemporaryBans": 3,
        "FindTime": 500
      }
    }
  ],
  "Limit": 0,
  "Offset": 0
}</t>
  </si>
  <si>
    <t xml:space="preserve">{
  "Id": 0,
  "Name": "WUI",
  "Enabled": true,
  "ServiceId": "Services.Management.WUI",
  "Events": [5, 17],
  "Ports": {
    "TCP": [80, 443],
    "UDP": []
  },
  "Temporary": {
    "Enabled": true,
    "AllowedFailedAttempts": 50,
    "FindTime": 300,
    "BanTime": 3600
  },
  "Permanent": {
    "Enabled": true,
    "AllowedTemporaryBans": 3,
    "FindTime": 500
  }
}
</t>
  </si>
  <si>
    <t>{
  "Id": "1",
  "IP": "192.168.1.4",
  "Hostname": "iPhone",
  "Type": "Temporary"
}</t>
  </si>
  <si>
    <t>{
  "List": [
    {
      "Id": "1",
      "IP": "192.168.1.4",
      "Hostname": "iPhone",
      "Type": "Temporary",
      "Timestamp": "2018-04-09T20:45:00+01:00"
    }
  ],
  "Limit": 0,
  "Offset": 0
}</t>
  </si>
  <si>
    <t>{
  "Id": "1",
  "IP": "192.168.1.4",
  "Hostname": "iPhone",
  "Type": "Temporary",
  "Timestamp": "2018-04-09T20:45:00+01:00"
}</t>
  </si>
  <si>
    <t>CLI</t>
  </si>
  <si>
    <t>CWMP</t>
  </si>
  <si>
    <t>WUI</t>
  </si>
  <si>
    <t>Web-GUI filter.</t>
  </si>
  <si>
    <t>Command Line Interface filter.</t>
  </si>
  <si>
    <t>CPE WAN Management Protocol filter</t>
  </si>
  <si>
    <t>Added supported for a Brute-Force Prevention (BFP) mechanism under the following objects:
- "Services.Local.Firewall.BFP"
- "Services.Local.Firewall.BFP.Filters"
- "Services.Local.Firewall.BFP.Filters.{FilterId}"
- "Services.Local.Firewall.BFP.Filters.{FilterId}.Clients"
- "Services.Local.Firewall.BFP.Filters.{FilterId}.Clients.{ClientId}"</t>
  </si>
  <si>
    <t>Removed the MobileAgent service as specified by the following objects:
- "Services.Management.MobileAgent"
- "Services.Management.MobileAgent.Certificate"
- "Services.Management.MobileAgent.Client.Certificates"
- "Services.Management.MobileAgent.Client.Certificates.{CertificateId}"</t>
  </si>
  <si>
    <t>CLIENT_AUTHENTICATION_FAILED</t>
  </si>
  <si>
    <t>{
  "IP": "192.168.0.35",
  "Hostname": "iPhone"
}</t>
  </si>
  <si>
    <t>is disconnected from a device</t>
  </si>
  <si>
    <t>is connected to a device</t>
  </si>
  <si>
    <t>client authentication fails due to absent or invalid credentials</t>
  </si>
  <si>
    <t>Added the folloowing authentication events to the "Services.Management.CWMP" object:
- "CLIENT_AUTHENTICATION_SUCCESSFULL"
- "CLIENT_AUTHENTICATION_FAILED"</t>
  </si>
  <si>
    <t>Added the folloowing authentication events to the "Services.Management.WUI" object:
- "CLIENT_AUTHENTICATION_SUCCESSFULL"
- "CLIENT_AUTHENTICATION_FAILED"</t>
  </si>
  <si>
    <t>Statistics.Bans.Temporary</t>
  </si>
  <si>
    <t>Statistics.Bans.Permanent</t>
  </si>
  <si>
    <t>Statistics.Bans.Total</t>
  </si>
  <si>
    <t>Statistics.Filters.Active</t>
  </si>
  <si>
    <t>Statistics.Filters.Inactive</t>
  </si>
  <si>
    <t>Statistics.Filters.Total</t>
  </si>
  <si>
    <t>temporary banned clients count.</t>
  </si>
  <si>
    <t>permanently banned clients count.</t>
  </si>
  <si>
    <t>total number of banned clients.</t>
  </si>
  <si>
    <t>active filters count.</t>
  </si>
  <si>
    <t>inactive filters count.</t>
  </si>
  <si>
    <t>total number of filters.</t>
  </si>
  <si>
    <t>Events</t>
  </si>
  <si>
    <t>Ports.TCP</t>
  </si>
  <si>
    <t>Ports.UDP</t>
  </si>
  <si>
    <t>Temporary.Enabled</t>
  </si>
  <si>
    <t>Temporary.AllowedFailedAttempts</t>
  </si>
  <si>
    <t>Temporary.FindTime</t>
  </si>
  <si>
    <t>Temporary.BanTime</t>
  </si>
  <si>
    <t>Permanent.Enabled</t>
  </si>
  <si>
    <t>Permanent.AllowedTemporaryBans</t>
  </si>
  <si>
    <t>Permanent.FindTime</t>
  </si>
  <si>
    <t>an integer starting at 0</t>
  </si>
  <si>
    <t>valid ubus object</t>
  </si>
  <si>
    <t>0 - 65535</t>
  </si>
  <si>
    <t>60</t>
  </si>
  <si>
    <t>900</t>
  </si>
  <si>
    <t>list of events to listen.</t>
  </si>
  <si>
    <t>permanent ban administrative state flag</t>
  </si>
  <si>
    <t>[22, 23] ("Services.Management.CLI"), [80, 443] ("Services.Management.WUI") or [] (Empty list for other)</t>
  </si>
  <si>
    <t>list of TCP ports applicable for the ban.</t>
  </si>
  <si>
    <t>list of UDP ports applicable for the ban.</t>
  </si>
  <si>
    <t>temporary ban administrative state flag.</t>
  </si>
  <si>
    <t>temporary ban number of allowed failed authentication attempts threshold.</t>
  </si>
  <si>
    <t>temporary ban lookup time interval.</t>
  </si>
  <si>
    <t>permanent ban lookup time interval.</t>
  </si>
  <si>
    <t>temporary ban time.</t>
  </si>
  <si>
    <t>permanent ban number of allowed temporary bans threshold.</t>
  </si>
  <si>
    <t>86400</t>
  </si>
  <si>
    <t>20</t>
  </si>
  <si>
    <t>15</t>
  </si>
  <si>
    <t>"Permanent", "Temporary"</t>
  </si>
  <si>
    <t>[] (Empty list)</t>
  </si>
  <si>
    <t>BAN_PERMANENT_ADDED</t>
  </si>
  <si>
    <t>BAN_PERMANENT_REMOVED</t>
  </si>
  <si>
    <t>BAN_TEMPORARY_ADDED</t>
  </si>
  <si>
    <t>BAN_TEMPORARY_REMOVED</t>
  </si>
  <si>
    <t>{
  "Id": 0,
  "IP": "192.168.1.5",
  "Hostname": "iPhone",
  "ServiceId": "Services.Management.WUI"
}</t>
  </si>
  <si>
    <t>client is added to the permanent ban list.</t>
  </si>
  <si>
    <t>client is removed from the permanent ban list.</t>
  </si>
  <si>
    <t>client is added to the temporary ban list.</t>
  </si>
  <si>
    <t>client is removed from the temporary ban list.</t>
  </si>
  <si>
    <t>Added the following authentication events to the "Services.Management.CLI" object:
- "CLIENT_AUTHENTICATION_SUCCESSFULL"
- "CLIENT_AUTHENTICATION_FAILED"</t>
  </si>
  <si>
    <t>Version 3.7 (2018-06-04)</t>
  </si>
  <si>
    <t>Services.Management.RemoteAdapter</t>
  </si>
  <si>
    <t>Services.Management.RemoteAdapter.ACLs</t>
  </si>
  <si>
    <t>Services.Management.RemoteAdapter.ACLs.{ACLId}</t>
  </si>
  <si>
    <t>Services.Management.RemoteAdapter.Monitor</t>
  </si>
  <si>
    <t>Services.Management.RemoteAdapter.Monitor.Filters</t>
  </si>
  <si>
    <t>Services.Management.RemoteAdapter.Monitor.Filters.AccessPermission</t>
  </si>
  <si>
    <t>Services.Management.RemoteAdapter.Monitor.Filters.IP</t>
  </si>
  <si>
    <t>Services.Management.RemoteAdapter.Monitor.Filters.Method</t>
  </si>
  <si>
    <t>Services.Management.RemoteAdapter.Monitor.Filters.NetworkZone</t>
  </si>
  <si>
    <t>Services.Management.RemoteAdapter.Monitor.Filters.ResourceValidity</t>
  </si>
  <si>
    <t>Services.Management.RemoteAdapter.Protocols.HTTP</t>
  </si>
  <si>
    <t>Services.Management.RemoteAdapter.Protocols.MQTT</t>
  </si>
  <si>
    <t>Added support for User Certificates under the following objects:
- "User.Certificates"
- "User.Certificates.{CertificateId}"</t>
  </si>
  <si>
    <t>User.Certificates</t>
  </si>
  <si>
    <t>User.Certificates.{CertificateId}</t>
  </si>
  <si>
    <t>RemoteAdapter</t>
  </si>
  <si>
    <t>RemoteAdapter ACL</t>
  </si>
  <si>
    <t>RemoteAdapter Monitor Mode</t>
  </si>
  <si>
    <t>RemoteAdapter Monitor Mode Filter</t>
  </si>
  <si>
    <t>RemoteAdapter Monitor Mode Access Permission Filter</t>
  </si>
  <si>
    <t>RemoteAdapter Monitor Mode IP Filter</t>
  </si>
  <si>
    <t>RemoteAdapter Monitor Mode Method Filter</t>
  </si>
  <si>
    <t>RemoteAdapter Monitor Mode Network Zone Filter</t>
  </si>
  <si>
    <t>RemoteAdapter Monitor Mode Resource Validity Filter</t>
  </si>
  <si>
    <t>RemoteAdapter HTTP Interface</t>
  </si>
  <si>
    <t>RemoteAdapter MQTT Interface</t>
  </si>
  <si>
    <t>User Certificate</t>
  </si>
  <si>
    <t>WUI:Administrator</t>
  </si>
  <si>
    <t>WUI:User</t>
  </si>
  <si>
    <t>CLI:Administrator</t>
  </si>
  <si>
    <t>CLI:User</t>
  </si>
  <si>
    <t>Web-GUI administrator role.</t>
  </si>
  <si>
    <t>Web-GUI basic user role (restricted access).</t>
  </si>
  <si>
    <t>Command Line Interface administrator role.</t>
  </si>
  <si>
    <t>Command Line Interface basic user role (restricted access).</t>
  </si>
  <si>
    <t>LAN:Guest</t>
  </si>
  <si>
    <t>LAN Guest IP interface.</t>
  </si>
  <si>
    <t>Services.Management.RemoteAdapter.Sessions</t>
  </si>
  <si>
    <t>Services.Management.RemoteAdapter.Sessions.{SessionId}</t>
  </si>
  <si>
    <t>RemoteAdapter Session</t>
  </si>
  <si>
    <t>Flush</t>
  </si>
  <si>
    <t>Flushes (deletes all)</t>
  </si>
  <si>
    <t>Base64</t>
  </si>
  <si>
    <t>Watchdog</t>
  </si>
  <si>
    <t>RequestTimeout</t>
  </si>
  <si>
    <t>AllowedCertificates</t>
  </si>
  <si>
    <t>Statistics.Methods.Call</t>
  </si>
  <si>
    <t>Statistics.Methods.List</t>
  </si>
  <si>
    <t>Statistics.Methods.Send</t>
  </si>
  <si>
    <t>Statistics.Methods.Listen</t>
  </si>
  <si>
    <t>Statistics.Methods.Add</t>
  </si>
  <si>
    <t>Statistics.Methods.Remove</t>
  </si>
  <si>
    <t>Statistics.Methods.Total</t>
  </si>
  <si>
    <t>Statistics.Messages.Valid</t>
  </si>
  <si>
    <t>Statistics.Messages.Invalid</t>
  </si>
  <si>
    <t>Statistics.Messages.Total</t>
  </si>
  <si>
    <t>Statistics.Resources.Authorized</t>
  </si>
  <si>
    <t>Statistics.Resources.Unauthorized</t>
  </si>
  <si>
    <t>Statistics.Resources.Total</t>
  </si>
  <si>
    <t>Statistics.Clients.Active</t>
  </si>
  <si>
    <t>Statistics.Clients.Inactive</t>
  </si>
  <si>
    <t>Statistics.Clients.Total</t>
  </si>
  <si>
    <t>auto-recovery service administrative state.</t>
  </si>
  <si>
    <t>uBus request wait time before raising a timeout error.</t>
  </si>
  <si>
    <t>maximum number of client certificates.</t>
  </si>
  <si>
    <t>ubus call requests statistics count.</t>
  </si>
  <si>
    <t>ubus list requests statistics count.</t>
  </si>
  <si>
    <t>ubus send requests statistics count.</t>
  </si>
  <si>
    <t>ubus listen requests statistics count.</t>
  </si>
  <si>
    <t>ubus add requests statistics count.</t>
  </si>
  <si>
    <t>ubus remove requests statistics count.</t>
  </si>
  <si>
    <t>ubus total requests statistics count.</t>
  </si>
  <si>
    <t>valid message body requests statistics count.</t>
  </si>
  <si>
    <t>invalid message body requests statistics count.</t>
  </si>
  <si>
    <t>total message body requests statistics count.</t>
  </si>
  <si>
    <t>authorized (by ACL) resoure access requests statistics count.</t>
  </si>
  <si>
    <t>unauthorized (by ACL) resource access requests statistics count.</t>
  </si>
  <si>
    <t>resource access requests statistics count.</t>
  </si>
  <si>
    <t>active clients statistics count.</t>
  </si>
  <si>
    <t>inactive clients statistics count.</t>
  </si>
  <si>
    <t>total clients statistics count.</t>
  </si>
  <si>
    <t>NetworkZone</t>
  </si>
  <si>
    <t>valid "User.Roles.{RoleId}" object</t>
  </si>
  <si>
    <t>area of effect.</t>
  </si>
  <si>
    <t>Filters.Active</t>
  </si>
  <si>
    <t>Filters.Inactive</t>
  </si>
  <si>
    <t>Filters.Total</t>
  </si>
  <si>
    <t>Access</t>
  </si>
  <si>
    <t>access mode.</t>
  </si>
  <si>
    <t>Method</t>
  </si>
  <si>
    <t>method.</t>
  </si>
  <si>
    <t>Zone</t>
  </si>
  <si>
    <t>resource type.</t>
  </si>
  <si>
    <t>Protocol.1.1</t>
  </si>
  <si>
    <t>Protocol.2</t>
  </si>
  <si>
    <t>protocol v1.1 administrative state flag.</t>
  </si>
  <si>
    <t>protocol v2 administrative state flag.</t>
  </si>
  <si>
    <t>Topic</t>
  </si>
  <si>
    <t>Protocol.3.1.1</t>
  </si>
  <si>
    <t>Protocol.5.0</t>
  </si>
  <si>
    <t>Transport.TCP</t>
  </si>
  <si>
    <t>Transport.UDP</t>
  </si>
  <si>
    <t>KeepAlive</t>
  </si>
  <si>
    <t>topic which to listen to requests</t>
  </si>
  <si>
    <t>protocol v3.1.1 administrative state flag.</t>
  </si>
  <si>
    <t>protocol v5.0 administrative state flag.</t>
  </si>
  <si>
    <t>TCP transport protocol administrative state flag.</t>
  </si>
  <si>
    <t>UDP transport protocol administrative state flag.</t>
  </si>
  <si>
    <t>connection keep alive time interval.</t>
  </si>
  <si>
    <t>SessionToken</t>
  </si>
  <si>
    <t>Client.IP</t>
  </si>
  <si>
    <t>Client.Hostname</t>
  </si>
  <si>
    <t>Status.Expires</t>
  </si>
  <si>
    <t>Status.Timestamp</t>
  </si>
  <si>
    <t>communication session token.</t>
  </si>
  <si>
    <t>client IP address.</t>
  </si>
  <si>
    <t>client hostname.</t>
  </si>
  <si>
    <t>expires timer.</t>
  </si>
  <si>
    <t>CONFIGURATION_CHANGED</t>
  </si>
  <si>
    <t>CRASHED</t>
  </si>
  <si>
    <t>INVALID_RESOURCE_ACCESS_ATTEMPT</t>
  </si>
  <si>
    <t>MONITOR_MODE_STARTED</t>
  </si>
  <si>
    <t>MONITOR_MODE_STOPPED</t>
  </si>
  <si>
    <t>STARTED</t>
  </si>
  <si>
    <t>STOPPED</t>
  </si>
  <si>
    <t>UNAUTHORIZED_ACCESS_BLOCKED</t>
  </si>
  <si>
    <t>WATCHDOG_RECOVERY</t>
  </si>
  <si>
    <t>configuration is changed</t>
  </si>
  <si>
    <t>crashes</t>
  </si>
  <si>
    <t>receives a client request to an invalid resource</t>
  </si>
  <si>
    <t>monitor mode starts</t>
  </si>
  <si>
    <t>starts</t>
  </si>
  <si>
    <t>monitor mode stops</t>
  </si>
  <si>
    <t>stops</t>
  </si>
  <si>
    <t>receives a client request to a protected resource which was blocked by an ACL</t>
  </si>
  <si>
    <t>watchdog automatically restarts the service</t>
  </si>
  <si>
    <t>REVOKED</t>
  </si>
  <si>
    <t>is revoked</t>
  </si>
  <si>
    <t>{
  "Id": "0",
  "Enabled": true,
  "Status": "Registered",
  "URI": "0015417543010@prpl.com",
  "Realm": "de",
  "Username": "0015417543010",
  "Hash": {
    "Fingerprint": "21232f297a57a5a743894a0e4a801fc3",
    "Type": "MD5"
  },
  "Authentication": "Digest"
}</t>
  </si>
  <si>
    <t>{
  "Id": "0",
  "Enabled": true,
  "URI": "0015417543010@prpl.com",
  "Realm": "de",
  "Username": "0015417543010",
  "Password": "prplFoundation",
  "Authentication": "Digest"
}</t>
  </si>
  <si>
    <t>{
  "Enabled": true,
  "URI": "0015417543010@prpl.com",
  "Realm": "de",
  "Username": "0015417543010",
  "Password": "prplFoundation",
  "Authentication": "Digest"
}</t>
  </si>
  <si>
    <t>{
  "List": [
    {
      "Id": "0",
      "Enabled": true,
      "Status": "Registered",
      "URI": "0015417543010@prpl.com",
      "Realm": "de",
      "Username": "0015417543010",
      "Hash": {
        "Fingerprint": "21232f297a57a5a743894a0e4a801fc3",
        "Type": "MD5"
      },
      "Authentication": "Digest"
    }
  ],
  "Limit": 10,
  "Offset": 0
}</t>
  </si>
  <si>
    <t>Performed the following changes on SIP Extensions, namely:
- Method "Add" was introduced on object "Services.Broadband.Voice.SIP.Client.Extensions".
- Method "Delete" was added to object "Services.Broadband.Voice.SIP.Client.Extensions.{ExtensionId}".
- Field "Authentication" was introduced.
- Updated the descriptions resource name to "SIP Client Extension" (was previously incorrectly set to "SIP Client Codec").</t>
  </si>
  <si>
    <t>None</t>
  </si>
  <si>
    <t>"None" (no authentication), "Digest" (encrypted authentication)</t>
  </si>
  <si>
    <t>Services.Local.Firewall.IDS</t>
  </si>
  <si>
    <t>Return codes no longer have ids, only names.</t>
  </si>
  <si>
    <t>Micro-Service</t>
  </si>
  <si>
    <t>IPC Bus</t>
  </si>
  <si>
    <t>IPC Bus / Remote Protocol Adapter</t>
  </si>
  <si>
    <t>A well-formed request to an authorized resource was performed, and the receiver was able to compute the response within the allowed time-window.</t>
  </si>
  <si>
    <t>OBJECT_NOT_FOUND</t>
  </si>
  <si>
    <t>Unable to process the request because 'prpl.Dummy' is not a valid object.</t>
  </si>
  <si>
    <t>A call to a non-existing object was performed, therefore it was not possible to process the request.</t>
  </si>
  <si>
    <t>A call to a valid object but non-existing procedure was performed, therefore it was not possible to process the request.</t>
  </si>
  <si>
    <t>ARGUMENT_NOT_FOUND</t>
  </si>
  <si>
    <t>Unable to process the request because 'Enabled' is not a valid argument.</t>
  </si>
  <si>
    <t>A call to a valid object and procedure was performed, however an unrecognized argument was provided, therefore it was not possible to process the request.</t>
  </si>
  <si>
    <t>ARGUMENT_REQUIRED_MISSING</t>
  </si>
  <si>
    <t>Unable to process the request because the 'Enabled' field was not provided.</t>
  </si>
  <si>
    <t>A call to a valid object and procedure was performed, however a required argument was not provided, therefore it was not possible to process the request.</t>
  </si>
  <si>
    <t>ARGUMENT_DATA_TYPE_MISMATCH</t>
  </si>
  <si>
    <t>Unable to process the request because the value provided on the ‘Enabled’ field is not a valid Boolean.</t>
  </si>
  <si>
    <t>A call attempt to a valid object and procedure was performed, however an argument value was provided with an unexpected data type, therefore it was not possible to process the request.</t>
  </si>
  <si>
    <t>Unable to process the request because ‘Red’ is not a value supported by the ‘Colour’ field.</t>
  </si>
  <si>
    <t>A call attempt to a valid object and procedure was performed, however a non-supported argument value was provided, therefore it was not possible to process the request.</t>
  </si>
  <si>
    <t>Unable to process the request because there is a duplicate operation currently in progress.</t>
  </si>
  <si>
    <t>A well-formed request to an authorized resource was performed, however the operation could not be completed, as the required resource was temporarily locked by a different request in progress.</t>
  </si>
  <si>
    <t>Unable to process the request because the 'Stop' procedure can only be invoked after the 'Start' method has been called.</t>
  </si>
  <si>
    <t>A well-formed request to an authorized resource was performed, however the operation could not be completed, as it was invoked in the incorrect system state or order.</t>
  </si>
  <si>
    <t>OPERATION_PERMISSION_DENIED</t>
  </si>
  <si>
    <t>Unable to process the request because user ‘Admin’ does not have access privileges to invoke the ‘Set’ procedure on object ‘prpl.Dummy’.</t>
  </si>
  <si>
    <t>A well-formed request was performed however, the client did not meet the security conditions required to access the protected resource, therefore it is not possible to process the request.</t>
  </si>
  <si>
    <t>OPERATION_TIMEOUT</t>
  </si>
  <si>
    <t>The operation has been aborted because the service did not respond within the expected 5 seconds time-frame.</t>
  </si>
  <si>
    <t>A well-formed request was performed however, it was not possible to process the response within the allowed time-frame.</t>
  </si>
  <si>
    <t>OPERATION_ERROR</t>
  </si>
  <si>
    <t>Unable to process the request because there is a configuration error.</t>
  </si>
  <si>
    <t>A well-formed request was performed however, it was not possible to process the request due to an unknown internal error.</t>
  </si>
  <si>
    <t>Reason</t>
  </si>
  <si>
    <t>Raised By</t>
  </si>
  <si>
    <t>METHOD_NOT_FOUND</t>
  </si>
  <si>
    <t>Unable to process the request because 'Set' is not a valid method</t>
  </si>
  <si>
    <t>New responde code has been added "OPERATION_ERROR".</t>
  </si>
  <si>
    <t>The "INVALID_ARGUMENT" response code has been split into:
- "ARGUMENT_NOT_FOUND"
- "ARGUMENT_DATA_TYPE_MISMATCH"</t>
  </si>
  <si>
    <t>Fixed typo with all events with the "SUCCESSFULL" keywoard. These have been renamed to "SUCCESSFUL".</t>
  </si>
  <si>
    <t>The response codes have been renamed: 
- "INVALID_OBJECT" -&gt; "OBJECT_NOT_FOUND"
- "INVALID_COMMAND" -&gt; "METHOD_NOT_FOUND"
- "MISSING_REQUIRED_ARGUMENT" -&gt; "ARGUMENT_REQUIRED_MISSING"
- "TIMEOUT" -&gt; "OPERATION_TIMEOUT"
- "PERMISSION_DENIED -&gt; "OPERATION_PERMISSION_DENIED"</t>
  </si>
  <si>
    <t>Added collumn "Raised By" on the return codes which depicts at which layer to implement the code (e.g.: "Micro-service", "IPC Bus", "Remote Protocol Adapter").</t>
  </si>
  <si>
    <t>EXTENSION_REGISTRATION_SUCCESSFUL</t>
  </si>
  <si>
    <t>CLIENT_AUTHENTICATION_SUCCESSFUL</t>
  </si>
  <si>
    <t>Renamed the "Brute-Force Prevention Mechanism" to "Intrusion Detection System" which affected the following objects:
- "Services.Local.Firewall.IDS" (previously "Services.Local.Firewall.BFP")
- "Services.Local.Firewall.IDS.Filters" (previously "Services.Local.Firewall.BFP.Filters")
- "Services.Local.Firewall.IDS.Filters.{FilterId}" (previously "Services.Local.Firewall.BFP.Filters.{FilterId}")
- "Services.Local.Firewall.IDS.Filters.{FilterId}.Clients" (previously "Services.Local.Firewall.BFP.Filters.{FilterId}.Clients")
- "Services.Local.Firewall.IDS.Filters.{FilterId}.Clients.{ClientId}" (previously "Services.Local.Firewall.BFP.Filters.{FilterId}.Clients.{ClientId}").</t>
  </si>
  <si>
    <t>Services.Local.Firewall.IDS.Filters</t>
  </si>
  <si>
    <t>Services.Local.Firewall.IDS.Filters.{FilterId}</t>
  </si>
  <si>
    <t>Services.Local.Firewall.IDS.Filters.{FilterId}.Clients</t>
  </si>
  <si>
    <t>Services.Local.Firewall.IDS.Filters.{FilterId}.Clients.{ClientId}</t>
  </si>
  <si>
    <t>Intrusion Detection System Service</t>
  </si>
  <si>
    <t>Intrusion Detection System Filter</t>
  </si>
  <si>
    <t>Intrusion Detection System Filtered Client</t>
  </si>
  <si>
    <t>client performs a SUCCESSFUL authentication</t>
  </si>
  <si>
    <t>Issuer.CommonName</t>
  </si>
  <si>
    <t>Issuer.Organization</t>
  </si>
  <si>
    <t>Issuer.Country</t>
  </si>
  <si>
    <t>Subject.CommonName</t>
  </si>
  <si>
    <t>Subject.Organization</t>
  </si>
  <si>
    <t>Subject.Country</t>
  </si>
  <si>
    <t>PublicKey.Encoding</t>
  </si>
  <si>
    <t>PublicKey.Type</t>
  </si>
  <si>
    <t>PublicKey.Hash</t>
  </si>
  <si>
    <t>issuer organization</t>
  </si>
  <si>
    <t>issuer country</t>
  </si>
  <si>
    <t>subject organization</t>
  </si>
  <si>
    <t>subject country</t>
  </si>
  <si>
    <t>issuer common name</t>
  </si>
  <si>
    <t>subject common name</t>
  </si>
  <si>
    <t>public key encoding</t>
  </si>
  <si>
    <t>public key type</t>
  </si>
  <si>
    <t>public key hash</t>
  </si>
  <si>
    <t>same value as Id</t>
  </si>
  <si>
    <t>true or false</t>
  </si>
  <si>
    <t>"Pending" (disabled certificate), "Trusted" (enabled, valid and trusted by a CA), "Untrusted" (enabled, valid but self-signed), "Expired" (enabled but valid time has expired)</t>
  </si>
  <si>
    <t>{
  "CertificateId": "User.Certificates.0",
  "RoleId": "User.Roles.CLI:Admin"
}</t>
  </si>
  <si>
    <t>{
  "AccountId": "User.Accounts.2",
  "RoleId": "User.Roles.CLI:Admin"
}</t>
  </si>
  <si>
    <t>Updated the data-model of the "User.Certificates" services and included the following events:
- "USER_CERTIFICATES_ADDED"
- "USER_CERTIFICATES_DELETED"
- "USER_CERTIFICATES_REVOKED"
- "USER_CERTIFICATES_ENABLED"
- "USER_CERTIFICATES_DISABLED"
- "USER_CERTIFICATES_EXPIRED"</t>
  </si>
  <si>
    <t>Added the following events to object "User.Accounts":
- "USER_ACCOUNTS_ENABLED"
- "USER_ACCOUNTS_DISABLED"</t>
  </si>
  <si>
    <t>Services.Management.RemoteAdapter.Pairing</t>
  </si>
  <si>
    <t>RemoteAdapter Pairing</t>
  </si>
  <si>
    <t>name (alias).</t>
  </si>
  <si>
    <t>Performing the following changes to the "User.Account.{AccountId}" object:
- Field "Name" is now used as an alias (was previously the username).
- New field "Username" to be used as the user name of the account.</t>
  </si>
  <si>
    <t>Version 3.8 (2018-08-28)</t>
  </si>
  <si>
    <t>lc-CC (lc = language code, CC = country code)</t>
  </si>
  <si>
    <t>any ISO-639-1 language code and any ISO-3166-Alpha-2 country code</t>
  </si>
  <si>
    <t>same locale as defined on User.Profile</t>
  </si>
  <si>
    <t>Added "Locale" field to the following user management objects:
- "User.Accounts"
- "User.Accounts.{AccountId}"
- "User.Certificates"
- "User.Certificates.{CertificateId}"</t>
  </si>
  <si>
    <t>{
  "Id": "1",
  "Name": "iPhone-App",
  "Enabled": true,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"RoleId": "User.Roles.CLI:Admin",
  "Locale": "en-GB"
}</t>
  </si>
  <si>
    <t>{
  "List": [
    {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
  ],
  "Limit": 10,
  "Offset": 0
}</t>
  </si>
  <si>
    <t>{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t>
  </si>
  <si>
    <t>{
  "Name": "iPhone-App",
  "Enabled": true,
  "Timestamp": {
    "LastUsed": "2018-04-09T20:45:00+01:00"
  },
  "Locale": "en-GB"
}</t>
  </si>
  <si>
    <t>{
  "Locale": "en-GB",
  "Type": "Consumer"
}</t>
  </si>
  <si>
    <t>The "User.Profile" object has been updated accordingly:
- The "Locale" parameter is now described according to  ISO-639-1  language code and ISO-3166-Alpha-2 country code.
- Field "ModemInstallationCode" has been removed.</t>
  </si>
  <si>
    <t>{
  "Id": "Admin",
  "Name": "Administrator",
  "Enabled": true,
  "Username": "Admin",
  "Password": "prplFoundation",
  "Hash": {
    "Fingerprint": "21232f297a57a5a743894a0e4a801fc3",
    "Type": "MD5",
    "Salt": "t4eds1"
  },
  "Description": "Home-Gateway administrator.",
  "RoleId": "User.Roles.Root",
  "Locale": "en-GB"
}</t>
  </si>
  <si>
    <t>{
  "List": [
    {
      "Id": "Admin",
      "Enabled": true,
      "Name": "Administrator",
      "Username": "Admin",
      "Hash": {
        "Fingerprint": "21232f297a57a5a743894a0e4a801fc3",
        "Type": "MD5",
        "Salt": "t4eds1"
      },
      "Description": "Home-Gateway administrator.",
      "RoleId": "User.Roles.Root",
      "Locale": "en-GB"
    }
  ],
  "Limit": 10,
  "Offset": 0
}</t>
  </si>
  <si>
    <t>{
  "Id": "Admin",
  "Enabled": true,
  "Name": "Administrator",
  "Username": "Admin",
  "Hash": {
    "Fingerprint": "21232f297a57a5a743894a0e4a801fc3",
    "Type": "MD5",
    "Salt": "t4eds1"
  },
  "Description": "Home-Gateway administrator.",
  "RoleId": "User.Roles.Root",
  "Locale": "en-GB"
}</t>
  </si>
  <si>
    <t>{
  "Name": "Administrator",
  "Enabled": true,
  "Password": "prplFoundation",
  "Hash": {
    "Fingerprint": "21232f297a57a5a743894a0e4a801fc3",
    "Type": "MD5",
    "Salt": "t4eds1"
  },
  "Description": "Home-Gateway administrator.",
  "RoleId": "User.Roles.Root",
  "Locale": "en-GB"
}</t>
  </si>
  <si>
    <t>Hash.Salt</t>
  </si>
  <si>
    <t>automatically generated 8 bytes salt</t>
  </si>
  <si>
    <t>password hash salt sufix.</t>
  </si>
  <si>
    <t>Now possible to create and update accounts through hashes in addition to passwords:
- The "Hash.Fingerprint" and "Hash.Type" fields are now also available on the "Set" and "Add" methods on "User.Accounts.{AccountId}" object.
- The "Password" field on the "Add" method ("User.Accounts" object) is now "Optional".
- Added new "Hash.Salt" field to add some security to smaller passwords.</t>
  </si>
  <si>
    <t>Authenticate</t>
  </si>
  <si>
    <t>{
  "Username": "Admin",
  "Password": "prplFoundation"
}</t>
  </si>
  <si>
    <t>Validates the</t>
  </si>
  <si>
    <t xml:space="preserve"> credentials.</t>
  </si>
  <si>
    <t>New method "Authenticate" has been added to the "User.Accounts" object.</t>
  </si>
  <si>
    <t>valid "User.Accounts.{AccountId}" object</t>
  </si>
  <si>
    <t>{ 
  "Id": "User.Accounts.Admin"
}</t>
  </si>
  <si>
    <t>Private Wi-Fi BSS ACL Profile.</t>
  </si>
  <si>
    <t>Guest Wi-Fi BSS ACL Profile.</t>
  </si>
  <si>
    <t>Updated ToC sheet with default instances for the "Services.Local.Wi-Fi.ACL.Profiles.{ProfileId}" object.</t>
  </si>
  <si>
    <t>Services.Management.LCM.ExecutionEnvironments</t>
  </si>
  <si>
    <t>Services.Management.LCM.ExecutionEnvironments.{ExecutionEnvironmentId}</t>
  </si>
  <si>
    <t>Services.Management.LCM.ExecutionEnvironments.{ExecutionEnvironmentId}.Packages</t>
  </si>
  <si>
    <t>Services.Management.LCM.ExecutionEnvironments.{ExecutionEnvironmentId}.Packages.{PackageId}</t>
  </si>
  <si>
    <t>Services.Management.LCM</t>
  </si>
  <si>
    <t>LCM</t>
  </si>
  <si>
    <t>LCM Execution Environment</t>
  </si>
  <si>
    <t>LCM Package</t>
  </si>
  <si>
    <t>{
  "Limit": 10,
  "Offset": 0,
  "Filters": {
    "Name": "BaseSystem",
    "Enabled": true,
    "Version": "1.0",
    "Vendor": "prplFoundation",
    "Type": "LXC",
    "Status": "Active"
  }
}</t>
  </si>
  <si>
    <t>{
  "Name": "BaseSystem",
  "Enabled": true
}</t>
  </si>
  <si>
    <t>{
  "Name": "libuci",
  "Description": "C library for the Unified Configuration Interface (UCI)",
  "Enabled": true
}</t>
  </si>
  <si>
    <t>{
  "List": [
    {
      "Id": "0",
      "Name": "BaseSystem",
      "Enabled": true,
      "Version": "1.0",
      "Vendor": "prplFoundation",
      "Type": "LXC",
      "Resources": {
        "Memory": {
          "Total": 64000,
          "Free": 32000,
          "Usage": 0.70
        },
        "Storage": {
          "Total": 256000000,
          "Free": 128000000,
          "Usage": 0.50
        }
      },
      "Status": "Active"
    }
  ],
  "Limit": 10,
  "Offset": 0
}</t>
  </si>
  <si>
    <t>{
  "Id": "0",
  "Name": "BaseSystem",
  "Enabled": true,
  "Version": "1.0",
  "Vendor": "prplFoundation",
  "Type": "LXC",
  "Resources": {
    "Memory": {
      "Total": 64000,
      "Free": 32000,
      "Usage": 0.70
    },
    "Storage": {
      "Total": 256000000,
      "Free": 128000000,
      "Usage": 0.50
    }
  },
  "Status": "Active"
}</t>
  </si>
  <si>
    <t>Filters.Name</t>
  </si>
  <si>
    <t>Filters.Enabled</t>
  </si>
  <si>
    <t>Filters.Version</t>
  </si>
  <si>
    <t>Filters.Vendor</t>
  </si>
  <si>
    <t>Filters.Type</t>
  </si>
  <si>
    <t>Filters.Status</t>
  </si>
  <si>
    <t>null (do not filter out any entries)</t>
  </si>
  <si>
    <t>name filter.</t>
  </si>
  <si>
    <t>version filter.</t>
  </si>
  <si>
    <t>vendor filter.</t>
  </si>
  <si>
    <t>type filter.</t>
  </si>
  <si>
    <t>operational status filter.</t>
  </si>
  <si>
    <t>administrative status filter.</t>
  </si>
  <si>
    <t>Vendor</t>
  </si>
  <si>
    <t>Resources.Memory.Total</t>
  </si>
  <si>
    <t>Resources.Memory.Free</t>
  </si>
  <si>
    <t>Resources.Memory.Usage</t>
  </si>
  <si>
    <t>Resources.Storage.Total</t>
  </si>
  <si>
    <t>Resources.Storage.Free</t>
  </si>
  <si>
    <t>Resources.Storage.Usage</t>
  </si>
  <si>
    <t>vendor name.</t>
  </si>
  <si>
    <t>total available memory.</t>
  </si>
  <si>
    <t>free memory.</t>
  </si>
  <si>
    <t>memory usage ratio.</t>
  </si>
  <si>
    <t>total persistent storage memory.</t>
  </si>
  <si>
    <t>free persistent store memory.</t>
  </si>
  <si>
    <t>persistent memory storage usage.</t>
  </si>
  <si>
    <t>"LXC" (isolated Linux Container), "Partition" (Partition on Filesystem)</t>
  </si>
  <si>
    <t>[0, 1]</t>
  </si>
  <si>
    <t xml:space="preserve">"Active" (enabled with at least 1 package installed), "Idle" (enabled, but with no packages installed), "Disabled" (disabled), "Error" (enabled, but not able to run). </t>
  </si>
  <si>
    <t>authentication username.</t>
  </si>
  <si>
    <t>authentication password.</t>
  </si>
  <si>
    <t>Filters.Id</t>
  </si>
  <si>
    <t>Filters.License</t>
  </si>
  <si>
    <t>Filters.Architecture</t>
  </si>
  <si>
    <t>id filter.</t>
  </si>
  <si>
    <t>license filter.</t>
  </si>
  <si>
    <t>architecture filter.</t>
  </si>
  <si>
    <t>"Installing", "Installed", "Uninstalling", "Retired", "Starting", "Running", "Stopping", "Installed", "Error"</t>
  </si>
  <si>
    <t>Source.FileSystem</t>
  </si>
  <si>
    <t>Source.URL</t>
  </si>
  <si>
    <t>Section</t>
  </si>
  <si>
    <t>Dependencies</t>
  </si>
  <si>
    <t>License</t>
  </si>
  <si>
    <t>Architecture</t>
  </si>
  <si>
    <t>Install.Timestamp</t>
  </si>
  <si>
    <t>Install.Size</t>
  </si>
  <si>
    <t>bits</t>
  </si>
  <si>
    <t>source location in local file system.</t>
  </si>
  <si>
    <t>source remote/download URL.</t>
  </si>
  <si>
    <t>section.</t>
  </si>
  <si>
    <t>libraries dependencies list.</t>
  </si>
  <si>
    <t>license type.</t>
  </si>
  <si>
    <t>size.</t>
  </si>
  <si>
    <t>cpu architecture.</t>
  </si>
  <si>
    <t>{
  "ExecutionEnvironmentId": "Services.Management.LCM.ExecutionEnvironments.{ExecutionEnvironmentId}"
}</t>
  </si>
  <si>
    <t>{
  "PackageId": "Services.Management.LCM.ExecutionEnvironments.{ExecutionEnvironmentId}.Packages.{PackageId}"
}</t>
  </si>
  <si>
    <t>EXECUTION_ENVIRONMENT_ADDED</t>
  </si>
  <si>
    <t>EXECUTION_ENVIRONMENT_DELETED</t>
  </si>
  <si>
    <t>EXECUTION_ENVIRONMENT_MODIFIED</t>
  </si>
  <si>
    <t>EXECUTION_ENVIRONMENT_ENABLED</t>
  </si>
  <si>
    <t>EXECUTION_ENVIRONMENT_DISABLED</t>
  </si>
  <si>
    <t>PACKAGE_DOWNLOAD_COMPLETE</t>
  </si>
  <si>
    <t>PACKAGE_DOWNLOAD_FAILED</t>
  </si>
  <si>
    <t>PACKAGE_INSTALL_COMPLETE</t>
  </si>
  <si>
    <t>PACKAGE_INSTALL_FAILED</t>
  </si>
  <si>
    <t>PACKAGE_ENABLED</t>
  </si>
  <si>
    <t>PACKAGE_DISABLED</t>
  </si>
  <si>
    <t>PACKAGE_MODIFIED</t>
  </si>
  <si>
    <t>PACKAGE_DELETE_COMPLETE</t>
  </si>
  <si>
    <t>PACKAGE_DELETE_FAILED</t>
  </si>
  <si>
    <t>execution environment is added</t>
  </si>
  <si>
    <t>execution environment is deleted</t>
  </si>
  <si>
    <t>package download is completed</t>
  </si>
  <si>
    <t>package download has failed</t>
  </si>
  <si>
    <t>package installation is completed</t>
  </si>
  <si>
    <t>package installation fails</t>
  </si>
  <si>
    <t>package removal is completed</t>
  </si>
  <si>
    <t>package removal fails</t>
  </si>
  <si>
    <t>System</t>
  </si>
  <si>
    <t>Default system execution environment.</t>
  </si>
  <si>
    <t>Added LCM service under "Services.Management.LCM" object namespace.</t>
  </si>
  <si>
    <t>SHA-512</t>
  </si>
  <si>
    <t>Default hashing algorithm has been updated to SHA512 on "User.Accounts.{AccountId}" method "Add".</t>
  </si>
  <si>
    <t>Extension registration is successful</t>
  </si>
  <si>
    <t>ACL is disabled. This does not necessarily result from a configuration change of the administrative state field, but rather when it becomes operationally inactive or fails to start</t>
  </si>
  <si>
    <t>ACL is enabled. This does not necessarily result from a configuration change of the administrative state field, but rather when it becomes operationally active</t>
  </si>
  <si>
    <t>ALG is disabled. This does not necessarily result from a configuration change of the administrative state field, but rather when it becomes operationally inactive or fails to start</t>
  </si>
  <si>
    <t>ALG is enabled. This does not necessarily result from a configuration change of the administrative state field, but rather when it becomes operationally active</t>
  </si>
  <si>
    <t>BSS is disabled. This does not necessarily result from a configuration change of the administrative state field, but rather when it becomes operationally inactive or fails to start</t>
  </si>
  <si>
    <t>BSS is enabled. This does not necessarily result from a configuration change of the administrative state field, but rather when it becomes operationally active</t>
  </si>
  <si>
    <t>is disabled. This does not necessarily result from a configuration change of the administrative state field, but rather when it becomes operationally inactive or fails to start</t>
  </si>
  <si>
    <t>DMZ service is disabled. This does not necessarily result from a configuration change of the administrative state field, but rather when it becomes operationally inactive or fails to start</t>
  </si>
  <si>
    <t>DMZ service is enabled. This does not necessarily result from a configuration change of the administrative state field, but rather when it becomes operationally active</t>
  </si>
  <si>
    <t>is enabled. This does not necessarily result from a configuration change of the administrative state field, but rather when it becomes operationally active</t>
  </si>
  <si>
    <t>ESS is disabled. This does not necessarily result from a configuration change of the administrative state field, but rather when it becomes operationally inactive or fails to start</t>
  </si>
  <si>
    <t>ESS is enabled. This does not necessarily result from a configuration change of the administrative state field, but rather when it becomes operationally active</t>
  </si>
  <si>
    <t>execution environment is disabled. This does not necessarily result from a configuration change of the administrative state field, but rather when it becomes operationally inactive or fails to start</t>
  </si>
  <si>
    <t>execution environment is enabled. This does not necessarily result from a configuration change of the administrative state field, but rather when it becomes operationally active</t>
  </si>
  <si>
    <t>package is disabled. This does not necessarily result from a configuration change of the administrative state field, but rather when it becomes operationally inactive or fails to start</t>
  </si>
  <si>
    <t>package is enabled. This does not necessarily result from a configuration change of the administrative state field, but rather when it becomes operationally active</t>
  </si>
  <si>
    <t>Port is disabled. This does not necessarily result from a configuration change of the administrative state field, but rather when it becomes operationally inactive or fails to start</t>
  </si>
  <si>
    <t>Port is enabled. This does not necessarily result from a configuration change of the administrative state field, but rather when it becomes operationally active</t>
  </si>
  <si>
    <t>Provider is disabled. This does not necessarily result from a configuration change of the administrative state field, but rather when it becomes operationally inactive or fails to start</t>
  </si>
  <si>
    <t>Provider is enabled. This does not necessarily result from a configuration change of the administrative state field, but rather when it becomes operationally active</t>
  </si>
  <si>
    <t>Radio is disabled. This does not necessarily result from a configuration change of the administrative state field, but rather when it becomes operationally inactive or fails to start</t>
  </si>
  <si>
    <t>Radio is enabled. This does not necessarily result from a configuration change of the administrative state field, but rather when it becomes operationally active</t>
  </si>
  <si>
    <t>Suffix</t>
  </si>
  <si>
    <t>Hostname is updated periodically</t>
  </si>
  <si>
    <t>Image Installation is complete</t>
  </si>
  <si>
    <t>Image Installation fails</t>
  </si>
  <si>
    <t>Line SNR is below the minimum set threshold</t>
  </si>
  <si>
    <t>Updated the descriptions of the "ENABLED", "DISABLED" and "MODIFIED" events.</t>
  </si>
  <si>
    <t>{
  "Id": "uci"
}</t>
  </si>
  <si>
    <t>Source.Credentials.Password</t>
  </si>
  <si>
    <t>Source.Credentials.Username</t>
  </si>
  <si>
    <t>ACL is modified. Updating the administrative state should also result in the event being triggered</t>
  </si>
  <si>
    <t>ACL Rule is modified. Updating the administrative state should also result in the event being triggered</t>
  </si>
  <si>
    <t>ALG configuration is modified. Updating the administrative state should also result in the event being triggered</t>
  </si>
  <si>
    <t>BSS configuration is modified. Updating the administrative state should also result in the event being triggered</t>
  </si>
  <si>
    <t>Chain configuration is modified. Updating the administrative state should also result in the event being triggered</t>
  </si>
  <si>
    <t>DMZ service configuration is modified. Updating the administrative state should also result in the event being triggered</t>
  </si>
  <si>
    <t>Domain is modified. Updating the administrative state should also result in the event being triggered</t>
  </si>
  <si>
    <t>ESS configuration is modified. Updating the administrative state should also result in the event being triggered</t>
  </si>
  <si>
    <t>execution environment configuration is modified. Updating the administrative state should also result in the event being triggered</t>
  </si>
  <si>
    <t>Filter Rule is modified. Updating the administrative state should also result in the event being triggered</t>
  </si>
  <si>
    <t>Forwarder (Server) is modified. Updating the administrative state should also result in the event being triggered</t>
  </si>
  <si>
    <t>Host is modified. Updating the administrative state should also result in the event being triggered</t>
  </si>
  <si>
    <t>Hostname is modified. Updating the administrative state should also result in the event being triggered</t>
  </si>
  <si>
    <t>is modified. Updating the administrative state should also result in the event being triggered</t>
  </si>
  <si>
    <t>NAT Rule (Port-Mapping) configuration is modified. Updating the administrative state should also result in the event being triggered</t>
  </si>
  <si>
    <t>package configuration is modified. Updating the administrative state should also result in the event being triggered</t>
  </si>
  <si>
    <t>Pool is modified. Updating the administrative state should also result in the event being triggered</t>
  </si>
  <si>
    <t>Profile configuration is modified. Updating the administrative state should also result in the event being triggered</t>
  </si>
  <si>
    <t>Provider configuration is modified. Updating the administrative state should also result in the event being triggered</t>
  </si>
  <si>
    <t>Radio configuration is modified. Updating the administrative state should also result in the event being triggered</t>
  </si>
  <si>
    <t>Rule configuration is modified. Updating the administrative state should also result in the event being triggered</t>
  </si>
  <si>
    <t>Network Share configuration is modified. Updating the administrative state should also result in the event being triggered</t>
  </si>
  <si>
    <t>Timer Rule is modified. Updating the administrative state should also result in the event being triggered</t>
  </si>
  <si>
    <t>UNREACHABLE, UNAUTHORIZED, TIMEOUT</t>
  </si>
  <si>
    <t>DEPENDENCIES_MISSING, TARGET_MISMATCH, CHECKSUM_MISMATCH</t>
  </si>
  <si>
    <t>Install</t>
  </si>
  <si>
    <t>Update</t>
  </si>
  <si>
    <t>Installs a new</t>
  </si>
  <si>
    <t>Updates the specified</t>
  </si>
  <si>
    <t>Source.Resource</t>
  </si>
  <si>
    <t>HTTP, HTTPS, FTP, SFTP, FS</t>
  </si>
  <si>
    <t>80 (HTTP), 443 (HTTPS), 21 (FTP), 22 (SFTP), and null (FS).</t>
  </si>
  <si>
    <t>source resource.</t>
  </si>
  <si>
    <t>Universally Unique Identifier (UUID) - RFC4122</t>
  </si>
  <si>
    <t>UUID</t>
  </si>
  <si>
    <t>{
  "Id": "e8640310-7164-4b67-87cf-4ba717d0f094",
  "UUID": "tOhQEAzEzk9zbf9uljt5OnjKEifP8JvQ",
  "Name": "libuci",
  "Description": "C library for the Unified Configuration Interface (UCI)",
  "Enabled": true,
  "Source": {
    "Protocol": "HTTPS",
    "Address": "feeds.prpl.org",
    "Port": "8080",
    "Resource": "uci.ipkg"
  },
  "Section": "libs",
  "Vendor": "Felix Fietkau",
  "Version": "2016-07-04.1-1",
  "Dependencies": [
    "libc",
    "libssp",
    "libubox"
  ],
  "License": "LGPL-2.1",
  "Architecture": "brcm63xx",
  "Status": "Installed",
  "Install": {
    "Timestamp": "2018-04-09T20:45:00+01:00",
    "Size": 16760
  }
}</t>
  </si>
  <si>
    <t>{
  "Limit": 10,
  "Offset": 0,
  "Filters": {
    "Id": "e8640310-7164-4b67-87cf-4ba717d0f094",
    "UUID": "tOhQEAzEzk9zbf9uljt5OnjKEifP8JvQ",
    "Name": "libuci",
    "Enabled": true,
    "Vendor": "Felix Fietkau",
    "Version": "2016-07-04.1-1",
    "License": "LGPL-2.1",
    "Architecture": "brcm63xx",
    "Status": "Installed"
  }
}</t>
  </si>
  <si>
    <t>{
  "List": [
    {
      "Id": "e8640310-7164-4b67-87cf-4ba717d0f094",
      "UUID": "tOhQEAzEzk9zbf9uljt5OnjKEifP8JvQ",
      "Name": "libuci",
      "Description": "C library for the Unified Configuration Interface (UCI)",
      "Enabled": true,
      "Source": {
        "Protocol": "HTTPS",
        "Address": "feeds.prpl.org",
        "Port": "8080",
        "Resource": "uci.ipkg"
      },
      "Section": "libs",
      "Vendor": "Felix Fietkau",
      "Version": "2016-07-04.1-1",
      "Dependencies": [
        "libc",
        "libssp",
        "libubox"
      ],
      "License": "LGPL-2.1",
      "Architecture": "brcm63xx",
      "Status": "Installed",
      "Install": {
        "Timestamp": "2018-04-09T20:45:00+01:00",
        "Size": 16760
      }
    }
  ],
  "Limit": 10,
  "Offset": 0
}</t>
  </si>
  <si>
    <t>Filters.UUID</t>
  </si>
  <si>
    <t>any string with 32 chars</t>
  </si>
  <si>
    <t>automaticaly generated unique string</t>
  </si>
  <si>
    <t>universal unique identifier</t>
  </si>
  <si>
    <t>universal unique identifier filter.</t>
  </si>
  <si>
    <t>Version 3.8.1 (2018-11-15)</t>
  </si>
  <si>
    <t>Removed the "Get" method from the "System.Log.Events.{EventId}" object.</t>
  </si>
  <si>
    <t>Fixed invalid JSON event samples.</t>
  </si>
  <si>
    <t>Request Body (Sample)</t>
  </si>
  <si>
    <t>Response Body (Parameters)</t>
  </si>
  <si>
    <t>Response Body (Sample)</t>
  </si>
  <si>
    <t>{
  "Name": "Community Wi-Fi",
  "Enabled": true,
  "IPInterfacesList": [
    "Interfaces.IP.WAN_xDSL",
    "Interfaces.IP.WAN_Mobile"
  ],
  "NetworkMode": "Fallback"
}</t>
  </si>
  <si>
    <t>Removed "Status" field from the request body of the "Services.Broadband.CommunityWi-Fi" (Set) object.</t>
  </si>
  <si>
    <t>{
  "Id": "0",
  "Name": "External HD",
  "Device": {
    "Number": 2,
    "Class": "0x00",
    "SubClass": "0x00",
    "Version": "2",
    "Protocol": "0x00"
  },
  "Product": {
    "Id": 1,
    "VendorId": 2,
    "Class": "Storage",
    "Manufacturer": "prplFoundation",
    "SerialNumber": "ABC123"
  },
  "USB": {
    "Version": "3.0",
    "Rate": "Super"
  }
}</t>
  </si>
  <si>
    <t>{
  "List": [
    {
      "Id": "0",
      "Name": "External HD",
      "Device": {
        "Number": 2,
        "Class": "0x00",
        "SubClass": "0x00",
        "Version": "2",
        "Protocol": "0x00"
      },
      "Product": {
        "Id": 1,
        "VendorId": 2,
        "Class": "Storage",
        "Manufacturer": "prplFoundation",
        "SerialNumber": "ABC123"
      },
      "USB": {
        "Version": "3.0",
        "Rate": "Super"
      }
    }
  ],
  "Limit": 10,
  "Offset": 0
}</t>
  </si>
  <si>
    <t>Product.Id</t>
  </si>
  <si>
    <t>&gt;=0 and &lt;=65535</t>
  </si>
  <si>
    <t>product identifier (assigned by the manufacturer).</t>
  </si>
  <si>
    <t>Added "Product.Id" field to the "Interfaces.Physical.Data.USB.Ports.{PortId}.Devices.{DeviceId}" object (Get/List).</t>
  </si>
  <si>
    <t>any valid object with "Services." prefix</t>
  </si>
  <si>
    <t>an existing "Interfaces.Physical.Network.LAN.Wi-Fi.Radios.{RadioId}.BSSs.{BSSId}" or "Interfaces.Physical.Network.LAN.Wi-Fi.ESSs.{ESSsId}" object.</t>
  </si>
  <si>
    <t>The possible values of the "ServiceSetId" field ("Services.Local.Wi-Fi.ACL.Profiles.{ProfileId}" object) have been updated.</t>
  </si>
  <si>
    <t>The possible values of the "ServiceId" field ("User.Roles.{RoleId}.ACL.Rules.{RuleId}" object) have been updated.</t>
  </si>
  <si>
    <t>The possible values of the "BSSsList" field ("Services.Local.Wi-Fi.Scheduler.Timer.Rules.{RuleId}" object) have been updated.</t>
  </si>
  <si>
    <t>{
  "Id": "0",
  "Enabled": true,
  "Status": "Active",
  "Name": "Media",
  "Volume": "Interfaces.Physical.Data.USB.Ports.{PortId}.Devices.{DeviceId}",
  "Statistics": {
    "Files": 0,
    "Folders": 0
  }
}</t>
  </si>
  <si>
    <t>an existing "Interfaces.Physical.Data.USB.Ports.{PortId}.Devices.{DeviceId}" object</t>
  </si>
  <si>
    <t>The possible values of the "Volume" field ("Services.Local.Media.SMB.Shares.{ShareId}" object) have been updated.</t>
  </si>
  <si>
    <t>{
  "List": [
    {
      "Id": "0",
      "Enabled": true,
      "Status": "Active",
      "Name": "Media",
      "Volume": "Interfaces.Physical.Data.USB.Ports.{PortId}.Devices.{DeviceId}",
      "Statistics": {
        "Files": 0,
        "Folders": 0
      }
    }
  ],
  "Limit": 10,
  "Offset": 0
}</t>
  </si>
  <si>
    <t>list of existing "Services.Local.Firewall.Filter.Chains.{ChainId}.Rules.{RuleId}" objects</t>
  </si>
  <si>
    <t>The possible values of the "RulesList" field ("Services.Local.Firewall.Scheduler.Rules.{RuleId}" object) have been updated.</t>
  </si>
  <si>
    <t>"null" or array of valid "Services.Local.Firewall.Filter.Rules.{RuleId}" objects.</t>
  </si>
  <si>
    <t>The possible values of the "Chains" field ("Services.Local.Firewall.Profiles.{ProfileId}" object) have been updated.</t>
  </si>
  <si>
    <t>The possible values of the "Range.Start" and "Range.End" fields ("Services.Local.DHCP.Server.v4.Pools.{PoolId}" object) have been updated.</t>
  </si>
  <si>
    <t>The possible values of the "Interface" and "Name" fields ("Services.Local.DHCP.Client.v4.{ClientId}" object) have been updated.</t>
  </si>
  <si>
    <t>The possible values of the "Size" field ("Services.Diagnostics.Ping.Tests.{TestId}" object) have been updated.</t>
  </si>
  <si>
    <t>{
  "Id": "Dummy"
}</t>
  </si>
  <si>
    <t>{
  "Id": "Dummy",
  "Server": "8.8.8.8",
  "Interface": "Interfaces.IP.WAN_FTTH",
  "Query": {
    "Name": "www.prpl.com",
    "Type": [
      "A",
      "AAAA"
    ]
  }
}</t>
  </si>
  <si>
    <t>{
  "Id": "Dummy",
  "Address": "8.8.8.8",
  "Interface": "Interfaces.IP.WAN_FTTH",
  "Count": 4,
  "Size": 1450,
  "Fragment": false,
  "TimeToLive": 15
}</t>
  </si>
  <si>
    <t>{
  "Id": "Dummy",
  "Address": "8.8.8.8",
  "Interface": "Interfaces.IP.WAN_FTTH",
  "TimeToLive": 15
}</t>
  </si>
  <si>
    <t>{
  "Id": "Dummy",
  "Name": "STB",
  "Enabled": true,
  "Condition": {
    "Option": 60,
    "Type": "Equals",
    "Value": "Arris200"
  }
}</t>
  </si>
  <si>
    <t>{
  "Id": "Dummy",
  "Name": "Printer",
  "IP": "192.168.1.5",
  "Type": "Static",
  "Expires": 0
}</t>
  </si>
  <si>
    <t>{
  "Id": "Dummy",
  "Enabled": true,
  "Name": "VoIP",
  "Address": "8.8.4.4",
  "Priority": "2",
  "Domain": "ims.prpl.com"
}</t>
  </si>
  <si>
    <t>{
  "Id": "Dummy",
  "Source": {
    "Address": "fs.prpl.com/devices.img",
    "Port": 8080,
    "Protocol": "HTTPS",
    "Username": "prplFoundation",
    "Password": "password"
  },
  "Load": false
}</t>
  </si>
  <si>
    <t>{
  "Id": "Dummy",
  "Source": {
    "Address": "192.168.1.5/backup.cfg",
    "Port": 80,
    "Protocol": "HTTPS",
    "Username": null,
    "Password": "null"
  },
  "Load": true
}</t>
  </si>
  <si>
    <t>The "Id" field has been changed from read only to read/write on the "Add"/"Queue" method in regards to the following objects:
- Interfaces.Physical.Network.LAN.Wi-Fi.Radios.{RadioId}.SiteSurveys
- Services.Diagnostics.NetworkSpeed.Tests
- Services.Diagnostics.NSLookup.Tests
- Services.Diagnostics.Ping.Tests
- Services.Diagnostics.Traceroute.Tests
- Services.Local.DHCP.Server.v4.Pools.{PoolId}.Rules
- Services.Local.DNS.Proxy.Domains.{DomainId}.Host
- Services.Local.DNS.Proxy.Forwarders
- System.Firmware.Images
- System.Settings.Configurations</t>
  </si>
  <si>
    <t>["AES","TKIP","WEP", "None"]</t>
  </si>
  <si>
    <t>["WPA2","WPA","WEP", "Open"]</t>
  </si>
  <si>
    <t>The possibles values of the "Encryption" field have been updated on the following objects:
- Interfaces.Physical.Network.LAN.Wi-Fi.ESSs
- Interfaces.Physical.Network.LAN.Wi-Fi.ESSs.{ESSId}
- Interfaces.Physical.Network.LAN.Wi-Fi.ESSs.{ESSId}
- Interfaces.Physical.Network.LAN.Wi-Fi.Radios.{RadioId}.BSSs
- Interfaces.Physical.Network.LAN.Wi-Fi.Radios.{RadioId}.BSSs.{BSSId}
- Interfaces.Physical.Network.LAN.Wi-Fi.Radios.{RadioId}.BSSs.{BSSId}</t>
  </si>
  <si>
    <t>{
  "Id": "WAN_Mobile",
  "Name": "Mobile",
  "Enabled": true,
  "IPv4": {
    "Protocol": "DHCP",
    "Address": "82.14.2.1",
    "NetworkMask": "255.255.255.0",
    "Broadcast": "82.14.2.255"
  },
  "IPv6": {
    "Protocol": "DHCP",
    "LinkLocalAddress": "fe80::a00:27ff:fe70:e3f5",
    "GlobalAddress": "2001::a00:27ff:fe70:e3f5",
    "Prefix": 64
  },
  "PhysicalInterface": [
    "Interfaces.Physical.WAN.xDSL.PVCs.035"
  ]
}</t>
  </si>
  <si>
    <t>{
  "InterfacesList": [
    {
      "Id": "WAN_Mobile",
      "Name": "Mobile",
      "Enabled": true,
      "Status": "Connected",
      "IPv4": {
        "Protocol": "DHCP",
        "Address": "82.14.2.1",
        "NetworkMask": "255.255.255.0",
        "Broadcast": "82.14.2.255"
      },
      "IPv6": {
        "Protocol": "DHCP",
        "LinkLocalAddress": "fe80::a00:27ff:fe70:e3f5",
        "GlobalAddress": "2001::a00:27ff:fe70:e3f5",
        "Prefix": 64
      },
      "PhysicalInterface": [
        "Interfaces.Physical.WAN.xDSL.PVCs.035"
      ],
      "Statistics": {
        "Packets": {
          "Transmitted": 0,
          "Received": 0
        },
        "Bytes": {
          "Transmitted": 0,
          "Received": 0
        },
        "Dropped": {
          "Transmitted": 0,
          "Received": 0
        },
        "Errors": {
          "Transmitted": 0,
          "Received": 0
        },
        "Collisions": 0
      }
    }
  ],
  "Limit": 10,
  "Offset": 0
}</t>
  </si>
  <si>
    <t>{
  "Id": "WAN_Mobile",
  "Name": "Mobile",
  "Enabled": true,
  "Status": "Connected",
  "IPv4": {
    "Protocol": "DHCP",
    "Address": "82.14.2.1",
    "NetworkMask": "255.255.255.0",
    "Broadcast": "82.14.2.255"
  },
  "IPv6": {
    "Protocol": "DHCP",
    "LinkLocalAddress": "fe80::a00:27ff:fe70:e3f5",
    "GlobalAddress": "2001::a00:27ff:fe70:e3f5",
    "Prefix": 64
  },
  "PhysicalInterface": [
    "Interfaces.Physical.WAN.xDSL.PVCs.035"
  ],
  "Statistics": {
    "Packets": {
      "Transmitted": 0,
      "Received": 0
    },
    "Bytes": {
      "Transmitted": 0,
      "Received": 0
    },
    "Dropped": {
      "Transmitted": 0,
      "Received": 0
    },
    "Errors": {
      "Transmitted": 0,
      "Received": 0
    },
    "Collisions": 0
  }
}</t>
  </si>
  <si>
    <t>{
  "Name": "Mobile",
  "Enabled": true,
  "IPv4": {
    "Protocol": "DHCP",
    "Address": "82.14.2.1",
    "NetworkMask": "255.255.255.0",
    "Broadcast": "82.14.2.255"
  },
  "IPv6": {
    "Protocol": "DHCP",
    "LinkLocalAddress": "fe80::a00:27ff:fe70:e3f5",
    "GlobalAddress": "2001::a00:27ff:fe70:e3f5",
    "Prefix": 64
  },
  "PhysicalInterface": [
    "Interfaces.Physical.WAN.xDSL.PVCs.035"
  ]
}</t>
  </si>
  <si>
    <t>list of valid "Interfaces.Physical.Network.WAN.{DOCSIS|Ethernet|GPON|Mobile|xDSL}"|
"Interfaces.Physical.Network.LAN.EthernetSwitch.Ports.{PortId}"|
"Interfaces.Physical.Network.LAN.Wi-Fi.Radios.{RadioId}.BSSs.{BSSId}"|
"Interfaces.Physical.Network.LAN.Wi-Fi.ESSs.{ESSId}" objects</t>
  </si>
  <si>
    <t>The data type of the "PhysicalInterface" has been updated to "List". In addition the possible values have also been updated on the following objects:
- Interfaces.IP
- Interfaces.IP.{InterfaceId}</t>
  </si>
  <si>
    <t>Returns the version of the</t>
  </si>
  <si>
    <t xml:space="preserve"> service.</t>
  </si>
  <si>
    <t>Added a "Version" method to the "Services.Management.LCM" object.</t>
  </si>
  <si>
    <t>API</t>
  </si>
  <si>
    <t>prpl HL-API specification version.</t>
  </si>
  <si>
    <t>X.Y.Z (X = Major version number, Y = Minor version numberRelease, Z = Patch)</t>
  </si>
  <si>
    <t>Renamed the following collumns on "Objects" sheet.
- "Request Body (Sample)" (previously "Arguments").
- "Response Body (Sample)" (previously "Sample").
- "Method" (previously "Procedure").</t>
  </si>
  <si>
    <t>Deletes the</t>
  </si>
  <si>
    <t>Retrieves the status and configuration parameters in regards to the</t>
  </si>
  <si>
    <t>Loads the</t>
  </si>
  <si>
    <t>Resets the statistics counters of the</t>
  </si>
  <si>
    <t>Modifies the status and configuration parameters of the</t>
  </si>
  <si>
    <t>Triggers an automatic channel selection on the</t>
  </si>
  <si>
    <t>Fixed the description of the single-instance object methods, which was misleading users to interpret them as multi-instance operations.</t>
  </si>
  <si>
    <t>HL-API</t>
  </si>
  <si>
    <t>uBus</t>
  </si>
  <si>
    <t>BLOBMSG_TYPE_BOOL</t>
  </si>
  <si>
    <t>BLOBMSG_TYPE_STRING</t>
  </si>
  <si>
    <t>BLOBMSG_TYPE_INT16</t>
  </si>
  <si>
    <t>IPv4Address</t>
  </si>
  <si>
    <t>IPv6Address</t>
  </si>
  <si>
    <t>BLOBMSG_TYPE_ARRAY</t>
  </si>
  <si>
    <t>MACAddress</t>
  </si>
  <si>
    <t>Enum</t>
  </si>
  <si>
    <t>Added a new "Data Types" sheet, which includes information on how to map the HL-API API Data Types to uBus and TR-181.</t>
  </si>
  <si>
    <t>IPAddress</t>
  </si>
  <si>
    <t>IPv6Prefix</t>
  </si>
  <si>
    <t>The data type of the following fields has been updated to "IPv4Address" (previously "String"):
- Services.Local.DHCP.Server.v4.Leases (Add) [IP]
- Services.Local.DHCP.Server.v4.Leases.{LeaseId} (Get) [IP]
- Services.Local.DHCP.Server.v4.Leases.{LeaseId} (Set) [IP]
- Services.Local.Firewall.NAT.Rules (Add) [IP]
- Services.Local.Firewall.NAT.Rules.{RuleId} (Get) [IP]
- Services.Local.Firewall.NAT.Rules.{RuleId} (Set) [IP]
- Services.Local.HostManager.Hosts.{HostId} (Get) [Address.IP.v4]
- Interfaces.IP (Add) [IPv4.Address]
- Interfaces.IP (Add) [IPv4.Broadcast]
- Interfaces.IP (Add) [IPv4.NetworkMask]
- Interfaces.IP.{InterfaceId} (Get) [IPv4.Address]
- Interfaces.IP.{InterfaceId} (Get) [IPv4.Broadcast]
- Interfaces.IP.{InterfaceId} (Get) [IPv4.NetworkMask]
- Interfaces.IP.{InterfaceId} (Set) [IPv4.Address]
- Interfaces.IP.{InterfaceId} (Set) [IPv4.Broadcast]
- Interfaces.IP.{InterfaceId} (Set) [IPv4.NetworkMask]</t>
  </si>
  <si>
    <t>The data types of the following fields have been updated to "MACAddress" (previously "String"):
- Services.Local.DHCP.Server.v4.Leases (Add) [MAC]
- Services.Local.DHCP.Server.v4.Leases.{LeaseId} (Get) [MAC]
- Services.Local.DHCP.Server.v4.Leases.{LeaseId} (Set) [MAC]
- Services.Local.Firewall.Filter.Chains.{ChainId}.Rules (Add) [MAC.Destination]
- Services.Local.Firewall.Filter.Chains.{ChainId}.Rules (Add) [MAC.Source]
- Services.Local.Firewall.Filter.Chains.{ChainId}.Rules.{RuleId} (Get) [MAC.Destination]
- Services.Local.Firewall.Filter.Chains.{ChainId}.Rules.{RuleId} (Get) [MAC.Source]
- Services.Local.Firewall.Filter.Chains.{ChainId}.Rules.{RuleId} (Set) [MAC.Destination]
- Services.Local.Firewall.Filter.Chains.{ChainId}.Rules.{RuleId} (Set) [MAC.Source]
- Services.Local.Firewall.NAT.DMZ (Get) [MAC]
- Services.Local.Firewall.NAT.DMZ (Set) [MAC]
- Services.Local.HostManager.Hosts.{HostId} (Get) [Address.MAC]
- Services.Local.QoS.Tagging.Rules (Add) [MAC.Destination]
- Services.Local.QoS.Tagging.Rules (Add) [MAC.Source]
- Services.Local.QoS.Tagging.Rules.{RuleId} (Get) [MAC.Destination]
- Services.Local.QoS.Tagging.Rules.{RuleId} (Get) [MAC.Source]
- Services.Local.QoS.Tagging.Rules.{RuleId} (Set) [MAC.Destination]
- Services.Local.QoS.Tagging.Rules.{RuleId} (Set) [MAC.Source]
- Services.Local.Wi-Fi.ACL.Profiles.{ProfileId}.Rules (Add) [MAC]
- Services.Local.Wi-Fi.ACL.Profiles.{ProfileId}.Rules.{RuleId} (Get) [MAC]
- Services.Local.Wi-Fi.ACL.Profiles.{ProfileId}.Rules.{RuleId} (Set) [MAC]
- Interfaces.Physical.Network.LAN.Wi-Fi.Radios.{RadioId}.BSSs.{BSSId}.Stations.{StationId} (Get) [MAC.Host]
- Interfaces.Physical.Network.LAN.Wi-Fi.Radios.{RadioId}.BSSs.{BSSId}.Stations.{StationId} (Get) [MAC.Transmitter]
- System.Hardware (Get) [MAC]</t>
  </si>
  <si>
    <t>The data types of the following fields have been updated to "IPv6Address" (previously "String"):
- Services.Local.HostManager.Hosts.{HostId} (Get) [Address.IP.v6.Global]
- Services.Local.HostManager.Hosts.{HostId} (Get) [Address.IP.v6.LinkLocal]
- Interfaces.IP (Add) [IPv6.GlobalAddress]
- Interfaces.IP (Add) [IPv6.LinkLocalAddress]
- Interfaces.IP.{InterfaceId} (Get) [IPv6.GlobalAddress]
- Interfaces.IP.{InterfaceId} (Get) [IPv6.LinkLocalAddress]
- Interfaces.IP.{InterfaceId} (Set) [IPv6.GlobalAddress]
- Interfaces.IP.{InterfaceId} (Set) [IPv6.LinkLocalAddress]</t>
  </si>
  <si>
    <t>The data types of the following fields have been updated to "IPv6Prefix" (previously "String"):
- Interfaces.IP.{InterfaceId} (Get) [IPv6.Prefix]</t>
  </si>
  <si>
    <t>Package</t>
  </si>
  <si>
    <t>Added new "Package" column, which groups objects into services/deployable units.</t>
  </si>
  <si>
    <t>The data types of the following fields have been updated to "IP" (previously "String"):
- Services.Local.DNS.Proxy.Domains.{DomainId}.Hosts (Add) [IP]
- Services.Local.DNS.Proxy.Domains.{DomainId}.Hosts.{HostId} (Get) [IP]
- Services.Local.DNS.Proxy.Domains.{DomainId}.Hosts.{HostId} (Set) [IP]
- Services.Local.Firewall.Filter.Chains.{ChainId}.Rules (Add) [IP.Destination]
- Services.Local.Firewall.Filter.Chains.{ChainId}.Rules (Add) [IP.Source]
- Services.Local.Firewall.Filter.Chains.{ChainId}.Rules.{RuleId} (Get) [IP.Destination]
- Services.Local.Firewall.Filter.Chains.{ChainId}.Rules.{RuleId} (Get) [IP.Source]
- Services.Local.Firewall.Filter.Chains.{ChainId}.Rules.{RuleId} (Set) [IP.Destination]
- Services.Local.Firewall.Filter.Chains.{ChainId}.Rules.{RuleId} (Set) [IP.Source]
- Services.Local.Firewall.IDS.Filters.{FilterId}.Clients (Add) [IP]
- Services.Local.Firewall.IDS.Filters.{FilterId}.Clients.{ClientId} (Get) [IP]
- Services.Local.QoS.Tagging.Rules (Add) [IP.Destination]
- Services.Local.QoS.Tagging.Rules (Add) [IP.Source]
- Services.Local.QoS.Tagging.Rules.{RuleId} (Get) [IP.Destination]
- Services.Local.QoS.Tagging.Rules.{RuleId} (Get) [IP.Source]
- Services.Local.QoS.Tagging.Rules.{RuleId} (Set) [IP.Destination]
- Services.Local.QoS.Tagging.Rules.{RuleId} (Set) [IP.Source]
- Services.Management.RemoteAdapter.Monitor.Filters.IP (Get) [IP]
- Services.Management.RemoteAdapter.Monitor.Filters.IP (Set) [IP]
- Services.Management.RemoteAdapter.Sessions.{SessionId} (Get) (Client.IP]</t>
  </si>
  <si>
    <t>The data types of the following fields have been updated to "Timestamp" (previously "String"):
- User.Certificates.{CertificateId} (Get) [Timestamp.Installed]
- User.Certificates.{CertificateId} (Get) [Timestamp.LastUsed]
- User.Certificates.{CertificateId} (Set) [Timestamp.LastUsed]
- Services.Diagnostics.NetworkSpeed.Tests.{TestId} (Get) [Timestamp]
- Services.Diagnostics.NSLookup.Tests.{TestId} (Get) [Timestamp]
- Services.Diagnostics.Ping.Tests.{TestId} (Get) [Timestamp]
- Services.Diagnostics.Traceroute.Tests.{TestId} (Get) [Timestamp]
- Services.Diagnostics.Wi-Fi.SiteSurveys.{SurveyId} (Get) [Timestamp]
- Services.Local.Firewall.IDS.Filters.{FilterId}.Clients.{ClientId} (Get) [Timestamp]
- Services.Local.HostManager.Hosts.{HostId} (Get) [Status.Time.Stamp]
- Services.Management.LCM.ExecutionEnvironments.{ExecutionEnvironmentId}.Packages.{PackageId} (Get) [Install.Timestamp]
- Services.Management.RemoteAdapter.Sessions.{SessionId} (Get) [Status.Timestamp]
- System.Firmware (Get) [InstallTimestamp]
- System.Firmware.Images.{ImageId} (Get) [DownloadTimestamp]
- System.Settings.Configurations.{ConfigurationId} (Get) [Timestamp]</t>
  </si>
  <si>
    <t>Parameter</t>
  </si>
  <si>
    <t>{
  "Id": 0,
  "Name": "WUI",
  "Enabled": true,
  "ServiceId": "Services.Management.WUI",
  "Events": ["SERVICES_MANAGEMENT_WUI_CLIENT_AUTHENTICATION_FAILED"],
  "Ports": {
    "TCP": [80, 443],
    "UDP": []
  },
  "Temporary": {
    "Enabled": true,
    "AllowedFailedAttempts": 50,
    "FindTime": 300,
    "BanTime": 3600
  },
  "Permanent": {
    "Enabled": true,
    "AllowedTemporaryBans": 3,
    "FindTime": 500
  }
}</t>
  </si>
  <si>
    <t>{
  "Name": "WUI",
  "Enabled": true,
  "ServiceId": "Services.Management.WUI",
  "Events": [
    "SERVICES_MANAGEMENT_WUI_CLIENT_AUTHENTICATION_FAILED"
  ],
  "Ports": {
    "TCP": [
      80,
      443
    ],
    "UDP": []
  },
  "Temporary": {
    "Enabled": true,
    "AllowedFailedAttempts": 50,
    "FindTime": 300,
    "BanTime": 3600
  },
  "Permanent": {
    "Enabled": true,
    "AllowedTemporaryBans": 3,
    "FindTime": 500
  }
}</t>
  </si>
  <si>
    <t>list of strings (should match valid event names)</t>
  </si>
  <si>
    <t>IPv4 or IPv6 address</t>
  </si>
  <si>
    <t>IDS</t>
  </si>
  <si>
    <t>DDNS</t>
  </si>
  <si>
    <t>MDNS</t>
  </si>
  <si>
    <t>Fixed invalid JSON return code samples.</t>
  </si>
  <si>
    <t>Restore</t>
  </si>
  <si>
    <t>Restores the configuration of the specified</t>
  </si>
  <si>
    <t>Configuration</t>
  </si>
  <si>
    <t>raw configuration file settings encoded as a string</t>
  </si>
  <si>
    <t>{
  "API": "1.0.0",
  "Release": "3.2.1"
}</t>
  </si>
  <si>
    <t>software release version.</t>
  </si>
  <si>
    <t>Added a "Backup" and "Restore" methods to the "Services.Management.LCM.ExecutionEnvironments.{ExecutionEnvironmentId}.Packages.{PackageId}" object.</t>
  </si>
  <si>
    <t>Version 3.8.2 (2018-01-29)</t>
  </si>
  <si>
    <t>Downloading, "Downloaded", Installing", "Installed", "Starting", "Running", "Stopping", "Uninstalling" , "Error"</t>
  </si>
  <si>
    <t>Updated the possible values of the "Status" field ("Services.Management.LCM.ExecutionEnvironments.{ExecutionEnvironmentId}.Packages.{PackageId}") object.</t>
  </si>
  <si>
    <t>{
  "Id": "uci",
  "UUID": "tOhQEAzEzk9zbf9uljt5OnjKEifP8JvQ",
  "Retry": 3,
  "Source": {
    "Protocol": "HTTPS",
    "Address": "feeds.prpl.org",
    "Port": "8080",
    "Resource": "uci.ipkg",
    "Credentials": {
      "Username": "prpl",
      "Password": "foundation"
    }
  }
}</t>
  </si>
  <si>
    <t>Retry</t>
  </si>
  <si>
    <t>install retry count.</t>
  </si>
  <si>
    <t>Added a new field "Retry" to the "Install" method on "Services.Management.LCM.ExecutionEnvironments.{ExecutionEnvironmentId}.Packages.{PackageId}" object.</t>
  </si>
  <si>
    <t>{
  "Configuration": "&lt;?xml version=\"1.0\"?&gt;&lt;Config&gt;&lt;CPUCap&gt;0.30&lt;/CPUCap&gt;&lt;MemoryLimit&gt;50Mb&lt;/MemoryLimit&gt;&lt;PackageName&gt;prplHelloWorld&lt;/PackageName&gt;&lt;/Config&gt;"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</si>
</sst>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Light"/>
      <family val="2"/>
      <scheme val="major"/>
    </font>
    <font>
      <sz val="11"/>
      <color theme="1"/>
      <name val="Calibri Light"/>
      <family val="2"/>
      <scheme val="major"/>
    </font>
    <font>
      <sz val="11"/>
      <color theme="0"/>
      <name val="Calibri Light"/>
      <family val="2"/>
      <scheme val="major"/>
    </font>
    <font>
      <sz val="11"/>
      <color rgb="FF000000"/>
      <name val="Calibri Light"/>
      <family val="2"/>
      <scheme val="major"/>
    </font>
    <font>
      <sz val="11"/>
      <color rgb="FF000000"/>
      <name val="Calibri Light"/>
      <family val="2"/>
    </font>
    <font>
      <sz val="11"/>
      <color theme="1" tint="4.9989318521683403E-2"/>
      <name val="Calibri Light"/>
      <family val="2"/>
      <scheme val="major"/>
    </font>
    <font>
      <sz val="11"/>
      <color theme="1"/>
      <name val="Calibri Light"/>
      <scheme val="major"/>
    </font>
  </fonts>
  <fills count="5">
    <fill>
      <patternFill patternType="none"/>
    </fill>
    <fill>
      <patternFill patternType="gray125"/>
    </fill>
    <fill>
      <patternFill patternType="solid">
        <fgColor rgb="FF7030A0"/>
        <bgColor indexed="64"/>
      </patternFill>
    </fill>
    <fill>
      <patternFill patternType="solid">
        <fgColor theme="0" tint="-4.9989318521683403E-2"/>
        <bgColor indexed="64"/>
      </patternFill>
    </fill>
    <fill>
      <patternFill patternType="solid">
        <fgColor theme="0" tint="-0.14996795556505021"/>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s>
  <cellStyleXfs count="5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8" fillId="4" borderId="1">
      <alignment horizontal="center" vertical="center"/>
    </xf>
  </cellStyleXfs>
  <cellXfs count="141">
    <xf numFmtId="0" fontId="0" fillId="0" borderId="0" xfId="0"/>
    <xf numFmtId="0" fontId="0" fillId="0" borderId="0" xfId="0" applyFill="1"/>
    <xf numFmtId="0" fontId="0" fillId="0" borderId="0" xfId="0" applyFill="1" applyBorder="1"/>
    <xf numFmtId="0" fontId="0" fillId="0" borderId="0" xfId="0" applyFill="1" applyAlignment="1"/>
    <xf numFmtId="0" fontId="0" fillId="0" borderId="0" xfId="0" applyFill="1" applyAlignment="1">
      <alignment wrapText="1"/>
    </xf>
    <xf numFmtId="0" fontId="0" fillId="0" borderId="0" xfId="0" applyAlignment="1">
      <alignment vertical="center"/>
    </xf>
    <xf numFmtId="0" fontId="0" fillId="0" borderId="0" xfId="0" applyAlignment="1">
      <alignment horizontal="right"/>
    </xf>
    <xf numFmtId="0" fontId="0" fillId="0" borderId="0" xfId="0" applyFill="1" applyAlignment="1">
      <alignment horizontal="right" vertical="center"/>
    </xf>
    <xf numFmtId="0" fontId="0" fillId="0" borderId="0" xfId="0" applyAlignment="1">
      <alignment horizontal="left"/>
    </xf>
    <xf numFmtId="49" fontId="0" fillId="0" borderId="0" xfId="0" applyNumberFormat="1"/>
    <xf numFmtId="0" fontId="0" fillId="0" borderId="0" xfId="0" applyFill="1" applyBorder="1" applyAlignment="1">
      <alignment horizontal="left" wrapText="1"/>
    </xf>
    <xf numFmtId="0" fontId="0" fillId="0" borderId="0" xfId="0" applyFill="1" applyAlignment="1">
      <alignment horizontal="left" wrapText="1"/>
    </xf>
    <xf numFmtId="0" fontId="0" fillId="0" borderId="0" xfId="0" applyAlignment="1"/>
    <xf numFmtId="0" fontId="0" fillId="0" borderId="0" xfId="0" applyFill="1" applyAlignment="1">
      <alignment horizontal="right"/>
    </xf>
    <xf numFmtId="0" fontId="0" fillId="0" borderId="0" xfId="0" applyFill="1" applyAlignment="1">
      <alignment horizontal="center"/>
    </xf>
    <xf numFmtId="0" fontId="0" fillId="0" borderId="0" xfId="0" applyAlignment="1">
      <alignment horizontal="center"/>
    </xf>
    <xf numFmtId="0" fontId="3"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4" fillId="0" borderId="0" xfId="0" applyFont="1"/>
    <xf numFmtId="0" fontId="5" fillId="2" borderId="1" xfId="0" applyFont="1" applyFill="1" applyBorder="1" applyAlignment="1">
      <alignment horizontal="right" vertical="top"/>
    </xf>
    <xf numFmtId="0" fontId="4" fillId="0" borderId="1" xfId="0" applyFont="1" applyBorder="1" applyAlignment="1">
      <alignment horizontal="left" vertical="top" wrapText="1"/>
    </xf>
    <xf numFmtId="0" fontId="4" fillId="0" borderId="1" xfId="0" quotePrefix="1" applyFont="1" applyBorder="1" applyAlignment="1">
      <alignment horizontal="left" vertical="top" wrapText="1"/>
    </xf>
    <xf numFmtId="0" fontId="4" fillId="0" borderId="1" xfId="0" applyFont="1" applyBorder="1" applyAlignment="1">
      <alignment horizontal="left" vertical="top"/>
    </xf>
    <xf numFmtId="0" fontId="4" fillId="0" borderId="0" xfId="0" applyFont="1" applyAlignment="1">
      <alignment horizontal="right" vertical="top"/>
    </xf>
    <xf numFmtId="0" fontId="4" fillId="0" borderId="0" xfId="0" applyFont="1" applyAlignment="1">
      <alignment horizontal="left" vertical="top" wrapText="1"/>
    </xf>
    <xf numFmtId="0" fontId="4" fillId="0" borderId="1" xfId="0" applyFont="1" applyFill="1" applyBorder="1" applyAlignment="1">
      <alignment horizontal="center" vertical="center"/>
    </xf>
    <xf numFmtId="0" fontId="4" fillId="0" borderId="1" xfId="0" applyFont="1" applyFill="1" applyBorder="1" applyAlignment="1">
      <alignment horizontal="right" vertical="center"/>
    </xf>
    <xf numFmtId="0" fontId="4" fillId="0" borderId="1" xfId="0" applyFont="1" applyFill="1" applyBorder="1" applyAlignment="1">
      <alignment horizontal="left" vertical="center"/>
    </xf>
    <xf numFmtId="0" fontId="4" fillId="0" borderId="1" xfId="0" applyFont="1" applyFill="1" applyBorder="1" applyAlignment="1">
      <alignment vertical="center"/>
    </xf>
    <xf numFmtId="0" fontId="4" fillId="0" borderId="1" xfId="0" applyFont="1" applyBorder="1" applyAlignment="1">
      <alignment vertical="center"/>
    </xf>
    <xf numFmtId="0" fontId="4" fillId="0" borderId="1" xfId="0" applyFont="1" applyBorder="1"/>
    <xf numFmtId="0" fontId="4" fillId="0" borderId="1" xfId="0" applyFont="1" applyFill="1" applyBorder="1"/>
    <xf numFmtId="0" fontId="4" fillId="0" borderId="1" xfId="0" applyFont="1" applyFill="1" applyBorder="1" applyAlignment="1"/>
    <xf numFmtId="0" fontId="4" fillId="0" borderId="1" xfId="0" applyFont="1" applyFill="1" applyBorder="1" applyAlignment="1">
      <alignment horizontal="right"/>
    </xf>
    <xf numFmtId="49" fontId="4" fillId="0" borderId="1" xfId="0" applyNumberFormat="1" applyFont="1" applyFill="1" applyBorder="1" applyAlignment="1"/>
    <xf numFmtId="49" fontId="4" fillId="0" borderId="1" xfId="0" quotePrefix="1" applyNumberFormat="1" applyFont="1" applyFill="1" applyBorder="1" applyAlignment="1"/>
    <xf numFmtId="49" fontId="4" fillId="0" borderId="1" xfId="0" quotePrefix="1" applyNumberFormat="1" applyFont="1" applyFill="1" applyBorder="1" applyAlignment="1">
      <alignment vertical="center"/>
    </xf>
    <xf numFmtId="49" fontId="4" fillId="0" borderId="1" xfId="0" applyNumberFormat="1" applyFont="1" applyFill="1" applyBorder="1" applyAlignment="1">
      <alignment vertical="center"/>
    </xf>
    <xf numFmtId="0" fontId="4" fillId="0" borderId="1" xfId="0" quotePrefix="1" applyFont="1" applyFill="1" applyBorder="1" applyAlignment="1"/>
    <xf numFmtId="0" fontId="4" fillId="0" borderId="1" xfId="0" applyFont="1" applyBorder="1" applyAlignment="1">
      <alignment horizontal="left" vertical="center"/>
    </xf>
    <xf numFmtId="0" fontId="4" fillId="0" borderId="1" xfId="0" applyFont="1" applyBorder="1" applyAlignment="1">
      <alignment horizontal="right" vertical="center"/>
    </xf>
    <xf numFmtId="0" fontId="4" fillId="0" borderId="1" xfId="0" applyFont="1" applyBorder="1" applyAlignment="1">
      <alignment horizontal="right"/>
    </xf>
    <xf numFmtId="0" fontId="4" fillId="0" borderId="1" xfId="0" quotePrefix="1" applyFont="1" applyBorder="1" applyAlignment="1">
      <alignment horizontal="left" vertical="center"/>
    </xf>
    <xf numFmtId="0" fontId="4" fillId="0" borderId="1" xfId="0" applyFont="1" applyFill="1" applyBorder="1" applyAlignment="1">
      <alignment horizontal="left" vertical="top" wrapText="1"/>
    </xf>
    <xf numFmtId="0" fontId="0" fillId="0" borderId="0" xfId="0" applyFill="1" applyBorder="1" applyAlignment="1">
      <alignment horizontal="left"/>
    </xf>
    <xf numFmtId="0" fontId="0" fillId="0" borderId="0" xfId="0" applyFill="1" applyAlignment="1">
      <alignment horizontal="left"/>
    </xf>
    <xf numFmtId="0" fontId="4" fillId="0" borderId="1" xfId="0" applyFont="1" applyFill="1" applyBorder="1" applyAlignment="1">
      <alignment horizontal="left"/>
    </xf>
    <xf numFmtId="49" fontId="4" fillId="0" borderId="1" xfId="0" applyNumberFormat="1" applyFont="1" applyBorder="1"/>
    <xf numFmtId="49" fontId="0" fillId="0" borderId="1" xfId="0" applyNumberFormat="1" applyBorder="1"/>
    <xf numFmtId="49" fontId="4" fillId="0" borderId="1" xfId="0" applyNumberFormat="1" applyFont="1" applyBorder="1" applyAlignment="1"/>
    <xf numFmtId="49" fontId="0" fillId="0" borderId="0" xfId="0" applyNumberFormat="1" applyAlignment="1">
      <alignment horizontal="left"/>
    </xf>
    <xf numFmtId="0" fontId="0" fillId="0" borderId="0" xfId="0" applyAlignment="1">
      <alignment wrapText="1"/>
    </xf>
    <xf numFmtId="0" fontId="4" fillId="0" borderId="3" xfId="0" applyFont="1" applyBorder="1"/>
    <xf numFmtId="0" fontId="5" fillId="2" borderId="5" xfId="0" applyFont="1" applyFill="1" applyBorder="1" applyAlignment="1">
      <alignment horizontal="center"/>
    </xf>
    <xf numFmtId="0" fontId="5" fillId="2" borderId="6" xfId="0" applyFont="1" applyFill="1" applyBorder="1"/>
    <xf numFmtId="0" fontId="4" fillId="0" borderId="9" xfId="0" applyFont="1" applyBorder="1"/>
    <xf numFmtId="0" fontId="4" fillId="0" borderId="1" xfId="0" applyFont="1" applyFill="1" applyBorder="1" applyAlignment="1">
      <alignment horizontal="left" vertical="top"/>
    </xf>
    <xf numFmtId="0" fontId="4" fillId="0" borderId="2" xfId="0" applyFont="1" applyFill="1" applyBorder="1" applyAlignment="1">
      <alignment horizontal="left" vertical="center"/>
    </xf>
    <xf numFmtId="0" fontId="4" fillId="0" borderId="2" xfId="0" applyFont="1" applyFill="1" applyBorder="1" applyAlignment="1"/>
    <xf numFmtId="0" fontId="4" fillId="0" borderId="3" xfId="0" applyFont="1" applyBorder="1" applyAlignment="1">
      <alignment horizontal="center"/>
    </xf>
    <xf numFmtId="0" fontId="5" fillId="2" borderId="4" xfId="0" applyFont="1" applyFill="1" applyBorder="1"/>
    <xf numFmtId="0" fontId="5" fillId="2" borderId="5" xfId="0" applyFont="1" applyFill="1" applyBorder="1" applyAlignment="1">
      <alignment horizontal="right"/>
    </xf>
    <xf numFmtId="0" fontId="5" fillId="2" borderId="6" xfId="0" applyFont="1" applyFill="1" applyBorder="1" applyAlignment="1">
      <alignment horizont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4" fillId="0" borderId="3" xfId="0" applyFont="1" applyFill="1" applyBorder="1" applyAlignment="1">
      <alignment vertical="center"/>
    </xf>
    <xf numFmtId="0" fontId="5" fillId="2" borderId="5" xfId="0" applyFont="1" applyFill="1" applyBorder="1" applyAlignment="1">
      <alignment horizontal="center" vertical="center"/>
    </xf>
    <xf numFmtId="0" fontId="5" fillId="2" borderId="5" xfId="0" applyFont="1" applyFill="1" applyBorder="1" applyAlignment="1">
      <alignment horizontal="right" vertical="center"/>
    </xf>
    <xf numFmtId="0" fontId="4" fillId="0" borderId="8" xfId="0" applyFont="1" applyFill="1" applyBorder="1" applyAlignment="1">
      <alignment horizontal="center" vertical="center"/>
    </xf>
    <xf numFmtId="0" fontId="4" fillId="0" borderId="8" xfId="0" applyFont="1" applyFill="1" applyBorder="1" applyAlignment="1">
      <alignment horizontal="right" vertical="center"/>
    </xf>
    <xf numFmtId="0" fontId="4" fillId="0" borderId="8" xfId="0" applyFont="1" applyFill="1" applyBorder="1" applyAlignment="1">
      <alignment horizontal="left" vertical="center"/>
    </xf>
    <xf numFmtId="0" fontId="4" fillId="0" borderId="9" xfId="0" applyFont="1" applyFill="1" applyBorder="1" applyAlignment="1">
      <alignment vertical="center"/>
    </xf>
    <xf numFmtId="0" fontId="4" fillId="0" borderId="3" xfId="0" applyFont="1" applyFill="1" applyBorder="1" applyAlignment="1"/>
    <xf numFmtId="0" fontId="4" fillId="0" borderId="3" xfId="0" applyFont="1" applyFill="1" applyBorder="1"/>
    <xf numFmtId="0" fontId="5" fillId="2" borderId="5" xfId="0" applyFont="1" applyFill="1" applyBorder="1" applyAlignment="1"/>
    <xf numFmtId="0" fontId="5" fillId="2" borderId="5" xfId="0" applyFont="1" applyFill="1" applyBorder="1" applyAlignment="1">
      <alignment horizontal="left"/>
    </xf>
    <xf numFmtId="49" fontId="5" fillId="2" borderId="5" xfId="0" applyNumberFormat="1" applyFont="1" applyFill="1" applyBorder="1" applyAlignment="1"/>
    <xf numFmtId="0" fontId="5" fillId="2" borderId="6" xfId="0" applyFont="1" applyFill="1" applyBorder="1" applyAlignment="1"/>
    <xf numFmtId="0" fontId="4" fillId="0" borderId="8" xfId="0" applyFont="1" applyFill="1" applyBorder="1" applyAlignment="1">
      <alignment horizontal="right"/>
    </xf>
    <xf numFmtId="0" fontId="4" fillId="0" borderId="8" xfId="0" applyFont="1" applyFill="1" applyBorder="1" applyAlignment="1"/>
    <xf numFmtId="0" fontId="4" fillId="0" borderId="8" xfId="0" applyFont="1" applyFill="1" applyBorder="1" applyAlignment="1">
      <alignment horizontal="left"/>
    </xf>
    <xf numFmtId="49" fontId="4" fillId="0" borderId="8" xfId="0" applyNumberFormat="1" applyFont="1" applyFill="1" applyBorder="1" applyAlignment="1"/>
    <xf numFmtId="0" fontId="4" fillId="0" borderId="2" xfId="0" applyFont="1" applyBorder="1"/>
    <xf numFmtId="0" fontId="4" fillId="0" borderId="2" xfId="0" applyFont="1" applyFill="1" applyBorder="1"/>
    <xf numFmtId="0" fontId="0" fillId="0" borderId="3" xfId="0" applyBorder="1"/>
    <xf numFmtId="0" fontId="4" fillId="0" borderId="7" xfId="0" applyFont="1" applyFill="1" applyBorder="1"/>
    <xf numFmtId="0" fontId="5" fillId="2" borderId="5" xfId="0" applyFont="1" applyFill="1" applyBorder="1"/>
    <xf numFmtId="0" fontId="4" fillId="0" borderId="8" xfId="0" applyFont="1" applyBorder="1"/>
    <xf numFmtId="0" fontId="4" fillId="0" borderId="3" xfId="0" applyFont="1" applyBorder="1" applyAlignment="1">
      <alignment horizontal="left" vertical="center"/>
    </xf>
    <xf numFmtId="0" fontId="4" fillId="0" borderId="8" xfId="0" applyFont="1" applyBorder="1" applyAlignment="1">
      <alignment horizontal="right" vertical="center"/>
    </xf>
    <xf numFmtId="0" fontId="4" fillId="0" borderId="8" xfId="0" applyFont="1" applyBorder="1" applyAlignment="1">
      <alignment horizontal="left" vertical="center"/>
    </xf>
    <xf numFmtId="0" fontId="4" fillId="0" borderId="8" xfId="0" quotePrefix="1" applyFont="1" applyBorder="1" applyAlignment="1">
      <alignment horizontal="left" vertical="center"/>
    </xf>
    <xf numFmtId="0" fontId="4" fillId="0" borderId="9" xfId="0" applyFont="1" applyBorder="1" applyAlignment="1">
      <alignment horizontal="left" vertical="center"/>
    </xf>
    <xf numFmtId="0" fontId="4" fillId="0" borderId="2" xfId="0" applyFont="1" applyBorder="1" applyAlignment="1">
      <alignment vertical="center"/>
    </xf>
    <xf numFmtId="0" fontId="6" fillId="0" borderId="3" xfId="0" applyFont="1" applyBorder="1" applyAlignment="1">
      <alignment horizontal="left" vertical="center"/>
    </xf>
    <xf numFmtId="0" fontId="5" fillId="2" borderId="4" xfId="0" applyFont="1" applyFill="1" applyBorder="1" applyAlignment="1">
      <alignment vertical="center"/>
    </xf>
    <xf numFmtId="0" fontId="4" fillId="0" borderId="7" xfId="0" applyFont="1" applyBorder="1" applyAlignment="1">
      <alignment vertical="center"/>
    </xf>
    <xf numFmtId="0" fontId="6" fillId="0" borderId="9" xfId="0" applyFont="1" applyBorder="1" applyAlignment="1">
      <alignment horizontal="left" vertical="center"/>
    </xf>
    <xf numFmtId="0" fontId="4" fillId="0" borderId="2" xfId="0" applyFont="1" applyFill="1" applyBorder="1" applyAlignment="1">
      <alignment vertical="center"/>
    </xf>
    <xf numFmtId="0" fontId="4" fillId="0" borderId="7" xfId="0" applyFont="1" applyBorder="1"/>
    <xf numFmtId="0" fontId="5" fillId="2" borderId="4" xfId="0" applyFont="1" applyFill="1" applyBorder="1" applyAlignment="1">
      <alignment horizontal="left" vertical="center"/>
    </xf>
    <xf numFmtId="0" fontId="4" fillId="0" borderId="3" xfId="0" applyFont="1" applyFill="1" applyBorder="1" applyAlignment="1">
      <alignment horizontal="right" vertical="center"/>
    </xf>
    <xf numFmtId="0" fontId="5" fillId="2" borderId="6" xfId="0" applyFont="1" applyFill="1" applyBorder="1" applyAlignment="1">
      <alignment horizontal="right" vertical="center"/>
    </xf>
    <xf numFmtId="0" fontId="4" fillId="0" borderId="7" xfId="0" applyFont="1" applyFill="1" applyBorder="1" applyAlignment="1">
      <alignment horizontal="left" vertical="center"/>
    </xf>
    <xf numFmtId="0" fontId="4" fillId="0" borderId="8" xfId="0" applyFont="1" applyFill="1" applyBorder="1" applyAlignment="1">
      <alignment vertical="center"/>
    </xf>
    <xf numFmtId="0" fontId="4" fillId="0" borderId="9" xfId="0" applyFont="1" applyFill="1" applyBorder="1" applyAlignment="1">
      <alignment horizontal="right" vertical="center"/>
    </xf>
    <xf numFmtId="0" fontId="4" fillId="0" borderId="8" xfId="0" applyFont="1" applyFill="1" applyBorder="1"/>
    <xf numFmtId="0" fontId="4" fillId="0" borderId="9" xfId="0" applyFont="1" applyFill="1" applyBorder="1"/>
    <xf numFmtId="0" fontId="4" fillId="0" borderId="3" xfId="0" applyFont="1" applyFill="1" applyBorder="1" applyAlignment="1">
      <alignment wrapText="1"/>
    </xf>
    <xf numFmtId="0" fontId="5" fillId="2" borderId="5" xfId="0" applyFont="1" applyFill="1" applyBorder="1" applyAlignment="1">
      <alignment vertical="center"/>
    </xf>
    <xf numFmtId="0" fontId="5" fillId="2" borderId="6" xfId="0" applyFont="1" applyFill="1" applyBorder="1" applyAlignment="1">
      <alignment vertical="center" wrapText="1"/>
    </xf>
    <xf numFmtId="0" fontId="4" fillId="0" borderId="8" xfId="0" applyFont="1" applyBorder="1" applyAlignment="1">
      <alignment vertical="center"/>
    </xf>
    <xf numFmtId="0" fontId="0" fillId="0" borderId="0" xfId="0" applyFill="1" applyAlignment="1">
      <alignment horizontal="center" vertical="center"/>
    </xf>
    <xf numFmtId="0" fontId="9" fillId="0" borderId="2" xfId="0" applyFont="1" applyFill="1" applyBorder="1" applyAlignment="1"/>
    <xf numFmtId="0" fontId="9" fillId="0" borderId="1" xfId="0" applyFont="1" applyBorder="1" applyAlignment="1">
      <alignment horizontal="right"/>
    </xf>
    <xf numFmtId="0" fontId="9" fillId="0" borderId="3" xfId="0" applyFont="1" applyBorder="1" applyAlignment="1">
      <alignment horizontal="center"/>
    </xf>
    <xf numFmtId="0" fontId="4" fillId="0" borderId="3" xfId="0" applyFont="1" applyBorder="1" applyAlignment="1">
      <alignment vertical="center"/>
    </xf>
    <xf numFmtId="0" fontId="7" fillId="0" borderId="3" xfId="0" applyFont="1" applyBorder="1" applyAlignment="1">
      <alignment vertical="center"/>
    </xf>
    <xf numFmtId="0" fontId="4" fillId="0" borderId="9" xfId="0" applyFont="1" applyBorder="1" applyAlignment="1">
      <alignment vertical="center"/>
    </xf>
    <xf numFmtId="0" fontId="9" fillId="0" borderId="1" xfId="0" applyNumberFormat="1" applyFont="1" applyBorder="1" applyAlignment="1">
      <alignment horizontal="right"/>
    </xf>
    <xf numFmtId="0" fontId="9" fillId="0" borderId="1" xfId="0" applyNumberFormat="1" applyFont="1" applyFill="1" applyBorder="1" applyAlignment="1">
      <alignment horizontal="right" vertical="center"/>
    </xf>
    <xf numFmtId="0" fontId="9" fillId="0" borderId="1" xfId="0" applyFont="1" applyFill="1" applyBorder="1" applyAlignment="1">
      <alignment horizontal="center" vertical="center"/>
    </xf>
    <xf numFmtId="0" fontId="9" fillId="0" borderId="1" xfId="0" applyFont="1" applyFill="1" applyBorder="1" applyAlignment="1">
      <alignment horizontal="left" vertical="center"/>
    </xf>
    <xf numFmtId="0" fontId="9" fillId="0" borderId="1" xfId="0" applyNumberFormat="1" applyFont="1" applyFill="1" applyBorder="1" applyAlignment="1">
      <alignment horizontal="left" vertical="center"/>
    </xf>
    <xf numFmtId="0" fontId="9" fillId="0" borderId="3" xfId="0" applyNumberFormat="1" applyFont="1" applyFill="1" applyBorder="1" applyAlignment="1">
      <alignment vertical="center"/>
    </xf>
    <xf numFmtId="0" fontId="9" fillId="0" borderId="1" xfId="0" quotePrefix="1" applyFont="1" applyFill="1" applyBorder="1" applyAlignment="1">
      <alignment horizontal="left" vertical="center"/>
    </xf>
    <xf numFmtId="0" fontId="9" fillId="0" borderId="2" xfId="0" applyFont="1" applyFill="1" applyBorder="1"/>
    <xf numFmtId="0" fontId="9" fillId="0" borderId="1" xfId="0" applyFont="1" applyFill="1" applyBorder="1"/>
    <xf numFmtId="0" fontId="9" fillId="0" borderId="3" xfId="0" applyFont="1" applyFill="1" applyBorder="1"/>
    <xf numFmtId="0" fontId="9" fillId="0" borderId="1" xfId="0" applyNumberFormat="1" applyFont="1" applyFill="1" applyBorder="1" applyAlignment="1">
      <alignment horizontal="right"/>
    </xf>
    <xf numFmtId="0" fontId="9" fillId="0" borderId="1" xfId="0" applyFont="1" applyFill="1" applyBorder="1" applyAlignment="1"/>
    <xf numFmtId="0" fontId="9" fillId="0" borderId="1" xfId="0" applyNumberFormat="1" applyFont="1" applyFill="1" applyBorder="1" applyAlignment="1"/>
    <xf numFmtId="0" fontId="9" fillId="0" borderId="1" xfId="0" applyNumberFormat="1" applyFont="1" applyFill="1" applyBorder="1" applyAlignment="1">
      <alignment horizontal="left"/>
    </xf>
    <xf numFmtId="49" fontId="9" fillId="0" borderId="1" xfId="0" applyNumberFormat="1" applyFont="1" applyFill="1" applyBorder="1" applyAlignment="1"/>
    <xf numFmtId="0" fontId="9" fillId="0" borderId="3" xfId="0" applyFont="1" applyBorder="1"/>
    <xf numFmtId="49" fontId="4" fillId="0" borderId="1" xfId="0" applyNumberFormat="1" applyFont="1" applyFill="1" applyBorder="1"/>
    <xf numFmtId="49" fontId="4" fillId="0" borderId="10" xfId="0" applyNumberFormat="1" applyFont="1" applyBorder="1"/>
    <xf numFmtId="0" fontId="9" fillId="0" borderId="2" xfId="0" applyFont="1" applyBorder="1"/>
    <xf numFmtId="0" fontId="9" fillId="0" borderId="3" xfId="0" applyFont="1" applyFill="1" applyBorder="1" applyAlignment="1"/>
    <xf numFmtId="0" fontId="4" fillId="3" borderId="1" xfId="0" applyFont="1" applyFill="1" applyBorder="1" applyAlignment="1">
      <alignment horizontal="left" vertical="top"/>
    </xf>
    <xf numFmtId="49" fontId="0" fillId="0" borderId="1" xfId="0" applyNumberFormat="1" applyFill="1" applyBorder="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Out of Scope" xfId="55"/>
  </cellStyles>
  <dxfs count="105">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alignment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rgb="FF000000"/>
        <name val="Calibri Light"/>
        <scheme val="major"/>
      </font>
      <alignment horizontal="left"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0" formatCode="Genera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alignment horizontal="general"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0"/>
        <name val="Calibri Light"/>
        <scheme val="major"/>
      </font>
      <fill>
        <patternFill patternType="solid">
          <fgColor indexed="64"/>
          <bgColor rgb="FF7030A0"/>
        </patternFill>
      </fill>
      <alignment horizontal="lef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Light"/>
        <scheme val="maj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0"/>
        <name val="Calibri Light"/>
        <scheme val="major"/>
      </font>
      <fill>
        <patternFill patternType="solid">
          <fgColor indexed="64"/>
          <bgColor rgb="FF7030A0"/>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Light"/>
        <scheme val="major"/>
      </font>
      <numFmt numFmtId="0" formatCode="General"/>
      <alignment horizontal="left"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numFmt numFmtId="0" formatCode="Genera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alignment horizontal="left"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0"/>
        <name val="Calibri Light"/>
        <scheme val="major"/>
      </font>
      <fill>
        <patternFill patternType="solid">
          <fgColor indexed="64"/>
          <bgColor rgb="FF7030A0"/>
        </patternFill>
      </fill>
      <alignment horizontal="lef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Light"/>
        <scheme val="maj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0"/>
        <name val="Calibri Light"/>
        <scheme val="major"/>
      </font>
      <fill>
        <patternFill patternType="solid">
          <fgColor indexed="64"/>
          <bgColor rgb="FF7030A0"/>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Light"/>
        <scheme val="maj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0"/>
        <name val="Calibri Light"/>
        <scheme val="major"/>
      </font>
      <fill>
        <patternFill patternType="solid">
          <fgColor indexed="64"/>
          <bgColor rgb="FF7030A0"/>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Light"/>
        <scheme val="major"/>
      </font>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0"/>
        <name val="Calibri Light"/>
        <scheme val="major"/>
      </font>
      <fill>
        <patternFill patternType="solid">
          <fgColor indexed="64"/>
          <bgColor rgb="FF7030A0"/>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right"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1"/>
        <name val="Calibri Light"/>
        <scheme val="maj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numFmt numFmtId="0" formatCode="General"/>
      <fill>
        <patternFill patternType="none">
          <fgColor indexed="64"/>
          <bgColor indexed="65"/>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general"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0"/>
        <name val="Calibri Light"/>
        <scheme val="major"/>
      </font>
      <numFmt numFmtId="30" formatCode="@"/>
      <fill>
        <patternFill patternType="solid">
          <fgColor indexed="64"/>
          <bgColor rgb="FF7030A0"/>
        </patternFill>
      </fill>
      <alignment horizontal="general"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Light"/>
        <scheme val="maj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Light"/>
        <scheme val="major"/>
      </font>
      <fill>
        <patternFill patternType="none">
          <fgColor indexed="64"/>
          <bgColor indexed="65"/>
        </patternFill>
      </fill>
      <alignment horizontal="left"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0"/>
        <name val="Calibri Light"/>
        <scheme val="major"/>
      </font>
      <fill>
        <patternFill patternType="solid">
          <fgColor indexed="64"/>
          <bgColor rgb="FF7030A0"/>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D9D9D9"/>
      <color rgb="FFC6EFCE"/>
      <color rgb="FF9C6500"/>
      <color rgb="FF9C0006"/>
      <color rgb="FFFFEB9C"/>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4" name="_OBJECTS_TABLE" displayName="_OBJECTS_TABLE" ref="A1:I394" totalsRowShown="0" headerRowDxfId="104" dataDxfId="102" headerRowBorderDxfId="103" tableBorderDxfId="101" totalsRowBorderDxfId="100">
  <autoFilter ref="A1:I394"/>
  <sortState ref="A2:L424">
    <sortCondition ref="A2:A424"/>
    <sortCondition ref="C2:C424"/>
    <sortCondition ref="D2:D424"/>
  </sortState>
  <tableColumns count="9">
    <tableColumn id="4" name="Layer" dataDxfId="99">
      <calculatedColumnFormula>VLOOKUP(C2,_RESOURCE_MAP[],3,FALSE)</calculatedColumnFormula>
    </tableColumn>
    <tableColumn id="5" name="Package" dataDxfId="98">
      <calculatedColumnFormula>IFERROR(VLOOKUP(C2,_PACKAGES_MAP[],3,FALSE),"-")</calculatedColumnFormula>
    </tableColumn>
    <tableColumn id="6" name="Object" dataDxfId="97"/>
    <tableColumn id="7" name="Method" dataDxfId="96"/>
    <tableColumn id="8" name="Request Body (Sample)" dataDxfId="95"/>
    <tableColumn id="9" name="Response Body (Parameters)" dataDxfId="94"/>
    <tableColumn id="10" name="Response Body (Sample)" dataDxfId="93">
      <calculatedColumnFormula>CONCATENATE("{
  ""Header"": {
    ""Name"": """,'Response Codes'!$B$2,"""
  }",IF(F2="-","
}",CONCATENATE(",
  ""Body"": ",SUBSTITUTE(F2,"
","
  "),"
}")))</calculatedColumnFormula>
    </tableColumn>
    <tableColumn id="11" name="Resource" dataDxfId="92">
      <calculatedColumnFormula>VLOOKUP(C2,_RESOURCE_MAP[],2,FALSE)</calculatedColumnFormula>
    </tableColumn>
    <tableColumn id="12" name="Description" dataDxfId="91">
      <calculatedColumnFormula>CONCATENATE(VLOOKUP(D2,_METHODS_DESCRIPTION_MAP[],2,FALSE),IF(RIGHT(C2,1)="}"," specified "," "),H2,VLOOKUP(D2,_METHODS_DESCRIPTION_MAP[],3,FALSE))</calculatedColumnFormula>
    </tableColumn>
  </tableColumns>
  <tableStyleInfo showFirstColumn="0" showLastColumn="0" showRowStripes="1" showColumnStripes="0"/>
</table>
</file>

<file path=xl/tables/table10.xml><?xml version="1.0" encoding="utf-8"?>
<table xmlns="http://schemas.openxmlformats.org/spreadsheetml/2006/main" id="10" name="_RESPONSE_CODES_TABLE" displayName="_RESPONSE_CODES_TABLE" ref="A1:E13" totalsRowShown="0" headerRowDxfId="16" dataDxfId="14" headerRowBorderDxfId="15" tableBorderDxfId="13" totalsRowBorderDxfId="12">
  <autoFilter ref="A1:E13"/>
  <tableColumns count="5">
    <tableColumn id="1" name="Raised By" dataDxfId="11"/>
    <tableColumn id="2" name="Name" dataDxfId="10"/>
    <tableColumn id="3" name="Reason" dataDxfId="9"/>
    <tableColumn id="4" name="Sample" dataDxfId="8">
      <calculatedColumnFormula>CONCATENATE("{
  ""Header"": {
    ""Name"": """,B2,"""",IF(C2="-","",CONCATENATE(",","
    ""Description"": """,C2,"""")),"
  }",IF(B2="OK",",
  ""Body"": {
    ""Id"": 0,
    ""Name"": ""Guest""
  }",""),"
}")</calculatedColumnFormula>
    </tableColumn>
    <tableColumn id="5" name="Description" dataDxfId="7"/>
  </tableColumns>
  <tableStyleInfo showFirstColumn="0" showLastColumn="0" showRowStripes="1" showColumnStripes="0"/>
</table>
</file>

<file path=xl/tables/table11.xml><?xml version="1.0" encoding="utf-8"?>
<table xmlns="http://schemas.openxmlformats.org/spreadsheetml/2006/main" id="15" name="_EVENTS_DESCRIPTION_MAP" displayName="_EVENTS_DESCRIPTION_MAP" ref="A1:C173" totalsRowShown="0" dataDxfId="5" headerRowBorderDxfId="6" tableBorderDxfId="4" totalsRowBorderDxfId="3">
  <autoFilter ref="A1:C173"/>
  <tableColumns count="3">
    <tableColumn id="1" name="Event" dataDxfId="2"/>
    <tableColumn id="2" name="Prefix" dataDxfId="1"/>
    <tableColumn id="3" name="Suffix" dataDxfId="0"/>
  </tableColumns>
  <tableStyleInfo showFirstColumn="0" showLastColumn="0" showRowStripes="1" showColumnStripes="0"/>
</table>
</file>

<file path=xl/tables/table2.xml><?xml version="1.0" encoding="utf-8"?>
<table xmlns="http://schemas.openxmlformats.org/spreadsheetml/2006/main" id="6" name="_FIELDS_TABLE" displayName="_FIELDS_TABLE" ref="A1:N1929" totalsRowShown="0" headerRowDxfId="90" dataDxfId="88" headerRowBorderDxfId="89" tableBorderDxfId="87">
  <autoFilter ref="A1:N1929"/>
  <sortState ref="A1342:Q1411">
    <sortCondition ref="A2:A2039"/>
    <sortCondition ref="C2:C2039"/>
    <sortCondition ref="D2:D2039"/>
    <sortCondition ref="E2:E2039"/>
  </sortState>
  <tableColumns count="14">
    <tableColumn id="4" name="Layer" dataDxfId="86">
      <calculatedColumnFormula>VLOOKUP(C2,_RESOURCE_MAP[],3,FALSE)</calculatedColumnFormula>
    </tableColumn>
    <tableColumn id="5" name="Package" dataDxfId="85">
      <calculatedColumnFormula>IFERROR(VLOOKUP(C2,_PACKAGES_MAP[],3,FALSE),"-")</calculatedColumnFormula>
    </tableColumn>
    <tableColumn id="6" name="Object" dataDxfId="84"/>
    <tableColumn id="7" name="Method" dataDxfId="83"/>
    <tableColumn id="8" name="Parameter" dataDxfId="82"/>
    <tableColumn id="9" name="Resource" dataDxfId="81">
      <calculatedColumnFormula>VLOOKUP(C2,_RESOURCE_MAP[],2,FALSE)</calculatedColumnFormula>
    </tableColumn>
    <tableColumn id="10" name="Description" dataDxfId="80">
      <calculatedColumnFormula>CONCATENATE(F2," ",VLOOKUP(E2,_FIELDS_DESCRIPTION_MAP[],2,FALSE))</calculatedColumnFormula>
    </tableColumn>
    <tableColumn id="11" name="Type" dataDxfId="79"/>
    <tableColumn id="12" name="Rights" dataDxfId="78"/>
    <tableColumn id="13" name="Required" dataDxfId="77"/>
    <tableColumn id="14" name="Default Value" dataDxfId="76"/>
    <tableColumn id="15" name="Possible Values" dataDxfId="75"/>
    <tableColumn id="16" name="Format" dataDxfId="74"/>
    <tableColumn id="17" name="Notes" dataDxfId="73">
      <calculatedColumnFormula>IF(AND(K2="-",L2="-",M2="-"),"-",CONCATENATE(IF(K2="-","",CONCATENATE("Default Value is """,K2,""". ")),IF(L2="-","",CONCATENATE("Possible values are ",L2,". ")),IF(M2="-","",CONCATENATE("Format is ",M2,"."))))</calculatedColumnFormula>
    </tableColumn>
  </tableColumns>
  <tableStyleInfo showFirstColumn="0" showLastColumn="0" showRowStripes="1" showColumnStripes="0"/>
</table>
</file>

<file path=xl/tables/table3.xml><?xml version="1.0" encoding="utf-8"?>
<table xmlns="http://schemas.openxmlformats.org/spreadsheetml/2006/main" id="12" name="_RESOURCE_MAP" displayName="_RESOURCE_MAP" ref="A1:C196" totalsRowShown="0" headerRowBorderDxfId="72" tableBorderDxfId="71" totalsRowBorderDxfId="70">
  <autoFilter ref="A1:C196"/>
  <tableColumns count="3">
    <tableColumn id="1" name="Object" dataDxfId="69"/>
    <tableColumn id="2" name="Resource" dataDxfId="68"/>
    <tableColumn id="3" name="Layer" dataDxfId="67"/>
  </tableColumns>
  <tableStyleInfo showFirstColumn="0" showLastColumn="0" showRowStripes="1" showColumnStripes="0"/>
</table>
</file>

<file path=xl/tables/table4.xml><?xml version="1.0" encoding="utf-8"?>
<table xmlns="http://schemas.openxmlformats.org/spreadsheetml/2006/main" id="13" name="_METHODS_DESCRIPTION_MAP" displayName="_METHODS_DESCRIPTION_MAP" ref="A1:C25" totalsRowShown="0" headerRowDxfId="66" headerRowBorderDxfId="65" tableBorderDxfId="64" totalsRowBorderDxfId="63">
  <autoFilter ref="A1:C25"/>
  <tableColumns count="3">
    <tableColumn id="1" name="Procedure" dataDxfId="62"/>
    <tableColumn id="2" name="Prefix" dataDxfId="61"/>
    <tableColumn id="3" name="Sufix" dataDxfId="60"/>
  </tableColumns>
  <tableStyleInfo showFirstColumn="0" showLastColumn="0" showRowStripes="1" showColumnStripes="0"/>
</table>
</file>

<file path=xl/tables/table5.xml><?xml version="1.0" encoding="utf-8"?>
<table xmlns="http://schemas.openxmlformats.org/spreadsheetml/2006/main" id="2" name="_PACKAGES_MAP" displayName="_PACKAGES_MAP" ref="A1:C19" totalsRowShown="0" headerRowBorderDxfId="59" tableBorderDxfId="58" totalsRowBorderDxfId="57">
  <autoFilter ref="A1:C19"/>
  <sortState ref="A2:C19">
    <sortCondition ref="B2:B19"/>
    <sortCondition ref="A2:A19"/>
  </sortState>
  <tableColumns count="3">
    <tableColumn id="1" name="Object" dataDxfId="56"/>
    <tableColumn id="2" name="Layer" dataDxfId="55">
      <calculatedColumnFormula>VLOOKUP(A2,_RESOURCE_MAP[],3,FALSE)</calculatedColumnFormula>
    </tableColumn>
    <tableColumn id="3" name="Package" dataDxfId="54"/>
  </tableColumns>
  <tableStyleInfo showFirstColumn="0" showLastColumn="0" showRowStripes="1" showColumnStripes="0"/>
</table>
</file>

<file path=xl/tables/table6.xml><?xml version="1.0" encoding="utf-8"?>
<table xmlns="http://schemas.openxmlformats.org/spreadsheetml/2006/main" id="14" name="_FIELDS_DESCRIPTION_MAP" displayName="_FIELDS_DESCRIPTION_MAP" ref="A1:B484" totalsRowShown="0" headerRowDxfId="53" headerRowBorderDxfId="52" tableBorderDxfId="51" totalsRowBorderDxfId="50">
  <autoFilter ref="A1:B484"/>
  <sortState ref="A2:B484">
    <sortCondition ref="A2:A484"/>
  </sortState>
  <tableColumns count="2">
    <tableColumn id="1" name="Field" dataDxfId="49"/>
    <tableColumn id="2" name="Description" dataDxfId="48"/>
  </tableColumns>
  <tableStyleInfo showFirstColumn="0" showLastColumn="0" showRowStripes="1" showColumnStripes="0"/>
</table>
</file>

<file path=xl/tables/table7.xml><?xml version="1.0" encoding="utf-8"?>
<table xmlns="http://schemas.openxmlformats.org/spreadsheetml/2006/main" id="7" name="_DATA_TYPES_TABLE" displayName="_DATA_TYPES_TABLE" ref="A1:B14" totalsRowShown="0" headerRowDxfId="47" headerRowBorderDxfId="46" tableBorderDxfId="45" totalsRowBorderDxfId="44">
  <autoFilter ref="A1:B14"/>
  <tableColumns count="2">
    <tableColumn id="1" name="HL-API" dataDxfId="43"/>
    <tableColumn id="2" name="uBus" dataDxfId="42"/>
  </tableColumns>
  <tableStyleInfo showFirstColumn="0" showLastColumn="0" showRowStripes="1" showColumnStripes="0"/>
</table>
</file>

<file path=xl/tables/table8.xml><?xml version="1.0" encoding="utf-8"?>
<table xmlns="http://schemas.openxmlformats.org/spreadsheetml/2006/main" id="9" name="_EVENTS_TABLE" displayName="_EVENTS_TABLE" ref="A1:L347" totalsRowShown="0" headerRowDxfId="41" dataDxfId="39" headerRowBorderDxfId="40" tableBorderDxfId="38" totalsRowBorderDxfId="37">
  <autoFilter ref="A1:L347"/>
  <tableColumns count="12">
    <tableColumn id="4" name="Layer" dataDxfId="36">
      <calculatedColumnFormula>VLOOKUP(C2,_RESOURCE_MAP[],3,FALSE)</calculatedColumnFormula>
    </tableColumn>
    <tableColumn id="5" name="Package" dataDxfId="35">
      <calculatedColumnFormula>IFERROR(VLOOKUP(C2,_PACKAGES_MAP[],3,FALSE),"-")</calculatedColumnFormula>
    </tableColumn>
    <tableColumn id="6" name="Object" dataDxfId="34"/>
    <tableColumn id="7" name="Resource" dataDxfId="33">
      <calculatedColumnFormula>VLOOKUP(C2,_RESOURCE_MAP[],2,FALSE)</calculatedColumnFormula>
    </tableColumn>
    <tableColumn id="8" name="Code" dataDxfId="32">
      <calculatedColumnFormula>IF(C2&lt;&gt;C1,1,E1+1)</calculatedColumnFormula>
    </tableColumn>
    <tableColumn id="9" name="Prefix" dataDxfId="31">
      <calculatedColumnFormula>CONCATENATE(SUBSTITUTE(UPPER(C2),".","_"),"_")</calculatedColumnFormula>
    </tableColumn>
    <tableColumn id="10" name="Event" dataDxfId="30"/>
    <tableColumn id="11" name="Name" dataDxfId="29">
      <calculatedColumnFormula>CONCATENATE(F2,G2)</calculatedColumnFormula>
    </tableColumn>
    <tableColumn id="12" name="Reason" dataDxfId="28"/>
    <tableColumn id="13" name="Parameters" dataDxfId="27"/>
    <tableColumn id="14" name="Sample" dataDxfId="26">
      <calculatedColumnFormula>CONCATENATE("{
  ""Header"": {
    ""Code"": ",E2,",
    ""Name"": """,H2,"""",IF(I2="-","",CONCATENATE(",
    ""Reason"": """, LEFT(I2, SEARCH(",",I2,1)-1),"""")),"
  }",IF(J2="-","
}",CONCATENATE(",
  ""Body"": ",SUBSTITUTE(J2,"
","
  "),"
}")))</calculatedColumnFormula>
    </tableColumn>
    <tableColumn id="15" name="Description" dataDxfId="25">
      <calculatedColumnFormula>CONCATENATE("Raised when ",VLOOKUP(G2,_EVENTS_DESCRIPTION_MAP[],2,FALSE)," ",D2," ",VLOOKUP(G2,_EVENTS_DESCRIPTION_MAP[],3,FALSE),".")</calculatedColumnFormula>
    </tableColumn>
  </tableColumns>
  <tableStyleInfo showFirstColumn="0" showLastColumn="0" showRowStripes="1" showColumnStripes="0"/>
</table>
</file>

<file path=xl/tables/table9.xml><?xml version="1.0" encoding="utf-8"?>
<table xmlns="http://schemas.openxmlformats.org/spreadsheetml/2006/main" id="8" name="_ToC_TABLE" displayName="_ToC_TABLE" ref="A1:D36" totalsRowShown="0" headerRowDxfId="24" headerRowBorderDxfId="23" tableBorderDxfId="22" totalsRowBorderDxfId="21">
  <autoFilter ref="A1:D36"/>
  <tableColumns count="4">
    <tableColumn id="4" name="Layer" dataDxfId="20">
      <calculatedColumnFormula>VLOOKUP(B2,_RESOURCE_MAP[],3,FALSE)</calculatedColumnFormula>
    </tableColumn>
    <tableColumn id="5" name="Object" dataDxfId="19"/>
    <tableColumn id="6" name="Instance" dataDxfId="18"/>
    <tableColumn id="7" name="Description" dataDxfId="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2:C225"/>
  <sheetViews>
    <sheetView showGridLines="0" tabSelected="1" zoomScale="70" zoomScaleNormal="70" workbookViewId="0"/>
  </sheetViews>
  <sheetFormatPr defaultColWidth="8.85546875" defaultRowHeight="15" x14ac:dyDescent="0.25"/>
  <cols>
    <col min="1" max="1" width="4.140625" style="18" customWidth="1"/>
    <col min="2" max="2" width="3" style="23" customWidth="1"/>
    <col min="3" max="3" width="110.42578125" style="24" customWidth="1"/>
    <col min="4" max="16384" width="8.85546875" style="18"/>
  </cols>
  <sheetData>
    <row r="2" spans="2:3" x14ac:dyDescent="0.25">
      <c r="B2" s="16" t="s">
        <v>2620</v>
      </c>
      <c r="C2" s="139"/>
    </row>
    <row r="3" spans="2:3" x14ac:dyDescent="0.25">
      <c r="B3" s="19">
        <v>1</v>
      </c>
      <c r="C3" s="22" t="s">
        <v>2521</v>
      </c>
    </row>
    <row r="4" spans="2:3" x14ac:dyDescent="0.25">
      <c r="B4" s="19">
        <v>2</v>
      </c>
      <c r="C4" s="22" t="s">
        <v>2522</v>
      </c>
    </row>
    <row r="5" spans="2:3" x14ac:dyDescent="0.25">
      <c r="B5" s="19">
        <v>3</v>
      </c>
      <c r="C5" s="22" t="s">
        <v>2575</v>
      </c>
    </row>
    <row r="6" spans="2:3" x14ac:dyDescent="0.25">
      <c r="B6" s="19">
        <v>4</v>
      </c>
      <c r="C6" s="22" t="s">
        <v>2527</v>
      </c>
    </row>
    <row r="7" spans="2:3" x14ac:dyDescent="0.25">
      <c r="B7" s="19">
        <v>5</v>
      </c>
      <c r="C7" s="22" t="s">
        <v>2533</v>
      </c>
    </row>
    <row r="8" spans="2:3" x14ac:dyDescent="0.25">
      <c r="B8" s="19">
        <v>6</v>
      </c>
      <c r="C8" s="22" t="s">
        <v>2537</v>
      </c>
    </row>
    <row r="9" spans="2:3" x14ac:dyDescent="0.25">
      <c r="B9" s="19">
        <v>7</v>
      </c>
      <c r="C9" s="22" t="s">
        <v>2538</v>
      </c>
    </row>
    <row r="10" spans="2:3" x14ac:dyDescent="0.25">
      <c r="B10" s="19">
        <v>8</v>
      </c>
      <c r="C10" s="22" t="s">
        <v>2536</v>
      </c>
    </row>
    <row r="11" spans="2:3" x14ac:dyDescent="0.25">
      <c r="B11" s="19">
        <v>9</v>
      </c>
      <c r="C11" s="22" t="s">
        <v>2541</v>
      </c>
    </row>
    <row r="12" spans="2:3" x14ac:dyDescent="0.25">
      <c r="B12" s="19">
        <v>10</v>
      </c>
      <c r="C12" s="22" t="s">
        <v>2544</v>
      </c>
    </row>
    <row r="13" spans="2:3" x14ac:dyDescent="0.25">
      <c r="B13" s="19">
        <v>11</v>
      </c>
      <c r="C13" s="22" t="s">
        <v>2546</v>
      </c>
    </row>
    <row r="14" spans="2:3" x14ac:dyDescent="0.25">
      <c r="B14" s="19">
        <v>12</v>
      </c>
      <c r="C14" s="22" t="s">
        <v>2547</v>
      </c>
    </row>
    <row r="15" spans="2:3" x14ac:dyDescent="0.25">
      <c r="B15" s="19">
        <v>13</v>
      </c>
      <c r="C15" s="22" t="s">
        <v>2548</v>
      </c>
    </row>
    <row r="16" spans="2:3" x14ac:dyDescent="0.25">
      <c r="B16" s="19">
        <v>14</v>
      </c>
      <c r="C16" s="22" t="s">
        <v>2549</v>
      </c>
    </row>
    <row r="17" spans="2:3" x14ac:dyDescent="0.25">
      <c r="B17" s="19">
        <v>15</v>
      </c>
      <c r="C17" s="22" t="s">
        <v>2559</v>
      </c>
    </row>
    <row r="18" spans="2:3" x14ac:dyDescent="0.25">
      <c r="B18" s="19">
        <v>16</v>
      </c>
      <c r="C18" s="22" t="s">
        <v>2562</v>
      </c>
    </row>
    <row r="19" spans="2:3" x14ac:dyDescent="0.25">
      <c r="B19" s="19">
        <v>17</v>
      </c>
      <c r="C19" s="22" t="s">
        <v>2562</v>
      </c>
    </row>
    <row r="20" spans="2:3" x14ac:dyDescent="0.25">
      <c r="B20" s="19">
        <v>18</v>
      </c>
      <c r="C20" s="22" t="s">
        <v>2568</v>
      </c>
    </row>
    <row r="21" spans="2:3" x14ac:dyDescent="0.25">
      <c r="B21" s="19">
        <v>19</v>
      </c>
      <c r="C21" s="22" t="s">
        <v>2571</v>
      </c>
    </row>
    <row r="22" spans="2:3" x14ac:dyDescent="0.25">
      <c r="B22" s="19">
        <v>20</v>
      </c>
      <c r="C22" s="22" t="s">
        <v>2619</v>
      </c>
    </row>
    <row r="23" spans="2:3" x14ac:dyDescent="0.25">
      <c r="B23" s="19">
        <v>21</v>
      </c>
      <c r="C23" s="22" t="s">
        <v>2622</v>
      </c>
    </row>
    <row r="24" spans="2:3" x14ac:dyDescent="0.25">
      <c r="B24" s="19">
        <v>22</v>
      </c>
      <c r="C24" s="22" t="s">
        <v>2626</v>
      </c>
    </row>
    <row r="25" spans="2:3" x14ac:dyDescent="0.25">
      <c r="B25" s="19">
        <v>23</v>
      </c>
      <c r="C25" s="22" t="s">
        <v>2582</v>
      </c>
    </row>
    <row r="26" spans="2:3" x14ac:dyDescent="0.25">
      <c r="B26" s="19">
        <v>24</v>
      </c>
      <c r="C26" s="22" t="s">
        <v>2593</v>
      </c>
    </row>
    <row r="27" spans="2:3" x14ac:dyDescent="0.25">
      <c r="B27" s="19">
        <v>25</v>
      </c>
      <c r="C27" s="22" t="s">
        <v>2597</v>
      </c>
    </row>
    <row r="28" spans="2:3" x14ac:dyDescent="0.25">
      <c r="B28" s="19">
        <v>26</v>
      </c>
      <c r="C28" s="22" t="s">
        <v>2596</v>
      </c>
    </row>
    <row r="29" spans="2:3" x14ac:dyDescent="0.25">
      <c r="B29" s="19">
        <v>27</v>
      </c>
      <c r="C29" s="22" t="s">
        <v>2598</v>
      </c>
    </row>
    <row r="30" spans="2:3" x14ac:dyDescent="0.25">
      <c r="B30" s="19">
        <v>28</v>
      </c>
      <c r="C30" s="56" t="s">
        <v>2599</v>
      </c>
    </row>
    <row r="31" spans="2:3" x14ac:dyDescent="0.25">
      <c r="B31" s="19">
        <v>29</v>
      </c>
      <c r="C31" s="56" t="s">
        <v>2602</v>
      </c>
    </row>
    <row r="32" spans="2:3" x14ac:dyDescent="0.25">
      <c r="B32" s="19">
        <v>30</v>
      </c>
      <c r="C32" s="56" t="s">
        <v>2603</v>
      </c>
    </row>
    <row r="33" spans="2:3" x14ac:dyDescent="0.25">
      <c r="B33" s="19">
        <v>31</v>
      </c>
      <c r="C33" s="56" t="s">
        <v>2601</v>
      </c>
    </row>
    <row r="34" spans="2:3" x14ac:dyDescent="0.25">
      <c r="B34" s="19">
        <v>32</v>
      </c>
      <c r="C34" s="56" t="s">
        <v>2612</v>
      </c>
    </row>
    <row r="36" spans="2:3" x14ac:dyDescent="0.25">
      <c r="B36" s="16" t="s">
        <v>2520</v>
      </c>
      <c r="C36" s="17"/>
    </row>
    <row r="37" spans="2:3" x14ac:dyDescent="0.25">
      <c r="B37" s="19">
        <v>1</v>
      </c>
      <c r="C37" s="20" t="s">
        <v>2347</v>
      </c>
    </row>
    <row r="38" spans="2:3" x14ac:dyDescent="0.25">
      <c r="B38" s="19">
        <v>2</v>
      </c>
      <c r="C38" s="20" t="s">
        <v>2442</v>
      </c>
    </row>
    <row r="39" spans="2:3" x14ac:dyDescent="0.25">
      <c r="B39" s="19">
        <v>3</v>
      </c>
      <c r="C39" s="20" t="s">
        <v>2444</v>
      </c>
    </row>
    <row r="40" spans="2:3" x14ac:dyDescent="0.25">
      <c r="B40" s="19">
        <v>4</v>
      </c>
      <c r="C40" s="20" t="s">
        <v>2473</v>
      </c>
    </row>
    <row r="42" spans="2:3" x14ac:dyDescent="0.25">
      <c r="B42" s="16" t="s">
        <v>2319</v>
      </c>
      <c r="C42" s="17"/>
    </row>
    <row r="43" spans="2:3" ht="90" x14ac:dyDescent="0.25">
      <c r="B43" s="19">
        <v>1</v>
      </c>
      <c r="C43" s="20" t="s">
        <v>2277</v>
      </c>
    </row>
    <row r="44" spans="2:3" x14ac:dyDescent="0.25">
      <c r="B44" s="19">
        <v>2</v>
      </c>
      <c r="C44" s="20" t="s">
        <v>2274</v>
      </c>
    </row>
    <row r="45" spans="2:3" ht="45" x14ac:dyDescent="0.25">
      <c r="B45" s="19">
        <v>3</v>
      </c>
      <c r="C45" s="20" t="s">
        <v>2275</v>
      </c>
    </row>
    <row r="46" spans="2:3" x14ac:dyDescent="0.25">
      <c r="B46" s="19">
        <v>4</v>
      </c>
      <c r="C46" s="20" t="s">
        <v>2237</v>
      </c>
    </row>
    <row r="47" spans="2:3" ht="30" x14ac:dyDescent="0.25">
      <c r="B47" s="19">
        <v>5</v>
      </c>
      <c r="C47" s="20" t="s">
        <v>2278</v>
      </c>
    </row>
    <row r="48" spans="2:3" x14ac:dyDescent="0.25">
      <c r="B48" s="19">
        <v>6</v>
      </c>
      <c r="C48" s="20" t="s">
        <v>2276</v>
      </c>
    </row>
    <row r="49" spans="2:3" ht="105" x14ac:dyDescent="0.25">
      <c r="B49" s="19">
        <v>7</v>
      </c>
      <c r="C49" s="20" t="s">
        <v>2281</v>
      </c>
    </row>
    <row r="50" spans="2:3" ht="105" x14ac:dyDescent="0.25">
      <c r="B50" s="19">
        <v>8</v>
      </c>
      <c r="C50" s="43" t="s">
        <v>2313</v>
      </c>
    </row>
    <row r="51" spans="2:3" ht="45" x14ac:dyDescent="0.25">
      <c r="B51" s="19">
        <v>9</v>
      </c>
      <c r="C51" s="43" t="s">
        <v>2314</v>
      </c>
    </row>
    <row r="52" spans="2:3" ht="45" x14ac:dyDescent="0.25">
      <c r="B52" s="19">
        <v>10</v>
      </c>
      <c r="C52" s="43" t="s">
        <v>2318</v>
      </c>
    </row>
    <row r="53" spans="2:3" ht="75" x14ac:dyDescent="0.25">
      <c r="B53" s="19">
        <v>11</v>
      </c>
      <c r="C53" s="20" t="s">
        <v>2233</v>
      </c>
    </row>
    <row r="54" spans="2:3" ht="75" x14ac:dyDescent="0.25">
      <c r="B54" s="19">
        <v>12</v>
      </c>
      <c r="C54" s="20" t="s">
        <v>2337</v>
      </c>
    </row>
    <row r="55" spans="2:3" ht="45" x14ac:dyDescent="0.25">
      <c r="B55" s="19">
        <v>13</v>
      </c>
      <c r="C55" s="43" t="s">
        <v>2103</v>
      </c>
    </row>
    <row r="56" spans="2:3" ht="75" x14ac:dyDescent="0.25">
      <c r="B56" s="19">
        <v>14</v>
      </c>
      <c r="C56" s="20" t="s">
        <v>2323</v>
      </c>
    </row>
    <row r="57" spans="2:3" ht="45" x14ac:dyDescent="0.25">
      <c r="B57" s="19">
        <v>15</v>
      </c>
      <c r="C57" s="20" t="s">
        <v>2329</v>
      </c>
    </row>
    <row r="58" spans="2:3" x14ac:dyDescent="0.25">
      <c r="B58" s="19">
        <v>16</v>
      </c>
      <c r="C58" s="20" t="s">
        <v>2342</v>
      </c>
    </row>
    <row r="60" spans="2:3" x14ac:dyDescent="0.25">
      <c r="B60" s="16" t="s">
        <v>2090</v>
      </c>
      <c r="C60" s="17"/>
    </row>
    <row r="61" spans="2:3" ht="90" x14ac:dyDescent="0.25">
      <c r="B61" s="19">
        <v>1</v>
      </c>
      <c r="C61" s="20" t="s">
        <v>2028</v>
      </c>
    </row>
    <row r="62" spans="2:3" ht="75" x14ac:dyDescent="0.25">
      <c r="B62" s="19">
        <v>2</v>
      </c>
      <c r="C62" s="20" t="s">
        <v>2029</v>
      </c>
    </row>
    <row r="63" spans="2:3" ht="45" x14ac:dyDescent="0.25">
      <c r="B63" s="19">
        <v>3</v>
      </c>
      <c r="C63" s="20" t="s">
        <v>2089</v>
      </c>
    </row>
    <row r="64" spans="2:3" ht="45" x14ac:dyDescent="0.25">
      <c r="B64" s="19">
        <v>4</v>
      </c>
      <c r="C64" s="20" t="s">
        <v>2035</v>
      </c>
    </row>
    <row r="65" spans="2:3" ht="45" x14ac:dyDescent="0.25">
      <c r="B65" s="19">
        <v>5</v>
      </c>
      <c r="C65" s="20" t="s">
        <v>2036</v>
      </c>
    </row>
    <row r="67" spans="2:3" x14ac:dyDescent="0.25">
      <c r="B67" s="16" t="s">
        <v>2013</v>
      </c>
      <c r="C67" s="17"/>
    </row>
    <row r="68" spans="2:3" x14ac:dyDescent="0.25">
      <c r="B68" s="19">
        <v>1</v>
      </c>
      <c r="C68" s="20" t="s">
        <v>2014</v>
      </c>
    </row>
    <row r="70" spans="2:3" x14ac:dyDescent="0.25">
      <c r="B70" s="16" t="s">
        <v>2012</v>
      </c>
      <c r="C70" s="17"/>
    </row>
    <row r="71" spans="2:3" x14ac:dyDescent="0.25">
      <c r="B71" s="19">
        <v>1</v>
      </c>
      <c r="C71" s="20" t="s">
        <v>1989</v>
      </c>
    </row>
    <row r="72" spans="2:3" ht="75" x14ac:dyDescent="0.25">
      <c r="B72" s="19">
        <v>2</v>
      </c>
      <c r="C72" s="20" t="s">
        <v>1993</v>
      </c>
    </row>
    <row r="73" spans="2:3" x14ac:dyDescent="0.25">
      <c r="B73" s="19">
        <v>3</v>
      </c>
      <c r="C73" s="20" t="s">
        <v>1994</v>
      </c>
    </row>
    <row r="74" spans="2:3" x14ac:dyDescent="0.25">
      <c r="B74" s="19">
        <v>4</v>
      </c>
      <c r="C74" s="20" t="s">
        <v>1995</v>
      </c>
    </row>
    <row r="75" spans="2:3" x14ac:dyDescent="0.25">
      <c r="B75" s="19">
        <v>5</v>
      </c>
      <c r="C75" s="20" t="s">
        <v>1996</v>
      </c>
    </row>
    <row r="76" spans="2:3" ht="75" x14ac:dyDescent="0.25">
      <c r="B76" s="19">
        <v>6</v>
      </c>
      <c r="C76" s="20" t="s">
        <v>1997</v>
      </c>
    </row>
    <row r="77" spans="2:3" ht="45" x14ac:dyDescent="0.25">
      <c r="B77" s="19">
        <v>7</v>
      </c>
      <c r="C77" s="20" t="s">
        <v>2001</v>
      </c>
    </row>
    <row r="78" spans="2:3" x14ac:dyDescent="0.25">
      <c r="B78" s="19">
        <v>8</v>
      </c>
      <c r="C78" s="20" t="s">
        <v>2006</v>
      </c>
    </row>
    <row r="79" spans="2:3" x14ac:dyDescent="0.25">
      <c r="B79" s="19">
        <v>9</v>
      </c>
      <c r="C79" s="20" t="s">
        <v>2007</v>
      </c>
    </row>
    <row r="80" spans="2:3" ht="30" x14ac:dyDescent="0.25">
      <c r="B80" s="19">
        <v>10</v>
      </c>
      <c r="C80" s="20" t="s">
        <v>2010</v>
      </c>
    </row>
    <row r="81" spans="2:3" ht="60" x14ac:dyDescent="0.25">
      <c r="B81" s="19">
        <v>11</v>
      </c>
      <c r="C81" s="20" t="s">
        <v>2011</v>
      </c>
    </row>
    <row r="83" spans="2:3" x14ac:dyDescent="0.25">
      <c r="B83" s="16" t="s">
        <v>1988</v>
      </c>
      <c r="C83" s="17"/>
    </row>
    <row r="84" spans="2:3" x14ac:dyDescent="0.25">
      <c r="B84" s="19">
        <v>1</v>
      </c>
      <c r="C84" s="20" t="s">
        <v>1843</v>
      </c>
    </row>
    <row r="85" spans="2:3" x14ac:dyDescent="0.25">
      <c r="B85" s="19">
        <v>2</v>
      </c>
      <c r="C85" s="20" t="s">
        <v>1849</v>
      </c>
    </row>
    <row r="86" spans="2:3" x14ac:dyDescent="0.25">
      <c r="B86" s="19">
        <v>3</v>
      </c>
      <c r="C86" s="20" t="s">
        <v>1851</v>
      </c>
    </row>
    <row r="87" spans="2:3" x14ac:dyDescent="0.25">
      <c r="B87" s="19">
        <v>4</v>
      </c>
      <c r="C87" s="20" t="s">
        <v>1865</v>
      </c>
    </row>
    <row r="88" spans="2:3" x14ac:dyDescent="0.25">
      <c r="B88" s="19">
        <v>5</v>
      </c>
      <c r="C88" s="20" t="s">
        <v>1870</v>
      </c>
    </row>
    <row r="89" spans="2:3" x14ac:dyDescent="0.25">
      <c r="B89" s="19">
        <v>6</v>
      </c>
      <c r="C89" s="20" t="s">
        <v>1871</v>
      </c>
    </row>
    <row r="90" spans="2:3" x14ac:dyDescent="0.25">
      <c r="B90" s="19">
        <v>7</v>
      </c>
      <c r="C90" s="20" t="s">
        <v>1877</v>
      </c>
    </row>
    <row r="91" spans="2:3" ht="105" x14ac:dyDescent="0.25">
      <c r="B91" s="19">
        <v>8</v>
      </c>
      <c r="C91" s="20" t="s">
        <v>1916</v>
      </c>
    </row>
    <row r="92" spans="2:3" ht="90" x14ac:dyDescent="0.25">
      <c r="B92" s="19">
        <v>9</v>
      </c>
      <c r="C92" s="20" t="s">
        <v>1918</v>
      </c>
    </row>
    <row r="93" spans="2:3" ht="75" x14ac:dyDescent="0.25">
      <c r="B93" s="19">
        <v>10</v>
      </c>
      <c r="C93" s="20" t="s">
        <v>1919</v>
      </c>
    </row>
    <row r="94" spans="2:3" ht="195" x14ac:dyDescent="0.25">
      <c r="B94" s="19">
        <v>11</v>
      </c>
      <c r="C94" s="20" t="s">
        <v>1936</v>
      </c>
    </row>
    <row r="95" spans="2:3" ht="300" x14ac:dyDescent="0.25">
      <c r="B95" s="19">
        <v>12</v>
      </c>
      <c r="C95" s="20" t="s">
        <v>1986</v>
      </c>
    </row>
    <row r="97" spans="2:3" x14ac:dyDescent="0.25">
      <c r="B97" s="16" t="s">
        <v>1806</v>
      </c>
      <c r="C97" s="17"/>
    </row>
    <row r="98" spans="2:3" ht="30" x14ac:dyDescent="0.25">
      <c r="B98" s="19">
        <v>1</v>
      </c>
      <c r="C98" s="20" t="s">
        <v>1808</v>
      </c>
    </row>
    <row r="99" spans="2:3" ht="30" x14ac:dyDescent="0.25">
      <c r="B99" s="19">
        <v>2</v>
      </c>
      <c r="C99" s="20" t="s">
        <v>1824</v>
      </c>
    </row>
    <row r="100" spans="2:3" x14ac:dyDescent="0.25">
      <c r="B100" s="19">
        <v>3</v>
      </c>
      <c r="C100" s="20" t="s">
        <v>1830</v>
      </c>
    </row>
    <row r="101" spans="2:3" ht="30" x14ac:dyDescent="0.25">
      <c r="B101" s="19">
        <v>4</v>
      </c>
      <c r="C101" s="20" t="s">
        <v>1835</v>
      </c>
    </row>
    <row r="102" spans="2:3" ht="30" x14ac:dyDescent="0.25">
      <c r="B102" s="19">
        <v>5</v>
      </c>
      <c r="C102" s="20" t="s">
        <v>1841</v>
      </c>
    </row>
    <row r="104" spans="2:3" x14ac:dyDescent="0.25">
      <c r="B104" s="16" t="s">
        <v>1805</v>
      </c>
      <c r="C104" s="17"/>
    </row>
    <row r="105" spans="2:3" ht="90" x14ac:dyDescent="0.25">
      <c r="B105" s="19">
        <v>1</v>
      </c>
      <c r="C105" s="20" t="s">
        <v>1725</v>
      </c>
    </row>
    <row r="106" spans="2:3" ht="120" x14ac:dyDescent="0.25">
      <c r="B106" s="19">
        <v>2</v>
      </c>
      <c r="C106" s="20" t="s">
        <v>1724</v>
      </c>
    </row>
    <row r="107" spans="2:3" ht="90" x14ac:dyDescent="0.25">
      <c r="B107" s="19">
        <v>3</v>
      </c>
      <c r="C107" s="20" t="s">
        <v>1723</v>
      </c>
    </row>
    <row r="108" spans="2:3" ht="30" x14ac:dyDescent="0.25">
      <c r="B108" s="19">
        <v>4</v>
      </c>
      <c r="C108" s="20" t="s">
        <v>1722</v>
      </c>
    </row>
    <row r="109" spans="2:3" ht="75" x14ac:dyDescent="0.25">
      <c r="B109" s="19">
        <v>5</v>
      </c>
      <c r="C109" s="20" t="s">
        <v>1721</v>
      </c>
    </row>
    <row r="110" spans="2:3" ht="105" x14ac:dyDescent="0.25">
      <c r="B110" s="19">
        <v>6</v>
      </c>
      <c r="C110" s="20" t="s">
        <v>1719</v>
      </c>
    </row>
    <row r="111" spans="2:3" ht="30" x14ac:dyDescent="0.25">
      <c r="B111" s="19">
        <v>7</v>
      </c>
      <c r="C111" s="20" t="s">
        <v>1720</v>
      </c>
    </row>
    <row r="112" spans="2:3" ht="45" x14ac:dyDescent="0.25">
      <c r="B112" s="19">
        <v>8</v>
      </c>
      <c r="C112" s="20" t="s">
        <v>1726</v>
      </c>
    </row>
    <row r="113" spans="2:3" ht="45" x14ac:dyDescent="0.25">
      <c r="B113" s="19">
        <v>9</v>
      </c>
      <c r="C113" s="20" t="s">
        <v>1732</v>
      </c>
    </row>
    <row r="114" spans="2:3" ht="45" x14ac:dyDescent="0.25">
      <c r="B114" s="19">
        <v>10</v>
      </c>
      <c r="C114" s="20" t="s">
        <v>1771</v>
      </c>
    </row>
    <row r="115" spans="2:3" ht="45" x14ac:dyDescent="0.25">
      <c r="B115" s="19">
        <v>11</v>
      </c>
      <c r="C115" s="20" t="s">
        <v>1799</v>
      </c>
    </row>
    <row r="117" spans="2:3" x14ac:dyDescent="0.25">
      <c r="B117" s="16" t="s">
        <v>1699</v>
      </c>
      <c r="C117" s="17"/>
    </row>
    <row r="118" spans="2:3" ht="30" x14ac:dyDescent="0.25">
      <c r="B118" s="19">
        <v>1</v>
      </c>
      <c r="C118" s="20" t="s">
        <v>1679</v>
      </c>
    </row>
    <row r="119" spans="2:3" ht="45" x14ac:dyDescent="0.25">
      <c r="B119" s="19">
        <v>2</v>
      </c>
      <c r="C119" s="21" t="s">
        <v>1684</v>
      </c>
    </row>
    <row r="120" spans="2:3" ht="30" x14ac:dyDescent="0.25">
      <c r="B120" s="19">
        <v>3</v>
      </c>
      <c r="C120" s="21" t="s">
        <v>1685</v>
      </c>
    </row>
    <row r="121" spans="2:3" ht="120" x14ac:dyDescent="0.25">
      <c r="B121" s="19">
        <v>4</v>
      </c>
      <c r="C121" s="21" t="s">
        <v>1694</v>
      </c>
    </row>
    <row r="122" spans="2:3" x14ac:dyDescent="0.25">
      <c r="B122" s="19">
        <v>5</v>
      </c>
      <c r="C122" s="21" t="s">
        <v>1697</v>
      </c>
    </row>
    <row r="124" spans="2:3" x14ac:dyDescent="0.25">
      <c r="B124" s="16" t="s">
        <v>1654</v>
      </c>
      <c r="C124" s="17"/>
    </row>
    <row r="125" spans="2:3" ht="60" x14ac:dyDescent="0.25">
      <c r="B125" s="19">
        <v>1</v>
      </c>
      <c r="C125" s="20" t="s">
        <v>1634</v>
      </c>
    </row>
    <row r="126" spans="2:3" ht="60" x14ac:dyDescent="0.25">
      <c r="B126" s="19">
        <v>2</v>
      </c>
      <c r="C126" s="20" t="s">
        <v>1643</v>
      </c>
    </row>
    <row r="127" spans="2:3" ht="30" x14ac:dyDescent="0.25">
      <c r="B127" s="19">
        <v>3</v>
      </c>
      <c r="C127" s="20" t="s">
        <v>1644</v>
      </c>
    </row>
    <row r="128" spans="2:3" ht="255" x14ac:dyDescent="0.25">
      <c r="B128" s="19">
        <v>4</v>
      </c>
      <c r="C128" s="20" t="s">
        <v>1672</v>
      </c>
    </row>
    <row r="129" spans="2:3" ht="30" x14ac:dyDescent="0.25">
      <c r="B129" s="19">
        <v>5</v>
      </c>
      <c r="C129" s="20" t="s">
        <v>1667</v>
      </c>
    </row>
    <row r="130" spans="2:3" ht="75" x14ac:dyDescent="0.25">
      <c r="B130" s="19">
        <v>6</v>
      </c>
      <c r="C130" s="20" t="s">
        <v>1677</v>
      </c>
    </row>
    <row r="132" spans="2:3" x14ac:dyDescent="0.25">
      <c r="B132" s="16" t="s">
        <v>1586</v>
      </c>
      <c r="C132" s="17"/>
    </row>
    <row r="133" spans="2:3" ht="210" x14ac:dyDescent="0.25">
      <c r="B133" s="19">
        <v>1</v>
      </c>
      <c r="C133" s="20" t="s">
        <v>1589</v>
      </c>
    </row>
    <row r="134" spans="2:3" ht="30" x14ac:dyDescent="0.25">
      <c r="B134" s="19">
        <v>2</v>
      </c>
      <c r="C134" s="20" t="s">
        <v>1590</v>
      </c>
    </row>
    <row r="135" spans="2:3" x14ac:dyDescent="0.25">
      <c r="B135" s="19">
        <v>3</v>
      </c>
      <c r="C135" s="20" t="s">
        <v>1592</v>
      </c>
    </row>
    <row r="136" spans="2:3" ht="30" x14ac:dyDescent="0.25">
      <c r="B136" s="19">
        <v>4</v>
      </c>
      <c r="C136" s="20" t="s">
        <v>1595</v>
      </c>
    </row>
    <row r="137" spans="2:3" ht="90" x14ac:dyDescent="0.25">
      <c r="B137" s="19">
        <v>5</v>
      </c>
      <c r="C137" s="20" t="s">
        <v>1604</v>
      </c>
    </row>
    <row r="138" spans="2:3" ht="60" x14ac:dyDescent="0.25">
      <c r="B138" s="19">
        <v>6</v>
      </c>
      <c r="C138" s="20" t="s">
        <v>1607</v>
      </c>
    </row>
    <row r="140" spans="2:3" x14ac:dyDescent="0.25">
      <c r="B140" s="16" t="s">
        <v>1545</v>
      </c>
      <c r="C140" s="17"/>
    </row>
    <row r="141" spans="2:3" ht="165" x14ac:dyDescent="0.25">
      <c r="B141" s="19">
        <v>1</v>
      </c>
      <c r="C141" s="20" t="s">
        <v>1535</v>
      </c>
    </row>
    <row r="143" spans="2:3" x14ac:dyDescent="0.25">
      <c r="B143" s="16" t="s">
        <v>1504</v>
      </c>
      <c r="C143" s="17"/>
    </row>
    <row r="144" spans="2:3" ht="30" x14ac:dyDescent="0.25">
      <c r="B144" s="19">
        <v>1</v>
      </c>
      <c r="C144" s="20" t="s">
        <v>1505</v>
      </c>
    </row>
    <row r="145" spans="2:3" x14ac:dyDescent="0.25">
      <c r="B145" s="19">
        <v>2</v>
      </c>
      <c r="C145" s="22" t="s">
        <v>1508</v>
      </c>
    </row>
    <row r="146" spans="2:3" x14ac:dyDescent="0.25">
      <c r="B146" s="19">
        <v>3</v>
      </c>
      <c r="C146" s="22" t="s">
        <v>1516</v>
      </c>
    </row>
    <row r="147" spans="2:3" x14ac:dyDescent="0.25">
      <c r="B147" s="19">
        <v>4</v>
      </c>
      <c r="C147" s="22" t="s">
        <v>1518</v>
      </c>
    </row>
    <row r="148" spans="2:3" x14ac:dyDescent="0.25">
      <c r="B148" s="19">
        <v>5</v>
      </c>
      <c r="C148" s="22" t="s">
        <v>1520</v>
      </c>
    </row>
    <row r="149" spans="2:3" x14ac:dyDescent="0.25">
      <c r="B149" s="19">
        <v>6</v>
      </c>
      <c r="C149" s="22" t="s">
        <v>1519</v>
      </c>
    </row>
    <row r="151" spans="2:3" x14ac:dyDescent="0.25">
      <c r="B151" s="16" t="s">
        <v>1486</v>
      </c>
      <c r="C151" s="17"/>
    </row>
    <row r="152" spans="2:3" ht="45" x14ac:dyDescent="0.25">
      <c r="B152" s="19">
        <v>1</v>
      </c>
      <c r="C152" s="20" t="s">
        <v>1446</v>
      </c>
    </row>
    <row r="153" spans="2:3" ht="60" x14ac:dyDescent="0.25">
      <c r="B153" s="19">
        <v>2</v>
      </c>
      <c r="C153" s="20" t="s">
        <v>1448</v>
      </c>
    </row>
    <row r="154" spans="2:3" ht="60" x14ac:dyDescent="0.25">
      <c r="B154" s="19">
        <v>3</v>
      </c>
      <c r="C154" s="20" t="s">
        <v>1452</v>
      </c>
    </row>
    <row r="155" spans="2:3" ht="30" x14ac:dyDescent="0.25">
      <c r="B155" s="19">
        <v>4</v>
      </c>
      <c r="C155" s="20" t="s">
        <v>1454</v>
      </c>
    </row>
    <row r="156" spans="2:3" x14ac:dyDescent="0.25">
      <c r="B156" s="19">
        <v>5</v>
      </c>
      <c r="C156" s="20" t="s">
        <v>1463</v>
      </c>
    </row>
    <row r="157" spans="2:3" x14ac:dyDescent="0.25">
      <c r="B157" s="19">
        <v>6</v>
      </c>
      <c r="C157" s="20" t="s">
        <v>1467</v>
      </c>
    </row>
    <row r="158" spans="2:3" x14ac:dyDescent="0.25">
      <c r="B158" s="19">
        <v>7</v>
      </c>
      <c r="C158" s="20" t="s">
        <v>1472</v>
      </c>
    </row>
    <row r="159" spans="2:3" ht="30" x14ac:dyDescent="0.25">
      <c r="B159" s="19">
        <v>8</v>
      </c>
      <c r="C159" s="20" t="s">
        <v>1503</v>
      </c>
    </row>
    <row r="160" spans="2:3" ht="30" x14ac:dyDescent="0.25">
      <c r="B160" s="19">
        <v>9</v>
      </c>
      <c r="C160" s="20" t="s">
        <v>1485</v>
      </c>
    </row>
    <row r="162" spans="2:3" x14ac:dyDescent="0.25">
      <c r="B162" s="16" t="s">
        <v>1327</v>
      </c>
      <c r="C162" s="17"/>
    </row>
    <row r="163" spans="2:3" x14ac:dyDescent="0.25">
      <c r="B163" s="19">
        <v>1</v>
      </c>
      <c r="C163" s="20" t="s">
        <v>554</v>
      </c>
    </row>
    <row r="164" spans="2:3" x14ac:dyDescent="0.25">
      <c r="B164" s="19">
        <v>2</v>
      </c>
      <c r="C164" s="20" t="s">
        <v>1181</v>
      </c>
    </row>
    <row r="166" spans="2:3" x14ac:dyDescent="0.25">
      <c r="B166" s="16" t="s">
        <v>511</v>
      </c>
      <c r="C166" s="17"/>
    </row>
    <row r="167" spans="2:3" x14ac:dyDescent="0.25">
      <c r="B167" s="19">
        <v>1</v>
      </c>
      <c r="C167" s="20" t="s">
        <v>494</v>
      </c>
    </row>
    <row r="168" spans="2:3" x14ac:dyDescent="0.25">
      <c r="B168" s="19">
        <f>B167+1</f>
        <v>2</v>
      </c>
      <c r="C168" s="20" t="s">
        <v>495</v>
      </c>
    </row>
    <row r="169" spans="2:3" x14ac:dyDescent="0.25">
      <c r="B169" s="19">
        <f t="shared" ref="B169:B183" si="0">B168+1</f>
        <v>3</v>
      </c>
      <c r="C169" s="20" t="s">
        <v>496</v>
      </c>
    </row>
    <row r="170" spans="2:3" x14ac:dyDescent="0.25">
      <c r="B170" s="19">
        <f t="shared" si="0"/>
        <v>4</v>
      </c>
      <c r="C170" s="20" t="s">
        <v>497</v>
      </c>
    </row>
    <row r="171" spans="2:3" x14ac:dyDescent="0.25">
      <c r="B171" s="19">
        <f t="shared" si="0"/>
        <v>5</v>
      </c>
      <c r="C171" s="20" t="s">
        <v>498</v>
      </c>
    </row>
    <row r="172" spans="2:3" x14ac:dyDescent="0.25">
      <c r="B172" s="19">
        <f t="shared" si="0"/>
        <v>6</v>
      </c>
      <c r="C172" s="20" t="s">
        <v>499</v>
      </c>
    </row>
    <row r="173" spans="2:3" x14ac:dyDescent="0.25">
      <c r="B173" s="19">
        <f t="shared" si="0"/>
        <v>7</v>
      </c>
      <c r="C173" s="20" t="s">
        <v>500</v>
      </c>
    </row>
    <row r="174" spans="2:3" x14ac:dyDescent="0.25">
      <c r="B174" s="19">
        <f t="shared" si="0"/>
        <v>8</v>
      </c>
      <c r="C174" s="20" t="s">
        <v>501</v>
      </c>
    </row>
    <row r="175" spans="2:3" x14ac:dyDescent="0.25">
      <c r="B175" s="19">
        <f t="shared" si="0"/>
        <v>9</v>
      </c>
      <c r="C175" s="20" t="s">
        <v>502</v>
      </c>
    </row>
    <row r="176" spans="2:3" ht="30" x14ac:dyDescent="0.25">
      <c r="B176" s="19">
        <f t="shared" si="0"/>
        <v>10</v>
      </c>
      <c r="C176" s="20" t="s">
        <v>503</v>
      </c>
    </row>
    <row r="177" spans="2:3" ht="30" x14ac:dyDescent="0.25">
      <c r="B177" s="19">
        <f t="shared" si="0"/>
        <v>11</v>
      </c>
      <c r="C177" s="20" t="s">
        <v>504</v>
      </c>
    </row>
    <row r="178" spans="2:3" ht="30" x14ac:dyDescent="0.25">
      <c r="B178" s="19">
        <f t="shared" si="0"/>
        <v>12</v>
      </c>
      <c r="C178" s="20" t="s">
        <v>505</v>
      </c>
    </row>
    <row r="179" spans="2:3" ht="30" x14ac:dyDescent="0.25">
      <c r="B179" s="19">
        <f t="shared" si="0"/>
        <v>13</v>
      </c>
      <c r="C179" s="20" t="s">
        <v>506</v>
      </c>
    </row>
    <row r="180" spans="2:3" x14ac:dyDescent="0.25">
      <c r="B180" s="19">
        <f t="shared" si="0"/>
        <v>14</v>
      </c>
      <c r="C180" s="20" t="s">
        <v>507</v>
      </c>
    </row>
    <row r="181" spans="2:3" ht="30" x14ac:dyDescent="0.25">
      <c r="B181" s="19">
        <f t="shared" si="0"/>
        <v>15</v>
      </c>
      <c r="C181" s="20" t="s">
        <v>508</v>
      </c>
    </row>
    <row r="182" spans="2:3" ht="30" x14ac:dyDescent="0.25">
      <c r="B182" s="19">
        <f t="shared" si="0"/>
        <v>16</v>
      </c>
      <c r="C182" s="20" t="s">
        <v>509</v>
      </c>
    </row>
    <row r="183" spans="2:3" ht="45" x14ac:dyDescent="0.25">
      <c r="B183" s="19">
        <f t="shared" si="0"/>
        <v>17</v>
      </c>
      <c r="C183" s="20" t="s">
        <v>510</v>
      </c>
    </row>
    <row r="185" spans="2:3" x14ac:dyDescent="0.25">
      <c r="B185" s="16" t="s">
        <v>512</v>
      </c>
      <c r="C185" s="17"/>
    </row>
    <row r="186" spans="2:3" x14ac:dyDescent="0.25">
      <c r="B186" s="19">
        <v>1</v>
      </c>
      <c r="C186" s="20" t="s">
        <v>513</v>
      </c>
    </row>
    <row r="187" spans="2:3" x14ac:dyDescent="0.25">
      <c r="B187" s="19">
        <f>B186+1</f>
        <v>2</v>
      </c>
      <c r="C187" s="20" t="s">
        <v>514</v>
      </c>
    </row>
    <row r="189" spans="2:3" x14ac:dyDescent="0.25">
      <c r="B189" s="16" t="s">
        <v>515</v>
      </c>
      <c r="C189" s="17"/>
    </row>
    <row r="190" spans="2:3" x14ac:dyDescent="0.25">
      <c r="B190" s="19">
        <v>1</v>
      </c>
      <c r="C190" s="20" t="s">
        <v>516</v>
      </c>
    </row>
    <row r="191" spans="2:3" x14ac:dyDescent="0.25">
      <c r="B191" s="19">
        <f>B190+1</f>
        <v>2</v>
      </c>
      <c r="C191" s="20" t="s">
        <v>517</v>
      </c>
    </row>
    <row r="192" spans="2:3" ht="30" x14ac:dyDescent="0.25">
      <c r="B192" s="19">
        <f t="shared" ref="B192:B212" si="1">B191+1</f>
        <v>3</v>
      </c>
      <c r="C192" s="20" t="s">
        <v>518</v>
      </c>
    </row>
    <row r="193" spans="2:3" x14ac:dyDescent="0.25">
      <c r="B193" s="19">
        <f t="shared" si="1"/>
        <v>4</v>
      </c>
      <c r="C193" s="20" t="s">
        <v>519</v>
      </c>
    </row>
    <row r="194" spans="2:3" x14ac:dyDescent="0.25">
      <c r="B194" s="19">
        <f t="shared" si="1"/>
        <v>5</v>
      </c>
      <c r="C194" s="20" t="s">
        <v>520</v>
      </c>
    </row>
    <row r="195" spans="2:3" x14ac:dyDescent="0.25">
      <c r="B195" s="19">
        <f t="shared" si="1"/>
        <v>6</v>
      </c>
      <c r="C195" s="20" t="s">
        <v>521</v>
      </c>
    </row>
    <row r="196" spans="2:3" x14ac:dyDescent="0.25">
      <c r="B196" s="19">
        <f t="shared" si="1"/>
        <v>7</v>
      </c>
      <c r="C196" s="20" t="s">
        <v>522</v>
      </c>
    </row>
    <row r="197" spans="2:3" x14ac:dyDescent="0.25">
      <c r="B197" s="19">
        <f t="shared" si="1"/>
        <v>8</v>
      </c>
      <c r="C197" s="20" t="s">
        <v>523</v>
      </c>
    </row>
    <row r="198" spans="2:3" x14ac:dyDescent="0.25">
      <c r="B198" s="19">
        <f t="shared" si="1"/>
        <v>9</v>
      </c>
      <c r="C198" s="20" t="s">
        <v>524</v>
      </c>
    </row>
    <row r="199" spans="2:3" x14ac:dyDescent="0.25">
      <c r="B199" s="19">
        <f t="shared" si="1"/>
        <v>10</v>
      </c>
      <c r="C199" s="20" t="s">
        <v>525</v>
      </c>
    </row>
    <row r="200" spans="2:3" x14ac:dyDescent="0.25">
      <c r="B200" s="19">
        <f t="shared" si="1"/>
        <v>11</v>
      </c>
      <c r="C200" s="20" t="s">
        <v>526</v>
      </c>
    </row>
    <row r="201" spans="2:3" x14ac:dyDescent="0.25">
      <c r="B201" s="19">
        <f t="shared" si="1"/>
        <v>12</v>
      </c>
      <c r="C201" s="20" t="s">
        <v>527</v>
      </c>
    </row>
    <row r="202" spans="2:3" x14ac:dyDescent="0.25">
      <c r="B202" s="19">
        <f t="shared" si="1"/>
        <v>13</v>
      </c>
      <c r="C202" s="20" t="s">
        <v>528</v>
      </c>
    </row>
    <row r="203" spans="2:3" x14ac:dyDescent="0.25">
      <c r="B203" s="19">
        <f t="shared" si="1"/>
        <v>14</v>
      </c>
      <c r="C203" s="20" t="s">
        <v>529</v>
      </c>
    </row>
    <row r="204" spans="2:3" x14ac:dyDescent="0.25">
      <c r="B204" s="19">
        <f t="shared" si="1"/>
        <v>15</v>
      </c>
      <c r="C204" s="20" t="s">
        <v>530</v>
      </c>
    </row>
    <row r="205" spans="2:3" x14ac:dyDescent="0.25">
      <c r="B205" s="19">
        <f t="shared" si="1"/>
        <v>16</v>
      </c>
      <c r="C205" s="20" t="s">
        <v>531</v>
      </c>
    </row>
    <row r="206" spans="2:3" x14ac:dyDescent="0.25">
      <c r="B206" s="19">
        <f t="shared" si="1"/>
        <v>17</v>
      </c>
      <c r="C206" s="20" t="s">
        <v>532</v>
      </c>
    </row>
    <row r="207" spans="2:3" x14ac:dyDescent="0.25">
      <c r="B207" s="19">
        <f t="shared" si="1"/>
        <v>18</v>
      </c>
      <c r="C207" s="20" t="s">
        <v>533</v>
      </c>
    </row>
    <row r="208" spans="2:3" x14ac:dyDescent="0.25">
      <c r="B208" s="19">
        <f t="shared" si="1"/>
        <v>19</v>
      </c>
      <c r="C208" s="20" t="s">
        <v>534</v>
      </c>
    </row>
    <row r="209" spans="2:3" x14ac:dyDescent="0.25">
      <c r="B209" s="19">
        <f t="shared" si="1"/>
        <v>20</v>
      </c>
      <c r="C209" s="20" t="s">
        <v>535</v>
      </c>
    </row>
    <row r="210" spans="2:3" x14ac:dyDescent="0.25">
      <c r="B210" s="19">
        <f t="shared" si="1"/>
        <v>21</v>
      </c>
      <c r="C210" s="20" t="s">
        <v>536</v>
      </c>
    </row>
    <row r="211" spans="2:3" x14ac:dyDescent="0.25">
      <c r="B211" s="19">
        <f t="shared" si="1"/>
        <v>22</v>
      </c>
      <c r="C211" s="20" t="s">
        <v>537</v>
      </c>
    </row>
    <row r="212" spans="2:3" x14ac:dyDescent="0.25">
      <c r="B212" s="19">
        <f t="shared" si="1"/>
        <v>23</v>
      </c>
      <c r="C212" s="20" t="s">
        <v>538</v>
      </c>
    </row>
    <row r="214" spans="2:3" x14ac:dyDescent="0.25">
      <c r="B214" s="16" t="s">
        <v>539</v>
      </c>
      <c r="C214" s="17"/>
    </row>
    <row r="215" spans="2:3" x14ac:dyDescent="0.25">
      <c r="B215" s="19">
        <v>1</v>
      </c>
      <c r="C215" s="20" t="s">
        <v>540</v>
      </c>
    </row>
    <row r="216" spans="2:3" x14ac:dyDescent="0.25">
      <c r="B216" s="19">
        <f>B215+1</f>
        <v>2</v>
      </c>
      <c r="C216" s="20" t="s">
        <v>541</v>
      </c>
    </row>
    <row r="217" spans="2:3" x14ac:dyDescent="0.25">
      <c r="B217" s="19">
        <f>B216+1</f>
        <v>3</v>
      </c>
      <c r="C217" s="20" t="s">
        <v>542</v>
      </c>
    </row>
    <row r="218" spans="2:3" x14ac:dyDescent="0.25">
      <c r="B218" s="19">
        <f>B217+1</f>
        <v>4</v>
      </c>
      <c r="C218" s="20" t="s">
        <v>543</v>
      </c>
    </row>
    <row r="219" spans="2:3" x14ac:dyDescent="0.25">
      <c r="B219" s="19">
        <f>B218+1</f>
        <v>5</v>
      </c>
      <c r="C219" s="20" t="s">
        <v>544</v>
      </c>
    </row>
    <row r="221" spans="2:3" x14ac:dyDescent="0.25">
      <c r="B221" s="16" t="s">
        <v>545</v>
      </c>
      <c r="C221" s="17"/>
    </row>
    <row r="222" spans="2:3" x14ac:dyDescent="0.25">
      <c r="B222" s="19">
        <v>1</v>
      </c>
      <c r="C222" s="20" t="s">
        <v>546</v>
      </c>
    </row>
    <row r="223" spans="2:3" ht="30" x14ac:dyDescent="0.25">
      <c r="B223" s="19">
        <f>B222+1</f>
        <v>2</v>
      </c>
      <c r="C223" s="20" t="s">
        <v>547</v>
      </c>
    </row>
    <row r="224" spans="2:3" x14ac:dyDescent="0.25">
      <c r="B224" s="19">
        <f>B223+1</f>
        <v>3</v>
      </c>
      <c r="C224" s="20" t="s">
        <v>548</v>
      </c>
    </row>
    <row r="225" spans="2:3" x14ac:dyDescent="0.25">
      <c r="B225" s="19">
        <f>B224+1</f>
        <v>4</v>
      </c>
      <c r="C225" s="20" t="s">
        <v>549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autoPageBreaks="0"/>
  </sheetPr>
  <dimension ref="A1:D36"/>
  <sheetViews>
    <sheetView showGridLines="0" zoomScale="70" zoomScaleNormal="70" workbookViewId="0"/>
  </sheetViews>
  <sheetFormatPr defaultColWidth="8.85546875" defaultRowHeight="15" x14ac:dyDescent="0.25"/>
  <cols>
    <col min="1" max="1" width="7.5703125" style="6" customWidth="1"/>
    <col min="2" max="2" width="75.140625" customWidth="1"/>
    <col min="3" max="3" width="18.85546875" bestFit="1" customWidth="1"/>
    <col min="4" max="4" width="61.42578125" bestFit="1" customWidth="1"/>
  </cols>
  <sheetData>
    <row r="1" spans="1:4" x14ac:dyDescent="0.25">
      <c r="A1" s="61" t="s">
        <v>59</v>
      </c>
      <c r="B1" s="86" t="s">
        <v>0</v>
      </c>
      <c r="C1" s="86" t="s">
        <v>1704</v>
      </c>
      <c r="D1" s="54" t="s">
        <v>3</v>
      </c>
    </row>
    <row r="2" spans="1:4" x14ac:dyDescent="0.25">
      <c r="A2" s="41">
        <f>VLOOKUP(B2,_RESOURCE_MAP[],3,FALSE)</f>
        <v>1</v>
      </c>
      <c r="B2" s="27" t="s">
        <v>8</v>
      </c>
      <c r="C2" s="31" t="s">
        <v>2120</v>
      </c>
      <c r="D2" s="73" t="s">
        <v>2124</v>
      </c>
    </row>
    <row r="3" spans="1:4" x14ac:dyDescent="0.25">
      <c r="A3" s="41">
        <f>VLOOKUP(B3,_RESOURCE_MAP[],3,FALSE)</f>
        <v>1</v>
      </c>
      <c r="B3" s="27" t="s">
        <v>8</v>
      </c>
      <c r="C3" s="31" t="s">
        <v>2121</v>
      </c>
      <c r="D3" s="73" t="s">
        <v>2125</v>
      </c>
    </row>
    <row r="4" spans="1:4" x14ac:dyDescent="0.25">
      <c r="A4" s="41">
        <f>VLOOKUP(B4,_RESOURCE_MAP[],3,FALSE)</f>
        <v>1</v>
      </c>
      <c r="B4" s="27" t="s">
        <v>8</v>
      </c>
      <c r="C4" s="31" t="s">
        <v>2118</v>
      </c>
      <c r="D4" s="73" t="s">
        <v>2122</v>
      </c>
    </row>
    <row r="5" spans="1:4" x14ac:dyDescent="0.25">
      <c r="A5" s="41">
        <f>VLOOKUP(B5,_RESOURCE_MAP[],3,FALSE)</f>
        <v>1</v>
      </c>
      <c r="B5" s="27" t="s">
        <v>8</v>
      </c>
      <c r="C5" s="31" t="s">
        <v>2119</v>
      </c>
      <c r="D5" s="73" t="s">
        <v>2123</v>
      </c>
    </row>
    <row r="6" spans="1:4" x14ac:dyDescent="0.25">
      <c r="A6" s="41">
        <f>VLOOKUP(B6,_RESOURCE_MAP[],3,FALSE)</f>
        <v>2</v>
      </c>
      <c r="B6" s="27" t="s">
        <v>264</v>
      </c>
      <c r="C6" s="31" t="s">
        <v>1932</v>
      </c>
      <c r="D6" s="52" t="s">
        <v>1933</v>
      </c>
    </row>
    <row r="7" spans="1:4" x14ac:dyDescent="0.25">
      <c r="A7" s="41">
        <f>VLOOKUP(B7,_RESOURCE_MAP[],3,FALSE)</f>
        <v>2</v>
      </c>
      <c r="B7" s="27" t="s">
        <v>264</v>
      </c>
      <c r="C7" s="31" t="s">
        <v>1923</v>
      </c>
      <c r="D7" s="52" t="s">
        <v>1926</v>
      </c>
    </row>
    <row r="8" spans="1:4" x14ac:dyDescent="0.25">
      <c r="A8" s="41">
        <f>VLOOKUP(B8,_RESOURCE_MAP[],3,FALSE)</f>
        <v>2</v>
      </c>
      <c r="B8" s="27" t="s">
        <v>264</v>
      </c>
      <c r="C8" s="31" t="s">
        <v>1922</v>
      </c>
      <c r="D8" s="52" t="s">
        <v>1927</v>
      </c>
    </row>
    <row r="9" spans="1:4" x14ac:dyDescent="0.25">
      <c r="A9" s="41">
        <f>VLOOKUP(B9,_RESOURCE_MAP[],3,FALSE)</f>
        <v>2</v>
      </c>
      <c r="B9" s="27" t="s">
        <v>264</v>
      </c>
      <c r="C9" s="31" t="s">
        <v>1921</v>
      </c>
      <c r="D9" s="52" t="s">
        <v>1928</v>
      </c>
    </row>
    <row r="10" spans="1:4" x14ac:dyDescent="0.25">
      <c r="A10" s="41">
        <f>VLOOKUP(B10,_RESOURCE_MAP[],3,FALSE)</f>
        <v>2</v>
      </c>
      <c r="B10" s="27" t="s">
        <v>264</v>
      </c>
      <c r="C10" s="31" t="s">
        <v>1930</v>
      </c>
      <c r="D10" s="52" t="s">
        <v>1931</v>
      </c>
    </row>
    <row r="11" spans="1:4" x14ac:dyDescent="0.25">
      <c r="A11" s="41">
        <f>VLOOKUP(B11,_RESOURCE_MAP[],3,FALSE)</f>
        <v>2</v>
      </c>
      <c r="B11" s="27" t="s">
        <v>264</v>
      </c>
      <c r="C11" s="31" t="s">
        <v>1920</v>
      </c>
      <c r="D11" s="52" t="s">
        <v>1929</v>
      </c>
    </row>
    <row r="12" spans="1:4" x14ac:dyDescent="0.25">
      <c r="A12" s="41">
        <f>VLOOKUP(B12,_RESOURCE_MAP[],3,FALSE)</f>
        <v>2</v>
      </c>
      <c r="B12" s="27" t="s">
        <v>264</v>
      </c>
      <c r="C12" s="31" t="s">
        <v>1924</v>
      </c>
      <c r="D12" s="52" t="s">
        <v>1925</v>
      </c>
    </row>
    <row r="13" spans="1:4" x14ac:dyDescent="0.25">
      <c r="A13" s="41">
        <f>VLOOKUP(B13,_RESOURCE_MAP[],3,FALSE)</f>
        <v>2</v>
      </c>
      <c r="B13" s="27" t="s">
        <v>2283</v>
      </c>
      <c r="C13" s="31" t="s">
        <v>2022</v>
      </c>
      <c r="D13" s="73" t="s">
        <v>2026</v>
      </c>
    </row>
    <row r="14" spans="1:4" x14ac:dyDescent="0.25">
      <c r="A14" s="41">
        <f>VLOOKUP(B14,_RESOURCE_MAP[],3,FALSE)</f>
        <v>2</v>
      </c>
      <c r="B14" s="27" t="s">
        <v>2283</v>
      </c>
      <c r="C14" s="31" t="s">
        <v>2023</v>
      </c>
      <c r="D14" s="73" t="s">
        <v>2027</v>
      </c>
    </row>
    <row r="15" spans="1:4" x14ac:dyDescent="0.25">
      <c r="A15" s="41">
        <f>VLOOKUP(B15,_RESOURCE_MAP[],3,FALSE)</f>
        <v>2</v>
      </c>
      <c r="B15" s="27" t="s">
        <v>2283</v>
      </c>
      <c r="C15" s="31" t="s">
        <v>2024</v>
      </c>
      <c r="D15" s="73" t="s">
        <v>2025</v>
      </c>
    </row>
    <row r="16" spans="1:4" x14ac:dyDescent="0.25">
      <c r="A16" s="41">
        <f>VLOOKUP(B16,_RESOURCE_MAP[],3,FALSE)</f>
        <v>2</v>
      </c>
      <c r="B16" s="27" t="s">
        <v>1647</v>
      </c>
      <c r="C16" s="31" t="s">
        <v>1703</v>
      </c>
      <c r="D16" s="73" t="s">
        <v>2346</v>
      </c>
    </row>
    <row r="17" spans="1:4" x14ac:dyDescent="0.25">
      <c r="A17" s="41">
        <f>VLOOKUP(B17,_RESOURCE_MAP[],3,FALSE)</f>
        <v>2</v>
      </c>
      <c r="B17" s="27" t="s">
        <v>1647</v>
      </c>
      <c r="C17" s="31" t="s">
        <v>1702</v>
      </c>
      <c r="D17" s="73" t="s">
        <v>2345</v>
      </c>
    </row>
    <row r="18" spans="1:4" x14ac:dyDescent="0.25">
      <c r="A18" s="41">
        <f>VLOOKUP(B18,_RESOURCE_MAP[],3,FALSE)</f>
        <v>2</v>
      </c>
      <c r="B18" s="30" t="s">
        <v>1474</v>
      </c>
      <c r="C18" s="31" t="s">
        <v>1703</v>
      </c>
      <c r="D18" s="73" t="s">
        <v>1954</v>
      </c>
    </row>
    <row r="19" spans="1:4" x14ac:dyDescent="0.25">
      <c r="A19" s="41">
        <f>VLOOKUP(B19,_RESOURCE_MAP[],3,FALSE)</f>
        <v>2</v>
      </c>
      <c r="B19" s="31" t="s">
        <v>2349</v>
      </c>
      <c r="C19" s="31" t="s">
        <v>2440</v>
      </c>
      <c r="D19" s="73" t="s">
        <v>2441</v>
      </c>
    </row>
    <row r="20" spans="1:4" x14ac:dyDescent="0.25">
      <c r="A20" s="41">
        <f>VLOOKUP(B20,_RESOURCE_MAP[],3,FALSE)</f>
        <v>3</v>
      </c>
      <c r="B20" s="27" t="s">
        <v>95</v>
      </c>
      <c r="C20" s="31" t="s">
        <v>2126</v>
      </c>
      <c r="D20" s="73" t="s">
        <v>2127</v>
      </c>
    </row>
    <row r="21" spans="1:4" x14ac:dyDescent="0.25">
      <c r="A21" s="41">
        <f>VLOOKUP(B21,_RESOURCE_MAP[],3,FALSE)</f>
        <v>3</v>
      </c>
      <c r="B21" s="27" t="s">
        <v>95</v>
      </c>
      <c r="C21" s="31" t="s">
        <v>1863</v>
      </c>
      <c r="D21" s="73" t="s">
        <v>1855</v>
      </c>
    </row>
    <row r="22" spans="1:4" x14ac:dyDescent="0.25">
      <c r="A22" s="41">
        <f>VLOOKUP(B22,_RESOURCE_MAP[],3,FALSE)</f>
        <v>3</v>
      </c>
      <c r="B22" s="27" t="s">
        <v>95</v>
      </c>
      <c r="C22" s="31" t="s">
        <v>1861</v>
      </c>
      <c r="D22" s="73" t="s">
        <v>1856</v>
      </c>
    </row>
    <row r="23" spans="1:4" x14ac:dyDescent="0.25">
      <c r="A23" s="41">
        <f>VLOOKUP(B23,_RESOURCE_MAP[],3,FALSE)</f>
        <v>3</v>
      </c>
      <c r="B23" s="27" t="s">
        <v>95</v>
      </c>
      <c r="C23" s="31" t="s">
        <v>1859</v>
      </c>
      <c r="D23" s="73" t="s">
        <v>1853</v>
      </c>
    </row>
    <row r="24" spans="1:4" x14ac:dyDescent="0.25">
      <c r="A24" s="41">
        <f>VLOOKUP(B24,_RESOURCE_MAP[],3,FALSE)</f>
        <v>3</v>
      </c>
      <c r="B24" s="27" t="s">
        <v>95</v>
      </c>
      <c r="C24" s="31" t="s">
        <v>1862</v>
      </c>
      <c r="D24" s="73" t="s">
        <v>1857</v>
      </c>
    </row>
    <row r="25" spans="1:4" x14ac:dyDescent="0.25">
      <c r="A25" s="41">
        <f>VLOOKUP(B25,_RESOURCE_MAP[],3,FALSE)</f>
        <v>3</v>
      </c>
      <c r="B25" s="27" t="s">
        <v>95</v>
      </c>
      <c r="C25" s="31" t="s">
        <v>1860</v>
      </c>
      <c r="D25" s="73" t="s">
        <v>1854</v>
      </c>
    </row>
    <row r="26" spans="1:4" x14ac:dyDescent="0.25">
      <c r="A26" s="41">
        <f>VLOOKUP(B26,_RESOURCE_MAP[],3,FALSE)</f>
        <v>3</v>
      </c>
      <c r="B26" s="27" t="s">
        <v>95</v>
      </c>
      <c r="C26" s="31" t="s">
        <v>1858</v>
      </c>
      <c r="D26" s="73" t="s">
        <v>1852</v>
      </c>
    </row>
    <row r="27" spans="1:4" x14ac:dyDescent="0.25">
      <c r="A27" s="41">
        <f>VLOOKUP(B27,_RESOURCE_MAP[],3,FALSE)</f>
        <v>3</v>
      </c>
      <c r="B27" s="27" t="s">
        <v>1676</v>
      </c>
      <c r="C27" s="31" t="s">
        <v>1844</v>
      </c>
      <c r="D27" s="73" t="s">
        <v>1845</v>
      </c>
    </row>
    <row r="28" spans="1:4" x14ac:dyDescent="0.25">
      <c r="A28" s="41">
        <f>VLOOKUP(B28,_RESOURCE_MAP[],3,FALSE)</f>
        <v>3</v>
      </c>
      <c r="B28" s="27" t="s">
        <v>1676</v>
      </c>
      <c r="C28" s="30" t="s">
        <v>1703</v>
      </c>
      <c r="D28" s="52" t="s">
        <v>1710</v>
      </c>
    </row>
    <row r="29" spans="1:4" x14ac:dyDescent="0.25">
      <c r="A29" s="41">
        <f>VLOOKUP(B29,_RESOURCE_MAP[],3,FALSE)</f>
        <v>3</v>
      </c>
      <c r="B29" s="27" t="s">
        <v>1676</v>
      </c>
      <c r="C29" s="30" t="s">
        <v>1702</v>
      </c>
      <c r="D29" s="52" t="s">
        <v>1709</v>
      </c>
    </row>
    <row r="30" spans="1:4" x14ac:dyDescent="0.25">
      <c r="A30" s="41">
        <f>VLOOKUP(B30,_RESOURCE_MAP[],3,FALSE)</f>
        <v>3</v>
      </c>
      <c r="B30" s="27" t="s">
        <v>80</v>
      </c>
      <c r="C30" s="30" t="s">
        <v>1866</v>
      </c>
      <c r="D30" s="52" t="s">
        <v>1707</v>
      </c>
    </row>
    <row r="31" spans="1:4" x14ac:dyDescent="0.25">
      <c r="A31" s="41">
        <f>VLOOKUP(B31,_RESOURCE_MAP[],3,FALSE)</f>
        <v>3</v>
      </c>
      <c r="B31" s="27" t="s">
        <v>80</v>
      </c>
      <c r="C31" s="30" t="s">
        <v>1701</v>
      </c>
      <c r="D31" s="52" t="s">
        <v>1708</v>
      </c>
    </row>
    <row r="32" spans="1:4" x14ac:dyDescent="0.25">
      <c r="A32" s="41">
        <f>VLOOKUP(B32,_RESOURCE_MAP[],3,FALSE)</f>
        <v>3</v>
      </c>
      <c r="B32" s="27" t="s">
        <v>82</v>
      </c>
      <c r="C32" s="30" t="s">
        <v>1844</v>
      </c>
      <c r="D32" s="52" t="s">
        <v>1848</v>
      </c>
    </row>
    <row r="33" spans="1:4" x14ac:dyDescent="0.25">
      <c r="A33" s="41">
        <f>VLOOKUP(B33,_RESOURCE_MAP[],3,FALSE)</f>
        <v>3</v>
      </c>
      <c r="B33" s="27" t="s">
        <v>82</v>
      </c>
      <c r="C33" s="30" t="s">
        <v>1703</v>
      </c>
      <c r="D33" s="52" t="s">
        <v>1847</v>
      </c>
    </row>
    <row r="34" spans="1:4" x14ac:dyDescent="0.25">
      <c r="A34" s="41">
        <f>VLOOKUP(B34,_RESOURCE_MAP[],3,FALSE)</f>
        <v>3</v>
      </c>
      <c r="B34" s="27" t="s">
        <v>82</v>
      </c>
      <c r="C34" s="30" t="s">
        <v>1702</v>
      </c>
      <c r="D34" s="52" t="s">
        <v>1846</v>
      </c>
    </row>
    <row r="35" spans="1:4" x14ac:dyDescent="0.25">
      <c r="A35" s="41">
        <f>VLOOKUP(B35,_RESOURCE_MAP[],3,FALSE)</f>
        <v>4</v>
      </c>
      <c r="B35" s="27" t="s">
        <v>351</v>
      </c>
      <c r="C35" s="30" t="s">
        <v>1359</v>
      </c>
      <c r="D35" s="52" t="s">
        <v>1705</v>
      </c>
    </row>
    <row r="36" spans="1:4" x14ac:dyDescent="0.25">
      <c r="A36" s="41">
        <f>VLOOKUP(B36,_RESOURCE_MAP[],3,FALSE)</f>
        <v>4</v>
      </c>
      <c r="B36" s="70" t="s">
        <v>351</v>
      </c>
      <c r="C36" s="87" t="s">
        <v>1700</v>
      </c>
      <c r="D36" s="55" t="s">
        <v>1706</v>
      </c>
    </row>
  </sheetData>
  <sortState ref="A2:G38">
    <sortCondition ref="A2:A38"/>
    <sortCondition ref="B2:B38"/>
    <sortCondition ref="C2:C38"/>
  </sortState>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autoPageBreaks="0"/>
  </sheetPr>
  <dimension ref="A1:E13"/>
  <sheetViews>
    <sheetView showGridLines="0" zoomScale="70" zoomScaleNormal="70" workbookViewId="0"/>
  </sheetViews>
  <sheetFormatPr defaultColWidth="8.85546875" defaultRowHeight="15" x14ac:dyDescent="0.25"/>
  <cols>
    <col min="1" max="1" width="32.85546875" customWidth="1"/>
    <col min="2" max="2" width="41" style="8" bestFit="1" customWidth="1"/>
    <col min="3" max="3" width="68.28515625" style="8" hidden="1" customWidth="1"/>
    <col min="4" max="4" width="85.42578125" style="8" customWidth="1"/>
    <col min="5" max="5" width="78.85546875" style="12" customWidth="1"/>
  </cols>
  <sheetData>
    <row r="1" spans="1:5" x14ac:dyDescent="0.25">
      <c r="A1" s="95" t="s">
        <v>2271</v>
      </c>
      <c r="B1" s="63" t="s">
        <v>360</v>
      </c>
      <c r="C1" s="63" t="s">
        <v>2270</v>
      </c>
      <c r="D1" s="63" t="s">
        <v>371</v>
      </c>
      <c r="E1" s="64" t="s">
        <v>3</v>
      </c>
    </row>
    <row r="2" spans="1:5" x14ac:dyDescent="0.25">
      <c r="A2" s="93" t="s">
        <v>2238</v>
      </c>
      <c r="B2" s="39" t="s">
        <v>493</v>
      </c>
      <c r="C2" s="39" t="s">
        <v>1</v>
      </c>
      <c r="D2" s="39" t="str">
        <f t="shared" ref="D2:D13" si="0">CONCATENATE("{
  ""Header"": {
    ""Name"": """,B2,"""",IF(C2="-","",CONCATENATE(",","
    ""Description"": """,C2,"""")),"
  }",IF(B2="OK",",
  ""Body"": {
    ""Id"": 0,
    ""Name"": ""Guest""
  }",""),"
}")</f>
        <v>{
  "Header": {
    "Name": "OK"
  },
  "Body": {
    "Id": 0,
    "Name": "Guest"
  }
}</v>
      </c>
      <c r="E2" s="94" t="s">
        <v>2241</v>
      </c>
    </row>
    <row r="3" spans="1:5" x14ac:dyDescent="0.25">
      <c r="A3" s="93" t="s">
        <v>2239</v>
      </c>
      <c r="B3" s="39" t="s">
        <v>2242</v>
      </c>
      <c r="C3" s="39" t="s">
        <v>2243</v>
      </c>
      <c r="D3" s="39" t="str">
        <f t="shared" si="0"/>
        <v>{
  "Header": {
    "Name": "OBJECT_NOT_FOUND",
    "Description": "Unable to process the request because 'prpl.Dummy' is not a valid object."
  }
}</v>
      </c>
      <c r="E3" s="94" t="s">
        <v>2244</v>
      </c>
    </row>
    <row r="4" spans="1:5" x14ac:dyDescent="0.25">
      <c r="A4" s="93" t="s">
        <v>2239</v>
      </c>
      <c r="B4" s="39" t="s">
        <v>2272</v>
      </c>
      <c r="C4" s="39" t="s">
        <v>2273</v>
      </c>
      <c r="D4" s="39" t="str">
        <f t="shared" si="0"/>
        <v>{
  "Header": {
    "Name": "METHOD_NOT_FOUND",
    "Description": "Unable to process the request because 'Set' is not a valid method"
  }
}</v>
      </c>
      <c r="E4" s="94" t="s">
        <v>2245</v>
      </c>
    </row>
    <row r="5" spans="1:5" x14ac:dyDescent="0.25">
      <c r="A5" s="93" t="s">
        <v>2238</v>
      </c>
      <c r="B5" s="39" t="s">
        <v>2246</v>
      </c>
      <c r="C5" s="42" t="s">
        <v>2247</v>
      </c>
      <c r="D5" s="39" t="str">
        <f t="shared" si="0"/>
        <v>{
  "Header": {
    "Name": "ARGUMENT_NOT_FOUND",
    "Description": "Unable to process the request because 'Enabled' is not a valid argument."
  }
}</v>
      </c>
      <c r="E5" s="94" t="s">
        <v>2248</v>
      </c>
    </row>
    <row r="6" spans="1:5" x14ac:dyDescent="0.25">
      <c r="A6" s="93" t="s">
        <v>2238</v>
      </c>
      <c r="B6" s="39" t="s">
        <v>2249</v>
      </c>
      <c r="C6" s="39" t="s">
        <v>2250</v>
      </c>
      <c r="D6" s="39" t="str">
        <f t="shared" si="0"/>
        <v>{
  "Header": {
    "Name": "ARGUMENT_REQUIRED_MISSING",
    "Description": "Unable to process the request because the 'Enabled' field was not provided."
  }
}</v>
      </c>
      <c r="E6" s="94" t="s">
        <v>2251</v>
      </c>
    </row>
    <row r="7" spans="1:5" x14ac:dyDescent="0.25">
      <c r="A7" s="93" t="s">
        <v>2238</v>
      </c>
      <c r="B7" s="39" t="s">
        <v>2252</v>
      </c>
      <c r="C7" s="39" t="s">
        <v>2253</v>
      </c>
      <c r="D7" s="39" t="str">
        <f t="shared" si="0"/>
        <v>{
  "Header": {
    "Name": "ARGUMENT_DATA_TYPE_MISMATCH",
    "Description": "Unable to process the request because the value provided on the ‘Enabled’ field is not a valid Boolean."
  }
}</v>
      </c>
      <c r="E7" s="94" t="s">
        <v>2254</v>
      </c>
    </row>
    <row r="8" spans="1:5" x14ac:dyDescent="0.25">
      <c r="A8" s="93" t="s">
        <v>2238</v>
      </c>
      <c r="B8" s="39" t="s">
        <v>1864</v>
      </c>
      <c r="C8" s="39" t="s">
        <v>2255</v>
      </c>
      <c r="D8" s="39" t="str">
        <f t="shared" si="0"/>
        <v>{
  "Header": {
    "Name": "ARGUMENT_VALUE_NOT_SUPPORTED",
    "Description": "Unable to process the request because ‘Red’ is not a value supported by the ‘Colour’ field."
  }
}</v>
      </c>
      <c r="E8" s="94" t="s">
        <v>2256</v>
      </c>
    </row>
    <row r="9" spans="1:5" x14ac:dyDescent="0.25">
      <c r="A9" s="93" t="s">
        <v>2238</v>
      </c>
      <c r="B9" s="39" t="s">
        <v>1453</v>
      </c>
      <c r="C9" s="39" t="s">
        <v>2257</v>
      </c>
      <c r="D9" s="39" t="str">
        <f t="shared" si="0"/>
        <v>{
  "Header": {
    "Name": "OPERATION_ALREADY_IN_PROGRESS",
    "Description": "Unable to process the request because there is a duplicate operation currently in progress."
  }
}</v>
      </c>
      <c r="E9" s="94" t="s">
        <v>2258</v>
      </c>
    </row>
    <row r="10" spans="1:5" x14ac:dyDescent="0.25">
      <c r="A10" s="93" t="s">
        <v>2238</v>
      </c>
      <c r="B10" s="39" t="s">
        <v>1591</v>
      </c>
      <c r="C10" s="39" t="s">
        <v>2259</v>
      </c>
      <c r="D10" s="39" t="str">
        <f t="shared" si="0"/>
        <v>{
  "Header": {
    "Name": "OPERATION_ILLEGAL",
    "Description": "Unable to process the request because the 'Stop' procedure can only be invoked after the 'Start' method has been called."
  }
}</v>
      </c>
      <c r="E10" s="94" t="s">
        <v>2260</v>
      </c>
    </row>
    <row r="11" spans="1:5" x14ac:dyDescent="0.25">
      <c r="A11" s="93" t="s">
        <v>2240</v>
      </c>
      <c r="B11" s="39" t="s">
        <v>2261</v>
      </c>
      <c r="C11" s="39" t="s">
        <v>2262</v>
      </c>
      <c r="D11" s="39" t="str">
        <f t="shared" si="0"/>
        <v>{
  "Header": {
    "Name": "OPERATION_PERMISSION_DENIED",
    "Description": "Unable to process the request because user ‘Admin’ does not have access privileges to invoke the ‘Set’ procedure on object ‘prpl.Dummy’."
  }
}</v>
      </c>
      <c r="E11" s="94" t="s">
        <v>2263</v>
      </c>
    </row>
    <row r="12" spans="1:5" x14ac:dyDescent="0.25">
      <c r="A12" s="93" t="s">
        <v>2238</v>
      </c>
      <c r="B12" s="39" t="s">
        <v>2264</v>
      </c>
      <c r="C12" s="39" t="s">
        <v>2265</v>
      </c>
      <c r="D12" s="39" t="str">
        <f t="shared" si="0"/>
        <v>{
  "Header": {
    "Name": "OPERATION_TIMEOUT",
    "Description": "The operation has been aborted because the service did not respond within the expected 5 seconds time-frame."
  }
}</v>
      </c>
      <c r="E12" s="94" t="s">
        <v>2266</v>
      </c>
    </row>
    <row r="13" spans="1:5" x14ac:dyDescent="0.25">
      <c r="A13" s="96" t="s">
        <v>2238</v>
      </c>
      <c r="B13" s="90" t="s">
        <v>2267</v>
      </c>
      <c r="C13" s="90" t="s">
        <v>2268</v>
      </c>
      <c r="D13" s="90" t="str">
        <f t="shared" si="0"/>
        <v>{
  "Header": {
    "Name": "OPERATION_ERROR",
    "Description": "Unable to process the request because there is a configuration error."
  }
}</v>
      </c>
      <c r="E13" s="97" t="s">
        <v>2269</v>
      </c>
    </row>
  </sheetData>
  <sortState ref="B2:E11">
    <sortCondition ref="B3:B8"/>
  </sortState>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173"/>
  <sheetViews>
    <sheetView showGridLines="0" zoomScale="70" zoomScaleNormal="70" workbookViewId="0"/>
  </sheetViews>
  <sheetFormatPr defaultColWidth="8.85546875" defaultRowHeight="15" x14ac:dyDescent="0.25"/>
  <cols>
    <col min="1" max="1" width="41.85546875" customWidth="1"/>
    <col min="2" max="2" width="11.42578125" bestFit="1" customWidth="1"/>
    <col min="3" max="3" width="59.42578125" style="51" bestFit="1" customWidth="1"/>
  </cols>
  <sheetData>
    <row r="1" spans="1:3" x14ac:dyDescent="0.25">
      <c r="A1" s="95" t="s">
        <v>366</v>
      </c>
      <c r="B1" s="109" t="s">
        <v>63</v>
      </c>
      <c r="C1" s="110" t="s">
        <v>2468</v>
      </c>
    </row>
    <row r="2" spans="1:3" x14ac:dyDescent="0.25">
      <c r="A2" s="93" t="s">
        <v>1603</v>
      </c>
      <c r="B2" s="29" t="s">
        <v>1369</v>
      </c>
      <c r="C2" s="116" t="s">
        <v>1606</v>
      </c>
    </row>
    <row r="3" spans="1:3" x14ac:dyDescent="0.25">
      <c r="A3" s="57" t="s">
        <v>1487</v>
      </c>
      <c r="B3" s="29" t="s">
        <v>1369</v>
      </c>
      <c r="C3" s="116" t="s">
        <v>2446</v>
      </c>
    </row>
    <row r="4" spans="1:3" x14ac:dyDescent="0.25">
      <c r="A4" s="57" t="s">
        <v>1488</v>
      </c>
      <c r="B4" s="29" t="s">
        <v>1369</v>
      </c>
      <c r="C4" s="116" t="s">
        <v>2447</v>
      </c>
    </row>
    <row r="5" spans="1:3" x14ac:dyDescent="0.25">
      <c r="A5" s="57" t="s">
        <v>1489</v>
      </c>
      <c r="B5" s="29" t="s">
        <v>1369</v>
      </c>
      <c r="C5" s="116" t="s">
        <v>2477</v>
      </c>
    </row>
    <row r="6" spans="1:3" x14ac:dyDescent="0.25">
      <c r="A6" s="57" t="s">
        <v>1490</v>
      </c>
      <c r="B6" s="29" t="s">
        <v>1369</v>
      </c>
      <c r="C6" s="116" t="s">
        <v>1498</v>
      </c>
    </row>
    <row r="7" spans="1:3" x14ac:dyDescent="0.25">
      <c r="A7" s="57" t="s">
        <v>1491</v>
      </c>
      <c r="B7" s="29" t="s">
        <v>1369</v>
      </c>
      <c r="C7" s="116" t="s">
        <v>1499</v>
      </c>
    </row>
    <row r="8" spans="1:3" x14ac:dyDescent="0.25">
      <c r="A8" s="57" t="s">
        <v>1492</v>
      </c>
      <c r="B8" s="29" t="s">
        <v>1369</v>
      </c>
      <c r="C8" s="116" t="s">
        <v>2478</v>
      </c>
    </row>
    <row r="9" spans="1:3" x14ac:dyDescent="0.25">
      <c r="A9" s="93" t="s">
        <v>1455</v>
      </c>
      <c r="B9" s="29" t="s">
        <v>1369</v>
      </c>
      <c r="C9" s="116" t="s">
        <v>1458</v>
      </c>
    </row>
    <row r="10" spans="1:3" x14ac:dyDescent="0.25">
      <c r="A10" s="93" t="s">
        <v>1457</v>
      </c>
      <c r="B10" s="29" t="s">
        <v>1369</v>
      </c>
      <c r="C10" s="116" t="s">
        <v>1460</v>
      </c>
    </row>
    <row r="11" spans="1:3" x14ac:dyDescent="0.25">
      <c r="A11" s="93" t="s">
        <v>1456</v>
      </c>
      <c r="B11" s="29" t="s">
        <v>1369</v>
      </c>
      <c r="C11" s="116" t="s">
        <v>1459</v>
      </c>
    </row>
    <row r="12" spans="1:3" x14ac:dyDescent="0.25">
      <c r="A12" s="93" t="s">
        <v>1461</v>
      </c>
      <c r="B12" s="29" t="s">
        <v>1369</v>
      </c>
      <c r="C12" s="116" t="s">
        <v>1462</v>
      </c>
    </row>
    <row r="13" spans="1:3" x14ac:dyDescent="0.25">
      <c r="A13" s="93" t="s">
        <v>368</v>
      </c>
      <c r="B13" s="29" t="s">
        <v>1360</v>
      </c>
      <c r="C13" s="116" t="s">
        <v>1361</v>
      </c>
    </row>
    <row r="14" spans="1:3" x14ac:dyDescent="0.25">
      <c r="A14" s="93" t="s">
        <v>432</v>
      </c>
      <c r="B14" s="29" t="s">
        <v>1363</v>
      </c>
      <c r="C14" s="116" t="s">
        <v>2448</v>
      </c>
    </row>
    <row r="15" spans="1:3" x14ac:dyDescent="0.25">
      <c r="A15" s="93" t="s">
        <v>431</v>
      </c>
      <c r="B15" s="29" t="s">
        <v>1363</v>
      </c>
      <c r="C15" s="116" t="s">
        <v>2449</v>
      </c>
    </row>
    <row r="16" spans="1:3" x14ac:dyDescent="0.25">
      <c r="A16" s="93" t="s">
        <v>433</v>
      </c>
      <c r="B16" s="29" t="s">
        <v>1363</v>
      </c>
      <c r="C16" s="116" t="s">
        <v>2479</v>
      </c>
    </row>
    <row r="17" spans="1:3" x14ac:dyDescent="0.25">
      <c r="A17" s="57" t="s">
        <v>2080</v>
      </c>
      <c r="B17" s="28" t="s">
        <v>1364</v>
      </c>
      <c r="C17" s="65" t="s">
        <v>2085</v>
      </c>
    </row>
    <row r="18" spans="1:3" x14ac:dyDescent="0.25">
      <c r="A18" s="57" t="s">
        <v>2081</v>
      </c>
      <c r="B18" s="28" t="s">
        <v>1364</v>
      </c>
      <c r="C18" s="65" t="s">
        <v>2086</v>
      </c>
    </row>
    <row r="19" spans="1:3" x14ac:dyDescent="0.25">
      <c r="A19" s="57" t="s">
        <v>2082</v>
      </c>
      <c r="B19" s="28" t="s">
        <v>1364</v>
      </c>
      <c r="C19" s="65" t="s">
        <v>2087</v>
      </c>
    </row>
    <row r="20" spans="1:3" x14ac:dyDescent="0.25">
      <c r="A20" s="57" t="s">
        <v>2083</v>
      </c>
      <c r="B20" s="28" t="s">
        <v>1364</v>
      </c>
      <c r="C20" s="65" t="s">
        <v>2088</v>
      </c>
    </row>
    <row r="21" spans="1:3" x14ac:dyDescent="0.25">
      <c r="A21" s="93" t="s">
        <v>395</v>
      </c>
      <c r="B21" s="29" t="s">
        <v>1369</v>
      </c>
      <c r="C21" s="116" t="s">
        <v>1424</v>
      </c>
    </row>
    <row r="22" spans="1:3" x14ac:dyDescent="0.25">
      <c r="A22" s="93" t="s">
        <v>461</v>
      </c>
      <c r="B22" s="29" t="s">
        <v>1360</v>
      </c>
      <c r="C22" s="116" t="s">
        <v>1365</v>
      </c>
    </row>
    <row r="23" spans="1:3" x14ac:dyDescent="0.25">
      <c r="A23" s="93" t="s">
        <v>462</v>
      </c>
      <c r="B23" s="29" t="s">
        <v>1363</v>
      </c>
      <c r="C23" s="116" t="s">
        <v>1366</v>
      </c>
    </row>
    <row r="24" spans="1:3" x14ac:dyDescent="0.25">
      <c r="A24" s="93" t="s">
        <v>454</v>
      </c>
      <c r="B24" s="29" t="s">
        <v>1363</v>
      </c>
      <c r="C24" s="116" t="s">
        <v>2450</v>
      </c>
    </row>
    <row r="25" spans="1:3" x14ac:dyDescent="0.25">
      <c r="A25" s="93" t="s">
        <v>453</v>
      </c>
      <c r="B25" s="29" t="s">
        <v>1363</v>
      </c>
      <c r="C25" s="116" t="s">
        <v>2451</v>
      </c>
    </row>
    <row r="26" spans="1:3" x14ac:dyDescent="0.25">
      <c r="A26" s="93" t="s">
        <v>455</v>
      </c>
      <c r="B26" s="29" t="s">
        <v>1363</v>
      </c>
      <c r="C26" s="116" t="s">
        <v>2480</v>
      </c>
    </row>
    <row r="27" spans="1:3" x14ac:dyDescent="0.25">
      <c r="A27" s="93" t="s">
        <v>419</v>
      </c>
      <c r="B27" s="29" t="s">
        <v>1360</v>
      </c>
      <c r="C27" s="116" t="s">
        <v>1401</v>
      </c>
    </row>
    <row r="28" spans="1:3" x14ac:dyDescent="0.25">
      <c r="A28" s="93" t="s">
        <v>421</v>
      </c>
      <c r="B28" s="29" t="s">
        <v>1363</v>
      </c>
      <c r="C28" s="116" t="s">
        <v>1402</v>
      </c>
    </row>
    <row r="29" spans="1:3" x14ac:dyDescent="0.25">
      <c r="A29" s="93" t="s">
        <v>420</v>
      </c>
      <c r="B29" s="29" t="s">
        <v>1363</v>
      </c>
      <c r="C29" s="116" t="s">
        <v>2481</v>
      </c>
    </row>
    <row r="30" spans="1:3" x14ac:dyDescent="0.25">
      <c r="A30" s="93" t="s">
        <v>403</v>
      </c>
      <c r="B30" s="29" t="s">
        <v>1364</v>
      </c>
      <c r="C30" s="116" t="s">
        <v>1423</v>
      </c>
    </row>
    <row r="31" spans="1:3" x14ac:dyDescent="0.25">
      <c r="A31" s="57" t="s">
        <v>2030</v>
      </c>
      <c r="B31" s="29" t="s">
        <v>1364</v>
      </c>
      <c r="C31" s="116" t="s">
        <v>2034</v>
      </c>
    </row>
    <row r="32" spans="1:3" x14ac:dyDescent="0.25">
      <c r="A32" s="57" t="s">
        <v>2280</v>
      </c>
      <c r="B32" s="29" t="s">
        <v>1364</v>
      </c>
      <c r="C32" s="116" t="s">
        <v>2289</v>
      </c>
    </row>
    <row r="33" spans="1:3" x14ac:dyDescent="0.25">
      <c r="A33" s="93" t="s">
        <v>2209</v>
      </c>
      <c r="B33" s="29" t="s">
        <v>1369</v>
      </c>
      <c r="C33" s="116" t="s">
        <v>2218</v>
      </c>
    </row>
    <row r="34" spans="1:3" x14ac:dyDescent="0.25">
      <c r="A34" s="93" t="s">
        <v>398</v>
      </c>
      <c r="B34" s="29" t="s">
        <v>1360</v>
      </c>
      <c r="C34" s="116" t="s">
        <v>1428</v>
      </c>
    </row>
    <row r="35" spans="1:3" x14ac:dyDescent="0.25">
      <c r="A35" s="93" t="s">
        <v>399</v>
      </c>
      <c r="B35" s="29" t="s">
        <v>1360</v>
      </c>
      <c r="C35" s="116" t="s">
        <v>1427</v>
      </c>
    </row>
    <row r="36" spans="1:3" x14ac:dyDescent="0.25">
      <c r="A36" s="93" t="s">
        <v>400</v>
      </c>
      <c r="B36" s="29" t="s">
        <v>1360</v>
      </c>
      <c r="C36" s="116" t="s">
        <v>1429</v>
      </c>
    </row>
    <row r="37" spans="1:3" x14ac:dyDescent="0.25">
      <c r="A37" s="93" t="s">
        <v>401</v>
      </c>
      <c r="B37" s="29" t="s">
        <v>1360</v>
      </c>
      <c r="C37" s="116" t="s">
        <v>1431</v>
      </c>
    </row>
    <row r="38" spans="1:3" x14ac:dyDescent="0.25">
      <c r="A38" s="93" t="s">
        <v>402</v>
      </c>
      <c r="B38" s="29" t="s">
        <v>1360</v>
      </c>
      <c r="C38" s="116" t="s">
        <v>1430</v>
      </c>
    </row>
    <row r="39" spans="1:3" x14ac:dyDescent="0.25">
      <c r="A39" s="93" t="s">
        <v>440</v>
      </c>
      <c r="B39" s="29" t="s">
        <v>1364</v>
      </c>
      <c r="C39" s="116" t="s">
        <v>1409</v>
      </c>
    </row>
    <row r="40" spans="1:3" x14ac:dyDescent="0.25">
      <c r="A40" s="93" t="s">
        <v>446</v>
      </c>
      <c r="B40" s="29" t="s">
        <v>1360</v>
      </c>
      <c r="C40" s="116" t="s">
        <v>1413</v>
      </c>
    </row>
    <row r="41" spans="1:3" x14ac:dyDescent="0.25">
      <c r="A41" s="57" t="s">
        <v>1438</v>
      </c>
      <c r="B41" s="29" t="s">
        <v>1369</v>
      </c>
      <c r="C41" s="116" t="s">
        <v>1433</v>
      </c>
    </row>
    <row r="42" spans="1:3" x14ac:dyDescent="0.25">
      <c r="A42" s="57" t="s">
        <v>1437</v>
      </c>
      <c r="B42" s="29" t="s">
        <v>1369</v>
      </c>
      <c r="C42" s="116" t="s">
        <v>1432</v>
      </c>
    </row>
    <row r="43" spans="1:3" x14ac:dyDescent="0.25">
      <c r="A43" s="93" t="s">
        <v>2210</v>
      </c>
      <c r="B43" s="29" t="s">
        <v>1369</v>
      </c>
      <c r="C43" s="116" t="s">
        <v>2219</v>
      </c>
    </row>
    <row r="44" spans="1:3" x14ac:dyDescent="0.25">
      <c r="A44" s="93" t="s">
        <v>369</v>
      </c>
      <c r="B44" s="29" t="s">
        <v>1363</v>
      </c>
      <c r="C44" s="116" t="s">
        <v>1362</v>
      </c>
    </row>
    <row r="45" spans="1:3" x14ac:dyDescent="0.25">
      <c r="A45" s="93" t="s">
        <v>404</v>
      </c>
      <c r="B45" s="29" t="s">
        <v>1369</v>
      </c>
      <c r="C45" s="116" t="s">
        <v>2033</v>
      </c>
    </row>
    <row r="46" spans="1:3" x14ac:dyDescent="0.25">
      <c r="A46" s="93" t="s">
        <v>405</v>
      </c>
      <c r="B46" s="29" t="s">
        <v>1369</v>
      </c>
      <c r="C46" s="116" t="s">
        <v>2032</v>
      </c>
    </row>
    <row r="47" spans="1:3" x14ac:dyDescent="0.25">
      <c r="A47" s="93" t="s">
        <v>373</v>
      </c>
      <c r="B47" s="29" t="s">
        <v>1363</v>
      </c>
      <c r="C47" s="116" t="s">
        <v>2452</v>
      </c>
    </row>
    <row r="48" spans="1:3" x14ac:dyDescent="0.25">
      <c r="A48" s="93" t="s">
        <v>441</v>
      </c>
      <c r="B48" s="29" t="s">
        <v>1364</v>
      </c>
      <c r="C48" s="116" t="s">
        <v>1410</v>
      </c>
    </row>
    <row r="49" spans="1:3" x14ac:dyDescent="0.25">
      <c r="A49" s="93" t="s">
        <v>429</v>
      </c>
      <c r="B49" s="29" t="s">
        <v>1369</v>
      </c>
      <c r="C49" s="116" t="s">
        <v>2453</v>
      </c>
    </row>
    <row r="50" spans="1:3" x14ac:dyDescent="0.25">
      <c r="A50" s="93" t="s">
        <v>428</v>
      </c>
      <c r="B50" s="29" t="s">
        <v>1369</v>
      </c>
      <c r="C50" s="116" t="s">
        <v>2454</v>
      </c>
    </row>
    <row r="51" spans="1:3" x14ac:dyDescent="0.25">
      <c r="A51" s="93" t="s">
        <v>430</v>
      </c>
      <c r="B51" s="29" t="s">
        <v>1369</v>
      </c>
      <c r="C51" s="116" t="s">
        <v>2482</v>
      </c>
    </row>
    <row r="52" spans="1:3" x14ac:dyDescent="0.25">
      <c r="A52" s="93" t="s">
        <v>410</v>
      </c>
      <c r="B52" s="29" t="s">
        <v>1360</v>
      </c>
      <c r="C52" s="116" t="s">
        <v>1392</v>
      </c>
    </row>
    <row r="53" spans="1:3" x14ac:dyDescent="0.25">
      <c r="A53" s="93" t="s">
        <v>411</v>
      </c>
      <c r="B53" s="29" t="s">
        <v>1363</v>
      </c>
      <c r="C53" s="116" t="s">
        <v>1393</v>
      </c>
    </row>
    <row r="54" spans="1:3" x14ac:dyDescent="0.25">
      <c r="A54" s="93" t="s">
        <v>412</v>
      </c>
      <c r="B54" s="29" t="s">
        <v>1363</v>
      </c>
      <c r="C54" s="116" t="s">
        <v>2483</v>
      </c>
    </row>
    <row r="55" spans="1:3" x14ac:dyDescent="0.25">
      <c r="A55" s="93" t="s">
        <v>372</v>
      </c>
      <c r="B55" s="29" t="s">
        <v>1363</v>
      </c>
      <c r="C55" s="116" t="s">
        <v>2455</v>
      </c>
    </row>
    <row r="56" spans="1:3" x14ac:dyDescent="0.25">
      <c r="A56" s="93" t="s">
        <v>463</v>
      </c>
      <c r="B56" s="29" t="s">
        <v>1360</v>
      </c>
      <c r="C56" s="116" t="s">
        <v>1367</v>
      </c>
    </row>
    <row r="57" spans="1:3" x14ac:dyDescent="0.25">
      <c r="A57" s="93" t="s">
        <v>464</v>
      </c>
      <c r="B57" s="29" t="s">
        <v>1363</v>
      </c>
      <c r="C57" s="116" t="s">
        <v>1368</v>
      </c>
    </row>
    <row r="58" spans="1:3" x14ac:dyDescent="0.25">
      <c r="A58" s="93" t="s">
        <v>459</v>
      </c>
      <c r="B58" s="29" t="s">
        <v>1363</v>
      </c>
      <c r="C58" s="116" t="s">
        <v>2456</v>
      </c>
    </row>
    <row r="59" spans="1:3" x14ac:dyDescent="0.25">
      <c r="A59" s="93" t="s">
        <v>458</v>
      </c>
      <c r="B59" s="29" t="s">
        <v>1363</v>
      </c>
      <c r="C59" s="116" t="s">
        <v>2457</v>
      </c>
    </row>
    <row r="60" spans="1:3" x14ac:dyDescent="0.25">
      <c r="A60" s="93" t="s">
        <v>460</v>
      </c>
      <c r="B60" s="29" t="s">
        <v>1363</v>
      </c>
      <c r="C60" s="116" t="s">
        <v>2484</v>
      </c>
    </row>
    <row r="61" spans="1:3" x14ac:dyDescent="0.25">
      <c r="A61" s="93" t="s">
        <v>2418</v>
      </c>
      <c r="B61" s="29" t="s">
        <v>1360</v>
      </c>
      <c r="C61" s="116" t="s">
        <v>2432</v>
      </c>
    </row>
    <row r="62" spans="1:3" x14ac:dyDescent="0.25">
      <c r="A62" s="93" t="s">
        <v>2419</v>
      </c>
      <c r="B62" s="29" t="s">
        <v>1363</v>
      </c>
      <c r="C62" s="116" t="s">
        <v>2433</v>
      </c>
    </row>
    <row r="63" spans="1:3" x14ac:dyDescent="0.25">
      <c r="A63" s="93" t="s">
        <v>2422</v>
      </c>
      <c r="B63" s="29" t="s">
        <v>1363</v>
      </c>
      <c r="C63" s="116" t="s">
        <v>2458</v>
      </c>
    </row>
    <row r="64" spans="1:3" x14ac:dyDescent="0.25">
      <c r="A64" s="93" t="s">
        <v>2421</v>
      </c>
      <c r="B64" s="29" t="s">
        <v>1363</v>
      </c>
      <c r="C64" s="116" t="s">
        <v>2459</v>
      </c>
    </row>
    <row r="65" spans="1:3" x14ac:dyDescent="0.25">
      <c r="A65" s="93" t="s">
        <v>2420</v>
      </c>
      <c r="B65" s="29" t="s">
        <v>1363</v>
      </c>
      <c r="C65" s="116" t="s">
        <v>2485</v>
      </c>
    </row>
    <row r="66" spans="1:3" x14ac:dyDescent="0.25">
      <c r="A66" s="93" t="s">
        <v>1602</v>
      </c>
      <c r="B66" s="29" t="s">
        <v>1369</v>
      </c>
      <c r="C66" s="116" t="s">
        <v>1605</v>
      </c>
    </row>
    <row r="67" spans="1:3" x14ac:dyDescent="0.25">
      <c r="A67" s="93" t="s">
        <v>377</v>
      </c>
      <c r="B67" s="29" t="s">
        <v>1364</v>
      </c>
      <c r="C67" s="116" t="s">
        <v>1380</v>
      </c>
    </row>
    <row r="68" spans="1:3" x14ac:dyDescent="0.25">
      <c r="A68" s="93" t="s">
        <v>376</v>
      </c>
      <c r="B68" s="29" t="s">
        <v>1364</v>
      </c>
      <c r="C68" s="116" t="s">
        <v>1381</v>
      </c>
    </row>
    <row r="69" spans="1:3" x14ac:dyDescent="0.25">
      <c r="A69" s="93" t="s">
        <v>2279</v>
      </c>
      <c r="B69" s="29" t="s">
        <v>1364</v>
      </c>
      <c r="C69" s="116" t="s">
        <v>2445</v>
      </c>
    </row>
    <row r="70" spans="1:3" x14ac:dyDescent="0.25">
      <c r="A70" s="93" t="s">
        <v>434</v>
      </c>
      <c r="B70" s="29" t="s">
        <v>1360</v>
      </c>
      <c r="C70" s="116" t="s">
        <v>1394</v>
      </c>
    </row>
    <row r="71" spans="1:3" x14ac:dyDescent="0.25">
      <c r="A71" s="93" t="s">
        <v>435</v>
      </c>
      <c r="B71" s="29" t="s">
        <v>1363</v>
      </c>
      <c r="C71" s="116" t="s">
        <v>1395</v>
      </c>
    </row>
    <row r="72" spans="1:3" x14ac:dyDescent="0.25">
      <c r="A72" s="93" t="s">
        <v>436</v>
      </c>
      <c r="B72" s="29" t="s">
        <v>1363</v>
      </c>
      <c r="C72" s="116" t="s">
        <v>2486</v>
      </c>
    </row>
    <row r="73" spans="1:3" x14ac:dyDescent="0.25">
      <c r="A73" s="93" t="s">
        <v>416</v>
      </c>
      <c r="B73" s="29" t="s">
        <v>1360</v>
      </c>
      <c r="C73" s="116" t="s">
        <v>1396</v>
      </c>
    </row>
    <row r="74" spans="1:3" x14ac:dyDescent="0.25">
      <c r="A74" s="93" t="s">
        <v>418</v>
      </c>
      <c r="B74" s="29" t="s">
        <v>1363</v>
      </c>
      <c r="C74" s="116" t="s">
        <v>2487</v>
      </c>
    </row>
    <row r="75" spans="1:3" x14ac:dyDescent="0.25">
      <c r="A75" s="93" t="s">
        <v>417</v>
      </c>
      <c r="B75" s="29" t="s">
        <v>1363</v>
      </c>
      <c r="C75" s="116" t="s">
        <v>1397</v>
      </c>
    </row>
    <row r="76" spans="1:3" x14ac:dyDescent="0.25">
      <c r="A76" s="93" t="s">
        <v>408</v>
      </c>
      <c r="B76" s="29" t="s">
        <v>1370</v>
      </c>
      <c r="C76" s="116" t="s">
        <v>1376</v>
      </c>
    </row>
    <row r="77" spans="1:3" x14ac:dyDescent="0.25">
      <c r="A77" s="93" t="s">
        <v>374</v>
      </c>
      <c r="B77" s="29" t="s">
        <v>1370</v>
      </c>
      <c r="C77" s="116" t="s">
        <v>1377</v>
      </c>
    </row>
    <row r="78" spans="1:3" x14ac:dyDescent="0.25">
      <c r="A78" s="93" t="s">
        <v>375</v>
      </c>
      <c r="B78" s="29" t="s">
        <v>1370</v>
      </c>
      <c r="C78" s="116" t="s">
        <v>1378</v>
      </c>
    </row>
    <row r="79" spans="1:3" x14ac:dyDescent="0.25">
      <c r="A79" s="93" t="s">
        <v>413</v>
      </c>
      <c r="B79" s="29" t="s">
        <v>1360</v>
      </c>
      <c r="C79" s="116" t="s">
        <v>1371</v>
      </c>
    </row>
    <row r="80" spans="1:3" x14ac:dyDescent="0.25">
      <c r="A80" s="93" t="s">
        <v>415</v>
      </c>
      <c r="B80" s="29" t="s">
        <v>1363</v>
      </c>
      <c r="C80" s="116" t="s">
        <v>1372</v>
      </c>
    </row>
    <row r="81" spans="1:3" x14ac:dyDescent="0.25">
      <c r="A81" s="93" t="s">
        <v>414</v>
      </c>
      <c r="B81" s="29" t="s">
        <v>1363</v>
      </c>
      <c r="C81" s="116" t="s">
        <v>2488</v>
      </c>
    </row>
    <row r="82" spans="1:3" x14ac:dyDescent="0.25">
      <c r="A82" s="93" t="s">
        <v>1975</v>
      </c>
      <c r="B82" s="29" t="s">
        <v>1364</v>
      </c>
      <c r="C82" s="116" t="s">
        <v>1983</v>
      </c>
    </row>
    <row r="83" spans="1:3" x14ac:dyDescent="0.25">
      <c r="A83" s="93" t="s">
        <v>1977</v>
      </c>
      <c r="B83" s="29" t="s">
        <v>1364</v>
      </c>
      <c r="C83" s="116" t="s">
        <v>1984</v>
      </c>
    </row>
    <row r="84" spans="1:3" x14ac:dyDescent="0.25">
      <c r="A84" s="93" t="s">
        <v>1976</v>
      </c>
      <c r="B84" s="29" t="s">
        <v>1364</v>
      </c>
      <c r="C84" s="116" t="s">
        <v>2489</v>
      </c>
    </row>
    <row r="85" spans="1:3" x14ac:dyDescent="0.25">
      <c r="A85" s="93" t="s">
        <v>1980</v>
      </c>
      <c r="B85" s="29" t="s">
        <v>1364</v>
      </c>
      <c r="C85" s="116" t="s">
        <v>1985</v>
      </c>
    </row>
    <row r="86" spans="1:3" x14ac:dyDescent="0.25">
      <c r="A86" s="93" t="s">
        <v>1979</v>
      </c>
      <c r="B86" s="29" t="s">
        <v>1364</v>
      </c>
      <c r="C86" s="116" t="s">
        <v>1982</v>
      </c>
    </row>
    <row r="87" spans="1:3" x14ac:dyDescent="0.25">
      <c r="A87" s="93" t="s">
        <v>1978</v>
      </c>
      <c r="B87" s="29" t="s">
        <v>1364</v>
      </c>
      <c r="C87" s="116" t="s">
        <v>2469</v>
      </c>
    </row>
    <row r="88" spans="1:3" x14ac:dyDescent="0.25">
      <c r="A88" s="93" t="s">
        <v>390</v>
      </c>
      <c r="B88" s="29" t="s">
        <v>1360</v>
      </c>
      <c r="C88" s="116" t="s">
        <v>1398</v>
      </c>
    </row>
    <row r="89" spans="1:3" x14ac:dyDescent="0.25">
      <c r="A89" s="93" t="s">
        <v>391</v>
      </c>
      <c r="B89" s="29" t="s">
        <v>1360</v>
      </c>
      <c r="C89" s="116" t="s">
        <v>1399</v>
      </c>
    </row>
    <row r="90" spans="1:3" x14ac:dyDescent="0.25">
      <c r="A90" s="93" t="s">
        <v>392</v>
      </c>
      <c r="B90" s="29" t="s">
        <v>1360</v>
      </c>
      <c r="C90" s="116" t="s">
        <v>1400</v>
      </c>
    </row>
    <row r="91" spans="1:3" x14ac:dyDescent="0.25">
      <c r="A91" s="93" t="s">
        <v>393</v>
      </c>
      <c r="B91" s="29" t="s">
        <v>1360</v>
      </c>
      <c r="C91" s="116" t="s">
        <v>2470</v>
      </c>
    </row>
    <row r="92" spans="1:3" x14ac:dyDescent="0.25">
      <c r="A92" s="93" t="s">
        <v>394</v>
      </c>
      <c r="B92" s="29" t="s">
        <v>1360</v>
      </c>
      <c r="C92" s="116" t="s">
        <v>2471</v>
      </c>
    </row>
    <row r="93" spans="1:3" x14ac:dyDescent="0.25">
      <c r="A93" s="93" t="s">
        <v>2211</v>
      </c>
      <c r="B93" s="29" t="s">
        <v>1369</v>
      </c>
      <c r="C93" s="116" t="s">
        <v>2220</v>
      </c>
    </row>
    <row r="94" spans="1:3" x14ac:dyDescent="0.25">
      <c r="A94" s="93" t="s">
        <v>1766</v>
      </c>
      <c r="B94" s="29" t="s">
        <v>1364</v>
      </c>
      <c r="C94" s="116" t="s">
        <v>1769</v>
      </c>
    </row>
    <row r="95" spans="1:3" x14ac:dyDescent="0.25">
      <c r="A95" s="93" t="s">
        <v>378</v>
      </c>
      <c r="B95" s="29" t="s">
        <v>1360</v>
      </c>
      <c r="C95" s="116" t="s">
        <v>1373</v>
      </c>
    </row>
    <row r="96" spans="1:3" x14ac:dyDescent="0.25">
      <c r="A96" s="93" t="s">
        <v>379</v>
      </c>
      <c r="B96" s="29" t="s">
        <v>1363</v>
      </c>
      <c r="C96" s="116" t="s">
        <v>1374</v>
      </c>
    </row>
    <row r="97" spans="1:3" x14ac:dyDescent="0.25">
      <c r="A97" s="93" t="s">
        <v>1765</v>
      </c>
      <c r="B97" s="29" t="s">
        <v>1364</v>
      </c>
      <c r="C97" s="116" t="s">
        <v>1770</v>
      </c>
    </row>
    <row r="98" spans="1:3" x14ac:dyDescent="0.25">
      <c r="A98" s="93" t="s">
        <v>380</v>
      </c>
      <c r="B98" s="29" t="s">
        <v>1363</v>
      </c>
      <c r="C98" s="116" t="s">
        <v>1375</v>
      </c>
    </row>
    <row r="99" spans="1:3" x14ac:dyDescent="0.25">
      <c r="A99" s="57" t="s">
        <v>1436</v>
      </c>
      <c r="B99" s="29" t="s">
        <v>1369</v>
      </c>
      <c r="C99" s="116" t="s">
        <v>1439</v>
      </c>
    </row>
    <row r="100" spans="1:3" x14ac:dyDescent="0.25">
      <c r="A100" s="93" t="s">
        <v>370</v>
      </c>
      <c r="B100" s="29" t="s">
        <v>1363</v>
      </c>
      <c r="C100" s="116" t="s">
        <v>2490</v>
      </c>
    </row>
    <row r="101" spans="1:3" x14ac:dyDescent="0.25">
      <c r="A101" s="93" t="s">
        <v>2212</v>
      </c>
      <c r="B101" s="29" t="s">
        <v>1369</v>
      </c>
      <c r="C101" s="116" t="s">
        <v>2221</v>
      </c>
    </row>
    <row r="102" spans="1:3" x14ac:dyDescent="0.25">
      <c r="A102" s="93" t="s">
        <v>2213</v>
      </c>
      <c r="B102" s="29" t="s">
        <v>1369</v>
      </c>
      <c r="C102" s="116" t="s">
        <v>2223</v>
      </c>
    </row>
    <row r="103" spans="1:3" x14ac:dyDescent="0.25">
      <c r="A103" s="93" t="s">
        <v>425</v>
      </c>
      <c r="B103" s="29" t="s">
        <v>1360</v>
      </c>
      <c r="C103" s="116" t="s">
        <v>1403</v>
      </c>
    </row>
    <row r="104" spans="1:3" x14ac:dyDescent="0.25">
      <c r="A104" s="93" t="s">
        <v>427</v>
      </c>
      <c r="B104" s="29" t="s">
        <v>1363</v>
      </c>
      <c r="C104" s="116" t="s">
        <v>1404</v>
      </c>
    </row>
    <row r="105" spans="1:3" x14ac:dyDescent="0.25">
      <c r="A105" s="93" t="s">
        <v>426</v>
      </c>
      <c r="B105" s="29" t="s">
        <v>1363</v>
      </c>
      <c r="C105" s="116" t="s">
        <v>2491</v>
      </c>
    </row>
    <row r="106" spans="1:3" x14ac:dyDescent="0.25">
      <c r="A106" s="93" t="s">
        <v>2430</v>
      </c>
      <c r="B106" s="29" t="s">
        <v>1364</v>
      </c>
      <c r="C106" s="116" t="s">
        <v>2438</v>
      </c>
    </row>
    <row r="107" spans="1:3" x14ac:dyDescent="0.25">
      <c r="A107" s="93" t="s">
        <v>2431</v>
      </c>
      <c r="B107" s="29" t="s">
        <v>1364</v>
      </c>
      <c r="C107" s="116" t="s">
        <v>2439</v>
      </c>
    </row>
    <row r="108" spans="1:3" x14ac:dyDescent="0.25">
      <c r="A108" s="93" t="s">
        <v>2428</v>
      </c>
      <c r="B108" s="29" t="s">
        <v>1364</v>
      </c>
      <c r="C108" s="116" t="s">
        <v>2460</v>
      </c>
    </row>
    <row r="109" spans="1:3" x14ac:dyDescent="0.25">
      <c r="A109" s="93" t="s">
        <v>2423</v>
      </c>
      <c r="B109" s="29" t="s">
        <v>1364</v>
      </c>
      <c r="C109" s="116" t="s">
        <v>2434</v>
      </c>
    </row>
    <row r="110" spans="1:3" x14ac:dyDescent="0.25">
      <c r="A110" s="93" t="s">
        <v>2424</v>
      </c>
      <c r="B110" s="29" t="s">
        <v>1364</v>
      </c>
      <c r="C110" s="116" t="s">
        <v>2435</v>
      </c>
    </row>
    <row r="111" spans="1:3" x14ac:dyDescent="0.25">
      <c r="A111" s="93" t="s">
        <v>2427</v>
      </c>
      <c r="B111" s="29" t="s">
        <v>1364</v>
      </c>
      <c r="C111" s="117" t="s">
        <v>2461</v>
      </c>
    </row>
    <row r="112" spans="1:3" x14ac:dyDescent="0.25">
      <c r="A112" s="93" t="s">
        <v>2425</v>
      </c>
      <c r="B112" s="29" t="s">
        <v>1364</v>
      </c>
      <c r="C112" s="116" t="s">
        <v>2436</v>
      </c>
    </row>
    <row r="113" spans="1:3" x14ac:dyDescent="0.25">
      <c r="A113" s="93" t="s">
        <v>2426</v>
      </c>
      <c r="B113" s="29" t="s">
        <v>1364</v>
      </c>
      <c r="C113" s="116" t="s">
        <v>2437</v>
      </c>
    </row>
    <row r="114" spans="1:3" x14ac:dyDescent="0.25">
      <c r="A114" s="93" t="s">
        <v>2429</v>
      </c>
      <c r="B114" s="29" t="s">
        <v>1364</v>
      </c>
      <c r="C114" s="116" t="s">
        <v>2492</v>
      </c>
    </row>
    <row r="115" spans="1:3" x14ac:dyDescent="0.25">
      <c r="A115" s="93" t="s">
        <v>444</v>
      </c>
      <c r="B115" s="29" t="s">
        <v>1369</v>
      </c>
      <c r="C115" s="116" t="s">
        <v>1412</v>
      </c>
    </row>
    <row r="116" spans="1:3" x14ac:dyDescent="0.25">
      <c r="A116" s="93" t="s">
        <v>443</v>
      </c>
      <c r="B116" s="29" t="s">
        <v>1369</v>
      </c>
      <c r="C116" s="116" t="s">
        <v>1411</v>
      </c>
    </row>
    <row r="117" spans="1:3" x14ac:dyDescent="0.25">
      <c r="A117" s="93" t="s">
        <v>1464</v>
      </c>
      <c r="B117" s="29" t="s">
        <v>1369</v>
      </c>
      <c r="C117" s="116" t="s">
        <v>1465</v>
      </c>
    </row>
    <row r="118" spans="1:3" x14ac:dyDescent="0.25">
      <c r="A118" s="93" t="s">
        <v>445</v>
      </c>
      <c r="B118" s="29" t="s">
        <v>1369</v>
      </c>
      <c r="C118" s="116" t="s">
        <v>1466</v>
      </c>
    </row>
    <row r="119" spans="1:3" x14ac:dyDescent="0.25">
      <c r="A119" s="93" t="s">
        <v>447</v>
      </c>
      <c r="B119" s="29" t="s">
        <v>1364</v>
      </c>
      <c r="C119" s="116" t="s">
        <v>1414</v>
      </c>
    </row>
    <row r="120" spans="1:3" x14ac:dyDescent="0.25">
      <c r="A120" s="93" t="s">
        <v>381</v>
      </c>
      <c r="B120" s="29" t="s">
        <v>1360</v>
      </c>
      <c r="C120" s="116" t="s">
        <v>1386</v>
      </c>
    </row>
    <row r="121" spans="1:3" x14ac:dyDescent="0.25">
      <c r="A121" s="93" t="s">
        <v>382</v>
      </c>
      <c r="B121" s="29" t="s">
        <v>1363</v>
      </c>
      <c r="C121" s="116" t="s">
        <v>1387</v>
      </c>
    </row>
    <row r="122" spans="1:3" x14ac:dyDescent="0.25">
      <c r="A122" s="93" t="s">
        <v>383</v>
      </c>
      <c r="B122" s="29" t="s">
        <v>1363</v>
      </c>
      <c r="C122" s="116" t="s">
        <v>2493</v>
      </c>
    </row>
    <row r="123" spans="1:3" x14ac:dyDescent="0.25">
      <c r="A123" s="93" t="s">
        <v>407</v>
      </c>
      <c r="B123" s="29" t="s">
        <v>1364</v>
      </c>
      <c r="C123" s="116" t="s">
        <v>2462</v>
      </c>
    </row>
    <row r="124" spans="1:3" x14ac:dyDescent="0.25">
      <c r="A124" s="93" t="s">
        <v>406</v>
      </c>
      <c r="B124" s="29" t="s">
        <v>1364</v>
      </c>
      <c r="C124" s="116" t="s">
        <v>2463</v>
      </c>
    </row>
    <row r="125" spans="1:3" x14ac:dyDescent="0.25">
      <c r="A125" s="93" t="s">
        <v>365</v>
      </c>
      <c r="B125" s="29" t="s">
        <v>1364</v>
      </c>
      <c r="C125" s="116" t="s">
        <v>1422</v>
      </c>
    </row>
    <row r="126" spans="1:3" x14ac:dyDescent="0.25">
      <c r="A126" s="93" t="s">
        <v>437</v>
      </c>
      <c r="B126" s="29" t="s">
        <v>1360</v>
      </c>
      <c r="C126" s="116" t="s">
        <v>1388</v>
      </c>
    </row>
    <row r="127" spans="1:3" x14ac:dyDescent="0.25">
      <c r="A127" s="93" t="s">
        <v>438</v>
      </c>
      <c r="B127" s="29" t="s">
        <v>1363</v>
      </c>
      <c r="C127" s="116" t="s">
        <v>1389</v>
      </c>
    </row>
    <row r="128" spans="1:3" x14ac:dyDescent="0.25">
      <c r="A128" s="93" t="s">
        <v>439</v>
      </c>
      <c r="B128" s="29" t="s">
        <v>1363</v>
      </c>
      <c r="C128" s="116" t="s">
        <v>2494</v>
      </c>
    </row>
    <row r="129" spans="1:3" x14ac:dyDescent="0.25">
      <c r="A129" s="93" t="s">
        <v>386</v>
      </c>
      <c r="B129" s="29" t="s">
        <v>1363</v>
      </c>
      <c r="C129" s="116" t="s">
        <v>2464</v>
      </c>
    </row>
    <row r="130" spans="1:3" x14ac:dyDescent="0.25">
      <c r="A130" s="93" t="s">
        <v>384</v>
      </c>
      <c r="B130" s="29" t="s">
        <v>1363</v>
      </c>
      <c r="C130" s="116" t="s">
        <v>2465</v>
      </c>
    </row>
    <row r="131" spans="1:3" x14ac:dyDescent="0.25">
      <c r="A131" s="93" t="s">
        <v>385</v>
      </c>
      <c r="B131" s="29" t="s">
        <v>1363</v>
      </c>
      <c r="C131" s="116" t="s">
        <v>2495</v>
      </c>
    </row>
    <row r="132" spans="1:3" x14ac:dyDescent="0.25">
      <c r="A132" s="93" t="s">
        <v>451</v>
      </c>
      <c r="B132" s="29" t="s">
        <v>1364</v>
      </c>
      <c r="C132" s="116" t="s">
        <v>2466</v>
      </c>
    </row>
    <row r="133" spans="1:3" x14ac:dyDescent="0.25">
      <c r="A133" s="93" t="s">
        <v>450</v>
      </c>
      <c r="B133" s="29" t="s">
        <v>1364</v>
      </c>
      <c r="C133" s="116" t="s">
        <v>2467</v>
      </c>
    </row>
    <row r="134" spans="1:3" x14ac:dyDescent="0.25">
      <c r="A134" s="93" t="s">
        <v>452</v>
      </c>
      <c r="B134" s="29" t="s">
        <v>1364</v>
      </c>
      <c r="C134" s="116" t="s">
        <v>2496</v>
      </c>
    </row>
    <row r="135" spans="1:3" x14ac:dyDescent="0.25">
      <c r="A135" s="93" t="s">
        <v>396</v>
      </c>
      <c r="B135" s="29" t="s">
        <v>1369</v>
      </c>
      <c r="C135" s="116" t="s">
        <v>1425</v>
      </c>
    </row>
    <row r="136" spans="1:3" x14ac:dyDescent="0.25">
      <c r="A136" s="93" t="s">
        <v>397</v>
      </c>
      <c r="B136" s="29" t="s">
        <v>1369</v>
      </c>
      <c r="C136" s="116" t="s">
        <v>1426</v>
      </c>
    </row>
    <row r="137" spans="1:3" x14ac:dyDescent="0.25">
      <c r="A137" s="93" t="s">
        <v>2227</v>
      </c>
      <c r="B137" s="29" t="s">
        <v>1363</v>
      </c>
      <c r="C137" s="116" t="s">
        <v>2228</v>
      </c>
    </row>
    <row r="138" spans="1:3" x14ac:dyDescent="0.25">
      <c r="A138" s="57" t="s">
        <v>2004</v>
      </c>
      <c r="B138" s="29" t="s">
        <v>1369</v>
      </c>
      <c r="C138" s="116" t="s">
        <v>1507</v>
      </c>
    </row>
    <row r="139" spans="1:3" x14ac:dyDescent="0.25">
      <c r="A139" s="93" t="s">
        <v>422</v>
      </c>
      <c r="B139" s="29" t="s">
        <v>1360</v>
      </c>
      <c r="C139" s="116" t="s">
        <v>1390</v>
      </c>
    </row>
    <row r="140" spans="1:3" x14ac:dyDescent="0.25">
      <c r="A140" s="93" t="s">
        <v>423</v>
      </c>
      <c r="B140" s="29" t="s">
        <v>1363</v>
      </c>
      <c r="C140" s="116" t="s">
        <v>1391</v>
      </c>
    </row>
    <row r="141" spans="1:3" s="1" customFormat="1" x14ac:dyDescent="0.25">
      <c r="A141" s="57" t="s">
        <v>2003</v>
      </c>
      <c r="B141" s="29" t="s">
        <v>1369</v>
      </c>
      <c r="C141" s="116" t="s">
        <v>1502</v>
      </c>
    </row>
    <row r="142" spans="1:3" s="1" customFormat="1" x14ac:dyDescent="0.25">
      <c r="A142" s="93" t="s">
        <v>424</v>
      </c>
      <c r="B142" s="29" t="s">
        <v>1363</v>
      </c>
      <c r="C142" s="116" t="s">
        <v>2497</v>
      </c>
    </row>
    <row r="143" spans="1:3" s="1" customFormat="1" x14ac:dyDescent="0.25">
      <c r="A143" s="93" t="s">
        <v>1791</v>
      </c>
      <c r="B143" s="29" t="s">
        <v>1369</v>
      </c>
      <c r="C143" s="116" t="s">
        <v>1796</v>
      </c>
    </row>
    <row r="144" spans="1:3" s="1" customFormat="1" x14ac:dyDescent="0.25">
      <c r="A144" s="93" t="s">
        <v>1792</v>
      </c>
      <c r="B144" s="29" t="s">
        <v>1369</v>
      </c>
      <c r="C144" s="116" t="s">
        <v>1798</v>
      </c>
    </row>
    <row r="145" spans="1:3" x14ac:dyDescent="0.25">
      <c r="A145" s="93" t="s">
        <v>1793</v>
      </c>
      <c r="B145" s="29" t="s">
        <v>1369</v>
      </c>
      <c r="C145" s="116" t="s">
        <v>1797</v>
      </c>
    </row>
    <row r="146" spans="1:3" x14ac:dyDescent="0.25">
      <c r="A146" s="93" t="s">
        <v>388</v>
      </c>
      <c r="B146" s="29" t="s">
        <v>1360</v>
      </c>
      <c r="C146" s="116" t="s">
        <v>1405</v>
      </c>
    </row>
    <row r="147" spans="1:3" x14ac:dyDescent="0.25">
      <c r="A147" s="93" t="s">
        <v>387</v>
      </c>
      <c r="B147" s="29" t="s">
        <v>1363</v>
      </c>
      <c r="C147" s="116" t="s">
        <v>1406</v>
      </c>
    </row>
    <row r="148" spans="1:3" x14ac:dyDescent="0.25">
      <c r="A148" s="93" t="s">
        <v>389</v>
      </c>
      <c r="B148" s="29" t="s">
        <v>1363</v>
      </c>
      <c r="C148" s="116" t="s">
        <v>2498</v>
      </c>
    </row>
    <row r="149" spans="1:3" x14ac:dyDescent="0.25">
      <c r="A149" s="93" t="s">
        <v>471</v>
      </c>
      <c r="B149" s="29" t="s">
        <v>1369</v>
      </c>
      <c r="C149" s="116" t="s">
        <v>1419</v>
      </c>
    </row>
    <row r="150" spans="1:3" x14ac:dyDescent="0.25">
      <c r="A150" s="93" t="s">
        <v>472</v>
      </c>
      <c r="B150" s="29" t="s">
        <v>1369</v>
      </c>
      <c r="C150" s="116" t="s">
        <v>1420</v>
      </c>
    </row>
    <row r="151" spans="1:3" x14ac:dyDescent="0.25">
      <c r="A151" s="93" t="s">
        <v>473</v>
      </c>
      <c r="B151" s="29" t="s">
        <v>1369</v>
      </c>
      <c r="C151" s="116" t="s">
        <v>1421</v>
      </c>
    </row>
    <row r="152" spans="1:3" x14ac:dyDescent="0.25">
      <c r="A152" s="93" t="s">
        <v>466</v>
      </c>
      <c r="B152" s="29" t="s">
        <v>1364</v>
      </c>
      <c r="C152" s="116" t="s">
        <v>1415</v>
      </c>
    </row>
    <row r="153" spans="1:3" x14ac:dyDescent="0.25">
      <c r="A153" s="93" t="s">
        <v>468</v>
      </c>
      <c r="B153" s="29" t="s">
        <v>1364</v>
      </c>
      <c r="C153" s="116" t="s">
        <v>1416</v>
      </c>
    </row>
    <row r="154" spans="1:3" x14ac:dyDescent="0.25">
      <c r="A154" s="93" t="s">
        <v>465</v>
      </c>
      <c r="B154" s="29" t="s">
        <v>1364</v>
      </c>
      <c r="C154" s="116" t="s">
        <v>1418</v>
      </c>
    </row>
    <row r="155" spans="1:3" x14ac:dyDescent="0.25">
      <c r="A155" s="93" t="s">
        <v>467</v>
      </c>
      <c r="B155" s="29" t="s">
        <v>1364</v>
      </c>
      <c r="C155" s="116" t="s">
        <v>1417</v>
      </c>
    </row>
    <row r="156" spans="1:3" x14ac:dyDescent="0.25">
      <c r="A156" s="93" t="s">
        <v>470</v>
      </c>
      <c r="B156" s="29" t="s">
        <v>1369</v>
      </c>
      <c r="C156" s="116" t="s">
        <v>2472</v>
      </c>
    </row>
    <row r="157" spans="1:3" x14ac:dyDescent="0.25">
      <c r="A157" s="93" t="s">
        <v>2214</v>
      </c>
      <c r="B157" s="29" t="s">
        <v>1369</v>
      </c>
      <c r="C157" s="116" t="s">
        <v>2222</v>
      </c>
    </row>
    <row r="158" spans="1:3" x14ac:dyDescent="0.25">
      <c r="A158" s="93" t="s">
        <v>1668</v>
      </c>
      <c r="B158" s="29" t="s">
        <v>1360</v>
      </c>
      <c r="C158" s="116" t="s">
        <v>1673</v>
      </c>
    </row>
    <row r="159" spans="1:3" x14ac:dyDescent="0.25">
      <c r="A159" s="93" t="s">
        <v>1669</v>
      </c>
      <c r="B159" s="29" t="s">
        <v>1363</v>
      </c>
      <c r="C159" s="116" t="s">
        <v>1674</v>
      </c>
    </row>
    <row r="160" spans="1:3" x14ac:dyDescent="0.25">
      <c r="A160" s="93" t="s">
        <v>456</v>
      </c>
      <c r="B160" s="29" t="s">
        <v>1364</v>
      </c>
      <c r="C160" s="116" t="s">
        <v>1407</v>
      </c>
    </row>
    <row r="161" spans="1:3" x14ac:dyDescent="0.25">
      <c r="A161" s="93" t="s">
        <v>457</v>
      </c>
      <c r="B161" s="29" t="s">
        <v>1364</v>
      </c>
      <c r="C161" s="116" t="s">
        <v>1408</v>
      </c>
    </row>
    <row r="162" spans="1:3" x14ac:dyDescent="0.25">
      <c r="A162" s="93" t="s">
        <v>2215</v>
      </c>
      <c r="B162" s="29" t="s">
        <v>1369</v>
      </c>
      <c r="C162" s="116" t="s">
        <v>2224</v>
      </c>
    </row>
    <row r="163" spans="1:3" x14ac:dyDescent="0.25">
      <c r="A163" s="57" t="s">
        <v>1435</v>
      </c>
      <c r="B163" s="29" t="s">
        <v>1369</v>
      </c>
      <c r="C163" s="116" t="s">
        <v>1440</v>
      </c>
    </row>
    <row r="164" spans="1:3" x14ac:dyDescent="0.25">
      <c r="A164" s="93" t="s">
        <v>409</v>
      </c>
      <c r="B164" s="29" t="s">
        <v>1369</v>
      </c>
      <c r="C164" s="116" t="s">
        <v>1379</v>
      </c>
    </row>
    <row r="165" spans="1:3" x14ac:dyDescent="0.25">
      <c r="A165" s="57" t="s">
        <v>1434</v>
      </c>
      <c r="B165" s="29" t="s">
        <v>1369</v>
      </c>
      <c r="C165" s="116" t="s">
        <v>1441</v>
      </c>
    </row>
    <row r="166" spans="1:3" x14ac:dyDescent="0.25">
      <c r="A166" s="93" t="s">
        <v>362</v>
      </c>
      <c r="B166" s="29" t="s">
        <v>1384</v>
      </c>
      <c r="C166" s="116" t="s">
        <v>1382</v>
      </c>
    </row>
    <row r="167" spans="1:3" x14ac:dyDescent="0.25">
      <c r="A167" s="93" t="s">
        <v>363</v>
      </c>
      <c r="B167" s="29" t="s">
        <v>1384</v>
      </c>
      <c r="C167" s="116" t="s">
        <v>1383</v>
      </c>
    </row>
    <row r="168" spans="1:3" x14ac:dyDescent="0.25">
      <c r="A168" s="93" t="s">
        <v>364</v>
      </c>
      <c r="B168" s="29" t="s">
        <v>1384</v>
      </c>
      <c r="C168" s="116" t="s">
        <v>1385</v>
      </c>
    </row>
    <row r="169" spans="1:3" x14ac:dyDescent="0.25">
      <c r="A169" s="57" t="s">
        <v>1493</v>
      </c>
      <c r="B169" s="29" t="s">
        <v>1369</v>
      </c>
      <c r="C169" s="116" t="s">
        <v>1500</v>
      </c>
    </row>
    <row r="170" spans="1:3" x14ac:dyDescent="0.25">
      <c r="A170" s="57" t="s">
        <v>1494</v>
      </c>
      <c r="B170" s="29" t="s">
        <v>1369</v>
      </c>
      <c r="C170" s="116" t="s">
        <v>1501</v>
      </c>
    </row>
    <row r="171" spans="1:3" x14ac:dyDescent="0.25">
      <c r="A171" s="57" t="s">
        <v>1495</v>
      </c>
      <c r="B171" s="29" t="s">
        <v>1369</v>
      </c>
      <c r="C171" s="116" t="s">
        <v>2499</v>
      </c>
    </row>
    <row r="172" spans="1:3" x14ac:dyDescent="0.25">
      <c r="A172" s="93" t="s">
        <v>2216</v>
      </c>
      <c r="B172" s="29" t="s">
        <v>1369</v>
      </c>
      <c r="C172" s="116" t="s">
        <v>2225</v>
      </c>
    </row>
    <row r="173" spans="1:3" x14ac:dyDescent="0.25">
      <c r="A173" s="96" t="s">
        <v>2217</v>
      </c>
      <c r="B173" s="111" t="s">
        <v>1369</v>
      </c>
      <c r="C173" s="118" t="s">
        <v>2226</v>
      </c>
    </row>
  </sheetData>
  <sortState ref="A2:C173">
    <sortCondition ref="A2:A173"/>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I398"/>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7.5703125" style="7" customWidth="1"/>
    <col min="2" max="2" width="10.140625" style="112" customWidth="1"/>
    <col min="3" max="3" width="64.42578125" style="1" customWidth="1"/>
    <col min="4" max="4" width="13.140625" style="1" customWidth="1"/>
    <col min="5" max="5" width="52.5703125" style="45" customWidth="1"/>
    <col min="6" max="6" width="35.140625" style="45" hidden="1" customWidth="1"/>
    <col min="7" max="7" width="66.5703125" style="11" customWidth="1"/>
    <col min="8" max="8" width="23.7109375" style="1" hidden="1" customWidth="1"/>
    <col min="9" max="9" width="72.7109375" style="1" customWidth="1"/>
    <col min="10" max="16384" width="8.85546875" style="1"/>
  </cols>
  <sheetData>
    <row r="1" spans="1:9" x14ac:dyDescent="0.25">
      <c r="A1" s="67" t="s">
        <v>59</v>
      </c>
      <c r="B1" s="66" t="s">
        <v>2600</v>
      </c>
      <c r="C1" s="63" t="s">
        <v>0</v>
      </c>
      <c r="D1" s="63" t="s">
        <v>2180</v>
      </c>
      <c r="E1" s="63" t="s">
        <v>2523</v>
      </c>
      <c r="F1" s="63" t="s">
        <v>2524</v>
      </c>
      <c r="G1" s="63" t="s">
        <v>2525</v>
      </c>
      <c r="H1" s="63" t="s">
        <v>61</v>
      </c>
      <c r="I1" s="64" t="s">
        <v>3</v>
      </c>
    </row>
    <row r="2" spans="1:9" s="3" customFormat="1" x14ac:dyDescent="0.25">
      <c r="A2" s="26">
        <f>VLOOKUP(C2,_RESOURCE_MAP[],3,FALSE)</f>
        <v>1</v>
      </c>
      <c r="B2" s="25" t="str">
        <f>IFERROR(VLOOKUP(C2,_PACKAGES_MAP[],3,FALSE),"-")</f>
        <v>-</v>
      </c>
      <c r="C2" s="27" t="s">
        <v>4</v>
      </c>
      <c r="D2" s="27" t="s">
        <v>19</v>
      </c>
      <c r="E2" s="27" t="s">
        <v>2330</v>
      </c>
      <c r="F2" s="27" t="s">
        <v>58</v>
      </c>
      <c r="G2" s="27" t="str">
        <f>CONCATENATE("{
  ""Header"": {
    ""Name"": """,'Response Codes'!$B$2,"""
  }",IF(F2="-","
}",CONCATENATE(",
  ""Body"": ",SUBSTITUTE(F2,"
","
  "),"
}")))</f>
        <v>{
  "Header": {
    "Name": "OK"
  },
  "Body": { 
    "Id": "Admin"
  }
}</v>
      </c>
      <c r="H2" s="27" t="str">
        <f>VLOOKUP(C2,_RESOURCE_MAP[],2,FALSE)</f>
        <v>User Account</v>
      </c>
      <c r="I2" s="65" t="str">
        <f>CONCATENATE(VLOOKUP(D2,_METHODS_DESCRIPTION_MAP[],2,FALSE),IF(RIGHT(C2,1)="}"," specified "," "),H2,VLOOKUP(D2,_METHODS_DESCRIPTION_MAP[],3,FALSE))</f>
        <v>Adds a new User Account.</v>
      </c>
    </row>
    <row r="3" spans="1:9" s="3" customFormat="1" x14ac:dyDescent="0.25">
      <c r="A3" s="26">
        <f>VLOOKUP(C3,_RESOURCE_MAP[],3,FALSE)</f>
        <v>1</v>
      </c>
      <c r="B3" s="25" t="str">
        <f>IFERROR(VLOOKUP(C3,_PACKAGES_MAP[],3,FALSE),"-")</f>
        <v>-</v>
      </c>
      <c r="C3" s="27" t="s">
        <v>4</v>
      </c>
      <c r="D3" s="27" t="s">
        <v>2338</v>
      </c>
      <c r="E3" s="27" t="s">
        <v>2339</v>
      </c>
      <c r="F3" s="27" t="s">
        <v>2344</v>
      </c>
      <c r="G3" s="27" t="str">
        <f>CONCATENATE("{
  ""Header"": {
    ""Name"": """,'Response Codes'!$B$2,"""
  }",IF(F3="-","
}",CONCATENATE(",
  ""Body"": ",SUBSTITUTE(F3,"
","
  "),"
}")))</f>
        <v>{
  "Header": {
    "Name": "OK"
  },
  "Body": { 
    "Id": "User.Accounts.Admin"
  }
}</v>
      </c>
      <c r="H3" s="27" t="str">
        <f>VLOOKUP(C3,_RESOURCE_MAP[],2,FALSE)</f>
        <v>User Account</v>
      </c>
      <c r="I3" s="65" t="str">
        <f>CONCATENATE(VLOOKUP(D3,_METHODS_DESCRIPTION_MAP[],2,FALSE),IF(RIGHT(C3,1)="}"," specified "," "),H3,VLOOKUP(D3,_METHODS_DESCRIPTION_MAP[],3,FALSE))</f>
        <v>Validates the User Account credentials.</v>
      </c>
    </row>
    <row r="4" spans="1:9" s="3" customFormat="1" x14ac:dyDescent="0.25">
      <c r="A4" s="26">
        <f>VLOOKUP(C4,_RESOURCE_MAP[],3,FALSE)</f>
        <v>1</v>
      </c>
      <c r="B4" s="25" t="str">
        <f>IFERROR(VLOOKUP(C4,_PACKAGES_MAP[],3,FALSE),"-")</f>
        <v>-</v>
      </c>
      <c r="C4" s="27" t="s">
        <v>4</v>
      </c>
      <c r="D4" s="27" t="s">
        <v>20</v>
      </c>
      <c r="E4" s="27" t="s">
        <v>53</v>
      </c>
      <c r="F4" s="27" t="s">
        <v>2331</v>
      </c>
      <c r="G4" s="27" t="str">
        <f>CONCATENATE("{
  ""Header"": {
    ""Name"": """,'Response Codes'!$B$2,"""
  }",IF(F4="-","
}",CONCATENATE(",
  ""Body"": ",SUBSTITUTE(F4,"
","
  "),"
}")))</f>
        <v>{
  "Header": {
    "Name": "OK"
  },
  "Body": {
    "List": [
      {
        "Id": "Admin",
        "Enabled": true,
        "Name": "Administrator",
        "Username": "Admin",
        "Hash": {
          "Fingerprint": "21232f297a57a5a743894a0e4a801fc3",
          "Type": "MD5",
          "Salt": "t4eds1"
        },
        "Description": "Home-Gateway administrator.",
        "RoleId": "User.Roles.Root",
        "Locale": "en-GB"
      }
    ],
    "Limit": 10,
    "Offset": 0
  }
}</v>
      </c>
      <c r="H4" s="27" t="str">
        <f>VLOOKUP(C4,_RESOURCE_MAP[],2,FALSE)</f>
        <v>User Account</v>
      </c>
      <c r="I4" s="65" t="str">
        <f>CONCATENATE(VLOOKUP(D4,_METHODS_DESCRIPTION_MAP[],2,FALSE),IF(RIGHT(C4,1)="}"," specified "," "),H4,VLOOKUP(D4,_METHODS_DESCRIPTION_MAP[],3,FALSE))</f>
        <v>Retrieves a list of User Accounts.</v>
      </c>
    </row>
    <row r="5" spans="1:9" s="3" customFormat="1" x14ac:dyDescent="0.25">
      <c r="A5" s="26">
        <f>VLOOKUP(C5,_RESOURCE_MAP[],3,FALSE)</f>
        <v>1</v>
      </c>
      <c r="B5" s="25" t="str">
        <f>IFERROR(VLOOKUP(C5,_PACKAGES_MAP[],3,FALSE),"-")</f>
        <v>-</v>
      </c>
      <c r="C5" s="27" t="s">
        <v>5</v>
      </c>
      <c r="D5" s="27" t="s">
        <v>23</v>
      </c>
      <c r="E5" s="27" t="s">
        <v>1</v>
      </c>
      <c r="F5" s="27" t="s">
        <v>1</v>
      </c>
      <c r="G5" s="27" t="str">
        <f>CONCATENATE("{
  ""Header"": {
    ""Name"": """,'Response Codes'!$B$2,"""
  }",IF(F5="-","
}",CONCATENATE(",
  ""Body"": ",SUBSTITUTE(F5,"
","
  "),"
}")))</f>
        <v>{
  "Header": {
    "Name": "OK"
  }
}</v>
      </c>
      <c r="H5" s="27" t="str">
        <f>VLOOKUP(C5,_RESOURCE_MAP[],2,FALSE)</f>
        <v>User Account</v>
      </c>
      <c r="I5" s="65" t="str">
        <f>CONCATENATE(VLOOKUP(D5,_METHODS_DESCRIPTION_MAP[],2,FALSE),IF(RIGHT(C5,1)="}"," specified "," "),H5,VLOOKUP(D5,_METHODS_DESCRIPTION_MAP[],3,FALSE))</f>
        <v>Deletes the specified User Account.</v>
      </c>
    </row>
    <row r="6" spans="1:9" s="3" customFormat="1" x14ac:dyDescent="0.25">
      <c r="A6" s="26">
        <f>VLOOKUP(C6,_RESOURCE_MAP[],3,FALSE)</f>
        <v>1</v>
      </c>
      <c r="B6" s="25" t="str">
        <f>IFERROR(VLOOKUP(C6,_PACKAGES_MAP[],3,FALSE),"-")</f>
        <v>-</v>
      </c>
      <c r="C6" s="27" t="s">
        <v>5</v>
      </c>
      <c r="D6" s="27" t="s">
        <v>22</v>
      </c>
      <c r="E6" s="27" t="s">
        <v>1</v>
      </c>
      <c r="F6" s="27" t="s">
        <v>2332</v>
      </c>
      <c r="G6" s="27" t="str">
        <f>CONCATENATE("{
  ""Header"": {
    ""Name"": """,'Response Codes'!$B$2,"""
  }",IF(F6="-","
}",CONCATENATE(",
  ""Body"": ",SUBSTITUTE(F6,"
","
  "),"
}")))</f>
        <v>{
  "Header": {
    "Name": "OK"
  },
  "Body": {
    "Id": "Admin",
    "Enabled": true,
    "Name": "Administrator",
    "Username": "Admin",
    "Hash": {
      "Fingerprint": "21232f297a57a5a743894a0e4a801fc3",
      "Type": "MD5",
      "Salt": "t4eds1"
    },
    "Description": "Home-Gateway administrator.",
    "RoleId": "User.Roles.Root",
    "Locale": "en-GB"
  }
}</v>
      </c>
      <c r="H6" s="27" t="str">
        <f>VLOOKUP(C6,_RESOURCE_MAP[],2,FALSE)</f>
        <v>User Account</v>
      </c>
      <c r="I6" s="65" t="str">
        <f>CONCATENATE(VLOOKUP(D6,_METHODS_DESCRIPTION_MAP[],2,FALSE),IF(RIGHT(C6,1)="}"," specified "," "),H6,VLOOKUP(D6,_METHODS_DESCRIPTION_MAP[],3,FALSE))</f>
        <v>Retrieves the status and configuration parameters in regards to the specified User Account.</v>
      </c>
    </row>
    <row r="7" spans="1:9" s="3" customFormat="1" x14ac:dyDescent="0.25">
      <c r="A7" s="26">
        <f>VLOOKUP(C7,_RESOURCE_MAP[],3,FALSE)</f>
        <v>1</v>
      </c>
      <c r="B7" s="25" t="str">
        <f>IFERROR(VLOOKUP(C7,_PACKAGES_MAP[],3,FALSE),"-")</f>
        <v>-</v>
      </c>
      <c r="C7" s="27" t="s">
        <v>5</v>
      </c>
      <c r="D7" s="27" t="s">
        <v>21</v>
      </c>
      <c r="E7" s="27" t="s">
        <v>2333</v>
      </c>
      <c r="F7" s="27" t="s">
        <v>1</v>
      </c>
      <c r="G7" s="27" t="str">
        <f>CONCATENATE("{
  ""Header"": {
    ""Name"": """,'Response Codes'!$B$2,"""
  }",IF(F7="-","
}",CONCATENATE(",
  ""Body"": ",SUBSTITUTE(F7,"
","
  "),"
}")))</f>
        <v>{
  "Header": {
    "Name": "OK"
  }
}</v>
      </c>
      <c r="H7" s="27" t="str">
        <f>VLOOKUP(C7,_RESOURCE_MAP[],2,FALSE)</f>
        <v>User Account</v>
      </c>
      <c r="I7" s="65" t="str">
        <f>CONCATENATE(VLOOKUP(D7,_METHODS_DESCRIPTION_MAP[],2,FALSE),IF(RIGHT(C7,1)="}"," specified "," "),H7,VLOOKUP(D7,_METHODS_DESCRIPTION_MAP[],3,FALSE))</f>
        <v>Modifies the status and configuration parameters of the specified User Account.</v>
      </c>
    </row>
    <row r="8" spans="1:9" s="3" customFormat="1" x14ac:dyDescent="0.25">
      <c r="A8" s="26">
        <f>VLOOKUP(C8,_RESOURCE_MAP[],3,FALSE)</f>
        <v>1</v>
      </c>
      <c r="B8" s="25" t="str">
        <f>IFERROR(VLOOKUP(C8,_PACKAGES_MAP[],3,FALSE),"-")</f>
        <v>-</v>
      </c>
      <c r="C8" s="28" t="s">
        <v>2104</v>
      </c>
      <c r="D8" s="28" t="s">
        <v>19</v>
      </c>
      <c r="E8" s="28" t="s">
        <v>2324</v>
      </c>
      <c r="F8" s="28" t="s">
        <v>1442</v>
      </c>
      <c r="G8" s="27" t="str">
        <f>CONCATENATE("{
  ""Header"": {
    ""Name"": """,'Response Codes'!$B$2,"""
  }",IF(F8="-","
}",CONCATENATE(",
  ""Body"": ",SUBSTITUTE(F8,"
","
  "),"
}")))</f>
        <v>{
  "Header": {
    "Name": "OK"
  },
  "Body": {
    "Id": "1"
  }
}</v>
      </c>
      <c r="H8" s="27" t="str">
        <f>VLOOKUP(C8,_RESOURCE_MAP[],2,FALSE)</f>
        <v>User Certificate</v>
      </c>
      <c r="I8" s="65" t="str">
        <f>CONCATENATE(VLOOKUP(D8,_METHODS_DESCRIPTION_MAP[],2,FALSE),IF(RIGHT(C8,1)="}"," specified "," "),H8,VLOOKUP(D8,_METHODS_DESCRIPTION_MAP[],3,FALSE))</f>
        <v>Adds a new User Certificate.</v>
      </c>
    </row>
    <row r="9" spans="1:9" s="3" customFormat="1" x14ac:dyDescent="0.25">
      <c r="A9" s="26">
        <f>VLOOKUP(C9,_RESOURCE_MAP[],3,FALSE)</f>
        <v>1</v>
      </c>
      <c r="B9" s="25" t="str">
        <f>IFERROR(VLOOKUP(C9,_PACKAGES_MAP[],3,FALSE),"-")</f>
        <v>-</v>
      </c>
      <c r="C9" s="28" t="s">
        <v>2104</v>
      </c>
      <c r="D9" s="28" t="s">
        <v>20</v>
      </c>
      <c r="E9" s="28" t="s">
        <v>53</v>
      </c>
      <c r="F9" s="28" t="s">
        <v>2325</v>
      </c>
      <c r="G9" s="27" t="str">
        <f>CONCATENATE("{
  ""Header"": {
    ""Name"": """,'Response Codes'!$B$2,"""
  }",IF(F9="-","
}",CONCATENATE(",
  ""Body"": ",SUBSTITUTE(F9,"
","
  "),"
}")))</f>
        <v>{
  "Header": {
    "Name": "OK"
  },
  "Body": {
    "List": [
      {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
    ],
    "Limit": 10,
    "Offset": 0
  }
}</v>
      </c>
      <c r="H9" s="27" t="str">
        <f>VLOOKUP(C9,_RESOURCE_MAP[],2,FALSE)</f>
        <v>User Certificate</v>
      </c>
      <c r="I9" s="65" t="str">
        <f>CONCATENATE(VLOOKUP(D9,_METHODS_DESCRIPTION_MAP[],2,FALSE),IF(RIGHT(C9,1)="}"," specified "," "),H9,VLOOKUP(D9,_METHODS_DESCRIPTION_MAP[],3,FALSE))</f>
        <v>Retrieves a list of User Certificates.</v>
      </c>
    </row>
    <row r="10" spans="1:9" s="3" customFormat="1" x14ac:dyDescent="0.25">
      <c r="A10" s="26">
        <f>VLOOKUP(C10,_RESOURCE_MAP[],3,FALSE)</f>
        <v>1</v>
      </c>
      <c r="B10" s="25" t="str">
        <f>IFERROR(VLOOKUP(C10,_PACKAGES_MAP[],3,FALSE),"-")</f>
        <v>-</v>
      </c>
      <c r="C10" s="28" t="s">
        <v>2105</v>
      </c>
      <c r="D10" s="28" t="s">
        <v>23</v>
      </c>
      <c r="E10" s="28" t="s">
        <v>1</v>
      </c>
      <c r="F10" s="28" t="s">
        <v>1</v>
      </c>
      <c r="G10" s="27" t="str">
        <f>CONCATENATE("{
  ""Header"": {
    ""Name"": """,'Response Codes'!$B$2,"""
  }",IF(F10="-","
}",CONCATENATE(",
  ""Body"": ",SUBSTITUTE(F10,"
","
  "),"
}")))</f>
        <v>{
  "Header": {
    "Name": "OK"
  }
}</v>
      </c>
      <c r="H10" s="27" t="str">
        <f>VLOOKUP(C10,_RESOURCE_MAP[],2,FALSE)</f>
        <v>User Certificate</v>
      </c>
      <c r="I10" s="65" t="str">
        <f>CONCATENATE(VLOOKUP(D10,_METHODS_DESCRIPTION_MAP[],2,FALSE),IF(RIGHT(C10,1)="}"," specified "," "),H10,VLOOKUP(D10,_METHODS_DESCRIPTION_MAP[],3,FALSE))</f>
        <v>Deletes the specified User Certificate.</v>
      </c>
    </row>
    <row r="11" spans="1:9" s="3" customFormat="1" x14ac:dyDescent="0.25">
      <c r="A11" s="26">
        <f>VLOOKUP(C11,_RESOURCE_MAP[],3,FALSE)</f>
        <v>1</v>
      </c>
      <c r="B11" s="25" t="str">
        <f>IFERROR(VLOOKUP(C11,_PACKAGES_MAP[],3,FALSE),"-")</f>
        <v>-</v>
      </c>
      <c r="C11" s="28" t="s">
        <v>2105</v>
      </c>
      <c r="D11" s="28" t="s">
        <v>22</v>
      </c>
      <c r="E11" s="28" t="s">
        <v>1</v>
      </c>
      <c r="F11" s="28" t="s">
        <v>2326</v>
      </c>
      <c r="G11" s="27" t="str">
        <f>CONCATENATE("{
  ""Header"": {
    ""Name"": """,'Response Codes'!$B$2,"""
  }",IF(F11="-","
}",CONCATENATE(",
  ""Body"": ",SUBSTITUTE(F11,"
","
  "),"
}")))</f>
        <v>{
  "Header": {
    "Name": "OK"
  },
  "Body": {
    "Id": "1",
    "Name": "iPhone-App",
    "Enabled": true,
    "Status": "Pending",
    "Issuer": {
      "CommonName": "prpl Foundation Authority",
      "Organization": "prpl Foundation",
      "Country": "DE"
    },
    "Subject": {
      "CommonName": "*.iphone.lan",
      "Organization": "prpl Foundation",
      "Country": "DE"
    },
    "Valid": {
      "From": "date",
      "To": "date"
    },
    "SerialNumber": "‎53d3afc6729cbfce",
    "PublicKey": {
      "Encoding": "Base64",
      "Type": "MD5",
      "Hash": "2a6571da26602a67be14ea8c5ab82349"
    },
    "Timestamp": {
      "Installed": "2018-04-09T20:45:00+01:00",
      "LastUsed": "2018-04-09T20:45:00+01:00"
    },
    "RoleId": "User.Roles.CLI:Admin",
    "Locale": "en-GB"
  }
}</v>
      </c>
      <c r="H11" s="27" t="str">
        <f>VLOOKUP(C11,_RESOURCE_MAP[],2,FALSE)</f>
        <v>User Certificate</v>
      </c>
      <c r="I11" s="65" t="str">
        <f>CONCATENATE(VLOOKUP(D11,_METHODS_DESCRIPTION_MAP[],2,FALSE),IF(RIGHT(C11,1)="}"," specified "," "),H11,VLOOKUP(D11,_METHODS_DESCRIPTION_MAP[],3,FALSE))</f>
        <v>Retrieves the status and configuration parameters in regards to the specified User Certificate.</v>
      </c>
    </row>
    <row r="12" spans="1:9" s="3" customFormat="1" x14ac:dyDescent="0.25">
      <c r="A12" s="26">
        <f>VLOOKUP(C12,_RESOURCE_MAP[],3,FALSE)</f>
        <v>1</v>
      </c>
      <c r="B12" s="25" t="str">
        <f>IFERROR(VLOOKUP(C12,_PACKAGES_MAP[],3,FALSE),"-")</f>
        <v>-</v>
      </c>
      <c r="C12" s="28" t="s">
        <v>2105</v>
      </c>
      <c r="D12" s="28" t="s">
        <v>21</v>
      </c>
      <c r="E12" s="28" t="s">
        <v>2327</v>
      </c>
      <c r="F12" s="28" t="s">
        <v>1</v>
      </c>
      <c r="G12" s="27" t="str">
        <f>CONCATENATE("{
  ""Header"": {
    ""Name"": """,'Response Codes'!$B$2,"""
  }",IF(F12="-","
}",CONCATENATE(",
  ""Body"": ",SUBSTITUTE(F12,"
","
  "),"
}")))</f>
        <v>{
  "Header": {
    "Name": "OK"
  }
}</v>
      </c>
      <c r="H12" s="27" t="str">
        <f>VLOOKUP(C12,_RESOURCE_MAP[],2,FALSE)</f>
        <v>User Certificate</v>
      </c>
      <c r="I12" s="65" t="str">
        <f>CONCATENATE(VLOOKUP(D12,_METHODS_DESCRIPTION_MAP[],2,FALSE),IF(RIGHT(C12,1)="}"," specified "," "),H12,VLOOKUP(D12,_METHODS_DESCRIPTION_MAP[],3,FALSE))</f>
        <v>Modifies the status and configuration parameters of the specified User Certificate.</v>
      </c>
    </row>
    <row r="13" spans="1:9" s="3" customFormat="1" x14ac:dyDescent="0.25">
      <c r="A13" s="26">
        <f>VLOOKUP(C13,_RESOURCE_MAP[],3,FALSE)</f>
        <v>1</v>
      </c>
      <c r="B13" s="25" t="str">
        <f>IFERROR(VLOOKUP(C13,_PACKAGES_MAP[],3,FALSE),"-")</f>
        <v>-</v>
      </c>
      <c r="C13" s="27" t="s">
        <v>6</v>
      </c>
      <c r="D13" s="27" t="s">
        <v>22</v>
      </c>
      <c r="E13" s="27" t="s">
        <v>1</v>
      </c>
      <c r="F13" s="27" t="s">
        <v>2328</v>
      </c>
      <c r="G13" s="27" t="str">
        <f>CONCATENATE("{
  ""Header"": {
    ""Name"": """,'Response Codes'!$B$2,"""
  }",IF(F13="-","
}",CONCATENATE(",
  ""Body"": ",SUBSTITUTE(F13,"
","
  "),"
}")))</f>
        <v>{
  "Header": {
    "Name": "OK"
  },
  "Body": {
    "Locale": "en-GB",
    "Type": "Consumer"
  }
}</v>
      </c>
      <c r="H13" s="27" t="str">
        <f>VLOOKUP(C13,_RESOURCE_MAP[],2,FALSE)</f>
        <v>User Profile</v>
      </c>
      <c r="I13" s="65" t="str">
        <f>CONCATENATE(VLOOKUP(D13,_METHODS_DESCRIPTION_MAP[],2,FALSE),IF(RIGHT(C13,1)="}"," specified "," "),H13,VLOOKUP(D13,_METHODS_DESCRIPTION_MAP[],3,FALSE))</f>
        <v>Retrieves the status and configuration parameters in regards to the User Profile.</v>
      </c>
    </row>
    <row r="14" spans="1:9" s="3" customFormat="1" x14ac:dyDescent="0.25">
      <c r="A14" s="26">
        <f>VLOOKUP(C14,_RESOURCE_MAP[],3,FALSE)</f>
        <v>1</v>
      </c>
      <c r="B14" s="25" t="str">
        <f>IFERROR(VLOOKUP(C14,_PACKAGES_MAP[],3,FALSE),"-")</f>
        <v>-</v>
      </c>
      <c r="C14" s="27" t="s">
        <v>6</v>
      </c>
      <c r="D14" s="27" t="s">
        <v>21</v>
      </c>
      <c r="E14" s="27" t="s">
        <v>2328</v>
      </c>
      <c r="F14" s="27" t="s">
        <v>1</v>
      </c>
      <c r="G14" s="27" t="str">
        <f>CONCATENATE("{
  ""Header"": {
    ""Name"": """,'Response Codes'!$B$2,"""
  }",IF(F14="-","
}",CONCATENATE(",
  ""Body"": ",SUBSTITUTE(F14,"
","
  "),"
}")))</f>
        <v>{
  "Header": {
    "Name": "OK"
  }
}</v>
      </c>
      <c r="H14" s="27" t="str">
        <f>VLOOKUP(C14,_RESOURCE_MAP[],2,FALSE)</f>
        <v>User Profile</v>
      </c>
      <c r="I14" s="65" t="str">
        <f>CONCATENATE(VLOOKUP(D14,_METHODS_DESCRIPTION_MAP[],2,FALSE),IF(RIGHT(C14,1)="}"," specified "," "),H14,VLOOKUP(D14,_METHODS_DESCRIPTION_MAP[],3,FALSE))</f>
        <v>Modifies the status and configuration parameters of the User Profile.</v>
      </c>
    </row>
    <row r="15" spans="1:9" s="3" customFormat="1" x14ac:dyDescent="0.25">
      <c r="A15" s="26">
        <f>VLOOKUP(C15,_RESOURCE_MAP[],3,FALSE)</f>
        <v>1</v>
      </c>
      <c r="B15" s="25" t="str">
        <f>IFERROR(VLOOKUP(C15,_PACKAGES_MAP[],3,FALSE),"-")</f>
        <v>-</v>
      </c>
      <c r="C15" s="27" t="s">
        <v>7</v>
      </c>
      <c r="D15" s="27" t="s">
        <v>19</v>
      </c>
      <c r="E15" s="27" t="s">
        <v>67</v>
      </c>
      <c r="F15" s="27" t="s">
        <v>68</v>
      </c>
      <c r="G15" s="27" t="str">
        <f>CONCATENATE("{
  ""Header"": {
    ""Name"": """,'Response Codes'!$B$2,"""
  }",IF(F15="-","
}",CONCATENATE(",
  ""Body"": ",SUBSTITUTE(F15,"
","
  "),"
}")))</f>
        <v>{
  "Header": {
    "Name": "OK"
  },
  "Body": {
    "Id": "Root"
  }
}</v>
      </c>
      <c r="H15" s="27" t="str">
        <f>VLOOKUP(C15,_RESOURCE_MAP[],2,FALSE)</f>
        <v>User Role</v>
      </c>
      <c r="I15" s="65" t="str">
        <f>CONCATENATE(VLOOKUP(D15,_METHODS_DESCRIPTION_MAP[],2,FALSE),IF(RIGHT(C15,1)="}"," specified "," "),H15,VLOOKUP(D15,_METHODS_DESCRIPTION_MAP[],3,FALSE))</f>
        <v>Adds a new User Role.</v>
      </c>
    </row>
    <row r="16" spans="1:9" s="3" customFormat="1" x14ac:dyDescent="0.25">
      <c r="A16" s="26">
        <f>VLOOKUP(C16,_RESOURCE_MAP[],3,FALSE)</f>
        <v>1</v>
      </c>
      <c r="B16" s="25" t="str">
        <f>IFERROR(VLOOKUP(C16,_PACKAGES_MAP[],3,FALSE),"-")</f>
        <v>-</v>
      </c>
      <c r="C16" s="27" t="s">
        <v>7</v>
      </c>
      <c r="D16" s="27" t="s">
        <v>20</v>
      </c>
      <c r="E16" s="27" t="s">
        <v>53</v>
      </c>
      <c r="F16" s="27" t="s">
        <v>191</v>
      </c>
      <c r="G16" s="27" t="str">
        <f>CONCATENATE("{
  ""Header"": {
    ""Name"": """,'Response Codes'!$B$2,"""
  }",IF(F16="-","
}",CONCATENATE(",
  ""Body"": ",SUBSTITUTE(F16,"
","
  "),"
}")))</f>
        <v>{
  "Header": {
    "Name": "OK"
  },
  "Body": {
    "List": [
      {
        "Id": "root",
        "Name": "Root",
        "Description": "Root access to the system."
      }
    ],
    "Limit": 10,
    "Offset": 0
  }
}</v>
      </c>
      <c r="H16" s="27" t="str">
        <f>VLOOKUP(C16,_RESOURCE_MAP[],2,FALSE)</f>
        <v>User Role</v>
      </c>
      <c r="I16" s="65" t="str">
        <f>CONCATENATE(VLOOKUP(D16,_METHODS_DESCRIPTION_MAP[],2,FALSE),IF(RIGHT(C16,1)="}"," specified "," "),H16,VLOOKUP(D16,_METHODS_DESCRIPTION_MAP[],3,FALSE))</f>
        <v>Retrieves a list of User Roles.</v>
      </c>
    </row>
    <row r="17" spans="1:9" s="3" customFormat="1" x14ac:dyDescent="0.25">
      <c r="A17" s="26">
        <f>VLOOKUP(C17,_RESOURCE_MAP[],3,FALSE)</f>
        <v>1</v>
      </c>
      <c r="B17" s="25" t="str">
        <f>IFERROR(VLOOKUP(C17,_PACKAGES_MAP[],3,FALSE),"-")</f>
        <v>-</v>
      </c>
      <c r="C17" s="27" t="s">
        <v>8</v>
      </c>
      <c r="D17" s="27" t="s">
        <v>23</v>
      </c>
      <c r="E17" s="27" t="s">
        <v>1</v>
      </c>
      <c r="F17" s="27" t="s">
        <v>1</v>
      </c>
      <c r="G17" s="27" t="str">
        <f>CONCATENATE("{
  ""Header"": {
    ""Name"": """,'Response Codes'!$B$2,"""
  }",IF(F17="-","
}",CONCATENATE(",
  ""Body"": ",SUBSTITUTE(F17,"
","
  "),"
}")))</f>
        <v>{
  "Header": {
    "Name": "OK"
  }
}</v>
      </c>
      <c r="H17" s="27" t="str">
        <f>VLOOKUP(C17,_RESOURCE_MAP[],2,FALSE)</f>
        <v>User Role</v>
      </c>
      <c r="I17" s="65" t="str">
        <f>CONCATENATE(VLOOKUP(D17,_METHODS_DESCRIPTION_MAP[],2,FALSE),IF(RIGHT(C17,1)="}"," specified "," "),H17,VLOOKUP(D17,_METHODS_DESCRIPTION_MAP[],3,FALSE))</f>
        <v>Deletes the specified User Role.</v>
      </c>
    </row>
    <row r="18" spans="1:9" s="3" customFormat="1" x14ac:dyDescent="0.25">
      <c r="A18" s="26">
        <f>VLOOKUP(C18,_RESOURCE_MAP[],3,FALSE)</f>
        <v>1</v>
      </c>
      <c r="B18" s="25" t="str">
        <f>IFERROR(VLOOKUP(C18,_PACKAGES_MAP[],3,FALSE),"-")</f>
        <v>-</v>
      </c>
      <c r="C18" s="27" t="s">
        <v>8</v>
      </c>
      <c r="D18" s="27" t="s">
        <v>22</v>
      </c>
      <c r="E18" s="27" t="s">
        <v>1</v>
      </c>
      <c r="F18" s="27" t="s">
        <v>67</v>
      </c>
      <c r="G18" s="27" t="str">
        <f>CONCATENATE("{
  ""Header"": {
    ""Name"": """,'Response Codes'!$B$2,"""
  }",IF(F18="-","
}",CONCATENATE(",
  ""Body"": ",SUBSTITUTE(F18,"
","
  "),"
}")))</f>
        <v>{
  "Header": {
    "Name": "OK"
  },
  "Body": {
    "Id": "Root",
    "Name": "Root",
    "Description": "Root access to the system."
  }
}</v>
      </c>
      <c r="H18" s="27" t="str">
        <f>VLOOKUP(C18,_RESOURCE_MAP[],2,FALSE)</f>
        <v>User Role</v>
      </c>
      <c r="I18" s="65" t="str">
        <f>CONCATENATE(VLOOKUP(D18,_METHODS_DESCRIPTION_MAP[],2,FALSE),IF(RIGHT(C18,1)="}"," specified "," "),H18,VLOOKUP(D18,_METHODS_DESCRIPTION_MAP[],3,FALSE))</f>
        <v>Retrieves the status and configuration parameters in regards to the specified User Role.</v>
      </c>
    </row>
    <row r="19" spans="1:9" s="3" customFormat="1" x14ac:dyDescent="0.25">
      <c r="A19" s="26">
        <f>VLOOKUP(C19,_RESOURCE_MAP[],3,FALSE)</f>
        <v>1</v>
      </c>
      <c r="B19" s="25" t="str">
        <f>IFERROR(VLOOKUP(C19,_PACKAGES_MAP[],3,FALSE),"-")</f>
        <v>-</v>
      </c>
      <c r="C19" s="27" t="s">
        <v>8</v>
      </c>
      <c r="D19" s="27" t="s">
        <v>21</v>
      </c>
      <c r="E19" s="27" t="s">
        <v>52</v>
      </c>
      <c r="F19" s="27" t="s">
        <v>1</v>
      </c>
      <c r="G19" s="27" t="str">
        <f>CONCATENATE("{
  ""Header"": {
    ""Name"": """,'Response Codes'!$B$2,"""
  }",IF(F19="-","
}",CONCATENATE(",
  ""Body"": ",SUBSTITUTE(F19,"
","
  "),"
}")))</f>
        <v>{
  "Header": {
    "Name": "OK"
  }
}</v>
      </c>
      <c r="H19" s="27" t="str">
        <f>VLOOKUP(C19,_RESOURCE_MAP[],2,FALSE)</f>
        <v>User Role</v>
      </c>
      <c r="I19" s="65" t="str">
        <f>CONCATENATE(VLOOKUP(D19,_METHODS_DESCRIPTION_MAP[],2,FALSE),IF(RIGHT(C19,1)="}"," specified "," "),H19,VLOOKUP(D19,_METHODS_DESCRIPTION_MAP[],3,FALSE))</f>
        <v>Modifies the status and configuration parameters of the specified User Role.</v>
      </c>
    </row>
    <row r="20" spans="1:9" s="3" customFormat="1" x14ac:dyDescent="0.25">
      <c r="A20" s="26">
        <f>VLOOKUP(C20,_RESOURCE_MAP[],3,FALSE)</f>
        <v>1</v>
      </c>
      <c r="B20" s="25" t="str">
        <f>IFERROR(VLOOKUP(C20,_PACKAGES_MAP[],3,FALSE),"-")</f>
        <v>-</v>
      </c>
      <c r="C20" s="27" t="s">
        <v>11</v>
      </c>
      <c r="D20" s="27" t="s">
        <v>19</v>
      </c>
      <c r="E20" s="27" t="s">
        <v>356</v>
      </c>
      <c r="F20" s="27" t="s">
        <v>73</v>
      </c>
      <c r="G20" s="27" t="str">
        <f>CONCATENATE("{
  ""Header"": {
    ""Name"": """,'Response Codes'!$B$2,"""
  }",IF(F20="-","
}",CONCATENATE(",
  ""Body"": ",SUBSTITUTE(F20,"
","
  "),"
}")))</f>
        <v>{
  "Header": {
    "Name": "OK"
  },
  "Body": {
    "Id": "WUI"
  }
}</v>
      </c>
      <c r="H20" s="27" t="str">
        <f>VLOOKUP(C20,_RESOURCE_MAP[],2,FALSE)</f>
        <v>User Role ACL Rule</v>
      </c>
      <c r="I20" s="65" t="str">
        <f>CONCATENATE(VLOOKUP(D20,_METHODS_DESCRIPTION_MAP[],2,FALSE),IF(RIGHT(C20,1)="}"," specified "," "),H20,VLOOKUP(D20,_METHODS_DESCRIPTION_MAP[],3,FALSE))</f>
        <v>Adds a new User Role ACL Rule.</v>
      </c>
    </row>
    <row r="21" spans="1:9" s="3" customFormat="1" x14ac:dyDescent="0.25">
      <c r="A21" s="26">
        <f>VLOOKUP(C21,_RESOURCE_MAP[],3,FALSE)</f>
        <v>1</v>
      </c>
      <c r="B21" s="25" t="str">
        <f>IFERROR(VLOOKUP(C21,_PACKAGES_MAP[],3,FALSE),"-")</f>
        <v>-</v>
      </c>
      <c r="C21" s="27" t="s">
        <v>11</v>
      </c>
      <c r="D21" s="27" t="s">
        <v>20</v>
      </c>
      <c r="E21" s="27" t="s">
        <v>53</v>
      </c>
      <c r="F21" s="27" t="s">
        <v>357</v>
      </c>
      <c r="G21" s="27" t="str">
        <f>CONCATENATE("{
  ""Header"": {
    ""Name"": """,'Response Codes'!$B$2,"""
  }",IF(F21="-","
}",CONCATENATE(",
  ""Body"": ",SUBSTITUTE(F21,"
","
  "),"
}")))</f>
        <v>{
  "Header": {
    "Name": "OK"
  },
  "Body": {
    "RulesList": [
      {
        "Id": "WUI",
        "Enabled": true,
        "ServiceId": "Services.Management.WUI",
        "AllowedZones": [
          "WAN",
          "LAN",
          "WLANPrivate",
          "WLANGuest",
          "DMZ",
          "Bridge"
        ]
      }
    ],
    "Limit": 10,
    "Offset": 0
  }
}</v>
      </c>
      <c r="H21" s="27" t="str">
        <f>VLOOKUP(C21,_RESOURCE_MAP[],2,FALSE)</f>
        <v>User Role ACL Rule</v>
      </c>
      <c r="I21" s="65" t="str">
        <f>CONCATENATE(VLOOKUP(D21,_METHODS_DESCRIPTION_MAP[],2,FALSE),IF(RIGHT(C21,1)="}"," specified "," "),H21,VLOOKUP(D21,_METHODS_DESCRIPTION_MAP[],3,FALSE))</f>
        <v>Retrieves a list of User Role ACL Rules.</v>
      </c>
    </row>
    <row r="22" spans="1:9" s="3" customFormat="1" x14ac:dyDescent="0.25">
      <c r="A22" s="26">
        <f>VLOOKUP(C22,_RESOURCE_MAP[],3,FALSE)</f>
        <v>1</v>
      </c>
      <c r="B22" s="25" t="str">
        <f>IFERROR(VLOOKUP(C22,_PACKAGES_MAP[],3,FALSE),"-")</f>
        <v>-</v>
      </c>
      <c r="C22" s="27" t="s">
        <v>9</v>
      </c>
      <c r="D22" s="27" t="s">
        <v>23</v>
      </c>
      <c r="E22" s="27" t="s">
        <v>1</v>
      </c>
      <c r="F22" s="27" t="s">
        <v>1</v>
      </c>
      <c r="G22" s="27" t="str">
        <f>CONCATENATE("{
  ""Header"": {
    ""Name"": """,'Response Codes'!$B$2,"""
  }",IF(F22="-","
}",CONCATENATE(",
  ""Body"": ",SUBSTITUTE(F22,"
","
  "),"
}")))</f>
        <v>{
  "Header": {
    "Name": "OK"
  }
}</v>
      </c>
      <c r="H22" s="27" t="str">
        <f>VLOOKUP(C22,_RESOURCE_MAP[],2,FALSE)</f>
        <v>User Role ACL Rule</v>
      </c>
      <c r="I22" s="65" t="str">
        <f>CONCATENATE(VLOOKUP(D22,_METHODS_DESCRIPTION_MAP[],2,FALSE),IF(RIGHT(C22,1)="}"," specified "," "),H22,VLOOKUP(D22,_METHODS_DESCRIPTION_MAP[],3,FALSE))</f>
        <v>Deletes the specified User Role ACL Rule.</v>
      </c>
    </row>
    <row r="23" spans="1:9" s="3" customFormat="1" x14ac:dyDescent="0.25">
      <c r="A23" s="26">
        <f>VLOOKUP(C23,_RESOURCE_MAP[],3,FALSE)</f>
        <v>1</v>
      </c>
      <c r="B23" s="25" t="str">
        <f>IFERROR(VLOOKUP(C23,_PACKAGES_MAP[],3,FALSE),"-")</f>
        <v>-</v>
      </c>
      <c r="C23" s="27" t="s">
        <v>9</v>
      </c>
      <c r="D23" s="27" t="s">
        <v>22</v>
      </c>
      <c r="E23" s="27" t="s">
        <v>1</v>
      </c>
      <c r="F23" s="27" t="s">
        <v>356</v>
      </c>
      <c r="G23" s="27" t="str">
        <f>CONCATENATE("{
  ""Header"": {
    ""Name"": """,'Response Codes'!$B$2,"""
  }",IF(F23="-","
}",CONCATENATE(",
  ""Body"": ",SUBSTITUTE(F23,"
","
  "),"
}")))</f>
        <v>{
  "Header": {
    "Name": "OK"
  },
  "Body": {
    "Id": "WUI",
    "Enabled": true,
    "ServiceId": "Services.Management.WUI",
    "AllowedZones": [
      "WAN",
      "LAN",
      "WLANPrivate",
      "WLANGuest",
      "DMZ",
      "Bridge"
    ]
  }
}</v>
      </c>
      <c r="H23" s="27" t="str">
        <f>VLOOKUP(C23,_RESOURCE_MAP[],2,FALSE)</f>
        <v>User Role ACL Rule</v>
      </c>
      <c r="I23" s="65" t="str">
        <f>CONCATENATE(VLOOKUP(D23,_METHODS_DESCRIPTION_MAP[],2,FALSE),IF(RIGHT(C23,1)="}"," specified "," "),H23,VLOOKUP(D23,_METHODS_DESCRIPTION_MAP[],3,FALSE))</f>
        <v>Retrieves the status and configuration parameters in regards to the specified User Role ACL Rule.</v>
      </c>
    </row>
    <row r="24" spans="1:9" s="3" customFormat="1" x14ac:dyDescent="0.25">
      <c r="A24" s="26">
        <f>VLOOKUP(C24,_RESOURCE_MAP[],3,FALSE)</f>
        <v>1</v>
      </c>
      <c r="B24" s="25" t="str">
        <f>IFERROR(VLOOKUP(C24,_PACKAGES_MAP[],3,FALSE),"-")</f>
        <v>-</v>
      </c>
      <c r="C24" s="27" t="s">
        <v>9</v>
      </c>
      <c r="D24" s="27" t="s">
        <v>21</v>
      </c>
      <c r="E24" s="27" t="s">
        <v>358</v>
      </c>
      <c r="F24" s="27" t="s">
        <v>1</v>
      </c>
      <c r="G24" s="27" t="str">
        <f>CONCATENATE("{
  ""Header"": {
    ""Name"": """,'Response Codes'!$B$2,"""
  }",IF(F24="-","
}",CONCATENATE(",
  ""Body"": ",SUBSTITUTE(F24,"
","
  "),"
}")))</f>
        <v>{
  "Header": {
    "Name": "OK"
  }
}</v>
      </c>
      <c r="H24" s="27" t="str">
        <f>VLOOKUP(C24,_RESOURCE_MAP[],2,FALSE)</f>
        <v>User Role ACL Rule</v>
      </c>
      <c r="I24" s="65" t="str">
        <f>CONCATENATE(VLOOKUP(D24,_METHODS_DESCRIPTION_MAP[],2,FALSE),IF(RIGHT(C24,1)="}"," specified "," "),H24,VLOOKUP(D24,_METHODS_DESCRIPTION_MAP[],3,FALSE))</f>
        <v>Modifies the status and configuration parameters of the specified User Role ACL Rule.</v>
      </c>
    </row>
    <row r="25" spans="1:9" s="3" customFormat="1" x14ac:dyDescent="0.25">
      <c r="A25" s="26">
        <f>VLOOKUP(C25,_RESOURCE_MAP[],3,FALSE)</f>
        <v>2</v>
      </c>
      <c r="B25" s="25" t="str">
        <f>IFERROR(VLOOKUP(C25,_PACKAGES_MAP[],3,FALSE),"-")</f>
        <v>-</v>
      </c>
      <c r="C25" s="27" t="s">
        <v>10</v>
      </c>
      <c r="D25" s="27" t="s">
        <v>20</v>
      </c>
      <c r="E25" s="27" t="s">
        <v>53</v>
      </c>
      <c r="F25" s="27" t="s">
        <v>190</v>
      </c>
      <c r="G25" s="27" t="str">
        <f>CONCATENATE("{
  ""Header"": {
    ""Name"": """,'Response Codes'!$B$2,"""
  }",IF(F25="-","
}",CONCATENATE(",
  ""Body"": ",SUBSTITUTE(F25,"
","
  "),"
}")))</f>
        <v>{
  "Header": {
    "Name": "OK"
  },
  "Body": {
    "List": [
      "Services.Broadband.Data",
      "Services.Broadband.Voice",
      "Services.Broadband.TV",
      "Services.Broadband.CommunityWi-Fi"
    ],
    "Limit": 10,
    "Offset": 0
  }
}</v>
      </c>
      <c r="H25" s="27" t="str">
        <f>VLOOKUP(C25,_RESOURCE_MAP[],2,FALSE)</f>
        <v>Broadband Service</v>
      </c>
      <c r="I25" s="65" t="str">
        <f>CONCATENATE(VLOOKUP(D25,_METHODS_DESCRIPTION_MAP[],2,FALSE),IF(RIGHT(C25,1)="}"," specified "," "),H25,VLOOKUP(D25,_METHODS_DESCRIPTION_MAP[],3,FALSE))</f>
        <v>Retrieves a list of Broadband Services.</v>
      </c>
    </row>
    <row r="26" spans="1:9" s="3" customFormat="1" x14ac:dyDescent="0.25">
      <c r="A26" s="26">
        <f>VLOOKUP(C26,_RESOURCE_MAP[],3,FALSE)</f>
        <v>2</v>
      </c>
      <c r="B26" s="25" t="str">
        <f>IFERROR(VLOOKUP(C26,_PACKAGES_MAP[],3,FALSE),"-")</f>
        <v>-</v>
      </c>
      <c r="C26" s="27" t="s">
        <v>271</v>
      </c>
      <c r="D26" s="27" t="s">
        <v>22</v>
      </c>
      <c r="E26" s="27" t="s">
        <v>1</v>
      </c>
      <c r="F26" s="27" t="s">
        <v>272</v>
      </c>
      <c r="G26" s="27" t="str">
        <f>CONCATENATE("{
  ""Header"": {
    ""Name"": """,'Response Codes'!$B$2,"""
  }",IF(F26="-","
}",CONCATENATE(",
  ""Body"": ",SUBSTITUTE(F26,"
","
  "),"
}")))</f>
        <v>{
  "Header": {
    "Name": "OK"
  },
  "Body": {
    "Id": "FON",
    "Name": "Community Wi-Fi",
    "Enabled": true,
    "Status": "Active",
    "IPInterfacesList": [
      "Interfaces.IP.WAN_xDSL",
      "Interfaces.IP.WAN_Mobile"
    ],
    "NetworkMode": "Fallback"
  }
}</v>
      </c>
      <c r="H26" s="27" t="str">
        <f>VLOOKUP(C26,_RESOURCE_MAP[],2,FALSE)</f>
        <v>Broadband Community Wi-Fi Service</v>
      </c>
      <c r="I26" s="65" t="str">
        <f>CONCATENATE(VLOOKUP(D26,_METHODS_DESCRIPTION_MAP[],2,FALSE),IF(RIGHT(C26,1)="}"," specified "," "),H26,VLOOKUP(D26,_METHODS_DESCRIPTION_MAP[],3,FALSE))</f>
        <v>Retrieves the status and configuration parameters in regards to the Broadband Community Wi-Fi Service.</v>
      </c>
    </row>
    <row r="27" spans="1:9" s="3" customFormat="1" x14ac:dyDescent="0.25">
      <c r="A27" s="26">
        <f>VLOOKUP(C27,_RESOURCE_MAP[],3,FALSE)</f>
        <v>2</v>
      </c>
      <c r="B27" s="25" t="str">
        <f>IFERROR(VLOOKUP(C27,_PACKAGES_MAP[],3,FALSE),"-")</f>
        <v>-</v>
      </c>
      <c r="C27" s="27" t="s">
        <v>271</v>
      </c>
      <c r="D27" s="27" t="s">
        <v>21</v>
      </c>
      <c r="E27" s="27" t="s">
        <v>2526</v>
      </c>
      <c r="F27" s="27" t="s">
        <v>1</v>
      </c>
      <c r="G27" s="27" t="str">
        <f>CONCATENATE("{
  ""Header"": {
    ""Name"": """,'Response Codes'!$B$2,"""
  }",IF(F27="-","
}",CONCATENATE(",
  ""Body"": ",SUBSTITUTE(F27,"
","
  "),"
}")))</f>
        <v>{
  "Header": {
    "Name": "OK"
  }
}</v>
      </c>
      <c r="H27" s="27" t="str">
        <f>VLOOKUP(C27,_RESOURCE_MAP[],2,FALSE)</f>
        <v>Broadband Community Wi-Fi Service</v>
      </c>
      <c r="I27" s="65" t="str">
        <f>CONCATENATE(VLOOKUP(D27,_METHODS_DESCRIPTION_MAP[],2,FALSE),IF(RIGHT(C27,1)="}"," specified "," "),H27,VLOOKUP(D27,_METHODS_DESCRIPTION_MAP[],3,FALSE))</f>
        <v>Modifies the status and configuration parameters of the Broadband Community Wi-Fi Service.</v>
      </c>
    </row>
    <row r="28" spans="1:9" s="3" customFormat="1" x14ac:dyDescent="0.25">
      <c r="A28" s="26">
        <f>VLOOKUP(C28,_RESOURCE_MAP[],3,FALSE)</f>
        <v>2</v>
      </c>
      <c r="B28" s="25" t="str">
        <f>IFERROR(VLOOKUP(C28,_PACKAGES_MAP[],3,FALSE),"-")</f>
        <v>-</v>
      </c>
      <c r="C28" s="27" t="s">
        <v>76</v>
      </c>
      <c r="D28" s="27" t="s">
        <v>22</v>
      </c>
      <c r="E28" s="27" t="s">
        <v>1</v>
      </c>
      <c r="F28" s="27" t="s">
        <v>77</v>
      </c>
      <c r="G28" s="27" t="str">
        <f>CONCATENATE("{
  ""Header"": {
    ""Name"": """,'Response Codes'!$B$2,"""
  }",IF(F28="-","
}",CONCATENATE(",
  ""Body"": ",SUBSTITUTE(F28,"
","
  "),"
}")))</f>
        <v>{
  "Header": {
    "Name": "OK"
  },
  "Body": {
    "Id": "Data",
    "Name": "Internet",
    "Enabled": true,
    "Status": "Active",
    "IPInterfacesList": [
      "Interfaces.IP.WAN_xDSL",
      "Interfaces.IP.WAN_Mobile"
    ],
    "NetworkMode": "Fallback"
  }
}</v>
      </c>
      <c r="H28" s="27" t="str">
        <f>VLOOKUP(C28,_RESOURCE_MAP[],2,FALSE)</f>
        <v>Broadband Data Service</v>
      </c>
      <c r="I28" s="65" t="str">
        <f>CONCATENATE(VLOOKUP(D28,_METHODS_DESCRIPTION_MAP[],2,FALSE),IF(RIGHT(C28,1)="}"," specified "," "),H28,VLOOKUP(D28,_METHODS_DESCRIPTION_MAP[],3,FALSE))</f>
        <v>Retrieves the status and configuration parameters in regards to the Broadband Data Service.</v>
      </c>
    </row>
    <row r="29" spans="1:9" s="3" customFormat="1" x14ac:dyDescent="0.25">
      <c r="A29" s="26">
        <f>VLOOKUP(C29,_RESOURCE_MAP[],3,FALSE)</f>
        <v>2</v>
      </c>
      <c r="B29" s="25" t="str">
        <f>IFERROR(VLOOKUP(C29,_PACKAGES_MAP[],3,FALSE),"-")</f>
        <v>-</v>
      </c>
      <c r="C29" s="27" t="s">
        <v>76</v>
      </c>
      <c r="D29" s="27" t="s">
        <v>21</v>
      </c>
      <c r="E29" s="27" t="s">
        <v>1873</v>
      </c>
      <c r="F29" s="27" t="s">
        <v>1</v>
      </c>
      <c r="G29" s="27" t="str">
        <f>CONCATENATE("{
  ""Header"": {
    ""Name"": """,'Response Codes'!$B$2,"""
  }",IF(F29="-","
}",CONCATENATE(",
  ""Body"": ",SUBSTITUTE(F29,"
","
  "),"
}")))</f>
        <v>{
  "Header": {
    "Name": "OK"
  }
}</v>
      </c>
      <c r="H29" s="27" t="str">
        <f>VLOOKUP(C29,_RESOURCE_MAP[],2,FALSE)</f>
        <v>Broadband Data Service</v>
      </c>
      <c r="I29" s="65" t="str">
        <f>CONCATENATE(VLOOKUP(D29,_METHODS_DESCRIPTION_MAP[],2,FALSE),IF(RIGHT(C29,1)="}"," specified "," "),H29,VLOOKUP(D29,_METHODS_DESCRIPTION_MAP[],3,FALSE))</f>
        <v>Modifies the status and configuration parameters of the Broadband Data Service.</v>
      </c>
    </row>
    <row r="30" spans="1:9" s="3" customFormat="1" x14ac:dyDescent="0.25">
      <c r="A30" s="26">
        <f>VLOOKUP(C30,_RESOURCE_MAP[],3,FALSE)</f>
        <v>2</v>
      </c>
      <c r="B30" s="25" t="str">
        <f>IFERROR(VLOOKUP(C30,_PACKAGES_MAP[],3,FALSE),"-")</f>
        <v>-</v>
      </c>
      <c r="C30" s="27" t="s">
        <v>265</v>
      </c>
      <c r="D30" s="27" t="s">
        <v>22</v>
      </c>
      <c r="E30" s="27" t="s">
        <v>1</v>
      </c>
      <c r="F30" s="27" t="s">
        <v>266</v>
      </c>
      <c r="G30" s="27" t="str">
        <f>CONCATENATE("{
  ""Header"": {
    ""Name"": """,'Response Codes'!$B$2,"""
  }",IF(F30="-","
}",CONCATENATE(",
  ""Body"": ",SUBSTITUTE(F30,"
","
  "),"
}")))</f>
        <v>{
  "Header": {
    "Name": "OK"
  },
  "Body": {
    "Id": "TV",
    "Name": "Video",
    "Enabled": true,
    "Status": "Active",
    "IPInterfacesList": [
      "Interfaces.IP.WAN_xDSL"
    ],
    "NetworkMode": "Fallback"
  }
}</v>
      </c>
      <c r="H30" s="27" t="str">
        <f>VLOOKUP(C30,_RESOURCE_MAP[],2,FALSE)</f>
        <v>Broadband TV Service</v>
      </c>
      <c r="I30" s="65" t="str">
        <f>CONCATENATE(VLOOKUP(D30,_METHODS_DESCRIPTION_MAP[],2,FALSE),IF(RIGHT(C30,1)="}"," specified "," "),H30,VLOOKUP(D30,_METHODS_DESCRIPTION_MAP[],3,FALSE))</f>
        <v>Retrieves the status and configuration parameters in regards to the Broadband TV Service.</v>
      </c>
    </row>
    <row r="31" spans="1:9" s="3" customFormat="1" x14ac:dyDescent="0.25">
      <c r="A31" s="26">
        <f>VLOOKUP(C31,_RESOURCE_MAP[],3,FALSE)</f>
        <v>2</v>
      </c>
      <c r="B31" s="25" t="str">
        <f>IFERROR(VLOOKUP(C31,_PACKAGES_MAP[],3,FALSE),"-")</f>
        <v>-</v>
      </c>
      <c r="C31" s="27" t="s">
        <v>265</v>
      </c>
      <c r="D31" s="27" t="s">
        <v>21</v>
      </c>
      <c r="E31" s="27" t="s">
        <v>268</v>
      </c>
      <c r="F31" s="27" t="s">
        <v>1</v>
      </c>
      <c r="G31" s="27" t="str">
        <f>CONCATENATE("{
  ""Header"": {
    ""Name"": """,'Response Codes'!$B$2,"""
  }",IF(F31="-","
}",CONCATENATE(",
  ""Body"": ",SUBSTITUTE(F31,"
","
  "),"
}")))</f>
        <v>{
  "Header": {
    "Name": "OK"
  }
}</v>
      </c>
      <c r="H31" s="27" t="str">
        <f>VLOOKUP(C31,_RESOURCE_MAP[],2,FALSE)</f>
        <v>Broadband TV Service</v>
      </c>
      <c r="I31" s="65" t="str">
        <f>CONCATENATE(VLOOKUP(D31,_METHODS_DESCRIPTION_MAP[],2,FALSE),IF(RIGHT(C31,1)="}"," specified "," "),H31,VLOOKUP(D31,_METHODS_DESCRIPTION_MAP[],3,FALSE))</f>
        <v>Modifies the status and configuration parameters of the Broadband TV Service.</v>
      </c>
    </row>
    <row r="32" spans="1:9" s="3" customFormat="1" x14ac:dyDescent="0.25">
      <c r="A32" s="26">
        <f>VLOOKUP(C32,_RESOURCE_MAP[],3,FALSE)</f>
        <v>2</v>
      </c>
      <c r="B32" s="25" t="str">
        <f>IFERROR(VLOOKUP(C32,_PACKAGES_MAP[],3,FALSE),"-")</f>
        <v>-</v>
      </c>
      <c r="C32" s="27" t="s">
        <v>269</v>
      </c>
      <c r="D32" s="27" t="s">
        <v>22</v>
      </c>
      <c r="E32" s="27" t="s">
        <v>1</v>
      </c>
      <c r="F32" s="27" t="s">
        <v>274</v>
      </c>
      <c r="G32" s="27" t="str">
        <f>CONCATENATE("{
  ""Header"": {
    ""Name"": """,'Response Codes'!$B$2,"""
  }",IF(F32="-","
}",CONCATENATE(",
  ""Body"": ",SUBSTITUTE(F32,"
","
  "),"
}")))</f>
        <v>{
  "Header": {
    "Name": "OK"
  },
  "Body": {
    "Enabled": true,
    "Protocol": "3.0",
    "QueryTimeInterval": 60,
    "MaximumStreams": 5,
    "InboundInterface": "Interfaces.IP.Br0",
    "Status": {
      "State": "Active",
      "ActiveGroups": [
        {
          "Id": 0,
          "Address": "224.0.0.22",
          "Host": "192.168.1.4",
          "Expires": 30
        }
      ]
    },
    "Statistics": {
      "IGMPPackets": {
        "Queries": {
          "Sent": 0,
          "Received": 0
        },
        "Join": {
          "Received": 0
        },
        "Leave": {
          "Received": 0
        }
      }
    }
  }
}</v>
      </c>
      <c r="H32" s="27" t="str">
        <f>VLOOKUP(C32,_RESOURCE_MAP[],2,FALSE)</f>
        <v>IPTV IGMP Proxy</v>
      </c>
      <c r="I32" s="65" t="str">
        <f>CONCATENATE(VLOOKUP(D32,_METHODS_DESCRIPTION_MAP[],2,FALSE),IF(RIGHT(C32,1)="}"," specified "," "),H32,VLOOKUP(D32,_METHODS_DESCRIPTION_MAP[],3,FALSE))</f>
        <v>Retrieves the status and configuration parameters in regards to the IPTV IGMP Proxy.</v>
      </c>
    </row>
    <row r="33" spans="1:9" s="3" customFormat="1" x14ac:dyDescent="0.25">
      <c r="A33" s="26">
        <f>VLOOKUP(C33,_RESOURCE_MAP[],3,FALSE)</f>
        <v>2</v>
      </c>
      <c r="B33" s="25" t="str">
        <f>IFERROR(VLOOKUP(C33,_PACKAGES_MAP[],3,FALSE),"-")</f>
        <v>-</v>
      </c>
      <c r="C33" s="27" t="s">
        <v>269</v>
      </c>
      <c r="D33" s="27" t="s">
        <v>96</v>
      </c>
      <c r="E33" s="27" t="s">
        <v>1</v>
      </c>
      <c r="F33" s="27" t="s">
        <v>1</v>
      </c>
      <c r="G33" s="27" t="str">
        <f>CONCATENATE("{
  ""Header"": {
    ""Name"": """,'Response Codes'!$B$2,"""
  }",IF(F33="-","
}",CONCATENATE(",
  ""Body"": ",SUBSTITUTE(F33,"
","
  "),"
}")))</f>
        <v>{
  "Header": {
    "Name": "OK"
  }
}</v>
      </c>
      <c r="H33" s="27" t="str">
        <f>VLOOKUP(C33,_RESOURCE_MAP[],2,FALSE)</f>
        <v>IPTV IGMP Proxy</v>
      </c>
      <c r="I33" s="65" t="str">
        <f>CONCATENATE(VLOOKUP(D33,_METHODS_DESCRIPTION_MAP[],2,FALSE),IF(RIGHT(C33,1)="}"," specified "," "),H33,VLOOKUP(D33,_METHODS_DESCRIPTION_MAP[],3,FALSE))</f>
        <v>Resets the statistics counters of the IPTV IGMP Proxy.</v>
      </c>
    </row>
    <row r="34" spans="1:9" s="3" customFormat="1" x14ac:dyDescent="0.25">
      <c r="A34" s="26">
        <f>VLOOKUP(C34,_RESOURCE_MAP[],3,FALSE)</f>
        <v>2</v>
      </c>
      <c r="B34" s="25" t="str">
        <f>IFERROR(VLOOKUP(C34,_PACKAGES_MAP[],3,FALSE),"-")</f>
        <v>-</v>
      </c>
      <c r="C34" s="27" t="s">
        <v>269</v>
      </c>
      <c r="D34" s="27" t="s">
        <v>21</v>
      </c>
      <c r="E34" s="27" t="s">
        <v>275</v>
      </c>
      <c r="F34" s="27" t="s">
        <v>1</v>
      </c>
      <c r="G34" s="27" t="str">
        <f>CONCATENATE("{
  ""Header"": {
    ""Name"": """,'Response Codes'!$B$2,"""
  }",IF(F34="-","
}",CONCATENATE(",
  ""Body"": ",SUBSTITUTE(F34,"
","
  "),"
}")))</f>
        <v>{
  "Header": {
    "Name": "OK"
  }
}</v>
      </c>
      <c r="H34" s="27" t="str">
        <f>VLOOKUP(C34,_RESOURCE_MAP[],2,FALSE)</f>
        <v>IPTV IGMP Proxy</v>
      </c>
      <c r="I34" s="65" t="str">
        <f>CONCATENATE(VLOOKUP(D34,_METHODS_DESCRIPTION_MAP[],2,FALSE),IF(RIGHT(C34,1)="}"," specified "," "),H34,VLOOKUP(D34,_METHODS_DESCRIPTION_MAP[],3,FALSE))</f>
        <v>Modifies the status and configuration parameters of the IPTV IGMP Proxy.</v>
      </c>
    </row>
    <row r="35" spans="1:9" s="3" customFormat="1" x14ac:dyDescent="0.25">
      <c r="A35" s="26">
        <f>VLOOKUP(C35,_RESOURCE_MAP[],3,FALSE)</f>
        <v>2</v>
      </c>
      <c r="B35" s="25" t="str">
        <f>IFERROR(VLOOKUP(C35,_PACKAGES_MAP[],3,FALSE),"-")</f>
        <v>-</v>
      </c>
      <c r="C35" s="27" t="s">
        <v>270</v>
      </c>
      <c r="D35" s="27" t="s">
        <v>22</v>
      </c>
      <c r="E35" s="27" t="s">
        <v>1</v>
      </c>
      <c r="F35" s="27" t="s">
        <v>276</v>
      </c>
      <c r="G35" s="27" t="str">
        <f>CONCATENATE("{
  ""Header"": {
    ""Name"": """,'Response Codes'!$B$2,"""
  }",IF(F35="-","
}",CONCATENATE(",
  ""Body"": ",SUBSTITUTE(F35,"
","
  "),"
}")))</f>
        <v>{
  "Header": {
    "Name": "OK"
  },
  "Body": {
    "Enabled": true,
    "Status": "Active",
    "Interfaces": [
      "Interfaces.Physical.LAN.EthernetSwitch.Ports.0",
      "Interfaces.Physical.LAN.EthernetSwitch.Ports.1",
      "Interfaces.Physical.LAN.EthernetSwitch.Ports.2",
      "Interfaces.Physical.LAN.EthernetSwitch.Ports.3",
      "Interfaces.Physical.LAN.Wi-Fi.Radios.24GHz.BSSs.Private",
      "Interfaces.Physical.LAN.Wi-Fi.Radios.5GHz.BSSs.Private"
    ]
  }
}</v>
      </c>
      <c r="H35" s="27" t="str">
        <f>VLOOKUP(C35,_RESOURCE_MAP[],2,FALSE)</f>
        <v>IPTV IGMP Snooping</v>
      </c>
      <c r="I35" s="65" t="str">
        <f>CONCATENATE(VLOOKUP(D35,_METHODS_DESCRIPTION_MAP[],2,FALSE),IF(RIGHT(C35,1)="}"," specified "," "),H35,VLOOKUP(D35,_METHODS_DESCRIPTION_MAP[],3,FALSE))</f>
        <v>Retrieves the status and configuration parameters in regards to the IPTV IGMP Snooping.</v>
      </c>
    </row>
    <row r="36" spans="1:9" s="3" customFormat="1" x14ac:dyDescent="0.25">
      <c r="A36" s="26">
        <f>VLOOKUP(C36,_RESOURCE_MAP[],3,FALSE)</f>
        <v>2</v>
      </c>
      <c r="B36" s="25" t="str">
        <f>IFERROR(VLOOKUP(C36,_PACKAGES_MAP[],3,FALSE),"-")</f>
        <v>-</v>
      </c>
      <c r="C36" s="27" t="s">
        <v>270</v>
      </c>
      <c r="D36" s="27" t="s">
        <v>21</v>
      </c>
      <c r="E36" s="27" t="s">
        <v>277</v>
      </c>
      <c r="F36" s="27" t="s">
        <v>1</v>
      </c>
      <c r="G36" s="27" t="str">
        <f>CONCATENATE("{
  ""Header"": {
    ""Name"": """,'Response Codes'!$B$2,"""
  }",IF(F36="-","
}",CONCATENATE(",
  ""Body"": ",SUBSTITUTE(F36,"
","
  "),"
}")))</f>
        <v>{
  "Header": {
    "Name": "OK"
  }
}</v>
      </c>
      <c r="H36" s="27" t="str">
        <f>VLOOKUP(C36,_RESOURCE_MAP[],2,FALSE)</f>
        <v>IPTV IGMP Snooping</v>
      </c>
      <c r="I36" s="65" t="str">
        <f>CONCATENATE(VLOOKUP(D36,_METHODS_DESCRIPTION_MAP[],2,FALSE),IF(RIGHT(C36,1)="}"," specified "," "),H36,VLOOKUP(D36,_METHODS_DESCRIPTION_MAP[],3,FALSE))</f>
        <v>Modifies the status and configuration parameters of the IPTV IGMP Snooping.</v>
      </c>
    </row>
    <row r="37" spans="1:9" s="3" customFormat="1" x14ac:dyDescent="0.25">
      <c r="A37" s="26">
        <f>VLOOKUP(C37,_RESOURCE_MAP[],3,FALSE)</f>
        <v>2</v>
      </c>
      <c r="B37" s="25" t="str">
        <f>IFERROR(VLOOKUP(C37,_PACKAGES_MAP[],3,FALSE),"-")</f>
        <v>-</v>
      </c>
      <c r="C37" s="27" t="s">
        <v>1867</v>
      </c>
      <c r="D37" s="27" t="s">
        <v>22</v>
      </c>
      <c r="E37" s="27" t="s">
        <v>1</v>
      </c>
      <c r="F37" s="27" t="s">
        <v>1868</v>
      </c>
      <c r="G37" s="27" t="str">
        <f>CONCATENATE("{
  ""Header"": {
    ""Name"": """,'Response Codes'!$B$2,"""
  }",IF(F37="-","
}",CONCATENATE(",
  ""Body"": ",SUBSTITUTE(F37,"
","
  "),"
}")))</f>
        <v>{
  "Header": {
    "Name": "OK"
  },
  "Body": {
    "Id": "Voice",
    "Name": "VoIP",
    "Enabled": true,
    "Status": "Active",
    "IPInterfacesList": [
      "Interfaces.IP.WAN_xDSL",
      "Interfaces.IP.WAN_Mobile"
    ],
    "NetworkMode": "Fallback"
  }
}</v>
      </c>
      <c r="H37" s="27" t="str">
        <f>VLOOKUP(C37,_RESOURCE_MAP[],2,FALSE)</f>
        <v>Broadband Voice Service</v>
      </c>
      <c r="I37" s="65" t="str">
        <f>CONCATENATE(VLOOKUP(D37,_METHODS_DESCRIPTION_MAP[],2,FALSE),IF(RIGHT(C37,1)="}"," specified "," "),H37,VLOOKUP(D37,_METHODS_DESCRIPTION_MAP[],3,FALSE))</f>
        <v>Retrieves the status and configuration parameters in regards to the Broadband Voice Service.</v>
      </c>
    </row>
    <row r="38" spans="1:9" s="3" customFormat="1" x14ac:dyDescent="0.25">
      <c r="A38" s="26">
        <f>VLOOKUP(C38,_RESOURCE_MAP[],3,FALSE)</f>
        <v>2</v>
      </c>
      <c r="B38" s="25" t="str">
        <f>IFERROR(VLOOKUP(C38,_PACKAGES_MAP[],3,FALSE),"-")</f>
        <v>-</v>
      </c>
      <c r="C38" s="27" t="s">
        <v>1867</v>
      </c>
      <c r="D38" s="27" t="s">
        <v>21</v>
      </c>
      <c r="E38" s="27" t="s">
        <v>1869</v>
      </c>
      <c r="F38" s="27" t="s">
        <v>1</v>
      </c>
      <c r="G38" s="27" t="str">
        <f>CONCATENATE("{
  ""Header"": {
    ""Name"": """,'Response Codes'!$B$2,"""
  }",IF(F38="-","
}",CONCATENATE(",
  ""Body"": ",SUBSTITUTE(F38,"
","
  "),"
}")))</f>
        <v>{
  "Header": {
    "Name": "OK"
  }
}</v>
      </c>
      <c r="H38" s="27" t="str">
        <f>VLOOKUP(C38,_RESOURCE_MAP[],2,FALSE)</f>
        <v>Broadband Voice Service</v>
      </c>
      <c r="I38" s="65" t="str">
        <f>CONCATENATE(VLOOKUP(D38,_METHODS_DESCRIPTION_MAP[],2,FALSE),IF(RIGHT(C38,1)="}"," specified "," "),H38,VLOOKUP(D38,_METHODS_DESCRIPTION_MAP[],3,FALSE))</f>
        <v>Modifies the status and configuration parameters of the Broadband Voice Service.</v>
      </c>
    </row>
    <row r="39" spans="1:9" s="3" customFormat="1" x14ac:dyDescent="0.25">
      <c r="A39" s="26">
        <f>VLOOKUP(C39,_RESOURCE_MAP[],3,FALSE)</f>
        <v>2</v>
      </c>
      <c r="B39" s="25" t="str">
        <f>IFERROR(VLOOKUP(C39,_PACKAGES_MAP[],3,FALSE),"-")</f>
        <v>-</v>
      </c>
      <c r="C39" s="27" t="s">
        <v>12</v>
      </c>
      <c r="D39" s="27" t="s">
        <v>22</v>
      </c>
      <c r="E39" s="27" t="s">
        <v>1</v>
      </c>
      <c r="F39" s="27" t="s">
        <v>1613</v>
      </c>
      <c r="G39" s="27" t="str">
        <f>CONCATENATE("{
  ""Header"": {
    ""Name"": """,'Response Codes'!$B$2,"""
  }",IF(F39="-","
}",CONCATENATE(",
  ""Body"": ",SUBSTITUTE(F39,"
","
  "),"
}")))</f>
        <v>{
  "Header": {
    "Name": "OK"
  },
  "Body": {
    "Enabled": true,
    "Status": "Active",
    "Registrar": {
      "Address": "registrar.ims.prpl.com",
      "Port": 5070
    },
    "InboundProxy": {
      "Address": "proxy.ims.prpl.com",
      "Port": 5060
    },
    "OutboundProxy": {
      "Address": "proxy.ims.prpl.com",
      "Port": 5060
    }
  }
}</v>
      </c>
      <c r="H39" s="27" t="str">
        <f>VLOOKUP(C39,_RESOURCE_MAP[],2,FALSE)</f>
        <v>SIP Client</v>
      </c>
      <c r="I39" s="65" t="str">
        <f>CONCATENATE(VLOOKUP(D39,_METHODS_DESCRIPTION_MAP[],2,FALSE),IF(RIGHT(C39,1)="}"," specified "," "),H39,VLOOKUP(D39,_METHODS_DESCRIPTION_MAP[],3,FALSE))</f>
        <v>Retrieves the status and configuration parameters in regards to the SIP Client.</v>
      </c>
    </row>
    <row r="40" spans="1:9" s="3" customFormat="1" x14ac:dyDescent="0.25">
      <c r="A40" s="26">
        <f>VLOOKUP(C40,_RESOURCE_MAP[],3,FALSE)</f>
        <v>2</v>
      </c>
      <c r="B40" s="25" t="str">
        <f>IFERROR(VLOOKUP(C40,_PACKAGES_MAP[],3,FALSE),"-")</f>
        <v>-</v>
      </c>
      <c r="C40" s="27" t="s">
        <v>12</v>
      </c>
      <c r="D40" s="27" t="s">
        <v>21</v>
      </c>
      <c r="E40" s="27" t="s">
        <v>1614</v>
      </c>
      <c r="F40" s="27" t="s">
        <v>1</v>
      </c>
      <c r="G40" s="27" t="str">
        <f>CONCATENATE("{
  ""Header"": {
    ""Name"": """,'Response Codes'!$B$2,"""
  }",IF(F40="-","
}",CONCATENATE(",
  ""Body"": ",SUBSTITUTE(F40,"
","
  "),"
}")))</f>
        <v>{
  "Header": {
    "Name": "OK"
  }
}</v>
      </c>
      <c r="H40" s="27" t="str">
        <f>VLOOKUP(C40,_RESOURCE_MAP[],2,FALSE)</f>
        <v>SIP Client</v>
      </c>
      <c r="I40" s="65" t="str">
        <f>CONCATENATE(VLOOKUP(D40,_METHODS_DESCRIPTION_MAP[],2,FALSE),IF(RIGHT(C40,1)="}"," specified "," "),H40,VLOOKUP(D40,_METHODS_DESCRIPTION_MAP[],3,FALSE))</f>
        <v>Modifies the status and configuration parameters of the SIP Client.</v>
      </c>
    </row>
    <row r="41" spans="1:9" s="3" customFormat="1" x14ac:dyDescent="0.25">
      <c r="A41" s="26">
        <f>VLOOKUP(C41,_RESOURCE_MAP[],3,FALSE)</f>
        <v>2</v>
      </c>
      <c r="B41" s="25" t="str">
        <f>IFERROR(VLOOKUP(C41,_PACKAGES_MAP[],3,FALSE),"-")</f>
        <v>-</v>
      </c>
      <c r="C41" s="27" t="s">
        <v>14</v>
      </c>
      <c r="D41" s="27" t="s">
        <v>20</v>
      </c>
      <c r="E41" s="27" t="s">
        <v>53</v>
      </c>
      <c r="F41" s="27" t="s">
        <v>148</v>
      </c>
      <c r="G41" s="27" t="str">
        <f>CONCATENATE("{
  ""Header"": {
    ""Name"": """,'Response Codes'!$B$2,"""
  }",IF(F41="-","
}",CONCATENATE(",
  ""Body"": ",SUBSTITUTE(F41,"
","
  "),"
}")))</f>
        <v>{
  "Header": {
    "Name": "OK"
  },
  "Body": {
    "List": [
      {
        "Id": "g726",
        "Name": "G.726",
        "Enabled": true,
        "Priority": 1,
        "Packetization": 20
      }
    ],
    "Limit": 10,
    "Offset": 0
  }
}</v>
      </c>
      <c r="H41" s="27" t="str">
        <f>VLOOKUP(C41,_RESOURCE_MAP[],2,FALSE)</f>
        <v>SIP Client Codec</v>
      </c>
      <c r="I41" s="65" t="str">
        <f>CONCATENATE(VLOOKUP(D41,_METHODS_DESCRIPTION_MAP[],2,FALSE),IF(RIGHT(C41,1)="}"," specified "," "),H41,VLOOKUP(D41,_METHODS_DESCRIPTION_MAP[],3,FALSE))</f>
        <v>Retrieves a list of SIP Client Codecs.</v>
      </c>
    </row>
    <row r="42" spans="1:9" s="3" customFormat="1" x14ac:dyDescent="0.25">
      <c r="A42" s="26">
        <f>VLOOKUP(C42,_RESOURCE_MAP[],3,FALSE)</f>
        <v>2</v>
      </c>
      <c r="B42" s="25" t="str">
        <f>IFERROR(VLOOKUP(C42,_PACKAGES_MAP[],3,FALSE),"-")</f>
        <v>-</v>
      </c>
      <c r="C42" s="27" t="s">
        <v>15</v>
      </c>
      <c r="D42" s="27" t="s">
        <v>22</v>
      </c>
      <c r="E42" s="27" t="s">
        <v>1</v>
      </c>
      <c r="F42" s="27" t="s">
        <v>54</v>
      </c>
      <c r="G42" s="27" t="str">
        <f>CONCATENATE("{
  ""Header"": {
    ""Name"": """,'Response Codes'!$B$2,"""
  }",IF(F42="-","
}",CONCATENATE(",
  ""Body"": ",SUBSTITUTE(F42,"
","
  "),"
}")))</f>
        <v>{
  "Header": {
    "Name": "OK"
  },
  "Body": {
    "Id": "g726",
    "Name": "G.726",
    "Enabled": true,
    "Priority": 1,
    "Packetization": 20
  }
}</v>
      </c>
      <c r="H42" s="27" t="str">
        <f>VLOOKUP(C42,_RESOURCE_MAP[],2,FALSE)</f>
        <v>SIP Client Codec</v>
      </c>
      <c r="I42" s="65" t="str">
        <f>CONCATENATE(VLOOKUP(D42,_METHODS_DESCRIPTION_MAP[],2,FALSE),IF(RIGHT(C42,1)="}"," specified "," "),H42,VLOOKUP(D42,_METHODS_DESCRIPTION_MAP[],3,FALSE))</f>
        <v>Retrieves the status and configuration parameters in regards to the specified SIP Client Codec.</v>
      </c>
    </row>
    <row r="43" spans="1:9" s="3" customFormat="1" x14ac:dyDescent="0.25">
      <c r="A43" s="26">
        <f>VLOOKUP(C43,_RESOURCE_MAP[],3,FALSE)</f>
        <v>2</v>
      </c>
      <c r="B43" s="25" t="str">
        <f>IFERROR(VLOOKUP(C43,_PACKAGES_MAP[],3,FALSE),"-")</f>
        <v>-</v>
      </c>
      <c r="C43" s="27" t="s">
        <v>15</v>
      </c>
      <c r="D43" s="27" t="s">
        <v>21</v>
      </c>
      <c r="E43" s="27" t="s">
        <v>55</v>
      </c>
      <c r="F43" s="27" t="s">
        <v>1</v>
      </c>
      <c r="G43" s="27" t="str">
        <f>CONCATENATE("{
  ""Header"": {
    ""Name"": """,'Response Codes'!$B$2,"""
  }",IF(F43="-","
}",CONCATENATE(",
  ""Body"": ",SUBSTITUTE(F43,"
","
  "),"
}")))</f>
        <v>{
  "Header": {
    "Name": "OK"
  }
}</v>
      </c>
      <c r="H43" s="27" t="str">
        <f>VLOOKUP(C43,_RESOURCE_MAP[],2,FALSE)</f>
        <v>SIP Client Codec</v>
      </c>
      <c r="I43" s="65" t="str">
        <f>CONCATENATE(VLOOKUP(D43,_METHODS_DESCRIPTION_MAP[],2,FALSE),IF(RIGHT(C43,1)="}"," specified "," "),H43,VLOOKUP(D43,_METHODS_DESCRIPTION_MAP[],3,FALSE))</f>
        <v>Modifies the status and configuration parameters of the specified SIP Client Codec.</v>
      </c>
    </row>
    <row r="44" spans="1:9" s="3" customFormat="1" x14ac:dyDescent="0.25">
      <c r="A44" s="26">
        <f>VLOOKUP(C44,_RESOURCE_MAP[],3,FALSE)</f>
        <v>2</v>
      </c>
      <c r="B44" s="25" t="str">
        <f>IFERROR(VLOOKUP(C44,_PACKAGES_MAP[],3,FALSE),"-")</f>
        <v>-</v>
      </c>
      <c r="C44" s="27" t="s">
        <v>13</v>
      </c>
      <c r="D44" s="27" t="s">
        <v>19</v>
      </c>
      <c r="E44" s="27" t="s">
        <v>2230</v>
      </c>
      <c r="F44" s="27" t="s">
        <v>1645</v>
      </c>
      <c r="G44" s="27" t="str">
        <f>CONCATENATE("{
  ""Header"": {
    ""Name"": """,'Response Codes'!$B$2,"""
  }",IF(F44="-","
}",CONCATENATE(",
  ""Body"": ",SUBSTITUTE(F44,"
","
  "),"
}")))</f>
        <v>{
  "Header": {
    "Name": "OK"
  },
  "Body": {
    "Id": "0"
  }
}</v>
      </c>
      <c r="H44" s="27" t="str">
        <f>VLOOKUP(C44,_RESOURCE_MAP[],2,FALSE)</f>
        <v>SIP Client Extension</v>
      </c>
      <c r="I44" s="65" t="str">
        <f>CONCATENATE(VLOOKUP(D44,_METHODS_DESCRIPTION_MAP[],2,FALSE),IF(RIGHT(C44,1)="}"," specified "," "),H44,VLOOKUP(D44,_METHODS_DESCRIPTION_MAP[],3,FALSE))</f>
        <v>Adds a new SIP Client Extension.</v>
      </c>
    </row>
    <row r="45" spans="1:9" s="3" customFormat="1" x14ac:dyDescent="0.25">
      <c r="A45" s="26">
        <f>VLOOKUP(C45,_RESOURCE_MAP[],3,FALSE)</f>
        <v>2</v>
      </c>
      <c r="B45" s="25" t="str">
        <f>IFERROR(VLOOKUP(C45,_PACKAGES_MAP[],3,FALSE),"-")</f>
        <v>-</v>
      </c>
      <c r="C45" s="27" t="s">
        <v>13</v>
      </c>
      <c r="D45" s="27" t="s">
        <v>20</v>
      </c>
      <c r="E45" s="27" t="s">
        <v>53</v>
      </c>
      <c r="F45" s="27" t="s">
        <v>2232</v>
      </c>
      <c r="G45" s="27" t="str">
        <f>CONCATENATE("{
  ""Header"": {
    ""Name"": """,'Response Codes'!$B$2,"""
  }",IF(F45="-","
}",CONCATENATE(",
  ""Body"": ",SUBSTITUTE(F45,"
","
  "),"
}")))</f>
        <v>{
  "Header": {
    "Name": "OK"
  },
  "Body": {
    "List": [
      {
        "Id": "0",
        "Enabled": true,
        "Status": "Registered",
        "URI": "0015417543010@prpl.com",
        "Realm": "de",
        "Username": "0015417543010",
        "Hash": {
          "Fingerprint": "21232f297a57a5a743894a0e4a801fc3",
          "Type": "MD5"
        },
        "Authentication": "Digest"
      }
    ],
    "Limit": 10,
    "Offset": 0
  }
}</v>
      </c>
      <c r="H45" s="27" t="str">
        <f>VLOOKUP(C45,_RESOURCE_MAP[],2,FALSE)</f>
        <v>SIP Client Extension</v>
      </c>
      <c r="I45" s="65" t="str">
        <f>CONCATENATE(VLOOKUP(D45,_METHODS_DESCRIPTION_MAP[],2,FALSE),IF(RIGHT(C45,1)="}"," specified "," "),H45,VLOOKUP(D45,_METHODS_DESCRIPTION_MAP[],3,FALSE))</f>
        <v>Retrieves a list of SIP Client Extensions.</v>
      </c>
    </row>
    <row r="46" spans="1:9" s="3" customFormat="1" x14ac:dyDescent="0.25">
      <c r="A46" s="26">
        <f>VLOOKUP(C46,_RESOURCE_MAP[],3,FALSE)</f>
        <v>2</v>
      </c>
      <c r="B46" s="25" t="str">
        <f>IFERROR(VLOOKUP(C46,_PACKAGES_MAP[],3,FALSE),"-")</f>
        <v>-</v>
      </c>
      <c r="C46" s="27" t="s">
        <v>24</v>
      </c>
      <c r="D46" s="27" t="s">
        <v>23</v>
      </c>
      <c r="E46" s="27" t="s">
        <v>1</v>
      </c>
      <c r="F46" s="27" t="s">
        <v>1</v>
      </c>
      <c r="G46" s="27" t="str">
        <f>CONCATENATE("{
  ""Header"": {
    ""Name"": """,'Response Codes'!$B$2,"""
  }",IF(F46="-","
}",CONCATENATE(",
  ""Body"": ",SUBSTITUTE(F46,"
","
  "),"
}")))</f>
        <v>{
  "Header": {
    "Name": "OK"
  }
}</v>
      </c>
      <c r="H46" s="27" t="str">
        <f>VLOOKUP(C46,_RESOURCE_MAP[],2,FALSE)</f>
        <v>SIP Client Extension</v>
      </c>
      <c r="I46" s="65" t="str">
        <f>CONCATENATE(VLOOKUP(D46,_METHODS_DESCRIPTION_MAP[],2,FALSE),IF(RIGHT(C46,1)="}"," specified "," "),H46,VLOOKUP(D46,_METHODS_DESCRIPTION_MAP[],3,FALSE))</f>
        <v>Deletes the specified SIP Client Extension.</v>
      </c>
    </row>
    <row r="47" spans="1:9" s="3" customFormat="1" x14ac:dyDescent="0.25">
      <c r="A47" s="26">
        <f>VLOOKUP(C47,_RESOURCE_MAP[],3,FALSE)</f>
        <v>2</v>
      </c>
      <c r="B47" s="25" t="str">
        <f>IFERROR(VLOOKUP(C47,_PACKAGES_MAP[],3,FALSE),"-")</f>
        <v>-</v>
      </c>
      <c r="C47" s="27" t="s">
        <v>24</v>
      </c>
      <c r="D47" s="27" t="s">
        <v>22</v>
      </c>
      <c r="E47" s="27" t="s">
        <v>1</v>
      </c>
      <c r="F47" s="27" t="s">
        <v>2229</v>
      </c>
      <c r="G47" s="27" t="str">
        <f>CONCATENATE("{
  ""Header"": {
    ""Name"": """,'Response Codes'!$B$2,"""
  }",IF(F47="-","
}",CONCATENATE(",
  ""Body"": ",SUBSTITUTE(F47,"
","
  "),"
}")))</f>
        <v>{
  "Header": {
    "Name": "OK"
  },
  "Body": {
    "Id": "0",
    "Enabled": true,
    "Status": "Registered",
    "URI": "0015417543010@prpl.com",
    "Realm": "de",
    "Username": "0015417543010",
    "Hash": {
      "Fingerprint": "21232f297a57a5a743894a0e4a801fc3",
      "Type": "MD5"
    },
    "Authentication": "Digest"
  }
}</v>
      </c>
      <c r="H47" s="27" t="str">
        <f>VLOOKUP(C47,_RESOURCE_MAP[],2,FALSE)</f>
        <v>SIP Client Extension</v>
      </c>
      <c r="I47" s="65" t="str">
        <f>CONCATENATE(VLOOKUP(D47,_METHODS_DESCRIPTION_MAP[],2,FALSE),IF(RIGHT(C47,1)="}"," specified "," "),H47,VLOOKUP(D47,_METHODS_DESCRIPTION_MAP[],3,FALSE))</f>
        <v>Retrieves the status and configuration parameters in regards to the specified SIP Client Extension.</v>
      </c>
    </row>
    <row r="48" spans="1:9" s="3" customFormat="1" x14ac:dyDescent="0.25">
      <c r="A48" s="26">
        <f>VLOOKUP(C48,_RESOURCE_MAP[],3,FALSE)</f>
        <v>2</v>
      </c>
      <c r="B48" s="25" t="str">
        <f>IFERROR(VLOOKUP(C48,_PACKAGES_MAP[],3,FALSE),"-")</f>
        <v>-</v>
      </c>
      <c r="C48" s="27" t="s">
        <v>24</v>
      </c>
      <c r="D48" s="27" t="s">
        <v>21</v>
      </c>
      <c r="E48" s="27" t="s">
        <v>2231</v>
      </c>
      <c r="F48" s="27" t="s">
        <v>1</v>
      </c>
      <c r="G48" s="27" t="str">
        <f>CONCATENATE("{
  ""Header"": {
    ""Name"": """,'Response Codes'!$B$2,"""
  }",IF(F48="-","
}",CONCATENATE(",
  ""Body"": ",SUBSTITUTE(F48,"
","
  "),"
}")))</f>
        <v>{
  "Header": {
    "Name": "OK"
  }
}</v>
      </c>
      <c r="H48" s="27" t="str">
        <f>VLOOKUP(C48,_RESOURCE_MAP[],2,FALSE)</f>
        <v>SIP Client Extension</v>
      </c>
      <c r="I48" s="65" t="str">
        <f>CONCATENATE(VLOOKUP(D48,_METHODS_DESCRIPTION_MAP[],2,FALSE),IF(RIGHT(C48,1)="}"," specified "," "),H48,VLOOKUP(D48,_METHODS_DESCRIPTION_MAP[],3,FALSE))</f>
        <v>Modifies the status and configuration parameters of the specified SIP Client Extension.</v>
      </c>
    </row>
    <row r="49" spans="1:9" s="3" customFormat="1" x14ac:dyDescent="0.25">
      <c r="A49" s="26">
        <f>VLOOKUP(C49,_RESOURCE_MAP[],3,FALSE)</f>
        <v>2</v>
      </c>
      <c r="B49" s="25" t="str">
        <f>IFERROR(VLOOKUP(C49,_PACKAGES_MAP[],3,FALSE),"-")</f>
        <v>-</v>
      </c>
      <c r="C49" s="27" t="s">
        <v>111</v>
      </c>
      <c r="D49" s="27" t="s">
        <v>20</v>
      </c>
      <c r="E49" s="27" t="s">
        <v>53</v>
      </c>
      <c r="F49" s="27" t="s">
        <v>1938</v>
      </c>
      <c r="G49" s="27" t="str">
        <f>CONCATENATE("{
  ""Header"": {
    ""Name"": """,'Response Codes'!$B$2,"""
  }",IF(F49="-","
}",CONCATENATE(",
  ""Body"": ",SUBSTITUTE(F49,"
","
  "),"
}")))</f>
        <v>{
  "Header": {
    "Name": "OK"
  },
  "Body": {
    "List": [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
    "Limit": 10,
    "Offset": 0
  }
}</v>
      </c>
      <c r="H49" s="27" t="str">
        <f>VLOOKUP(C49,_RESOURCE_MAP[],2,FALSE)</f>
        <v>Network Speed Test</v>
      </c>
      <c r="I49" s="65" t="str">
        <f>CONCATENATE(VLOOKUP(D49,_METHODS_DESCRIPTION_MAP[],2,FALSE),IF(RIGHT(C49,1)="}"," specified "," "),H49,VLOOKUP(D49,_METHODS_DESCRIPTION_MAP[],3,FALSE))</f>
        <v>Retrieves a list of Network Speed Tests.</v>
      </c>
    </row>
    <row r="50" spans="1:9" s="3" customFormat="1" x14ac:dyDescent="0.25">
      <c r="A50" s="26">
        <f>VLOOKUP(C50,_RESOURCE_MAP[],3,FALSE)</f>
        <v>2</v>
      </c>
      <c r="B50" s="25" t="str">
        <f>IFERROR(VLOOKUP(C50,_PACKAGES_MAP[],3,FALSE),"-")</f>
        <v>-</v>
      </c>
      <c r="C50" s="27" t="s">
        <v>111</v>
      </c>
      <c r="D50" s="27" t="s">
        <v>106</v>
      </c>
      <c r="E50" s="27" t="s">
        <v>1905</v>
      </c>
      <c r="F50" s="27" t="s">
        <v>1906</v>
      </c>
      <c r="G50" s="27" t="str">
        <f>CONCATENATE("{
  ""Header"": {
    ""Name"": """,'Response Codes'!$B$2,"""
  }",IF(F50="-","
}",CONCATENATE(",
  ""Body"": ",SUBSTITUTE(F50,"
","
  "),"
}")))</f>
        <v>{
  "Header": {
    "Name": "OK"
  },
  "Body": {
    "Id": "prplTest"
  }
}</v>
      </c>
      <c r="H50" s="27" t="str">
        <f>VLOOKUP(C50,_RESOURCE_MAP[],2,FALSE)</f>
        <v>Network Speed Test</v>
      </c>
      <c r="I50" s="65" t="str">
        <f>CONCATENATE(VLOOKUP(D50,_METHODS_DESCRIPTION_MAP[],2,FALSE),IF(RIGHT(C50,1)="}"," specified "," "),H50,VLOOKUP(D50,_METHODS_DESCRIPTION_MAP[],3,FALSE))</f>
        <v>Queues a new Network Speed Test.</v>
      </c>
    </row>
    <row r="51" spans="1:9" s="3" customFormat="1" x14ac:dyDescent="0.25">
      <c r="A51" s="26">
        <f>VLOOKUP(C51,_RESOURCE_MAP[],3,FALSE)</f>
        <v>2</v>
      </c>
      <c r="B51" s="25" t="str">
        <f>IFERROR(VLOOKUP(C51,_PACKAGES_MAP[],3,FALSE),"-")</f>
        <v>-</v>
      </c>
      <c r="C51" s="27" t="s">
        <v>112</v>
      </c>
      <c r="D51" s="27" t="s">
        <v>23</v>
      </c>
      <c r="E51" s="27" t="s">
        <v>1</v>
      </c>
      <c r="F51" s="27" t="s">
        <v>1</v>
      </c>
      <c r="G51" s="27" t="str">
        <f>CONCATENATE("{
  ""Header"": {
    ""Name"": """,'Response Codes'!$B$2,"""
  }",IF(F51="-","
}",CONCATENATE(",
  ""Body"": ",SUBSTITUTE(F51,"
","
  "),"
}")))</f>
        <v>{
  "Header": {
    "Name": "OK"
  }
}</v>
      </c>
      <c r="H51" s="27" t="str">
        <f>VLOOKUP(C51,_RESOURCE_MAP[],2,FALSE)</f>
        <v>Network Speed Test</v>
      </c>
      <c r="I51" s="65" t="str">
        <f>CONCATENATE(VLOOKUP(D51,_METHODS_DESCRIPTION_MAP[],2,FALSE),IF(RIGHT(C51,1)="}"," specified "," "),H51,VLOOKUP(D51,_METHODS_DESCRIPTION_MAP[],3,FALSE))</f>
        <v>Deletes the specified Network Speed Test.</v>
      </c>
    </row>
    <row r="52" spans="1:9" s="3" customFormat="1" x14ac:dyDescent="0.25">
      <c r="A52" s="26">
        <f>VLOOKUP(C52,_RESOURCE_MAP[],3,FALSE)</f>
        <v>2</v>
      </c>
      <c r="B52" s="25" t="str">
        <f>IFERROR(VLOOKUP(C52,_PACKAGES_MAP[],3,FALSE),"-")</f>
        <v>-</v>
      </c>
      <c r="C52" s="27" t="s">
        <v>112</v>
      </c>
      <c r="D52" s="27" t="s">
        <v>22</v>
      </c>
      <c r="E52" s="27" t="s">
        <v>1</v>
      </c>
      <c r="F52" s="27" t="s">
        <v>1937</v>
      </c>
      <c r="G52" s="27" t="str">
        <f>CONCATENATE("{
  ""Header"": {
    ""Name"": """,'Response Codes'!$B$2,"""
  }",IF(F52="-","
}",CONCATENATE(",
  ""Body"": ",SUBSTITUTE(F52,"
","
  "),"
}")))</f>
        <v>{
  "Header": {
    "Name": "OK"
  },
  "Body": {
    "Id": "prplTest",
    "Address": "https://speedtest.prpl.com",
    "Interface": "Interfaces.IP.WAN_FTTH",
    "Protocol": {
      "IP": "v4",
      "Transport": "TCP"
    },
    "Traffic": {
      "Direction": "Download",
      "Streams": 4,
      "DSCP": "46"
    },
    "Status": "Complete",
    "Timestamp": "2018-04-09T20:45:00+01:00",
    "Statistics": {
      "Throughput": {
        "Minimum": 100000000,
        "Average": 120000000,
        "Maximum": 140000000
      },
      "TransferedData": 3600000000,
      "Duration": 30
    }
  }
}</v>
      </c>
      <c r="H52" s="27" t="str">
        <f>VLOOKUP(C52,_RESOURCE_MAP[],2,FALSE)</f>
        <v>Network Speed Test</v>
      </c>
      <c r="I52" s="65" t="str">
        <f>CONCATENATE(VLOOKUP(D52,_METHODS_DESCRIPTION_MAP[],2,FALSE),IF(RIGHT(C52,1)="}"," specified "," "),H52,VLOOKUP(D52,_METHODS_DESCRIPTION_MAP[],3,FALSE))</f>
        <v>Retrieves the status and configuration parameters in regards to the specified Network Speed Test.</v>
      </c>
    </row>
    <row r="53" spans="1:9" s="3" customFormat="1" x14ac:dyDescent="0.25">
      <c r="A53" s="26">
        <f>VLOOKUP(C53,_RESOURCE_MAP[],3,FALSE)</f>
        <v>2</v>
      </c>
      <c r="B53" s="25" t="str">
        <f>IFERROR(VLOOKUP(C53,_PACKAGES_MAP[],3,FALSE),"-")</f>
        <v>-</v>
      </c>
      <c r="C53" s="27" t="s">
        <v>114</v>
      </c>
      <c r="D53" s="27" t="s">
        <v>20</v>
      </c>
      <c r="E53" s="27" t="s">
        <v>53</v>
      </c>
      <c r="F53" s="27" t="s">
        <v>1940</v>
      </c>
      <c r="G53" s="27" t="str">
        <f>CONCATENATE("{
  ""Header"": {
    ""Name"": """,'Response Codes'!$B$2,"""
  }",IF(F53="-","
}",CONCATENATE(",
  ""Body"": ",SUBSTITUTE(F53,"
","
  "),"
}")))</f>
        <v>{
  "Header": {
    "Name": "OK"
  },
  "Body": {
    "List": [
      {
        "Id": "32",
        "Server": "8.8.8.8",
        "Interface": "Interfaces.IP.WAN_FTTH",
        "Query": {
          "Name": "www.prpl.com",
          "Type": [
            "A",
            "AAAA"
          ]
        },
        "AnswersList": [
          {
            "Id": 1,
            "Address": "47.73.47.128",
            "TimeToLive": 323,
            "Type": "A"
          },
          {
            "Id": 2,
            "Address": "47.73.47.129",
            "TimeToLive": 132,
            "Type": "A"
          }
        ],
        "Status": "Complete",
        "Timestamp": "2018-04-09T20:45:00+01:00",
        "Statistics": {
          "Duration": 30
        }
      }
    ],
    "Limit": 10,
    "Offset": 0
  }
}</v>
      </c>
      <c r="H53" s="27" t="str">
        <f>VLOOKUP(C53,_RESOURCE_MAP[],2,FALSE)</f>
        <v>DNS Lookup Test</v>
      </c>
      <c r="I53" s="65" t="str">
        <f>CONCATENATE(VLOOKUP(D53,_METHODS_DESCRIPTION_MAP[],2,FALSE),IF(RIGHT(C53,1)="}"," specified "," "),H53,VLOOKUP(D53,_METHODS_DESCRIPTION_MAP[],3,FALSE))</f>
        <v>Retrieves a list of DNS Lookup Tests.</v>
      </c>
    </row>
    <row r="54" spans="1:9" s="3" customFormat="1" x14ac:dyDescent="0.25">
      <c r="A54" s="26">
        <f>VLOOKUP(C54,_RESOURCE_MAP[],3,FALSE)</f>
        <v>2</v>
      </c>
      <c r="B54" s="25" t="str">
        <f>IFERROR(VLOOKUP(C54,_PACKAGES_MAP[],3,FALSE),"-")</f>
        <v>-</v>
      </c>
      <c r="C54" s="27" t="s">
        <v>114</v>
      </c>
      <c r="D54" s="27" t="s">
        <v>106</v>
      </c>
      <c r="E54" s="27" t="s">
        <v>2551</v>
      </c>
      <c r="F54" s="27" t="s">
        <v>2550</v>
      </c>
      <c r="G54" s="27" t="str">
        <f>CONCATENATE("{
  ""Header"": {
    ""Name"": """,'Response Codes'!$B$2,"""
  }",IF(F54="-","
}",CONCATENATE(",
  ""Body"": ",SUBSTITUTE(F54,"
","
  "),"
}")))</f>
        <v>{
  "Header": {
    "Name": "OK"
  },
  "Body": {
    "Id": "Dummy"
  }
}</v>
      </c>
      <c r="H54" s="27" t="str">
        <f>VLOOKUP(C54,_RESOURCE_MAP[],2,FALSE)</f>
        <v>DNS Lookup Test</v>
      </c>
      <c r="I54" s="65" t="str">
        <f>CONCATENATE(VLOOKUP(D54,_METHODS_DESCRIPTION_MAP[],2,FALSE),IF(RIGHT(C54,1)="}"," specified "," "),H54,VLOOKUP(D54,_METHODS_DESCRIPTION_MAP[],3,FALSE))</f>
        <v>Queues a new DNS Lookup Test.</v>
      </c>
    </row>
    <row r="55" spans="1:9" s="3" customFormat="1" x14ac:dyDescent="0.25">
      <c r="A55" s="26">
        <f>VLOOKUP(C55,_RESOURCE_MAP[],3,FALSE)</f>
        <v>2</v>
      </c>
      <c r="B55" s="25" t="str">
        <f>IFERROR(VLOOKUP(C55,_PACKAGES_MAP[],3,FALSE),"-")</f>
        <v>-</v>
      </c>
      <c r="C55" s="27" t="s">
        <v>115</v>
      </c>
      <c r="D55" s="27" t="s">
        <v>23</v>
      </c>
      <c r="E55" s="27" t="s">
        <v>1</v>
      </c>
      <c r="F55" s="27" t="s">
        <v>1</v>
      </c>
      <c r="G55" s="27" t="str">
        <f>CONCATENATE("{
  ""Header"": {
    ""Name"": """,'Response Codes'!$B$2,"""
  }",IF(F55="-","
}",CONCATENATE(",
  ""Body"": ",SUBSTITUTE(F55,"
","
  "),"
}")))</f>
        <v>{
  "Header": {
    "Name": "OK"
  }
}</v>
      </c>
      <c r="H55" s="27" t="str">
        <f>VLOOKUP(C55,_RESOURCE_MAP[],2,FALSE)</f>
        <v>DNS Lookup Test</v>
      </c>
      <c r="I55" s="65" t="str">
        <f>CONCATENATE(VLOOKUP(D55,_METHODS_DESCRIPTION_MAP[],2,FALSE),IF(RIGHT(C55,1)="}"," specified "," "),H55,VLOOKUP(D55,_METHODS_DESCRIPTION_MAP[],3,FALSE))</f>
        <v>Deletes the specified DNS Lookup Test.</v>
      </c>
    </row>
    <row r="56" spans="1:9" s="3" customFormat="1" x14ac:dyDescent="0.25">
      <c r="A56" s="26">
        <f>VLOOKUP(C56,_RESOURCE_MAP[],3,FALSE)</f>
        <v>2</v>
      </c>
      <c r="B56" s="25" t="str">
        <f>IFERROR(VLOOKUP(C56,_PACKAGES_MAP[],3,FALSE),"-")</f>
        <v>-</v>
      </c>
      <c r="C56" s="27" t="s">
        <v>115</v>
      </c>
      <c r="D56" s="27" t="s">
        <v>22</v>
      </c>
      <c r="E56" s="27" t="s">
        <v>1</v>
      </c>
      <c r="F56" s="27" t="s">
        <v>1939</v>
      </c>
      <c r="G56" s="27" t="str">
        <f>CONCATENATE("{
  ""Header"": {
    ""Name"": """,'Response Codes'!$B$2,"""
  }",IF(F56="-","
}",CONCATENATE(",
  ""Body"": ",SUBSTITUTE(F56,"
","
  "),"
}")))</f>
        <v>{
  "Header": {
    "Name": "OK"
  },
  "Body": {
    "Id": "32",
    "Server": "8.8.8.8",
    "Interface": "Interfaces.IP.WAN_FTTH",
    "Query": {
      "Name": "www.prpl.com",
      "Type": [
        "A",
        "AAAA"
      ]
    },
    "AnswersList": [
      {
        "Id": 1,
        "Address": "47.73.47.128",
        "TimeToLive": 323,
        "Type": "A"
      },
      {
        "Id": 2,
        "Address": "47.73.47.129",
        "TimeToLive": 132,
        "Type": "A"
      }
    ],
    "Status": "Complete",
    "Timestamp": "2018-04-09T20:45:00+01:00",
    "Statistics": {
      "Duration": 30
    }
  }
}</v>
      </c>
      <c r="H56" s="27" t="str">
        <f>VLOOKUP(C56,_RESOURCE_MAP[],2,FALSE)</f>
        <v>DNS Lookup Test</v>
      </c>
      <c r="I56" s="65" t="str">
        <f>CONCATENATE(VLOOKUP(D56,_METHODS_DESCRIPTION_MAP[],2,FALSE),IF(RIGHT(C56,1)="}"," specified "," "),H56,VLOOKUP(D56,_METHODS_DESCRIPTION_MAP[],3,FALSE))</f>
        <v>Retrieves the status and configuration parameters in regards to the specified DNS Lookup Test.</v>
      </c>
    </row>
    <row r="57" spans="1:9" s="3" customFormat="1" x14ac:dyDescent="0.25">
      <c r="A57" s="26">
        <f>VLOOKUP(C57,_RESOURCE_MAP[],3,FALSE)</f>
        <v>2</v>
      </c>
      <c r="B57" s="25" t="str">
        <f>IFERROR(VLOOKUP(C57,_PACKAGES_MAP[],3,FALSE),"-")</f>
        <v>-</v>
      </c>
      <c r="C57" s="27" t="s">
        <v>109</v>
      </c>
      <c r="D57" s="27" t="s">
        <v>20</v>
      </c>
      <c r="E57" s="27" t="s">
        <v>53</v>
      </c>
      <c r="F57" s="27" t="s">
        <v>1941</v>
      </c>
      <c r="G57" s="27" t="str">
        <f>CONCATENATE("{
  ""Header"": {
    ""Name"": """,'Response Codes'!$B$2,"""
  }",IF(F57="-","
}",CONCATENATE(",
  ""Body"": ",SUBSTITUTE(F57,"
","
  "),"
}")))</f>
        <v>{
  "Header": {
    "Name": "OK"
  },
  "Body": {
    "List": [
      {
        "Id": "32",
        "Address": "8.8.8.8",
        "Interface": "Interfaces.IP.WAN_FTTH",
        "Count": 4,
        "Size": 1450,
        "Fragment": false,
        "TimeToLive": 15,
        "Status": "Complete",
        "Timestamp": "2018-04-09T20:45:00+01:00",
        "Statistics": {
          "Latency": {
            "Minimum": 3,
            "Average": 5,
            "Maximum": 7
          },
          "Jitter": {
            "Minimum": 3,
            "Average": 5,
            "Maximum": 7
          },
          "PacketLoss": 0.00,
          "Duration": 30
        }
      }
    ],
    "Limit": 10,
    "Offset": 0
  }
}</v>
      </c>
      <c r="H57" s="27" t="str">
        <f>VLOOKUP(C57,_RESOURCE_MAP[],2,FALSE)</f>
        <v>Ping Test</v>
      </c>
      <c r="I57" s="65" t="str">
        <f>CONCATENATE(VLOOKUP(D57,_METHODS_DESCRIPTION_MAP[],2,FALSE),IF(RIGHT(C57,1)="}"," specified "," "),H57,VLOOKUP(D57,_METHODS_DESCRIPTION_MAP[],3,FALSE))</f>
        <v>Retrieves a list of Ping Tests.</v>
      </c>
    </row>
    <row r="58" spans="1:9" s="3" customFormat="1" x14ac:dyDescent="0.25">
      <c r="A58" s="26">
        <f>VLOOKUP(C58,_RESOURCE_MAP[],3,FALSE)</f>
        <v>2</v>
      </c>
      <c r="B58" s="25" t="str">
        <f>IFERROR(VLOOKUP(C58,_PACKAGES_MAP[],3,FALSE),"-")</f>
        <v>-</v>
      </c>
      <c r="C58" s="27" t="s">
        <v>109</v>
      </c>
      <c r="D58" s="27" t="s">
        <v>106</v>
      </c>
      <c r="E58" s="27" t="s">
        <v>2552</v>
      </c>
      <c r="F58" s="27" t="s">
        <v>2550</v>
      </c>
      <c r="G58" s="27" t="str">
        <f>CONCATENATE("{
  ""Header"": {
    ""Name"": """,'Response Codes'!$B$2,"""
  }",IF(F58="-","
}",CONCATENATE(",
  ""Body"": ",SUBSTITUTE(F58,"
","
  "),"
}")))</f>
        <v>{
  "Header": {
    "Name": "OK"
  },
  "Body": {
    "Id": "Dummy"
  }
}</v>
      </c>
      <c r="H58" s="27" t="str">
        <f>VLOOKUP(C58,_RESOURCE_MAP[],2,FALSE)</f>
        <v>Ping Test</v>
      </c>
      <c r="I58" s="65" t="str">
        <f>CONCATENATE(VLOOKUP(D58,_METHODS_DESCRIPTION_MAP[],2,FALSE),IF(RIGHT(C58,1)="}"," specified "," "),H58,VLOOKUP(D58,_METHODS_DESCRIPTION_MAP[],3,FALSE))</f>
        <v>Queues a new Ping Test.</v>
      </c>
    </row>
    <row r="59" spans="1:9" s="3" customFormat="1" x14ac:dyDescent="0.25">
      <c r="A59" s="26">
        <f>VLOOKUP(C59,_RESOURCE_MAP[],3,FALSE)</f>
        <v>2</v>
      </c>
      <c r="B59" s="25" t="str">
        <f>IFERROR(VLOOKUP(C59,_PACKAGES_MAP[],3,FALSE),"-")</f>
        <v>-</v>
      </c>
      <c r="C59" s="27" t="s">
        <v>110</v>
      </c>
      <c r="D59" s="27" t="s">
        <v>23</v>
      </c>
      <c r="E59" s="27" t="s">
        <v>1</v>
      </c>
      <c r="F59" s="27" t="s">
        <v>1</v>
      </c>
      <c r="G59" s="27" t="str">
        <f>CONCATENATE("{
  ""Header"": {
    ""Name"": """,'Response Codes'!$B$2,"""
  }",IF(F59="-","
}",CONCATENATE(",
  ""Body"": ",SUBSTITUTE(F59,"
","
  "),"
}")))</f>
        <v>{
  "Header": {
    "Name": "OK"
  }
}</v>
      </c>
      <c r="H59" s="27" t="str">
        <f>VLOOKUP(C59,_RESOURCE_MAP[],2,FALSE)</f>
        <v>Ping Test</v>
      </c>
      <c r="I59" s="65" t="str">
        <f>CONCATENATE(VLOOKUP(D59,_METHODS_DESCRIPTION_MAP[],2,FALSE),IF(RIGHT(C59,1)="}"," specified "," "),H59,VLOOKUP(D59,_METHODS_DESCRIPTION_MAP[],3,FALSE))</f>
        <v>Deletes the specified Ping Test.</v>
      </c>
    </row>
    <row r="60" spans="1:9" s="3" customFormat="1" x14ac:dyDescent="0.25">
      <c r="A60" s="26">
        <f>VLOOKUP(C60,_RESOURCE_MAP[],3,FALSE)</f>
        <v>2</v>
      </c>
      <c r="B60" s="25" t="str">
        <f>IFERROR(VLOOKUP(C60,_PACKAGES_MAP[],3,FALSE),"-")</f>
        <v>-</v>
      </c>
      <c r="C60" s="27" t="s">
        <v>110</v>
      </c>
      <c r="D60" s="27" t="s">
        <v>22</v>
      </c>
      <c r="E60" s="27" t="s">
        <v>1</v>
      </c>
      <c r="F60" s="27" t="s">
        <v>1942</v>
      </c>
      <c r="G60" s="27" t="str">
        <f>CONCATENATE("{
  ""Header"": {
    ""Name"": """,'Response Codes'!$B$2,"""
  }",IF(F60="-","
}",CONCATENATE(",
  ""Body"": ",SUBSTITUTE(F60,"
","
  "),"
}")))</f>
        <v>{
  "Header": {
    "Name": "OK"
  },
  "Body": {
    "Id": "32",
    "Address": "8.8.8.8",
    "Interface": "Interfaces.IP.WAN_FTTH",
    "Count": 4,
    "Size": 1450,
    "Fragment": false,
    "TimeToLive": 15,
    "Status": "Complete",
    "Timestamp": "2018-04-09T20:45:00+01:00",
    "Statistics": {
      "Latency": {
        "Minimum": 3,
        "Average": 5,
        "Maximum": 7
      },
      "Jitter": {
        "Minimum": 3,
        "Average": 5,
        "Maximum": 7
      },
      "PacketLoss": 0.00,
      "Duration": 30
    }
  }
}</v>
      </c>
      <c r="H60" s="27" t="str">
        <f>VLOOKUP(C60,_RESOURCE_MAP[],2,FALSE)</f>
        <v>Ping Test</v>
      </c>
      <c r="I60" s="65" t="str">
        <f>CONCATENATE(VLOOKUP(D60,_METHODS_DESCRIPTION_MAP[],2,FALSE),IF(RIGHT(C60,1)="}"," specified "," "),H60,VLOOKUP(D60,_METHODS_DESCRIPTION_MAP[],3,FALSE))</f>
        <v>Retrieves the status and configuration parameters in regards to the specified Ping Test.</v>
      </c>
    </row>
    <row r="61" spans="1:9" s="3" customFormat="1" x14ac:dyDescent="0.25">
      <c r="A61" s="26">
        <f>VLOOKUP(C61,_RESOURCE_MAP[],3,FALSE)</f>
        <v>2</v>
      </c>
      <c r="B61" s="25" t="str">
        <f>IFERROR(VLOOKUP(C61,_PACKAGES_MAP[],3,FALSE),"-")</f>
        <v>-</v>
      </c>
      <c r="C61" s="27" t="s">
        <v>192</v>
      </c>
      <c r="D61" s="27" t="s">
        <v>20</v>
      </c>
      <c r="E61" s="27" t="s">
        <v>53</v>
      </c>
      <c r="F61" s="27" t="s">
        <v>1943</v>
      </c>
      <c r="G61" s="27" t="str">
        <f>CONCATENATE("{
  ""Header"": {
    ""Name"": """,'Response Codes'!$B$2,"""
  }",IF(F61="-","
}",CONCATENATE(",
  ""Body"": ",SUBSTITUTE(F61,"
","
  "),"
}")))</f>
        <v>{
  "Header": {
    "Name": "OK"
  },
  "Body": {
    "List": [
      {
        "Id": "32",
        "Status": "Complete",
        "Address": "8.8.8.8",
        "Interface": "Interfaces.IP.WAN_FTTH",
        "TimeToLive": 15,
        "Timestamp": "2018-04-09T20:45:00+01:00",
        "Statistics": {
          "Hops": [
            {
              "Id": 1,
              "Name": "router",
              "Address": "192.168.1.1",
              "Latency": {
                "Minimum": 3,
                "Average": 5,
                "Maximum": 7
              },
              "Jitter": {
                "Minimum": 3,
                "Average": 5,
                "Maximum": 7
              },
              "PacketLoss": 0.00
            }
          ],
          "Duration": 30
        }
      }
    ],
    "Limit": 10,
    "Offset": 0
  }
}</v>
      </c>
      <c r="H61" s="27" t="str">
        <f>VLOOKUP(C61,_RESOURCE_MAP[],2,FALSE)</f>
        <v>Traceroute Test</v>
      </c>
      <c r="I61" s="65" t="str">
        <f>CONCATENATE(VLOOKUP(D61,_METHODS_DESCRIPTION_MAP[],2,FALSE),IF(RIGHT(C61,1)="}"," specified "," "),H61,VLOOKUP(D61,_METHODS_DESCRIPTION_MAP[],3,FALSE))</f>
        <v>Retrieves a list of Traceroute Tests.</v>
      </c>
    </row>
    <row r="62" spans="1:9" s="3" customFormat="1" x14ac:dyDescent="0.25">
      <c r="A62" s="26">
        <f>VLOOKUP(C62,_RESOURCE_MAP[],3,FALSE)</f>
        <v>2</v>
      </c>
      <c r="B62" s="25" t="str">
        <f>IFERROR(VLOOKUP(C62,_PACKAGES_MAP[],3,FALSE),"-")</f>
        <v>-</v>
      </c>
      <c r="C62" s="27" t="s">
        <v>192</v>
      </c>
      <c r="D62" s="27" t="s">
        <v>106</v>
      </c>
      <c r="E62" s="27" t="s">
        <v>2553</v>
      </c>
      <c r="F62" s="27" t="s">
        <v>2550</v>
      </c>
      <c r="G62" s="27" t="str">
        <f>CONCATENATE("{
  ""Header"": {
    ""Name"": """,'Response Codes'!$B$2,"""
  }",IF(F62="-","
}",CONCATENATE(",
  ""Body"": ",SUBSTITUTE(F62,"
","
  "),"
}")))</f>
        <v>{
  "Header": {
    "Name": "OK"
  },
  "Body": {
    "Id": "Dummy"
  }
}</v>
      </c>
      <c r="H62" s="27" t="str">
        <f>VLOOKUP(C62,_RESOURCE_MAP[],2,FALSE)</f>
        <v>Traceroute Test</v>
      </c>
      <c r="I62" s="65" t="str">
        <f>CONCATENATE(VLOOKUP(D62,_METHODS_DESCRIPTION_MAP[],2,FALSE),IF(RIGHT(C62,1)="}"," specified "," "),H62,VLOOKUP(D62,_METHODS_DESCRIPTION_MAP[],3,FALSE))</f>
        <v>Queues a new Traceroute Test.</v>
      </c>
    </row>
    <row r="63" spans="1:9" s="3" customFormat="1" x14ac:dyDescent="0.25">
      <c r="A63" s="26">
        <f>VLOOKUP(C63,_RESOURCE_MAP[],3,FALSE)</f>
        <v>2</v>
      </c>
      <c r="B63" s="25" t="str">
        <f>IFERROR(VLOOKUP(C63,_PACKAGES_MAP[],3,FALSE),"-")</f>
        <v>-</v>
      </c>
      <c r="C63" s="27" t="s">
        <v>193</v>
      </c>
      <c r="D63" s="27" t="s">
        <v>23</v>
      </c>
      <c r="E63" s="27" t="s">
        <v>1</v>
      </c>
      <c r="F63" s="27" t="s">
        <v>1</v>
      </c>
      <c r="G63" s="27" t="str">
        <f>CONCATENATE("{
  ""Header"": {
    ""Name"": """,'Response Codes'!$B$2,"""
  }",IF(F63="-","
}",CONCATENATE(",
  ""Body"": ",SUBSTITUTE(F63,"
","
  "),"
}")))</f>
        <v>{
  "Header": {
    "Name": "OK"
  }
}</v>
      </c>
      <c r="H63" s="27" t="str">
        <f>VLOOKUP(C63,_RESOURCE_MAP[],2,FALSE)</f>
        <v>Traceroute Test</v>
      </c>
      <c r="I63" s="65" t="str">
        <f>CONCATENATE(VLOOKUP(D63,_METHODS_DESCRIPTION_MAP[],2,FALSE),IF(RIGHT(C63,1)="}"," specified "," "),H63,VLOOKUP(D63,_METHODS_DESCRIPTION_MAP[],3,FALSE))</f>
        <v>Deletes the specified Traceroute Test.</v>
      </c>
    </row>
    <row r="64" spans="1:9" s="3" customFormat="1" x14ac:dyDescent="0.25">
      <c r="A64" s="26">
        <f>VLOOKUP(C64,_RESOURCE_MAP[],3,FALSE)</f>
        <v>2</v>
      </c>
      <c r="B64" s="25" t="str">
        <f>IFERROR(VLOOKUP(C64,_PACKAGES_MAP[],3,FALSE),"-")</f>
        <v>-</v>
      </c>
      <c r="C64" s="27" t="s">
        <v>193</v>
      </c>
      <c r="D64" s="27" t="s">
        <v>22</v>
      </c>
      <c r="E64" s="27" t="s">
        <v>1</v>
      </c>
      <c r="F64" s="27" t="s">
        <v>1944</v>
      </c>
      <c r="G64" s="27" t="str">
        <f>CONCATENATE("{
  ""Header"": {
    ""Name"": """,'Response Codes'!$B$2,"""
  }",IF(F64="-","
}",CONCATENATE(",
  ""Body"": ",SUBSTITUTE(F64,"
","
  "),"
}")))</f>
        <v>{
  "Header": {
    "Name": "OK"
  },
  "Body": {
    "Id": "32",
    "Status": "Complete",
    "Address": "8.8.8.8",
    "Interface": "Interfaces.IP.WAN_FTTH",
    "TimeToLive": 15,
    "Timestamp": "2018-04-09T20:45:00+01:00",
    "Statistics": {
      "Hops": [
        {
          "Id": 1,
          "Name": "router",
          "Address": "192.168.1.1",
          "Latency": {
            "Minimum": 3,
            "Average": 5,
            "Maximum": 7
          },
          "Jitter": {
            "Minimum": 3,
            "Average": 5,
            "Maximum": 7
          },
          "PacketLoss": 0.00
        }
      ],
      "Duration": 30
    }
  }
}</v>
      </c>
      <c r="H64" s="27" t="str">
        <f>VLOOKUP(C64,_RESOURCE_MAP[],2,FALSE)</f>
        <v>Traceroute Test</v>
      </c>
      <c r="I64" s="65" t="str">
        <f>CONCATENATE(VLOOKUP(D64,_METHODS_DESCRIPTION_MAP[],2,FALSE),IF(RIGHT(C64,1)="}"," specified "," "),H64,VLOOKUP(D64,_METHODS_DESCRIPTION_MAP[],3,FALSE))</f>
        <v>Retrieves the status and configuration parameters in regards to the specified Traceroute Test.</v>
      </c>
    </row>
    <row r="65" spans="1:9" s="3" customFormat="1" x14ac:dyDescent="0.25">
      <c r="A65" s="26">
        <f>VLOOKUP(C65,_RESOURCE_MAP[],3,FALSE)</f>
        <v>2</v>
      </c>
      <c r="B65" s="25" t="str">
        <f>IFERROR(VLOOKUP(C65,_PACKAGES_MAP[],3,FALSE),"-")</f>
        <v>-</v>
      </c>
      <c r="C65" s="27" t="s">
        <v>2008</v>
      </c>
      <c r="D65" s="27" t="s">
        <v>20</v>
      </c>
      <c r="E65" s="27" t="s">
        <v>53</v>
      </c>
      <c r="F65" s="27" t="s">
        <v>1946</v>
      </c>
      <c r="G65" s="27" t="str">
        <f>CONCATENATE("{
  ""Header"": {
    ""Name"": """,'Response Codes'!$B$2,"""
  }",IF(F65="-","
}",CONCATENATE(",
  ""Body"": ",SUBSTITUTE(F65,"
","
  "),"
}")))</f>
        <v>{
  "Header": {
    "Name": "OK"
  },
  "Body": {
    "List": [
      {
        "Id": "1",
        "Status": "Complete",
        "Timestamp": "2018-04-09T20:45:00+01:00",
        "Statistics": {
          "Channels": [
            {
              "Id": 1,
              "Grade": 93,
              "BSSCount": 5,
              "Noise": {
                "Average": -80,
                "Background": -100
              },
              "SignalNoiseRatio ": 20,
              "Usage": 0.23
            }
          ]
        }
      }
    ],
    "Limit": 10,
    "Offset": 0
  }
}</v>
      </c>
      <c r="H65" s="27" t="str">
        <f>VLOOKUP(C65,_RESOURCE_MAP[],2,FALSE)</f>
        <v>Wi-Fi Radio Sitey Survey (Spectrum Scan)</v>
      </c>
      <c r="I65" s="65" t="str">
        <f>CONCATENATE(VLOOKUP(D65,_METHODS_DESCRIPTION_MAP[],2,FALSE),IF(RIGHT(C65,1)="}"," specified "," "),H65,VLOOKUP(D65,_METHODS_DESCRIPTION_MAP[],3,FALSE))</f>
        <v>Retrieves a list of Wi-Fi Radio Sitey Survey (Spectrum Scan)s.</v>
      </c>
    </row>
    <row r="66" spans="1:9" s="3" customFormat="1" x14ac:dyDescent="0.25">
      <c r="A66" s="26">
        <f>VLOOKUP(C66,_RESOURCE_MAP[],3,FALSE)</f>
        <v>2</v>
      </c>
      <c r="B66" s="25" t="str">
        <f>IFERROR(VLOOKUP(C66,_PACKAGES_MAP[],3,FALSE),"-")</f>
        <v>-</v>
      </c>
      <c r="C66" s="27" t="s">
        <v>2008</v>
      </c>
      <c r="D66" s="27" t="s">
        <v>106</v>
      </c>
      <c r="E66" s="28" t="s">
        <v>2550</v>
      </c>
      <c r="F66" s="27" t="s">
        <v>2550</v>
      </c>
      <c r="G66" s="27" t="str">
        <f>CONCATENATE("{
  ""Header"": {
    ""Name"": """,'Response Codes'!$B$2,"""
  }",IF(F66="-","
}",CONCATENATE(",
  ""Body"": ",SUBSTITUTE(F66,"
","
  "),"
}")))</f>
        <v>{
  "Header": {
    "Name": "OK"
  },
  "Body": {
    "Id": "Dummy"
  }
}</v>
      </c>
      <c r="H66" s="27" t="str">
        <f>VLOOKUP(C66,_RESOURCE_MAP[],2,FALSE)</f>
        <v>Wi-Fi Radio Sitey Survey (Spectrum Scan)</v>
      </c>
      <c r="I66" s="65" t="str">
        <f>CONCATENATE(VLOOKUP(D66,_METHODS_DESCRIPTION_MAP[],2,FALSE),IF(RIGHT(C66,1)="}"," specified "," "),H66,VLOOKUP(D66,_METHODS_DESCRIPTION_MAP[],3,FALSE))</f>
        <v>Queues a new Wi-Fi Radio Sitey Survey (Spectrum Scan).</v>
      </c>
    </row>
    <row r="67" spans="1:9" s="3" customFormat="1" x14ac:dyDescent="0.25">
      <c r="A67" s="26">
        <f>VLOOKUP(C67,_RESOURCE_MAP[],3,FALSE)</f>
        <v>2</v>
      </c>
      <c r="B67" s="25" t="str">
        <f>IFERROR(VLOOKUP(C67,_PACKAGES_MAP[],3,FALSE),"-")</f>
        <v>-</v>
      </c>
      <c r="C67" s="27" t="s">
        <v>2009</v>
      </c>
      <c r="D67" s="27" t="s">
        <v>23</v>
      </c>
      <c r="E67" s="27" t="s">
        <v>1</v>
      </c>
      <c r="F67" s="27" t="s">
        <v>1</v>
      </c>
      <c r="G67" s="27" t="str">
        <f>CONCATENATE("{
  ""Header"": {
    ""Name"": """,'Response Codes'!$B$2,"""
  }",IF(F67="-","
}",CONCATENATE(",
  ""Body"": ",SUBSTITUTE(F67,"
","
  "),"
}")))</f>
        <v>{
  "Header": {
    "Name": "OK"
  }
}</v>
      </c>
      <c r="H67" s="27" t="str">
        <f>VLOOKUP(C67,_RESOURCE_MAP[],2,FALSE)</f>
        <v>Wi-Fi Radio Sitey Survey (Spectrum Scan)</v>
      </c>
      <c r="I67" s="65" t="str">
        <f>CONCATENATE(VLOOKUP(D67,_METHODS_DESCRIPTION_MAP[],2,FALSE),IF(RIGHT(C67,1)="}"," specified "," "),H67,VLOOKUP(D67,_METHODS_DESCRIPTION_MAP[],3,FALSE))</f>
        <v>Deletes the specified Wi-Fi Radio Sitey Survey (Spectrum Scan).</v>
      </c>
    </row>
    <row r="68" spans="1:9" s="3" customFormat="1" x14ac:dyDescent="0.25">
      <c r="A68" s="26">
        <f>VLOOKUP(C68,_RESOURCE_MAP[],3,FALSE)</f>
        <v>2</v>
      </c>
      <c r="B68" s="25" t="str">
        <f>IFERROR(VLOOKUP(C68,_PACKAGES_MAP[],3,FALSE),"-")</f>
        <v>-</v>
      </c>
      <c r="C68" s="27" t="s">
        <v>2009</v>
      </c>
      <c r="D68" s="27" t="s">
        <v>22</v>
      </c>
      <c r="E68" s="27" t="s">
        <v>1</v>
      </c>
      <c r="F68" s="27" t="s">
        <v>1945</v>
      </c>
      <c r="G68" s="27" t="str">
        <f>CONCATENATE("{
  ""Header"": {
    ""Name"": """,'Response Codes'!$B$2,"""
  }",IF(F68="-","
}",CONCATENATE(",
  ""Body"": ",SUBSTITUTE(F68,"
","
  "),"
}")))</f>
        <v>{
  "Header": {
    "Name": "OK"
  },
  "Body": {
    "Id": "1",
    "Status": "Complete",
    "Timestamp": "2018-04-09T20:45:00+01:00",
    "Statistics": {
      "Channels": [
        {
          "Id": 1,
          "Grade": 93,
          "BSSCount": 5,
          "Noise": {
            "Average": -80,
            "Background": -100
          },
          "SignalNoiseRatio ": 20,
          "Usage": 0.23
        }
      ]
    }
  }
}</v>
      </c>
      <c r="H68" s="27" t="str">
        <f>VLOOKUP(C68,_RESOURCE_MAP[],2,FALSE)</f>
        <v>Wi-Fi Radio Sitey Survey (Spectrum Scan)</v>
      </c>
      <c r="I68" s="65" t="str">
        <f>CONCATENATE(VLOOKUP(D68,_METHODS_DESCRIPTION_MAP[],2,FALSE),IF(RIGHT(C68,1)="}"," specified "," "),H68,VLOOKUP(D68,_METHODS_DESCRIPTION_MAP[],3,FALSE))</f>
        <v>Retrieves the status and configuration parameters in regards to the specified Wi-Fi Radio Sitey Survey (Spectrum Scan).</v>
      </c>
    </row>
    <row r="69" spans="1:9" s="3" customFormat="1" x14ac:dyDescent="0.25">
      <c r="A69" s="26">
        <f>VLOOKUP(C69,_RESOURCE_MAP[],3,FALSE)</f>
        <v>2</v>
      </c>
      <c r="B69" s="25" t="str">
        <f>IFERROR(VLOOKUP(C69,_PACKAGES_MAP[],3,FALSE),"-")</f>
        <v>-</v>
      </c>
      <c r="C69" s="27" t="s">
        <v>328</v>
      </c>
      <c r="D69" s="27" t="s">
        <v>22</v>
      </c>
      <c r="E69" s="27" t="s">
        <v>1</v>
      </c>
      <c r="F69" s="27" t="s">
        <v>329</v>
      </c>
      <c r="G69" s="27" t="str">
        <f>CONCATENATE("{
  ""Header"": {
    ""Name"": """,'Response Codes'!$B$2,"""
  }",IF(F69="-","
}",CONCATENATE(",
  ""Body"": ",SUBSTITUTE(F69,"
","
  "),"
}")))</f>
        <v>{
  "Header": {
    "Name": "OK"
  },
  "Body": {
    "Enabled": true,
    "Status": "Active",
    "Port": "Interfaces.Physical.Network.LAN.EthernetSwitch.Ports.1",
    "Statistics": {
      "Packets": {
        "Transmitted": 0,
        "Received": 0
      },
      "Bytes": {
        "Transmitted": 0,
        "Received": 0
      }
    }
  }
}</v>
      </c>
      <c r="H69" s="27" t="str">
        <f>VLOOKUP(C69,_RESOURCE_MAP[],2,FALSE)</f>
        <v>WAN Bridge</v>
      </c>
      <c r="I69" s="65" t="str">
        <f>CONCATENATE(VLOOKUP(D69,_METHODS_DESCRIPTION_MAP[],2,FALSE),IF(RIGHT(C69,1)="}"," specified "," "),H69,VLOOKUP(D69,_METHODS_DESCRIPTION_MAP[],3,FALSE))</f>
        <v>Retrieves the status and configuration parameters in regards to the WAN Bridge.</v>
      </c>
    </row>
    <row r="70" spans="1:9" s="3" customFormat="1" x14ac:dyDescent="0.25">
      <c r="A70" s="26">
        <f>VLOOKUP(C70,_RESOURCE_MAP[],3,FALSE)</f>
        <v>2</v>
      </c>
      <c r="B70" s="25" t="str">
        <f>IFERROR(VLOOKUP(C70,_PACKAGES_MAP[],3,FALSE),"-")</f>
        <v>-</v>
      </c>
      <c r="C70" s="27" t="s">
        <v>328</v>
      </c>
      <c r="D70" s="27" t="s">
        <v>96</v>
      </c>
      <c r="E70" s="27" t="s">
        <v>1</v>
      </c>
      <c r="F70" s="27" t="s">
        <v>1</v>
      </c>
      <c r="G70" s="27" t="str">
        <f>CONCATENATE("{
  ""Header"": {
    ""Name"": """,'Response Codes'!$B$2,"""
  }",IF(F70="-","
}",CONCATENATE(",
  ""Body"": ",SUBSTITUTE(F70,"
","
  "),"
}")))</f>
        <v>{
  "Header": {
    "Name": "OK"
  }
}</v>
      </c>
      <c r="H70" s="27" t="str">
        <f>VLOOKUP(C70,_RESOURCE_MAP[],2,FALSE)</f>
        <v>WAN Bridge</v>
      </c>
      <c r="I70" s="65" t="str">
        <f>CONCATENATE(VLOOKUP(D70,_METHODS_DESCRIPTION_MAP[],2,FALSE),IF(RIGHT(C70,1)="}"," specified "," "),H70,VLOOKUP(D70,_METHODS_DESCRIPTION_MAP[],3,FALSE))</f>
        <v>Resets the statistics counters of the WAN Bridge.</v>
      </c>
    </row>
    <row r="71" spans="1:9" s="3" customFormat="1" x14ac:dyDescent="0.25">
      <c r="A71" s="26">
        <f>VLOOKUP(C71,_RESOURCE_MAP[],3,FALSE)</f>
        <v>2</v>
      </c>
      <c r="B71" s="25" t="str">
        <f>IFERROR(VLOOKUP(C71,_PACKAGES_MAP[],3,FALSE),"-")</f>
        <v>-</v>
      </c>
      <c r="C71" s="27" t="s">
        <v>328</v>
      </c>
      <c r="D71" s="27" t="s">
        <v>21</v>
      </c>
      <c r="E71" s="27" t="s">
        <v>331</v>
      </c>
      <c r="F71" s="27" t="s">
        <v>1</v>
      </c>
      <c r="G71" s="27" t="str">
        <f>CONCATENATE("{
  ""Header"": {
    ""Name"": """,'Response Codes'!$B$2,"""
  }",IF(F71="-","
}",CONCATENATE(",
  ""Body"": ",SUBSTITUTE(F71,"
","
  "),"
}")))</f>
        <v>{
  "Header": {
    "Name": "OK"
  }
}</v>
      </c>
      <c r="H71" s="27" t="str">
        <f>VLOOKUP(C71,_RESOURCE_MAP[],2,FALSE)</f>
        <v>WAN Bridge</v>
      </c>
      <c r="I71" s="65" t="str">
        <f>CONCATENATE(VLOOKUP(D71,_METHODS_DESCRIPTION_MAP[],2,FALSE),IF(RIGHT(C71,1)="}"," specified "," "),H71,VLOOKUP(D71,_METHODS_DESCRIPTION_MAP[],3,FALSE))</f>
        <v>Modifies the status and configuration parameters of the WAN Bridge.</v>
      </c>
    </row>
    <row r="72" spans="1:9" s="3" customFormat="1" x14ac:dyDescent="0.25">
      <c r="A72" s="26">
        <f>VLOOKUP(C72,_RESOURCE_MAP[],3,FALSE)</f>
        <v>2</v>
      </c>
      <c r="B72" s="25" t="str">
        <f>IFERROR(VLOOKUP(C72,_PACKAGES_MAP[],3,FALSE),"-")</f>
        <v>-</v>
      </c>
      <c r="C72" s="27" t="s">
        <v>1737</v>
      </c>
      <c r="D72" s="27" t="s">
        <v>19</v>
      </c>
      <c r="E72" s="27" t="s">
        <v>1733</v>
      </c>
      <c r="F72" s="27" t="s">
        <v>1645</v>
      </c>
      <c r="G72" s="27" t="str">
        <f>CONCATENATE("{
  ""Header"": {
    ""Name"": """,'Response Codes'!$B$2,"""
  }",IF(F72="-","
}",CONCATENATE(",
  ""Body"": ",SUBSTITUTE(F72,"
","
  "),"
}")))</f>
        <v>{
  "Header": {
    "Name": "OK"
  },
  "Body": {
    "Id": "0"
  }
}</v>
      </c>
      <c r="H72" s="27" t="str">
        <f>VLOOKUP(C72,_RESOURCE_MAP[],2,FALSE)</f>
        <v>DHCPv4 Client</v>
      </c>
      <c r="I72" s="65" t="str">
        <f>CONCATENATE(VLOOKUP(D72,_METHODS_DESCRIPTION_MAP[],2,FALSE),IF(RIGHT(C72,1)="}"," specified "," "),H72,VLOOKUP(D72,_METHODS_DESCRIPTION_MAP[],3,FALSE))</f>
        <v>Adds a new DHCPv4 Client.</v>
      </c>
    </row>
    <row r="73" spans="1:9" s="3" customFormat="1" x14ac:dyDescent="0.25">
      <c r="A73" s="26">
        <f>VLOOKUP(C73,_RESOURCE_MAP[],3,FALSE)</f>
        <v>2</v>
      </c>
      <c r="B73" s="25" t="str">
        <f>IFERROR(VLOOKUP(C73,_PACKAGES_MAP[],3,FALSE),"-")</f>
        <v>-</v>
      </c>
      <c r="C73" s="27" t="s">
        <v>1737</v>
      </c>
      <c r="D73" s="27" t="s">
        <v>20</v>
      </c>
      <c r="E73" s="27" t="s">
        <v>53</v>
      </c>
      <c r="F73" s="27" t="s">
        <v>1776</v>
      </c>
      <c r="G73" s="27" t="str">
        <f>CONCATENATE("{
  ""Header"": {
    ""Name"": """,'Response Codes'!$B$2,"""
  }",IF(F73="-","
}",CONCATENATE(",
  ""Body"": ",SUBSTITUTE(F73,"
","
  "),"
}")))</f>
        <v>{
  "Header": {
    "Name": "OK"
  },
  "Body": {
    "List": [
      {
        "Id": "0",
        "Name": "xDSL",
        "Interface": "Interfaces.IP.0",
        "Enabled": true,
        "PreferredAddress": "20.0.0.2",
        "Status": {
          "State": "Bound",
          "Lease": {
            "Address": "20.0.0.1",
            "Expires": 1800,
            "Duration": 3600
          }
        },
        "Statistics": {
          "Packets": {
            "Sent": {
              "Discover": 1,
              "Request": 1
            },
            "Received": {
              "Offer": 0,
              "Ack": 1,
              "Nak": 0
            }
          }
        }
      }
    ],
    "Limit": 10,
    "Offset": 0
  }
}</v>
      </c>
      <c r="H73" s="27" t="str">
        <f>VLOOKUP(C73,_RESOURCE_MAP[],2,FALSE)</f>
        <v>DHCPv4 Client</v>
      </c>
      <c r="I73" s="65" t="str">
        <f>CONCATENATE(VLOOKUP(D73,_METHODS_DESCRIPTION_MAP[],2,FALSE),IF(RIGHT(C73,1)="}"," specified "," "),H73,VLOOKUP(D73,_METHODS_DESCRIPTION_MAP[],3,FALSE))</f>
        <v>Retrieves a list of DHCPv4 Clients.</v>
      </c>
    </row>
    <row r="74" spans="1:9" x14ac:dyDescent="0.25">
      <c r="A74" s="26">
        <f>VLOOKUP(C74,_RESOURCE_MAP[],3,FALSE)</f>
        <v>2</v>
      </c>
      <c r="B74" s="25" t="str">
        <f>IFERROR(VLOOKUP(C74,_PACKAGES_MAP[],3,FALSE),"-")</f>
        <v>-</v>
      </c>
      <c r="C74" s="27" t="s">
        <v>1738</v>
      </c>
      <c r="D74" s="27" t="s">
        <v>23</v>
      </c>
      <c r="E74" s="27" t="s">
        <v>1</v>
      </c>
      <c r="F74" s="27" t="s">
        <v>1</v>
      </c>
      <c r="G74" s="27" t="str">
        <f>CONCATENATE("{
  ""Header"": {
    ""Name"": """,'Response Codes'!$B$2,"""
  }",IF(F74="-","
}",CONCATENATE(",
  ""Body"": ",SUBSTITUTE(F74,"
","
  "),"
}")))</f>
        <v>{
  "Header": {
    "Name": "OK"
  }
}</v>
      </c>
      <c r="H74" s="27" t="str">
        <f>VLOOKUP(C74,_RESOURCE_MAP[],2,FALSE)</f>
        <v>DHCPv4 Client</v>
      </c>
      <c r="I74" s="65" t="str">
        <f>CONCATENATE(VLOOKUP(D74,_METHODS_DESCRIPTION_MAP[],2,FALSE),IF(RIGHT(C74,1)="}"," specified "," "),H74,VLOOKUP(D74,_METHODS_DESCRIPTION_MAP[],3,FALSE))</f>
        <v>Deletes the specified DHCPv4 Client.</v>
      </c>
    </row>
    <row r="75" spans="1:9" s="3" customFormat="1" x14ac:dyDescent="0.25">
      <c r="A75" s="26">
        <f>VLOOKUP(C75,_RESOURCE_MAP[],3,FALSE)</f>
        <v>2</v>
      </c>
      <c r="B75" s="25" t="str">
        <f>IFERROR(VLOOKUP(C75,_PACKAGES_MAP[],3,FALSE),"-")</f>
        <v>-</v>
      </c>
      <c r="C75" s="27" t="s">
        <v>1738</v>
      </c>
      <c r="D75" s="27" t="s">
        <v>22</v>
      </c>
      <c r="E75" s="27" t="s">
        <v>1</v>
      </c>
      <c r="F75" s="27" t="s">
        <v>1735</v>
      </c>
      <c r="G75" s="27" t="str">
        <f>CONCATENATE("{
  ""Header"": {
    ""Name"": """,'Response Codes'!$B$2,"""
  }",IF(F75="-","
}",CONCATENATE(",
  ""Body"": ",SUBSTITUTE(F75,"
","
  "),"
}")))</f>
        <v>{
  "Header": {
    "Name": "OK"
  },
  "Body": {
    "Id": "0",
    "Name": "xDSL",
    "Interface": "Interfaces.IP.0",
    "Enabled": true,
    "PreferredAddress": "20.0.0.2",
    "Status": {
      "State": "Bound",
      "Lease": {
        "Address": "20.0.0.1",
        "Expires": 1800,
        "Duration": 3600
      }
    },
    "Statistics": {
      "Packets": {
        "Sent": {
          "Discover": 1,
          "Request": 1
        },
        "Received": {
          "Offer": 0,
          "Ack": 1,
          "Nak": 0
        }
      }
    }
  }
}</v>
      </c>
      <c r="H75" s="27" t="str">
        <f>VLOOKUP(C75,_RESOURCE_MAP[],2,FALSE)</f>
        <v>DHCPv4 Client</v>
      </c>
      <c r="I75" s="65" t="str">
        <f>CONCATENATE(VLOOKUP(D75,_METHODS_DESCRIPTION_MAP[],2,FALSE),IF(RIGHT(C75,1)="}"," specified "," "),H75,VLOOKUP(D75,_METHODS_DESCRIPTION_MAP[],3,FALSE))</f>
        <v>Retrieves the status and configuration parameters in regards to the specified DHCPv4 Client.</v>
      </c>
    </row>
    <row r="76" spans="1:9" x14ac:dyDescent="0.25">
      <c r="A76" s="26">
        <f>VLOOKUP(C76,_RESOURCE_MAP[],3,FALSE)</f>
        <v>2</v>
      </c>
      <c r="B76" s="25" t="str">
        <f>IFERROR(VLOOKUP(C76,_PACKAGES_MAP[],3,FALSE),"-")</f>
        <v>-</v>
      </c>
      <c r="C76" s="27" t="s">
        <v>1738</v>
      </c>
      <c r="D76" s="27" t="s">
        <v>1734</v>
      </c>
      <c r="E76" s="27" t="s">
        <v>1</v>
      </c>
      <c r="F76" s="27" t="s">
        <v>1</v>
      </c>
      <c r="G76" s="27" t="str">
        <f>CONCATENATE("{
  ""Header"": {
    ""Name"": """,'Response Codes'!$B$2,"""
  }",IF(F76="-","
}",CONCATENATE(",
  ""Body"": ",SUBSTITUTE(F76,"
","
  "),"
}")))</f>
        <v>{
  "Header": {
    "Name": "OK"
  }
}</v>
      </c>
      <c r="H76" s="27" t="str">
        <f>VLOOKUP(C76,_RESOURCE_MAP[],2,FALSE)</f>
        <v>DHCPv4 Client</v>
      </c>
      <c r="I76" s="65" t="str">
        <f>CONCATENATE(VLOOKUP(D76,_METHODS_DESCRIPTION_MAP[],2,FALSE),IF(RIGHT(C76,1)="}"," specified "," "),H76,VLOOKUP(D76,_METHODS_DESCRIPTION_MAP[],3,FALSE))</f>
        <v>Forces the client specified DHCPv4 Client to release its lease.</v>
      </c>
    </row>
    <row r="77" spans="1:9" x14ac:dyDescent="0.25">
      <c r="A77" s="26">
        <f>VLOOKUP(C77,_RESOURCE_MAP[],3,FALSE)</f>
        <v>2</v>
      </c>
      <c r="B77" s="25" t="str">
        <f>IFERROR(VLOOKUP(C77,_PACKAGES_MAP[],3,FALSE),"-")</f>
        <v>-</v>
      </c>
      <c r="C77" s="27" t="s">
        <v>1738</v>
      </c>
      <c r="D77" s="27" t="s">
        <v>134</v>
      </c>
      <c r="E77" s="27" t="s">
        <v>1</v>
      </c>
      <c r="F77" s="27" t="s">
        <v>1</v>
      </c>
      <c r="G77" s="27" t="str">
        <f>CONCATENATE("{
  ""Header"": {
    ""Name"": """,'Response Codes'!$B$2,"""
  }",IF(F77="-","
}",CONCATENATE(",
  ""Body"": ",SUBSTITUTE(F77,"
","
  "),"
}")))</f>
        <v>{
  "Header": {
    "Name": "OK"
  }
}</v>
      </c>
      <c r="H77" s="27" t="str">
        <f>VLOOKUP(C77,_RESOURCE_MAP[],2,FALSE)</f>
        <v>DHCPv4 Client</v>
      </c>
      <c r="I77" s="65" t="str">
        <f>CONCATENATE(VLOOKUP(D77,_METHODS_DESCRIPTION_MAP[],2,FALSE),IF(RIGHT(C77,1)="}"," specified "," "),H77,VLOOKUP(D77,_METHODS_DESCRIPTION_MAP[],3,FALSE))</f>
        <v>Forces a specified DHCPv4 Client communication with the configured service provider.</v>
      </c>
    </row>
    <row r="78" spans="1:9" s="3" customFormat="1" x14ac:dyDescent="0.25">
      <c r="A78" s="26">
        <f>VLOOKUP(C78,_RESOURCE_MAP[],3,FALSE)</f>
        <v>2</v>
      </c>
      <c r="B78" s="25" t="str">
        <f>IFERROR(VLOOKUP(C78,_PACKAGES_MAP[],3,FALSE),"-")</f>
        <v>-</v>
      </c>
      <c r="C78" s="27" t="s">
        <v>1738</v>
      </c>
      <c r="D78" s="27" t="s">
        <v>96</v>
      </c>
      <c r="E78" s="27" t="s">
        <v>1</v>
      </c>
      <c r="F78" s="27" t="s">
        <v>1</v>
      </c>
      <c r="G78" s="27" t="str">
        <f>CONCATENATE("{
  ""Header"": {
    ""Name"": """,'Response Codes'!$B$2,"""
  }",IF(F78="-","
}",CONCATENATE(",
  ""Body"": ",SUBSTITUTE(F78,"
","
  "),"
}")))</f>
        <v>{
  "Header": {
    "Name": "OK"
  }
}</v>
      </c>
      <c r="H78" s="27" t="str">
        <f>VLOOKUP(C78,_RESOURCE_MAP[],2,FALSE)</f>
        <v>DHCPv4 Client</v>
      </c>
      <c r="I78" s="65" t="str">
        <f>CONCATENATE(VLOOKUP(D78,_METHODS_DESCRIPTION_MAP[],2,FALSE),IF(RIGHT(C78,1)="}"," specified "," "),H78,VLOOKUP(D78,_METHODS_DESCRIPTION_MAP[],3,FALSE))</f>
        <v>Resets the statistics counters of the specified DHCPv4 Client.</v>
      </c>
    </row>
    <row r="79" spans="1:9" s="3" customFormat="1" x14ac:dyDescent="0.25">
      <c r="A79" s="26">
        <f>VLOOKUP(C79,_RESOURCE_MAP[],3,FALSE)</f>
        <v>2</v>
      </c>
      <c r="B79" s="25" t="str">
        <f>IFERROR(VLOOKUP(C79,_PACKAGES_MAP[],3,FALSE),"-")</f>
        <v>-</v>
      </c>
      <c r="C79" s="27" t="s">
        <v>1738</v>
      </c>
      <c r="D79" s="27" t="s">
        <v>21</v>
      </c>
      <c r="E79" s="27" t="s">
        <v>1736</v>
      </c>
      <c r="F79" s="27" t="s">
        <v>1</v>
      </c>
      <c r="G79" s="27" t="str">
        <f>CONCATENATE("{
  ""Header"": {
    ""Name"": """,'Response Codes'!$B$2,"""
  }",IF(F79="-","
}",CONCATENATE(",
  ""Body"": ",SUBSTITUTE(F79,"
","
  "),"
}")))</f>
        <v>{
  "Header": {
    "Name": "OK"
  }
}</v>
      </c>
      <c r="H79" s="27" t="str">
        <f>VLOOKUP(C79,_RESOURCE_MAP[],2,FALSE)</f>
        <v>DHCPv4 Client</v>
      </c>
      <c r="I79" s="65" t="str">
        <f>CONCATENATE(VLOOKUP(D79,_METHODS_DESCRIPTION_MAP[],2,FALSE),IF(RIGHT(C79,1)="}"," specified "," "),H79,VLOOKUP(D79,_METHODS_DESCRIPTION_MAP[],3,FALSE))</f>
        <v>Modifies the status and configuration parameters of the specified DHCPv4 Client.</v>
      </c>
    </row>
    <row r="80" spans="1:9" x14ac:dyDescent="0.25">
      <c r="A80" s="26">
        <f>VLOOKUP(C80,_RESOURCE_MAP[],3,FALSE)</f>
        <v>2</v>
      </c>
      <c r="B80" s="25" t="str">
        <f>IFERROR(VLOOKUP(C80,_PACKAGES_MAP[],3,FALSE),"-")</f>
        <v>-</v>
      </c>
      <c r="C80" s="27" t="s">
        <v>1772</v>
      </c>
      <c r="D80" s="27" t="s">
        <v>20</v>
      </c>
      <c r="E80" s="27" t="s">
        <v>53</v>
      </c>
      <c r="F80" s="27" t="s">
        <v>1777</v>
      </c>
      <c r="G80" s="27" t="str">
        <f>CONCATENATE("{
  ""Header"": {
    ""Name"": """,'Response Codes'!$B$2,"""
  }",IF(F80="-","
}",CONCATENATE(",
  ""Body"": ",SUBSTITUTE(F80,"
","
  "),"
}")))</f>
        <v>{
  "Header": {
    "Name": "OK"
  },
  "Body": {
    "List": [
      {
        "Id": "12",
        "Name": "Host Name",
        "Enabled": true,
        "Value": "prplGateway"
      }
    ],
    "Limit": 10,
    "Offset": 0
  }
}</v>
      </c>
      <c r="H80" s="27" t="str">
        <f>VLOOKUP(C80,_RESOURCE_MAP[],2,FALSE)</f>
        <v>DHCPv4 Client Request Option</v>
      </c>
      <c r="I80" s="65" t="str">
        <f>CONCATENATE(VLOOKUP(D80,_METHODS_DESCRIPTION_MAP[],2,FALSE),IF(RIGHT(C80,1)="}"," specified "," "),H80,VLOOKUP(D80,_METHODS_DESCRIPTION_MAP[],3,FALSE))</f>
        <v>Retrieves a list of DHCPv4 Client Request Options.</v>
      </c>
    </row>
    <row r="81" spans="1:9" s="3" customFormat="1" x14ac:dyDescent="0.25">
      <c r="A81" s="26">
        <f>VLOOKUP(C81,_RESOURCE_MAP[],3,FALSE)</f>
        <v>2</v>
      </c>
      <c r="B81" s="25" t="str">
        <f>IFERROR(VLOOKUP(C81,_PACKAGES_MAP[],3,FALSE),"-")</f>
        <v>-</v>
      </c>
      <c r="C81" s="27" t="s">
        <v>1779</v>
      </c>
      <c r="D81" s="27" t="s">
        <v>22</v>
      </c>
      <c r="E81" s="27" t="s">
        <v>1</v>
      </c>
      <c r="F81" s="27" t="s">
        <v>1780</v>
      </c>
      <c r="G81" s="27" t="str">
        <f>CONCATENATE("{
  ""Header"": {
    ""Name"": """,'Response Codes'!$B$2,"""
  }",IF(F81="-","
}",CONCATENATE(",
  ""Body"": ",SUBSTITUTE(F81,"
","
  "),"
}")))</f>
        <v>{
  "Header": {
    "Name": "OK"
  },
  "Body": {
    "Id": "6",
    "Name": "Domain Name Server",
    "Enabled": true
  }
}</v>
      </c>
      <c r="H81" s="27" t="str">
        <f>VLOOKUP(C81,_RESOURCE_MAP[],2,FALSE)</f>
        <v>DHCPv4 Client Request Option</v>
      </c>
      <c r="I81" s="65" t="str">
        <f>CONCATENATE(VLOOKUP(D81,_METHODS_DESCRIPTION_MAP[],2,FALSE),IF(RIGHT(C81,1)="}"," specified "," "),H81,VLOOKUP(D81,_METHODS_DESCRIPTION_MAP[],3,FALSE))</f>
        <v>Retrieves the status and configuration parameters in regards to the specified DHCPv4 Client Request Option.</v>
      </c>
    </row>
    <row r="82" spans="1:9" x14ac:dyDescent="0.25">
      <c r="A82" s="26">
        <f>VLOOKUP(C82,_RESOURCE_MAP[],3,FALSE)</f>
        <v>2</v>
      </c>
      <c r="B82" s="25" t="str">
        <f>IFERROR(VLOOKUP(C82,_PACKAGES_MAP[],3,FALSE),"-")</f>
        <v>-</v>
      </c>
      <c r="C82" s="27" t="s">
        <v>1779</v>
      </c>
      <c r="D82" s="27" t="s">
        <v>21</v>
      </c>
      <c r="E82" s="27" t="s">
        <v>240</v>
      </c>
      <c r="F82" s="27" t="s">
        <v>1</v>
      </c>
      <c r="G82" s="27" t="str">
        <f>CONCATENATE("{
  ""Header"": {
    ""Name"": """,'Response Codes'!$B$2,"""
  }",IF(F82="-","
}",CONCATENATE(",
  ""Body"": ",SUBSTITUTE(F82,"
","
  "),"
}")))</f>
        <v>{
  "Header": {
    "Name": "OK"
  }
}</v>
      </c>
      <c r="H82" s="27" t="str">
        <f>VLOOKUP(C82,_RESOURCE_MAP[],2,FALSE)</f>
        <v>DHCPv4 Client Request Option</v>
      </c>
      <c r="I82" s="65" t="str">
        <f>CONCATENATE(VLOOKUP(D82,_METHODS_DESCRIPTION_MAP[],2,FALSE),IF(RIGHT(C82,1)="}"," specified "," "),H82,VLOOKUP(D82,_METHODS_DESCRIPTION_MAP[],3,FALSE))</f>
        <v>Modifies the status and configuration parameters of the specified DHCPv4 Client Request Option.</v>
      </c>
    </row>
    <row r="83" spans="1:9" x14ac:dyDescent="0.25">
      <c r="A83" s="26">
        <f>VLOOKUP(C83,_RESOURCE_MAP[],3,FALSE)</f>
        <v>2</v>
      </c>
      <c r="B83" s="25" t="str">
        <f>IFERROR(VLOOKUP(C83,_PACKAGES_MAP[],3,FALSE),"-")</f>
        <v>-</v>
      </c>
      <c r="C83" s="27" t="s">
        <v>1773</v>
      </c>
      <c r="D83" s="27" t="s">
        <v>20</v>
      </c>
      <c r="E83" s="27" t="s">
        <v>53</v>
      </c>
      <c r="F83" s="27" t="s">
        <v>1777</v>
      </c>
      <c r="G83" s="27" t="str">
        <f>CONCATENATE("{
  ""Header"": {
    ""Name"": """,'Response Codes'!$B$2,"""
  }",IF(F83="-","
}",CONCATENATE(",
  ""Body"": ",SUBSTITUTE(F83,"
","
  "),"
}")))</f>
        <v>{
  "Header": {
    "Name": "OK"
  },
  "Body": {
    "List": [
      {
        "Id": "12",
        "Name": "Host Name",
        "Enabled": true,
        "Value": "prplGateway"
      }
    ],
    "Limit": 10,
    "Offset": 0
  }
}</v>
      </c>
      <c r="H83" s="27" t="str">
        <f>VLOOKUP(C83,_RESOURCE_MAP[],2,FALSE)</f>
        <v>DHCPv4 Client Transmit Option</v>
      </c>
      <c r="I83" s="65" t="str">
        <f>CONCATENATE(VLOOKUP(D83,_METHODS_DESCRIPTION_MAP[],2,FALSE),IF(RIGHT(C83,1)="}"," specified "," "),H83,VLOOKUP(D83,_METHODS_DESCRIPTION_MAP[],3,FALSE))</f>
        <v>Retrieves a list of DHCPv4 Client Transmit Options.</v>
      </c>
    </row>
    <row r="84" spans="1:9" x14ac:dyDescent="0.25">
      <c r="A84" s="26">
        <f>VLOOKUP(C84,_RESOURCE_MAP[],3,FALSE)</f>
        <v>2</v>
      </c>
      <c r="B84" s="25" t="str">
        <f>IFERROR(VLOOKUP(C84,_PACKAGES_MAP[],3,FALSE),"-")</f>
        <v>-</v>
      </c>
      <c r="C84" s="27" t="s">
        <v>1774</v>
      </c>
      <c r="D84" s="27" t="s">
        <v>22</v>
      </c>
      <c r="E84" s="27" t="s">
        <v>1</v>
      </c>
      <c r="F84" s="27" t="s">
        <v>1775</v>
      </c>
      <c r="G84" s="27" t="str">
        <f>CONCATENATE("{
  ""Header"": {
    ""Name"": """,'Response Codes'!$B$2,"""
  }",IF(F84="-","
}",CONCATENATE(",
  ""Body"": ",SUBSTITUTE(F84,"
","
  "),"
}")))</f>
        <v>{
  "Header": {
    "Name": "OK"
  },
  "Body": {
    "Id": "12",
    "Name": "Host Name",
    "Enabled": true,
    "Value": "prplGateway"
  }
}</v>
      </c>
      <c r="H84" s="27" t="str">
        <f>VLOOKUP(C84,_RESOURCE_MAP[],2,FALSE)</f>
        <v>DHCPv4 Client Transmit Option</v>
      </c>
      <c r="I84" s="65" t="str">
        <f>CONCATENATE(VLOOKUP(D84,_METHODS_DESCRIPTION_MAP[],2,FALSE),IF(RIGHT(C84,1)="}"," specified "," "),H84,VLOOKUP(D84,_METHODS_DESCRIPTION_MAP[],3,FALSE))</f>
        <v>Retrieves the status and configuration parameters in regards to the specified DHCPv4 Client Transmit Option.</v>
      </c>
    </row>
    <row r="85" spans="1:9" s="3" customFormat="1" x14ac:dyDescent="0.25">
      <c r="A85" s="26">
        <f>VLOOKUP(C85,_RESOURCE_MAP[],3,FALSE)</f>
        <v>2</v>
      </c>
      <c r="B85" s="25" t="str">
        <f>IFERROR(VLOOKUP(C85,_PACKAGES_MAP[],3,FALSE),"-")</f>
        <v>-</v>
      </c>
      <c r="C85" s="27" t="s">
        <v>1774</v>
      </c>
      <c r="D85" s="27" t="s">
        <v>21</v>
      </c>
      <c r="E85" s="27" t="s">
        <v>1778</v>
      </c>
      <c r="F85" s="27" t="s">
        <v>1</v>
      </c>
      <c r="G85" s="27" t="str">
        <f>CONCATENATE("{
  ""Header"": {
    ""Name"": """,'Response Codes'!$B$2,"""
  }",IF(F85="-","
}",CONCATENATE(",
  ""Body"": ",SUBSTITUTE(F85,"
","
  "),"
}")))</f>
        <v>{
  "Header": {
    "Name": "OK"
  }
}</v>
      </c>
      <c r="H85" s="27" t="str">
        <f>VLOOKUP(C85,_RESOURCE_MAP[],2,FALSE)</f>
        <v>DHCPv4 Client Transmit Option</v>
      </c>
      <c r="I85" s="65" t="str">
        <f>CONCATENATE(VLOOKUP(D85,_METHODS_DESCRIPTION_MAP[],2,FALSE),IF(RIGHT(C85,1)="}"," specified "," "),H85,VLOOKUP(D85,_METHODS_DESCRIPTION_MAP[],3,FALSE))</f>
        <v>Modifies the status and configuration parameters of the specified DHCPv4 Client Transmit Option.</v>
      </c>
    </row>
    <row r="86" spans="1:9" s="3" customFormat="1" x14ac:dyDescent="0.25">
      <c r="A86" s="26">
        <f>VLOOKUP(C86,_RESOURCE_MAP[],3,FALSE)</f>
        <v>2</v>
      </c>
      <c r="B86" s="25" t="str">
        <f>IFERROR(VLOOKUP(C86,_PACKAGES_MAP[],3,FALSE),"-")</f>
        <v>-</v>
      </c>
      <c r="C86" s="27" t="s">
        <v>16</v>
      </c>
      <c r="D86" s="27" t="s">
        <v>22</v>
      </c>
      <c r="E86" s="27" t="s">
        <v>1</v>
      </c>
      <c r="F86" s="27" t="s">
        <v>117</v>
      </c>
      <c r="G86" s="27" t="str">
        <f>CONCATENATE("{
  ""Header"": {
    ""Name"": """,'Response Codes'!$B$2,"""
  }",IF(F86="-","
}",CONCATENATE(",
  ""Body"": ",SUBSTITUTE(F86,"
","
  "),"
}")))</f>
        <v>{
  "Header": {
    "Name": "OK"
  },
  "Body": {
    "Enabled": true,
    "Status": "Active",
    "InterfacesList": ["Interfaces.IP.Br0", "Interfaces.IP.Br1"]
  }
}</v>
      </c>
      <c r="H86" s="27" t="str">
        <f>VLOOKUP(C86,_RESOURCE_MAP[],2,FALSE)</f>
        <v>DHCPv4 Server</v>
      </c>
      <c r="I86" s="65" t="str">
        <f>CONCATENATE(VLOOKUP(D86,_METHODS_DESCRIPTION_MAP[],2,FALSE),IF(RIGHT(C86,1)="}"," specified "," "),H86,VLOOKUP(D86,_METHODS_DESCRIPTION_MAP[],3,FALSE))</f>
        <v>Retrieves the status and configuration parameters in regards to the DHCPv4 Server.</v>
      </c>
    </row>
    <row r="87" spans="1:9" s="3" customFormat="1" x14ac:dyDescent="0.25">
      <c r="A87" s="26">
        <f>VLOOKUP(C87,_RESOURCE_MAP[],3,FALSE)</f>
        <v>2</v>
      </c>
      <c r="B87" s="25" t="str">
        <f>IFERROR(VLOOKUP(C87,_PACKAGES_MAP[],3,FALSE),"-")</f>
        <v>-</v>
      </c>
      <c r="C87" s="27" t="s">
        <v>16</v>
      </c>
      <c r="D87" s="27" t="s">
        <v>21</v>
      </c>
      <c r="E87" s="27" t="s">
        <v>121</v>
      </c>
      <c r="F87" s="27" t="s">
        <v>1</v>
      </c>
      <c r="G87" s="27" t="str">
        <f>CONCATENATE("{
  ""Header"": {
    ""Name"": """,'Response Codes'!$B$2,"""
  }",IF(F87="-","
}",CONCATENATE(",
  ""Body"": ",SUBSTITUTE(F87,"
","
  "),"
}")))</f>
        <v>{
  "Header": {
    "Name": "OK"
  }
}</v>
      </c>
      <c r="H87" s="27" t="str">
        <f>VLOOKUP(C87,_RESOURCE_MAP[],2,FALSE)</f>
        <v>DHCPv4 Server</v>
      </c>
      <c r="I87" s="65" t="str">
        <f>CONCATENATE(VLOOKUP(D87,_METHODS_DESCRIPTION_MAP[],2,FALSE),IF(RIGHT(C87,1)="}"," specified "," "),H87,VLOOKUP(D87,_METHODS_DESCRIPTION_MAP[],3,FALSE))</f>
        <v>Modifies the status and configuration parameters of the DHCPv4 Server.</v>
      </c>
    </row>
    <row r="88" spans="1:9" s="3" customFormat="1" x14ac:dyDescent="0.25">
      <c r="A88" s="26">
        <f>VLOOKUP(C88,_RESOURCE_MAP[],3,FALSE)</f>
        <v>2</v>
      </c>
      <c r="B88" s="25" t="str">
        <f>IFERROR(VLOOKUP(C88,_PACKAGES_MAP[],3,FALSE),"-")</f>
        <v>-</v>
      </c>
      <c r="C88" s="27" t="s">
        <v>25</v>
      </c>
      <c r="D88" s="27" t="s">
        <v>19</v>
      </c>
      <c r="E88" s="27" t="s">
        <v>122</v>
      </c>
      <c r="F88" s="27" t="s">
        <v>359</v>
      </c>
      <c r="G88" s="27" t="str">
        <f>CONCATENATE("{
  ""Header"": {
    ""Name"": """,'Response Codes'!$B$2,"""
  }",IF(F88="-","
}",CONCATENATE(",
  ""Body"": ",SUBSTITUTE(F88,"
","
  "),"
}")))</f>
        <v>{
  "Header": {
    "Name": "OK"
  },
  "Body": {
    "Id": "Printer"
  }
}</v>
      </c>
      <c r="H88" s="27" t="str">
        <f>VLOOKUP(C88,_RESOURCE_MAP[],2,FALSE)</f>
        <v>DHCPv4 Server Lease</v>
      </c>
      <c r="I88" s="65" t="str">
        <f>CONCATENATE(VLOOKUP(D88,_METHODS_DESCRIPTION_MAP[],2,FALSE),IF(RIGHT(C88,1)="}"," specified "," "),H88,VLOOKUP(D88,_METHODS_DESCRIPTION_MAP[],3,FALSE))</f>
        <v>Adds a new DHCPv4 Server Lease.</v>
      </c>
    </row>
    <row r="89" spans="1:9" s="3" customFormat="1" x14ac:dyDescent="0.25">
      <c r="A89" s="26">
        <f>VLOOKUP(C89,_RESOURCE_MAP[],3,FALSE)</f>
        <v>2</v>
      </c>
      <c r="B89" s="25" t="str">
        <f>IFERROR(VLOOKUP(C89,_PACKAGES_MAP[],3,FALSE),"-")</f>
        <v>-</v>
      </c>
      <c r="C89" s="27" t="s">
        <v>25</v>
      </c>
      <c r="D89" s="27" t="s">
        <v>20</v>
      </c>
      <c r="E89" s="27" t="s">
        <v>53</v>
      </c>
      <c r="F89" s="27" t="s">
        <v>124</v>
      </c>
      <c r="G89" s="27" t="str">
        <f>CONCATENATE("{
  ""Header"": {
    ""Name"": """,'Response Codes'!$B$2,"""
  }",IF(F89="-","
}",CONCATENATE(",
  ""Body"": ",SUBSTITUTE(F89,"
","
  "),"
}")))</f>
        <v>{
  "Header": {
    "Name": "OK"
  },
  "Body": {
    "List": [
      {
        "Id": "Printer",
        "Name": "Printer",
        "IP": "192.168.1.100",
        "MAC": "AA:BB:CC:00:11:22",
        "Type": "Dynamic",
        "Expires": 0
      }
    ],
    "Limit": 10,
    "Offset": 0
  }
}</v>
      </c>
      <c r="H89" s="27" t="str">
        <f>VLOOKUP(C89,_RESOURCE_MAP[],2,FALSE)</f>
        <v>DHCPv4 Server Lease</v>
      </c>
      <c r="I89" s="65" t="str">
        <f>CONCATENATE(VLOOKUP(D89,_METHODS_DESCRIPTION_MAP[],2,FALSE),IF(RIGHT(C89,1)="}"," specified "," "),H89,VLOOKUP(D89,_METHODS_DESCRIPTION_MAP[],3,FALSE))</f>
        <v>Retrieves a list of DHCPv4 Server Leases.</v>
      </c>
    </row>
    <row r="90" spans="1:9" s="3" customFormat="1" x14ac:dyDescent="0.25">
      <c r="A90" s="26">
        <f>VLOOKUP(C90,_RESOURCE_MAP[],3,FALSE)</f>
        <v>2</v>
      </c>
      <c r="B90" s="25" t="str">
        <f>IFERROR(VLOOKUP(C90,_PACKAGES_MAP[],3,FALSE),"-")</f>
        <v>-</v>
      </c>
      <c r="C90" s="27" t="s">
        <v>26</v>
      </c>
      <c r="D90" s="27" t="s">
        <v>23</v>
      </c>
      <c r="E90" s="27" t="s">
        <v>1</v>
      </c>
      <c r="F90" s="27" t="s">
        <v>1</v>
      </c>
      <c r="G90" s="27" t="str">
        <f>CONCATENATE("{
  ""Header"": {
    ""Name"": """,'Response Codes'!$B$2,"""
  }",IF(F90="-","
}",CONCATENATE(",
  ""Body"": ",SUBSTITUTE(F90,"
","
  "),"
}")))</f>
        <v>{
  "Header": {
    "Name": "OK"
  }
}</v>
      </c>
      <c r="H90" s="27" t="str">
        <f>VLOOKUP(C90,_RESOURCE_MAP[],2,FALSE)</f>
        <v>DHCPv4 Server Lease</v>
      </c>
      <c r="I90" s="65" t="str">
        <f>CONCATENATE(VLOOKUP(D90,_METHODS_DESCRIPTION_MAP[],2,FALSE),IF(RIGHT(C90,1)="}"," specified "," "),H90,VLOOKUP(D90,_METHODS_DESCRIPTION_MAP[],3,FALSE))</f>
        <v>Deletes the specified DHCPv4 Server Lease.</v>
      </c>
    </row>
    <row r="91" spans="1:9" s="3" customFormat="1" x14ac:dyDescent="0.25">
      <c r="A91" s="26">
        <f>VLOOKUP(C91,_RESOURCE_MAP[],3,FALSE)</f>
        <v>2</v>
      </c>
      <c r="B91" s="25" t="str">
        <f>IFERROR(VLOOKUP(C91,_PACKAGES_MAP[],3,FALSE),"-")</f>
        <v>-</v>
      </c>
      <c r="C91" s="27" t="s">
        <v>26</v>
      </c>
      <c r="D91" s="27" t="s">
        <v>22</v>
      </c>
      <c r="E91" s="27" t="s">
        <v>1</v>
      </c>
      <c r="F91" s="27" t="s">
        <v>123</v>
      </c>
      <c r="G91" s="27" t="str">
        <f>CONCATENATE("{
  ""Header"": {
    ""Name"": """,'Response Codes'!$B$2,"""
  }",IF(F91="-","
}",CONCATENATE(",
  ""Body"": ",SUBSTITUTE(F91,"
","
  "),"
}")))</f>
        <v>{
  "Header": {
    "Name": "OK"
  },
  "Body": {
    "Id": "Printer",
    "Name": "Printer",
    "IP": "192.168.1.100",
    "MAC": "AA:BB:CC:00:11:22",
    "Type": "Dynamic",
    "Expires": 0
  }
}</v>
      </c>
      <c r="H91" s="27" t="str">
        <f>VLOOKUP(C91,_RESOURCE_MAP[],2,FALSE)</f>
        <v>DHCPv4 Server Lease</v>
      </c>
      <c r="I91" s="65" t="str">
        <f>CONCATENATE(VLOOKUP(D91,_METHODS_DESCRIPTION_MAP[],2,FALSE),IF(RIGHT(C91,1)="}"," specified "," "),H91,VLOOKUP(D91,_METHODS_DESCRIPTION_MAP[],3,FALSE))</f>
        <v>Retrieves the status and configuration parameters in regards to the specified DHCPv4 Server Lease.</v>
      </c>
    </row>
    <row r="92" spans="1:9" s="3" customFormat="1" x14ac:dyDescent="0.25">
      <c r="A92" s="26">
        <f>VLOOKUP(C92,_RESOURCE_MAP[],3,FALSE)</f>
        <v>2</v>
      </c>
      <c r="B92" s="25" t="str">
        <f>IFERROR(VLOOKUP(C92,_PACKAGES_MAP[],3,FALSE),"-")</f>
        <v>-</v>
      </c>
      <c r="C92" s="27" t="s">
        <v>26</v>
      </c>
      <c r="D92" s="27" t="s">
        <v>21</v>
      </c>
      <c r="E92" s="27" t="s">
        <v>125</v>
      </c>
      <c r="F92" s="27" t="s">
        <v>1</v>
      </c>
      <c r="G92" s="27" t="str">
        <f>CONCATENATE("{
  ""Header"": {
    ""Name"": """,'Response Codes'!$B$2,"""
  }",IF(F92="-","
}",CONCATENATE(",
  ""Body"": ",SUBSTITUTE(F92,"
","
  "),"
}")))</f>
        <v>{
  "Header": {
    "Name": "OK"
  }
}</v>
      </c>
      <c r="H92" s="27" t="str">
        <f>VLOOKUP(C92,_RESOURCE_MAP[],2,FALSE)</f>
        <v>DHCPv4 Server Lease</v>
      </c>
      <c r="I92" s="65" t="str">
        <f>CONCATENATE(VLOOKUP(D92,_METHODS_DESCRIPTION_MAP[],2,FALSE),IF(RIGHT(C92,1)="}"," specified "," "),H92,VLOOKUP(D92,_METHODS_DESCRIPTION_MAP[],3,FALSE))</f>
        <v>Modifies the status and configuration parameters of the specified DHCPv4 Server Lease.</v>
      </c>
    </row>
    <row r="93" spans="1:9" s="3" customFormat="1" x14ac:dyDescent="0.25">
      <c r="A93" s="26">
        <f>VLOOKUP(C93,_RESOURCE_MAP[],3,FALSE)</f>
        <v>2</v>
      </c>
      <c r="B93" s="25" t="str">
        <f>IFERROR(VLOOKUP(C93,_PACKAGES_MAP[],3,FALSE),"-")</f>
        <v>-</v>
      </c>
      <c r="C93" s="27" t="s">
        <v>17</v>
      </c>
      <c r="D93" s="27" t="s">
        <v>19</v>
      </c>
      <c r="E93" s="27" t="s">
        <v>1179</v>
      </c>
      <c r="F93" s="27" t="s">
        <v>127</v>
      </c>
      <c r="G93" s="27" t="str">
        <f>CONCATENATE("{
  ""Header"": {
    ""Name"": """,'Response Codes'!$B$2,"""
  }",IF(F93="-","
}",CONCATENATE(",
  ""Body"": ",SUBSTITUTE(F93,"
","
  "),"
}")))</f>
        <v>{
  "Header": {
    "Name": "OK"
  },
  "Body": {
    "Id": "LAN"
  }
}</v>
      </c>
      <c r="H93" s="27" t="str">
        <f>VLOOKUP(C93,_RESOURCE_MAP[],2,FALSE)</f>
        <v>DHCPv4 Server Pool</v>
      </c>
      <c r="I93" s="65" t="str">
        <f>CONCATENATE(VLOOKUP(D93,_METHODS_DESCRIPTION_MAP[],2,FALSE),IF(RIGHT(C93,1)="}"," specified "," "),H93,VLOOKUP(D93,_METHODS_DESCRIPTION_MAP[],3,FALSE))</f>
        <v>Adds a new DHCPv4 Server Pool.</v>
      </c>
    </row>
    <row r="94" spans="1:9" s="3" customFormat="1" x14ac:dyDescent="0.25">
      <c r="A94" s="26">
        <f>VLOOKUP(C94,_RESOURCE_MAP[],3,FALSE)</f>
        <v>2</v>
      </c>
      <c r="B94" s="25" t="str">
        <f>IFERROR(VLOOKUP(C94,_PACKAGES_MAP[],3,FALSE),"-")</f>
        <v>-</v>
      </c>
      <c r="C94" s="27" t="s">
        <v>17</v>
      </c>
      <c r="D94" s="27" t="s">
        <v>20</v>
      </c>
      <c r="E94" s="27" t="s">
        <v>53</v>
      </c>
      <c r="F94" s="27" t="s">
        <v>128</v>
      </c>
      <c r="G94" s="27" t="str">
        <f>CONCATENATE("{
  ""Header"": {
    ""Name"": """,'Response Codes'!$B$2,"""
  }",IF(F94="-","
}",CONCATENATE(",
  ""Body"": ",SUBSTITUTE(F94,"
","
  "),"
}")))</f>
        <v>{
  "Header": {
    "Name": "OK"
  },
  "Body": {
    "List": [
      {
        "Id": "LAN",
        "Name": "LAN",
        "Description": "Private LAN.",
        "Enabled": true,
        "Status": "Inactive",
        "Range": {
          "Start": "192.168.1.100",
          "End": "192.168.1.125"
        },
        "Type": "Persistent",
        "Conditional": true
      }
    ],
    "Limit": 10,
    "Offset": 0
  }
}</v>
      </c>
      <c r="H94" s="27" t="str">
        <f>VLOOKUP(C94,_RESOURCE_MAP[],2,FALSE)</f>
        <v>DHCPv4 Server Pool</v>
      </c>
      <c r="I94" s="65" t="str">
        <f>CONCATENATE(VLOOKUP(D94,_METHODS_DESCRIPTION_MAP[],2,FALSE),IF(RIGHT(C94,1)="}"," specified "," "),H94,VLOOKUP(D94,_METHODS_DESCRIPTION_MAP[],3,FALSE))</f>
        <v>Retrieves a list of DHCPv4 Server Pools.</v>
      </c>
    </row>
    <row r="95" spans="1:9" s="3" customFormat="1" x14ac:dyDescent="0.25">
      <c r="A95" s="26">
        <f>VLOOKUP(C95,_RESOURCE_MAP[],3,FALSE)</f>
        <v>2</v>
      </c>
      <c r="B95" s="25" t="str">
        <f>IFERROR(VLOOKUP(C95,_PACKAGES_MAP[],3,FALSE),"-")</f>
        <v>-</v>
      </c>
      <c r="C95" s="27" t="s">
        <v>18</v>
      </c>
      <c r="D95" s="27" t="s">
        <v>23</v>
      </c>
      <c r="E95" s="27" t="s">
        <v>1</v>
      </c>
      <c r="F95" s="27" t="s">
        <v>1</v>
      </c>
      <c r="G95" s="27" t="str">
        <f>CONCATENATE("{
  ""Header"": {
    ""Name"": """,'Response Codes'!$B$2,"""
  }",IF(F95="-","
}",CONCATENATE(",
  ""Body"": ",SUBSTITUTE(F95,"
","
  "),"
}")))</f>
        <v>{
  "Header": {
    "Name": "OK"
  }
}</v>
      </c>
      <c r="H95" s="27" t="str">
        <f>VLOOKUP(C95,_RESOURCE_MAP[],2,FALSE)</f>
        <v>DHCPv4 Server Pool</v>
      </c>
      <c r="I95" s="65" t="str">
        <f>CONCATENATE(VLOOKUP(D95,_METHODS_DESCRIPTION_MAP[],2,FALSE),IF(RIGHT(C95,1)="}"," specified "," "),H95,VLOOKUP(D95,_METHODS_DESCRIPTION_MAP[],3,FALSE))</f>
        <v>Deletes the specified DHCPv4 Server Pool.</v>
      </c>
    </row>
    <row r="96" spans="1:9" s="3" customFormat="1" x14ac:dyDescent="0.25">
      <c r="A96" s="26">
        <f>VLOOKUP(C96,_RESOURCE_MAP[],3,FALSE)</f>
        <v>2</v>
      </c>
      <c r="B96" s="25" t="str">
        <f>IFERROR(VLOOKUP(C96,_PACKAGES_MAP[],3,FALSE),"-")</f>
        <v>-</v>
      </c>
      <c r="C96" s="27" t="s">
        <v>18</v>
      </c>
      <c r="D96" s="27" t="s">
        <v>22</v>
      </c>
      <c r="E96" s="27" t="s">
        <v>1</v>
      </c>
      <c r="F96" s="27" t="s">
        <v>126</v>
      </c>
      <c r="G96" s="27" t="str">
        <f>CONCATENATE("{
  ""Header"": {
    ""Name"": """,'Response Codes'!$B$2,"""
  }",IF(F96="-","
}",CONCATENATE(",
  ""Body"": ",SUBSTITUTE(F96,"
","
  "),"
}")))</f>
        <v>{
  "Header": {
    "Name": "OK"
  },
  "Body": {
    "Id": "LAN",
    "Name": "LAN",
    "Description": "Private LAN.",
    "Enabled": true,
    "Status": "Inactive",
    "Range": {
      "Start": "192.168.1.100",
      "End": "192.168.1.125"
    },
    "Type": "Persistent",
    "Conditional": true
  }
}</v>
      </c>
      <c r="H96" s="27" t="str">
        <f>VLOOKUP(C96,_RESOURCE_MAP[],2,FALSE)</f>
        <v>DHCPv4 Server Pool</v>
      </c>
      <c r="I96" s="65" t="str">
        <f>CONCATENATE(VLOOKUP(D96,_METHODS_DESCRIPTION_MAP[],2,FALSE),IF(RIGHT(C96,1)="}"," specified "," "),H96,VLOOKUP(D96,_METHODS_DESCRIPTION_MAP[],3,FALSE))</f>
        <v>Retrieves the status and configuration parameters in regards to the specified DHCPv4 Server Pool.</v>
      </c>
    </row>
    <row r="97" spans="1:9" s="3" customFormat="1" x14ac:dyDescent="0.25">
      <c r="A97" s="26">
        <f>VLOOKUP(C97,_RESOURCE_MAP[],3,FALSE)</f>
        <v>2</v>
      </c>
      <c r="B97" s="25" t="str">
        <f>IFERROR(VLOOKUP(C97,_PACKAGES_MAP[],3,FALSE),"-")</f>
        <v>-</v>
      </c>
      <c r="C97" s="27" t="s">
        <v>18</v>
      </c>
      <c r="D97" s="27" t="s">
        <v>21</v>
      </c>
      <c r="E97" s="27" t="s">
        <v>1180</v>
      </c>
      <c r="F97" s="27" t="s">
        <v>1</v>
      </c>
      <c r="G97" s="27" t="str">
        <f>CONCATENATE("{
  ""Header"": {
    ""Name"": """,'Response Codes'!$B$2,"""
  }",IF(F97="-","
}",CONCATENATE(",
  ""Body"": ",SUBSTITUTE(F97,"
","
  "),"
}")))</f>
        <v>{
  "Header": {
    "Name": "OK"
  }
}</v>
      </c>
      <c r="H97" s="27" t="str">
        <f>VLOOKUP(C97,_RESOURCE_MAP[],2,FALSE)</f>
        <v>DHCPv4 Server Pool</v>
      </c>
      <c r="I97" s="65" t="str">
        <f>CONCATENATE(VLOOKUP(D97,_METHODS_DESCRIPTION_MAP[],2,FALSE),IF(RIGHT(C97,1)="}"," specified "," "),H97,VLOOKUP(D97,_METHODS_DESCRIPTION_MAP[],3,FALSE))</f>
        <v>Modifies the status and configuration parameters of the specified DHCPv4 Server Pool.</v>
      </c>
    </row>
    <row r="98" spans="1:9" s="3" customFormat="1" x14ac:dyDescent="0.25">
      <c r="A98" s="26">
        <f>VLOOKUP(C98,_RESOURCE_MAP[],3,FALSE)</f>
        <v>2</v>
      </c>
      <c r="B98" s="25" t="str">
        <f>IFERROR(VLOOKUP(C98,_PACKAGES_MAP[],3,FALSE),"-")</f>
        <v>-</v>
      </c>
      <c r="C98" s="27" t="s">
        <v>137</v>
      </c>
      <c r="D98" s="27" t="s">
        <v>19</v>
      </c>
      <c r="E98" s="27" t="s">
        <v>2554</v>
      </c>
      <c r="F98" s="27" t="s">
        <v>2550</v>
      </c>
      <c r="G98" s="27" t="str">
        <f>CONCATENATE("{
  ""Header"": {
    ""Name"": """,'Response Codes'!$B$2,"""
  }",IF(F98="-","
}",CONCATENATE(",
  ""Body"": ",SUBSTITUTE(F98,"
","
  "),"
}")))</f>
        <v>{
  "Header": {
    "Name": "OK"
  },
  "Body": {
    "Id": "Dummy"
  }
}</v>
      </c>
      <c r="H98" s="27" t="str">
        <f>VLOOKUP(C98,_RESOURCE_MAP[],2,FALSE)</f>
        <v>DHCPv4 Server Pool Conditional Rule</v>
      </c>
      <c r="I98" s="65" t="str">
        <f>CONCATENATE(VLOOKUP(D98,_METHODS_DESCRIPTION_MAP[],2,FALSE),IF(RIGHT(C98,1)="}"," specified "," "),H98,VLOOKUP(D98,_METHODS_DESCRIPTION_MAP[],3,FALSE))</f>
        <v>Adds a new DHCPv4 Server Pool Conditional Rule.</v>
      </c>
    </row>
    <row r="99" spans="1:9" s="3" customFormat="1" x14ac:dyDescent="0.25">
      <c r="A99" s="26">
        <f>VLOOKUP(C99,_RESOURCE_MAP[],3,FALSE)</f>
        <v>2</v>
      </c>
      <c r="B99" s="25" t="str">
        <f>IFERROR(VLOOKUP(C99,_PACKAGES_MAP[],3,FALSE),"-")</f>
        <v>-</v>
      </c>
      <c r="C99" s="27" t="s">
        <v>137</v>
      </c>
      <c r="D99" s="27" t="s">
        <v>20</v>
      </c>
      <c r="E99" s="27" t="s">
        <v>53</v>
      </c>
      <c r="F99" s="27" t="s">
        <v>1878</v>
      </c>
      <c r="G99" s="27" t="str">
        <f>CONCATENATE("{
  ""Header"": {
    ""Name"": """,'Response Codes'!$B$2,"""
  }",IF(F99="-","
}",CONCATENATE(",
  ""Body"": ",SUBSTITUTE(F99,"
","
  "),"
}")))</f>
        <v>{
  "Header": {
    "Name": "OK"
  },
  "Body": {
    "List": [
      {
        "Id": "0",
        "Name": "STB",
        "Enabled": true,
        "Condition": {
          "Option": 60,
          "Type": "Equals",
          "Value": "Arris200"
        }
      }
    ],
    "Limit": 10,
    "Offset": 0
  }
}</v>
      </c>
      <c r="H99" s="27" t="str">
        <f>VLOOKUP(C99,_RESOURCE_MAP[],2,FALSE)</f>
        <v>DHCPv4 Server Pool Conditional Rule</v>
      </c>
      <c r="I99" s="65" t="str">
        <f>CONCATENATE(VLOOKUP(D99,_METHODS_DESCRIPTION_MAP[],2,FALSE),IF(RIGHT(C99,1)="}"," specified "," "),H99,VLOOKUP(D99,_METHODS_DESCRIPTION_MAP[],3,FALSE))</f>
        <v>Retrieves a list of DHCPv4 Server Pool Conditional Rules.</v>
      </c>
    </row>
    <row r="100" spans="1:9" s="3" customFormat="1" x14ac:dyDescent="0.25">
      <c r="A100" s="26">
        <f>VLOOKUP(C100,_RESOURCE_MAP[],3,FALSE)</f>
        <v>2</v>
      </c>
      <c r="B100" s="25" t="str">
        <f>IFERROR(VLOOKUP(C100,_PACKAGES_MAP[],3,FALSE),"-")</f>
        <v>-</v>
      </c>
      <c r="C100" s="27" t="s">
        <v>138</v>
      </c>
      <c r="D100" s="27" t="s">
        <v>23</v>
      </c>
      <c r="E100" s="27" t="s">
        <v>1</v>
      </c>
      <c r="F100" s="27" t="s">
        <v>1</v>
      </c>
      <c r="G100" s="27" t="str">
        <f>CONCATENATE("{
  ""Header"": {
    ""Name"": """,'Response Codes'!$B$2,"""
  }",IF(F100="-","
}",CONCATENATE(",
  ""Body"": ",SUBSTITUTE(F100,"
","
  "),"
}")))</f>
        <v>{
  "Header": {
    "Name": "OK"
  }
}</v>
      </c>
      <c r="H100" s="27" t="str">
        <f>VLOOKUP(C100,_RESOURCE_MAP[],2,FALSE)</f>
        <v>DHCPv4 Server Pool Conditional Rule</v>
      </c>
      <c r="I100" s="65" t="str">
        <f>CONCATENATE(VLOOKUP(D100,_METHODS_DESCRIPTION_MAP[],2,FALSE),IF(RIGHT(C100,1)="}"," specified "," "),H100,VLOOKUP(D100,_METHODS_DESCRIPTION_MAP[],3,FALSE))</f>
        <v>Deletes the specified DHCPv4 Server Pool Conditional Rule.</v>
      </c>
    </row>
    <row r="101" spans="1:9" s="3" customFormat="1" x14ac:dyDescent="0.25">
      <c r="A101" s="26">
        <f>VLOOKUP(C101,_RESOURCE_MAP[],3,FALSE)</f>
        <v>2</v>
      </c>
      <c r="B101" s="25" t="str">
        <f>IFERROR(VLOOKUP(C101,_PACKAGES_MAP[],3,FALSE),"-")</f>
        <v>-</v>
      </c>
      <c r="C101" s="27" t="s">
        <v>138</v>
      </c>
      <c r="D101" s="27" t="s">
        <v>22</v>
      </c>
      <c r="E101" s="27" t="s">
        <v>1</v>
      </c>
      <c r="F101" s="27" t="s">
        <v>1879</v>
      </c>
      <c r="G101" s="27" t="str">
        <f>CONCATENATE("{
  ""Header"": {
    ""Name"": """,'Response Codes'!$B$2,"""
  }",IF(F101="-","
}",CONCATENATE(",
  ""Body"": ",SUBSTITUTE(F101,"
","
  "),"
}")))</f>
        <v>{
  "Header": {
    "Name": "OK"
  },
  "Body": {
    "Id": "0",
    "Name": "STB",
    "Enabled": true,
    "Condition": {
      "Option": 60,
      "Type": "Equals",
      "Value": "Arris200"
    }
  }
}</v>
      </c>
      <c r="H101" s="27" t="str">
        <f>VLOOKUP(C101,_RESOURCE_MAP[],2,FALSE)</f>
        <v>DHCPv4 Server Pool Conditional Rule</v>
      </c>
      <c r="I101" s="65" t="str">
        <f>CONCATENATE(VLOOKUP(D101,_METHODS_DESCRIPTION_MAP[],2,FALSE),IF(RIGHT(C101,1)="}"," specified "," "),H101,VLOOKUP(D101,_METHODS_DESCRIPTION_MAP[],3,FALSE))</f>
        <v>Retrieves the status and configuration parameters in regards to the specified DHCPv4 Server Pool Conditional Rule.</v>
      </c>
    </row>
    <row r="102" spans="1:9" s="3" customFormat="1" x14ac:dyDescent="0.25">
      <c r="A102" s="26">
        <f>VLOOKUP(C102,_RESOURCE_MAP[],3,FALSE)</f>
        <v>2</v>
      </c>
      <c r="B102" s="25" t="str">
        <f>IFERROR(VLOOKUP(C102,_PACKAGES_MAP[],3,FALSE),"-")</f>
        <v>-</v>
      </c>
      <c r="C102" s="27" t="s">
        <v>138</v>
      </c>
      <c r="D102" s="27" t="s">
        <v>21</v>
      </c>
      <c r="E102" s="27" t="s">
        <v>141</v>
      </c>
      <c r="F102" s="27" t="s">
        <v>1</v>
      </c>
      <c r="G102" s="27" t="str">
        <f>CONCATENATE("{
  ""Header"": {
    ""Name"": """,'Response Codes'!$B$2,"""
  }",IF(F102="-","
}",CONCATENATE(",
  ""Body"": ",SUBSTITUTE(F102,"
","
  "),"
}")))</f>
        <v>{
  "Header": {
    "Name": "OK"
  }
}</v>
      </c>
      <c r="H102" s="27" t="str">
        <f>VLOOKUP(C102,_RESOURCE_MAP[],2,FALSE)</f>
        <v>DHCPv4 Server Pool Conditional Rule</v>
      </c>
      <c r="I102" s="65" t="str">
        <f>CONCATENATE(VLOOKUP(D102,_METHODS_DESCRIPTION_MAP[],2,FALSE),IF(RIGHT(C102,1)="}"," specified "," "),H102,VLOOKUP(D102,_METHODS_DESCRIPTION_MAP[],3,FALSE))</f>
        <v>Modifies the status and configuration parameters of the specified DHCPv4 Server Pool Conditional Rule.</v>
      </c>
    </row>
    <row r="103" spans="1:9" s="3" customFormat="1" x14ac:dyDescent="0.25">
      <c r="A103" s="26">
        <f>VLOOKUP(C103,_RESOURCE_MAP[],3,FALSE)</f>
        <v>2</v>
      </c>
      <c r="B103" s="25" t="str">
        <f>IFERROR(VLOOKUP(C103,_PACKAGES_MAP[],3,FALSE),"-")</f>
        <v>DDNS</v>
      </c>
      <c r="C103" s="27" t="s">
        <v>261</v>
      </c>
      <c r="D103" s="27" t="s">
        <v>22</v>
      </c>
      <c r="E103" s="27" t="s">
        <v>1</v>
      </c>
      <c r="F103" s="27" t="s">
        <v>1958</v>
      </c>
      <c r="G103" s="27" t="str">
        <f>CONCATENATE("{
  ""Header"": {
    ""Name"": """,'Response Codes'!$B$2,"""
  }",IF(F103="-","
}",CONCATENATE(",
  ""Body"": ",SUBSTITUTE(F103,"
","
  "),"
}")))</f>
        <v>{
  "Header": {
    "Name": "OK"
  },
  "Body": {
    "Enabled": true,
    "RenewInterval": 3600,
    "AdvertisePublicAddress": false
  }
}</v>
      </c>
      <c r="H103" s="27" t="str">
        <f>VLOOKUP(C103,_RESOURCE_MAP[],2,FALSE)</f>
        <v>Dynamic DNS</v>
      </c>
      <c r="I103" s="65" t="str">
        <f>CONCATENATE(VLOOKUP(D103,_METHODS_DESCRIPTION_MAP[],2,FALSE),IF(RIGHT(C103,1)="}"," specified "," "),H103,VLOOKUP(D103,_METHODS_DESCRIPTION_MAP[],3,FALSE))</f>
        <v>Retrieves the status and configuration parameters in regards to the Dynamic DNS.</v>
      </c>
    </row>
    <row r="104" spans="1:9" s="3" customFormat="1" x14ac:dyDescent="0.25">
      <c r="A104" s="26">
        <f>VLOOKUP(C104,_RESOURCE_MAP[],3,FALSE)</f>
        <v>2</v>
      </c>
      <c r="B104" s="25" t="str">
        <f>IFERROR(VLOOKUP(C104,_PACKAGES_MAP[],3,FALSE),"-")</f>
        <v>DDNS</v>
      </c>
      <c r="C104" s="27" t="s">
        <v>261</v>
      </c>
      <c r="D104" s="27" t="s">
        <v>21</v>
      </c>
      <c r="E104" s="27" t="s">
        <v>1958</v>
      </c>
      <c r="F104" s="27" t="s">
        <v>1</v>
      </c>
      <c r="G104" s="27" t="str">
        <f>CONCATENATE("{
  ""Header"": {
    ""Name"": """,'Response Codes'!$B$2,"""
  }",IF(F104="-","
}",CONCATENATE(",
  ""Body"": ",SUBSTITUTE(F104,"
","
  "),"
}")))</f>
        <v>{
  "Header": {
    "Name": "OK"
  }
}</v>
      </c>
      <c r="H104" s="27" t="str">
        <f>VLOOKUP(C104,_RESOURCE_MAP[],2,FALSE)</f>
        <v>Dynamic DNS</v>
      </c>
      <c r="I104" s="65" t="str">
        <f>CONCATENATE(VLOOKUP(D104,_METHODS_DESCRIPTION_MAP[],2,FALSE),IF(RIGHT(C104,1)="}"," specified "," "),H104,VLOOKUP(D104,_METHODS_DESCRIPTION_MAP[],3,FALSE))</f>
        <v>Modifies the status and configuration parameters of the Dynamic DNS.</v>
      </c>
    </row>
    <row r="105" spans="1:9" s="3" customFormat="1" x14ac:dyDescent="0.25">
      <c r="A105" s="26">
        <f>VLOOKUP(C105,_RESOURCE_MAP[],3,FALSE)</f>
        <v>2</v>
      </c>
      <c r="B105" s="25" t="str">
        <f>IFERROR(VLOOKUP(C105,_PACKAGES_MAP[],3,FALSE),"-")</f>
        <v>DDNS</v>
      </c>
      <c r="C105" s="27" t="s">
        <v>263</v>
      </c>
      <c r="D105" s="27" t="s">
        <v>20</v>
      </c>
      <c r="E105" s="27" t="s">
        <v>53</v>
      </c>
      <c r="F105" s="27" t="s">
        <v>1957</v>
      </c>
      <c r="G105" s="27" t="str">
        <f>CONCATENATE("{
  ""Header"": {
    ""Name"": """,'Response Codes'!$B$2,"""
  }",IF(F105="-","
}",CONCATENATE(",
  ""Body"": ",SUBSTITUTE(F105,"
","
  "),"
}")))</f>
        <v>{
  "Header": {
    "Name": "OK"
  },
  "Body": {
    "List": [
      {
        "Id": "NoIP",
        "Name": "No-IP",
        "Enabled": true,
        "Username": "john@no-ip.org",
        "Hash": {
          "Fingerprint": "21232f297a57a5a743894a0e4a801fc3",
          "Type": "MD5"
        },
        "URL": "https://www.noip.com"
      }
    ],
    "Limit": 10,
    "Offset": 0
  }
}</v>
      </c>
      <c r="H105" s="27" t="str">
        <f>VLOOKUP(C105,_RESOURCE_MAP[],2,FALSE)</f>
        <v>Dynamic DNS Service Provider</v>
      </c>
      <c r="I105" s="65" t="str">
        <f>CONCATENATE(VLOOKUP(D105,_METHODS_DESCRIPTION_MAP[],2,FALSE),IF(RIGHT(C105,1)="}"," specified "," "),H105,VLOOKUP(D105,_METHODS_DESCRIPTION_MAP[],3,FALSE))</f>
        <v>Retrieves a list of Dynamic DNS Service Providers.</v>
      </c>
    </row>
    <row r="106" spans="1:9" s="3" customFormat="1" x14ac:dyDescent="0.25">
      <c r="A106" s="26">
        <f>VLOOKUP(C106,_RESOURCE_MAP[],3,FALSE)</f>
        <v>2</v>
      </c>
      <c r="B106" s="25" t="str">
        <f>IFERROR(VLOOKUP(C106,_PACKAGES_MAP[],3,FALSE),"-")</f>
        <v>DDNS</v>
      </c>
      <c r="C106" s="27" t="s">
        <v>264</v>
      </c>
      <c r="D106" s="27" t="s">
        <v>22</v>
      </c>
      <c r="E106" s="27" t="s">
        <v>1</v>
      </c>
      <c r="F106" s="27" t="s">
        <v>1955</v>
      </c>
      <c r="G106" s="27" t="str">
        <f>CONCATENATE("{
  ""Header"": {
    ""Name"": """,'Response Codes'!$B$2,"""
  }",IF(F106="-","
}",CONCATENATE(",
  ""Body"": ",SUBSTITUTE(F106,"
","
  "),"
}")))</f>
        <v>{
  "Header": {
    "Name": "OK"
  },
  "Body": {
    "Id": "NoIP",
    "Name": "No-IP",
    "Enabled": true,
    "Username": "john@no-ip.org",
    "Hash": {
      "Fingerprint": "21232f297a57a5a743894a0e4a801fc3",
      "Type": "MD5"
    },
    "URL": "https://www.noip.com"
  }
}</v>
      </c>
      <c r="H106" s="27" t="str">
        <f>VLOOKUP(C106,_RESOURCE_MAP[],2,FALSE)</f>
        <v>Dynamic DNS Service Provider</v>
      </c>
      <c r="I106" s="65" t="str">
        <f>CONCATENATE(VLOOKUP(D106,_METHODS_DESCRIPTION_MAP[],2,FALSE),IF(RIGHT(C106,1)="}"," specified "," "),H106,VLOOKUP(D106,_METHODS_DESCRIPTION_MAP[],3,FALSE))</f>
        <v>Retrieves the status and configuration parameters in regards to the specified Dynamic DNS Service Provider.</v>
      </c>
    </row>
    <row r="107" spans="1:9" s="3" customFormat="1" x14ac:dyDescent="0.25">
      <c r="A107" s="26">
        <f>VLOOKUP(C107,_RESOURCE_MAP[],3,FALSE)</f>
        <v>2</v>
      </c>
      <c r="B107" s="25" t="str">
        <f>IFERROR(VLOOKUP(C107,_PACKAGES_MAP[],3,FALSE),"-")</f>
        <v>DDNS</v>
      </c>
      <c r="C107" s="27" t="s">
        <v>264</v>
      </c>
      <c r="D107" s="27" t="s">
        <v>21</v>
      </c>
      <c r="E107" s="27" t="s">
        <v>1956</v>
      </c>
      <c r="F107" s="27" t="s">
        <v>1</v>
      </c>
      <c r="G107" s="27" t="str">
        <f>CONCATENATE("{
  ""Header"": {
    ""Name"": """,'Response Codes'!$B$2,"""
  }",IF(F107="-","
}",CONCATENATE(",
  ""Body"": ",SUBSTITUTE(F107,"
","
  "),"
}")))</f>
        <v>{
  "Header": {
    "Name": "OK"
  }
}</v>
      </c>
      <c r="H107" s="27" t="str">
        <f>VLOOKUP(C107,_RESOURCE_MAP[],2,FALSE)</f>
        <v>Dynamic DNS Service Provider</v>
      </c>
      <c r="I107" s="65" t="str">
        <f>CONCATENATE(VLOOKUP(D107,_METHODS_DESCRIPTION_MAP[],2,FALSE),IF(RIGHT(C107,1)="}"," specified "," "),H107,VLOOKUP(D107,_METHODS_DESCRIPTION_MAP[],3,FALSE))</f>
        <v>Modifies the status and configuration parameters of the specified Dynamic DNS Service Provider.</v>
      </c>
    </row>
    <row r="108" spans="1:9" s="3" customFormat="1" x14ac:dyDescent="0.25">
      <c r="A108" s="26">
        <f>VLOOKUP(C108,_RESOURCE_MAP[],3,FALSE)</f>
        <v>2</v>
      </c>
      <c r="B108" s="25" t="str">
        <f>IFERROR(VLOOKUP(C108,_PACKAGES_MAP[],3,FALSE),"-")</f>
        <v>DDNS</v>
      </c>
      <c r="C108" s="27" t="s">
        <v>1960</v>
      </c>
      <c r="D108" s="27" t="s">
        <v>19</v>
      </c>
      <c r="E108" s="27" t="s">
        <v>1965</v>
      </c>
      <c r="F108" s="27" t="s">
        <v>1645</v>
      </c>
      <c r="G108" s="27" t="str">
        <f>CONCATENATE("{
  ""Header"": {
    ""Name"": """,'Response Codes'!$B$2,"""
  }",IF(F108="-","
}",CONCATENATE(",
  ""Body"": ",SUBSTITUTE(F108,"
","
  "),"
}")))</f>
        <v>{
  "Header": {
    "Name": "OK"
  },
  "Body": {
    "Id": "0"
  }
}</v>
      </c>
      <c r="H108" s="27" t="str">
        <f>VLOOKUP(C108,_RESOURCE_MAP[],2,FALSE)</f>
        <v>Dynamic DNS Hostname</v>
      </c>
      <c r="I108" s="65" t="str">
        <f>CONCATENATE(VLOOKUP(D108,_METHODS_DESCRIPTION_MAP[],2,FALSE),IF(RIGHT(C108,1)="}"," specified "," "),H108,VLOOKUP(D108,_METHODS_DESCRIPTION_MAP[],3,FALSE))</f>
        <v>Adds a new Dynamic DNS Hostname.</v>
      </c>
    </row>
    <row r="109" spans="1:9" s="3" customFormat="1" x14ac:dyDescent="0.25">
      <c r="A109" s="26">
        <f>VLOOKUP(C109,_RESOURCE_MAP[],3,FALSE)</f>
        <v>2</v>
      </c>
      <c r="B109" s="25" t="str">
        <f>IFERROR(VLOOKUP(C109,_PACKAGES_MAP[],3,FALSE),"-")</f>
        <v>DDNS</v>
      </c>
      <c r="C109" s="27" t="s">
        <v>1960</v>
      </c>
      <c r="D109" s="27" t="s">
        <v>20</v>
      </c>
      <c r="E109" s="27" t="s">
        <v>53</v>
      </c>
      <c r="F109" s="27" t="s">
        <v>1966</v>
      </c>
      <c r="G109" s="27" t="str">
        <f>CONCATENATE("{
  ""Header"": {
    ""Name"": """,'Response Codes'!$B$2,"""
  }",IF(F109="-","
}",CONCATENATE(",
  ""Body"": ",SUBSTITUTE(F109,"
","
  "),"
}")))</f>
        <v>{
  "Header": {
    "Name": "OK"
  },
  "Body": {
    "List": [
      {
        "Id": "0",
        "Enabled": true,
        "Name": "prpl-drive",
        "FQDN": "prpl-drive.no-ip.org",
        "Type": {
          "A": true,
          "AAAA": false
        },
        "Interface": [
          "Interfaces.IP.WAN:xDSL",
          "Interfaces.IP.WAN:GPON",
          "Interfaces.IP.WAN:Mobile"
        ],
        "Status": "Synced"
      }
    ],
    "Limit": 10,
    "Offset": 0
  }
}</v>
      </c>
      <c r="H109" s="27" t="str">
        <f>VLOOKUP(C109,_RESOURCE_MAP[],2,FALSE)</f>
        <v>Dynamic DNS Hostname</v>
      </c>
      <c r="I109" s="65" t="str">
        <f>CONCATENATE(VLOOKUP(D109,_METHODS_DESCRIPTION_MAP[],2,FALSE),IF(RIGHT(C109,1)="}"," specified "," "),H109,VLOOKUP(D109,_METHODS_DESCRIPTION_MAP[],3,FALSE))</f>
        <v>Retrieves a list of Dynamic DNS Hostnames.</v>
      </c>
    </row>
    <row r="110" spans="1:9" s="3" customFormat="1" x14ac:dyDescent="0.25">
      <c r="A110" s="26">
        <f>VLOOKUP(C110,_RESOURCE_MAP[],3,FALSE)</f>
        <v>2</v>
      </c>
      <c r="B110" s="25" t="str">
        <f>IFERROR(VLOOKUP(C110,_PACKAGES_MAP[],3,FALSE),"-")</f>
        <v>DDNS</v>
      </c>
      <c r="C110" s="27" t="s">
        <v>1961</v>
      </c>
      <c r="D110" s="27" t="s">
        <v>23</v>
      </c>
      <c r="E110" s="27" t="s">
        <v>1</v>
      </c>
      <c r="F110" s="27" t="s">
        <v>1</v>
      </c>
      <c r="G110" s="27" t="str">
        <f>CONCATENATE("{
  ""Header"": {
    ""Name"": """,'Response Codes'!$B$2,"""
  }",IF(F110="-","
}",CONCATENATE(",
  ""Body"": ",SUBSTITUTE(F110,"
","
  "),"
}")))</f>
        <v>{
  "Header": {
    "Name": "OK"
  }
}</v>
      </c>
      <c r="H110" s="27" t="str">
        <f>VLOOKUP(C110,_RESOURCE_MAP[],2,FALSE)</f>
        <v>Dynamic DNS Hostname</v>
      </c>
      <c r="I110" s="65" t="str">
        <f>CONCATENATE(VLOOKUP(D110,_METHODS_DESCRIPTION_MAP[],2,FALSE),IF(RIGHT(C110,1)="}"," specified "," "),H110,VLOOKUP(D110,_METHODS_DESCRIPTION_MAP[],3,FALSE))</f>
        <v>Deletes the specified Dynamic DNS Hostname.</v>
      </c>
    </row>
    <row r="111" spans="1:9" s="3" customFormat="1" x14ac:dyDescent="0.25">
      <c r="A111" s="26">
        <f>VLOOKUP(C111,_RESOURCE_MAP[],3,FALSE)</f>
        <v>2</v>
      </c>
      <c r="B111" s="25" t="str">
        <f>IFERROR(VLOOKUP(C111,_PACKAGES_MAP[],3,FALSE),"-")</f>
        <v>DDNS</v>
      </c>
      <c r="C111" s="27" t="s">
        <v>1961</v>
      </c>
      <c r="D111" s="27" t="s">
        <v>22</v>
      </c>
      <c r="E111" s="27" t="s">
        <v>1</v>
      </c>
      <c r="F111" s="27" t="s">
        <v>1967</v>
      </c>
      <c r="G111" s="27" t="str">
        <f>CONCATENATE("{
  ""Header"": {
    ""Name"": """,'Response Codes'!$B$2,"""
  }",IF(F111="-","
}",CONCATENATE(",
  ""Body"": ",SUBSTITUTE(F111,"
","
  "),"
}")))</f>
        <v>{
  "Header": {
    "Name": "OK"
  },
  "Body": {
    "Id": "0",
    "Enabled": true,
    "Name": "prpl-drive",
    "FQDN": "prpl-drive.no-ip.org",
    "Type": {
      "A": true,
      "AAAA": false
    },
    "Interface": [
      "Interfaces.IP.WAN:xDSL",
      "Interfaces.IP.WAN:GPON",
      "Interfaces.IP.WAN:Mobile"
    ],
    "Status": "Synced"
  }
}</v>
      </c>
      <c r="H111" s="27" t="str">
        <f>VLOOKUP(C111,_RESOURCE_MAP[],2,FALSE)</f>
        <v>Dynamic DNS Hostname</v>
      </c>
      <c r="I111" s="65" t="str">
        <f>CONCATENATE(VLOOKUP(D111,_METHODS_DESCRIPTION_MAP[],2,FALSE),IF(RIGHT(C111,1)="}"," specified "," "),H111,VLOOKUP(D111,_METHODS_DESCRIPTION_MAP[],3,FALSE))</f>
        <v>Retrieves the status and configuration parameters in regards to the specified Dynamic DNS Hostname.</v>
      </c>
    </row>
    <row r="112" spans="1:9" s="3" customFormat="1" x14ac:dyDescent="0.25">
      <c r="A112" s="26">
        <f>VLOOKUP(C112,_RESOURCE_MAP[],3,FALSE)</f>
        <v>2</v>
      </c>
      <c r="B112" s="25" t="str">
        <f>IFERROR(VLOOKUP(C112,_PACKAGES_MAP[],3,FALSE),"-")</f>
        <v>DDNS</v>
      </c>
      <c r="C112" s="27" t="s">
        <v>1961</v>
      </c>
      <c r="D112" s="27" t="s">
        <v>134</v>
      </c>
      <c r="E112" s="27" t="s">
        <v>1</v>
      </c>
      <c r="F112" s="27" t="s">
        <v>1</v>
      </c>
      <c r="G112" s="27" t="str">
        <f>CONCATENATE("{
  ""Header"": {
    ""Name"": """,'Response Codes'!$B$2,"""
  }",IF(F112="-","
}",CONCATENATE(",
  ""Body"": ",SUBSTITUTE(F112,"
","
  "),"
}")))</f>
        <v>{
  "Header": {
    "Name": "OK"
  }
}</v>
      </c>
      <c r="H112" s="27" t="str">
        <f>VLOOKUP(C112,_RESOURCE_MAP[],2,FALSE)</f>
        <v>Dynamic DNS Hostname</v>
      </c>
      <c r="I112" s="65" t="str">
        <f>CONCATENATE(VLOOKUP(D112,_METHODS_DESCRIPTION_MAP[],2,FALSE),IF(RIGHT(C112,1)="}"," specified "," "),H112,VLOOKUP(D112,_METHODS_DESCRIPTION_MAP[],3,FALSE))</f>
        <v>Forces a specified Dynamic DNS Hostname communication with the configured service provider.</v>
      </c>
    </row>
    <row r="113" spans="1:9" s="3" customFormat="1" x14ac:dyDescent="0.25">
      <c r="A113" s="26">
        <f>VLOOKUP(C113,_RESOURCE_MAP[],3,FALSE)</f>
        <v>2</v>
      </c>
      <c r="B113" s="25" t="str">
        <f>IFERROR(VLOOKUP(C113,_PACKAGES_MAP[],3,FALSE),"-")</f>
        <v>DDNS</v>
      </c>
      <c r="C113" s="27" t="s">
        <v>1961</v>
      </c>
      <c r="D113" s="27" t="s">
        <v>21</v>
      </c>
      <c r="E113" s="27" t="s">
        <v>1968</v>
      </c>
      <c r="F113" s="27" t="s">
        <v>1</v>
      </c>
      <c r="G113" s="27" t="str">
        <f>CONCATENATE("{
  ""Header"": {
    ""Name"": """,'Response Codes'!$B$2,"""
  }",IF(F113="-","
}",CONCATENATE(",
  ""Body"": ",SUBSTITUTE(F113,"
","
  "),"
}")))</f>
        <v>{
  "Header": {
    "Name": "OK"
  }
}</v>
      </c>
      <c r="H113" s="27" t="str">
        <f>VLOOKUP(C113,_RESOURCE_MAP[],2,FALSE)</f>
        <v>Dynamic DNS Hostname</v>
      </c>
      <c r="I113" s="65" t="str">
        <f>CONCATENATE(VLOOKUP(D113,_METHODS_DESCRIPTION_MAP[],2,FALSE),IF(RIGHT(C113,1)="}"," specified "," "),H113,VLOOKUP(D113,_METHODS_DESCRIPTION_MAP[],3,FALSE))</f>
        <v>Modifies the status and configuration parameters of the specified Dynamic DNS Hostname.</v>
      </c>
    </row>
    <row r="114" spans="1:9" s="3" customFormat="1" x14ac:dyDescent="0.25">
      <c r="A114" s="26">
        <f>VLOOKUP(C114,_RESOURCE_MAP[],3,FALSE)</f>
        <v>2</v>
      </c>
      <c r="B114" s="25" t="str">
        <f>IFERROR(VLOOKUP(C114,_PACKAGES_MAP[],3,FALSE),"-")</f>
        <v>MDNS</v>
      </c>
      <c r="C114" s="27" t="s">
        <v>262</v>
      </c>
      <c r="D114" s="27" t="s">
        <v>22</v>
      </c>
      <c r="E114" s="27" t="s">
        <v>1</v>
      </c>
      <c r="F114" s="27" t="s">
        <v>150</v>
      </c>
      <c r="G114" s="27" t="str">
        <f>CONCATENATE("{
  ""Header"": {
    ""Name"": """,'Response Codes'!$B$2,"""
  }",IF(F114="-","
}",CONCATENATE(",
  ""Body"": ",SUBSTITUTE(F114,"
","
  "),"
}")))</f>
        <v>{
  "Header": {
    "Name": "OK"
  },
  "Body": {
    "Enabled": true,
    "Status": "Active",
    "Name": "router",
    "Domain": "local",
    "Interface": "Interfaces.IP.Br0"
  }
}</v>
      </c>
      <c r="H114" s="27" t="str">
        <f>VLOOKUP(C114,_RESOURCE_MAP[],2,FALSE)</f>
        <v>Multicast DNS</v>
      </c>
      <c r="I114" s="65" t="str">
        <f>CONCATENATE(VLOOKUP(D114,_METHODS_DESCRIPTION_MAP[],2,FALSE),IF(RIGHT(C114,1)="}"," specified "," "),H114,VLOOKUP(D114,_METHODS_DESCRIPTION_MAP[],3,FALSE))</f>
        <v>Retrieves the status and configuration parameters in regards to the Multicast DNS.</v>
      </c>
    </row>
    <row r="115" spans="1:9" s="3" customFormat="1" x14ac:dyDescent="0.25">
      <c r="A115" s="26">
        <f>VLOOKUP(C115,_RESOURCE_MAP[],3,FALSE)</f>
        <v>2</v>
      </c>
      <c r="B115" s="25" t="str">
        <f>IFERROR(VLOOKUP(C115,_PACKAGES_MAP[],3,FALSE),"-")</f>
        <v>MDNS</v>
      </c>
      <c r="C115" s="27" t="s">
        <v>262</v>
      </c>
      <c r="D115" s="27" t="s">
        <v>21</v>
      </c>
      <c r="E115" s="27" t="s">
        <v>152</v>
      </c>
      <c r="F115" s="27" t="s">
        <v>1</v>
      </c>
      <c r="G115" s="27" t="str">
        <f>CONCATENATE("{
  ""Header"": {
    ""Name"": """,'Response Codes'!$B$2,"""
  }",IF(F115="-","
}",CONCATENATE(",
  ""Body"": ",SUBSTITUTE(F115,"
","
  "),"
}")))</f>
        <v>{
  "Header": {
    "Name": "OK"
  }
}</v>
      </c>
      <c r="H115" s="27" t="str">
        <f>VLOOKUP(C115,_RESOURCE_MAP[],2,FALSE)</f>
        <v>Multicast DNS</v>
      </c>
      <c r="I115" s="65" t="str">
        <f>CONCATENATE(VLOOKUP(D115,_METHODS_DESCRIPTION_MAP[],2,FALSE),IF(RIGHT(C115,1)="}"," specified "," "),H115,VLOOKUP(D115,_METHODS_DESCRIPTION_MAP[],3,FALSE))</f>
        <v>Modifies the status and configuration parameters of the Multicast DNS.</v>
      </c>
    </row>
    <row r="116" spans="1:9" s="3" customFormat="1" x14ac:dyDescent="0.25">
      <c r="A116" s="26">
        <f>VLOOKUP(C116,_RESOURCE_MAP[],3,FALSE)</f>
        <v>2</v>
      </c>
      <c r="B116" s="25" t="str">
        <f>IFERROR(VLOOKUP(C116,_PACKAGES_MAP[],3,FALSE),"-")</f>
        <v>-</v>
      </c>
      <c r="C116" s="27" t="s">
        <v>27</v>
      </c>
      <c r="D116" s="27" t="s">
        <v>22</v>
      </c>
      <c r="E116" s="27" t="s">
        <v>1</v>
      </c>
      <c r="F116" s="27" t="s">
        <v>129</v>
      </c>
      <c r="G116" s="27" t="str">
        <f>CONCATENATE("{
  ""Header"": {
    ""Name"": """,'Response Codes'!$B$2,"""
  }",IF(F116="-","
}",CONCATENATE(",
  ""Body"": ",SUBSTITUTE(F116,"
","
  "),"
}")))</f>
        <v>{
  "Header": {
    "Name": "OK"
  },
  "Body": {
    "Enabled": true,
    "Status": "Active",
    "ForwardingMode": "Concurrent",
    "InterfacesList": [
      "Interfaces.IP.Br0",
      "Interfaces.IP.Br1"
    ]
  }
}</v>
      </c>
      <c r="H116" s="27" t="str">
        <f>VLOOKUP(C116,_RESOURCE_MAP[],2,FALSE)</f>
        <v>DNS Proxy</v>
      </c>
      <c r="I116" s="65" t="str">
        <f>CONCATENATE(VLOOKUP(D116,_METHODS_DESCRIPTION_MAP[],2,FALSE),IF(RIGHT(C116,1)="}"," specified "," "),H116,VLOOKUP(D116,_METHODS_DESCRIPTION_MAP[],3,FALSE))</f>
        <v>Retrieves the status and configuration parameters in regards to the DNS Proxy.</v>
      </c>
    </row>
    <row r="117" spans="1:9" s="3" customFormat="1" x14ac:dyDescent="0.25">
      <c r="A117" s="26">
        <f>VLOOKUP(C117,_RESOURCE_MAP[],3,FALSE)</f>
        <v>2</v>
      </c>
      <c r="B117" s="25" t="str">
        <f>IFERROR(VLOOKUP(C117,_PACKAGES_MAP[],3,FALSE),"-")</f>
        <v>-</v>
      </c>
      <c r="C117" s="27" t="s">
        <v>27</v>
      </c>
      <c r="D117" s="27" t="s">
        <v>21</v>
      </c>
      <c r="E117" s="27" t="s">
        <v>131</v>
      </c>
      <c r="F117" s="27" t="s">
        <v>1</v>
      </c>
      <c r="G117" s="27" t="str">
        <f>CONCATENATE("{
  ""Header"": {
    ""Name"": """,'Response Codes'!$B$2,"""
  }",IF(F117="-","
}",CONCATENATE(",
  ""Body"": ",SUBSTITUTE(F117,"
","
  "),"
}")))</f>
        <v>{
  "Header": {
    "Name": "OK"
  }
}</v>
      </c>
      <c r="H117" s="27" t="str">
        <f>VLOOKUP(C117,_RESOURCE_MAP[],2,FALSE)</f>
        <v>DNS Proxy</v>
      </c>
      <c r="I117" s="65" t="str">
        <f>CONCATENATE(VLOOKUP(D117,_METHODS_DESCRIPTION_MAP[],2,FALSE),IF(RIGHT(C117,1)="}"," specified "," "),H117,VLOOKUP(D117,_METHODS_DESCRIPTION_MAP[],3,FALSE))</f>
        <v>Modifies the status and configuration parameters of the DNS Proxy.</v>
      </c>
    </row>
    <row r="118" spans="1:9" s="3" customFormat="1" x14ac:dyDescent="0.25">
      <c r="A118" s="26">
        <f>VLOOKUP(C118,_RESOURCE_MAP[],3,FALSE)</f>
        <v>2</v>
      </c>
      <c r="B118" s="25" t="str">
        <f>IFERROR(VLOOKUP(C118,_PACKAGES_MAP[],3,FALSE),"-")</f>
        <v>-</v>
      </c>
      <c r="C118" s="27" t="s">
        <v>281</v>
      </c>
      <c r="D118" s="27" t="s">
        <v>19</v>
      </c>
      <c r="E118" s="27" t="s">
        <v>1880</v>
      </c>
      <c r="F118" s="27" t="s">
        <v>1645</v>
      </c>
      <c r="G118" s="27" t="str">
        <f>CONCATENATE("{
  ""Header"": {
    ""Name"": """,'Response Codes'!$B$2,"""
  }",IF(F118="-","
}",CONCATENATE(",
  ""Body"": ",SUBSTITUTE(F118,"
","
  "),"
}")))</f>
        <v>{
  "Header": {
    "Name": "OK"
  },
  "Body": {
    "Id": "0"
  }
}</v>
      </c>
      <c r="H118" s="27" t="str">
        <f>VLOOKUP(C118,_RESOURCE_MAP[],2,FALSE)</f>
        <v>DNS Proxy Domain</v>
      </c>
      <c r="I118" s="65" t="str">
        <f>CONCATENATE(VLOOKUP(D118,_METHODS_DESCRIPTION_MAP[],2,FALSE),IF(RIGHT(C118,1)="}"," specified "," "),H118,VLOOKUP(D118,_METHODS_DESCRIPTION_MAP[],3,FALSE))</f>
        <v>Adds a new DNS Proxy Domain.</v>
      </c>
    </row>
    <row r="119" spans="1:9" s="3" customFormat="1" x14ac:dyDescent="0.25">
      <c r="A119" s="26">
        <f>VLOOKUP(C119,_RESOURCE_MAP[],3,FALSE)</f>
        <v>2</v>
      </c>
      <c r="B119" s="25" t="str">
        <f>IFERROR(VLOOKUP(C119,_PACKAGES_MAP[],3,FALSE),"-")</f>
        <v>-</v>
      </c>
      <c r="C119" s="27" t="s">
        <v>281</v>
      </c>
      <c r="D119" s="27" t="s">
        <v>20</v>
      </c>
      <c r="E119" s="27" t="s">
        <v>53</v>
      </c>
      <c r="F119" s="27" t="s">
        <v>1881</v>
      </c>
      <c r="G119" s="27" t="str">
        <f>CONCATENATE("{
  ""Header"": {
    ""Name"": """,'Response Codes'!$B$2,"""
  }",IF(F119="-","
}",CONCATENATE(",
  ""Body"": ",SUBSTITUTE(F119,"
","
  "),"
}")))</f>
        <v>{
  "Header": {
    "Name": "OK"
  },
  "Body": {
    "List": [
      {
        "Id": "0",
        "Name": "lan",
        "Enabled": true
      }
    ],
    "Limit": 10,
    "Offset": 0
  }
}</v>
      </c>
      <c r="H119" s="27" t="str">
        <f>VLOOKUP(C119,_RESOURCE_MAP[],2,FALSE)</f>
        <v>DNS Proxy Domain</v>
      </c>
      <c r="I119" s="65" t="str">
        <f>CONCATENATE(VLOOKUP(D119,_METHODS_DESCRIPTION_MAP[],2,FALSE),IF(RIGHT(C119,1)="}"," specified "," "),H119,VLOOKUP(D119,_METHODS_DESCRIPTION_MAP[],3,FALSE))</f>
        <v>Retrieves a list of DNS Proxy Domains.</v>
      </c>
    </row>
    <row r="120" spans="1:9" s="3" customFormat="1" x14ac:dyDescent="0.25">
      <c r="A120" s="26">
        <f>VLOOKUP(C120,_RESOURCE_MAP[],3,FALSE)</f>
        <v>2</v>
      </c>
      <c r="B120" s="25" t="str">
        <f>IFERROR(VLOOKUP(C120,_PACKAGES_MAP[],3,FALSE),"-")</f>
        <v>-</v>
      </c>
      <c r="C120" s="27" t="s">
        <v>283</v>
      </c>
      <c r="D120" s="27" t="s">
        <v>23</v>
      </c>
      <c r="E120" s="27" t="s">
        <v>1</v>
      </c>
      <c r="F120" s="27" t="s">
        <v>1</v>
      </c>
      <c r="G120" s="27" t="str">
        <f>CONCATENATE("{
  ""Header"": {
    ""Name"": """,'Response Codes'!$B$2,"""
  }",IF(F120="-","
}",CONCATENATE(",
  ""Body"": ",SUBSTITUTE(F120,"
","
  "),"
}")))</f>
        <v>{
  "Header": {
    "Name": "OK"
  }
}</v>
      </c>
      <c r="H120" s="27" t="str">
        <f>VLOOKUP(C120,_RESOURCE_MAP[],2,FALSE)</f>
        <v>DNS Proxy Domain</v>
      </c>
      <c r="I120" s="65" t="str">
        <f>CONCATENATE(VLOOKUP(D120,_METHODS_DESCRIPTION_MAP[],2,FALSE),IF(RIGHT(C120,1)="}"," specified "," "),H120,VLOOKUP(D120,_METHODS_DESCRIPTION_MAP[],3,FALSE))</f>
        <v>Deletes the specified DNS Proxy Domain.</v>
      </c>
    </row>
    <row r="121" spans="1:9" s="3" customFormat="1" x14ac:dyDescent="0.25">
      <c r="A121" s="26">
        <f>VLOOKUP(C121,_RESOURCE_MAP[],3,FALSE)</f>
        <v>2</v>
      </c>
      <c r="B121" s="25" t="str">
        <f>IFERROR(VLOOKUP(C121,_PACKAGES_MAP[],3,FALSE),"-")</f>
        <v>-</v>
      </c>
      <c r="C121" s="27" t="s">
        <v>283</v>
      </c>
      <c r="D121" s="27" t="s">
        <v>22</v>
      </c>
      <c r="E121" s="27" t="s">
        <v>1</v>
      </c>
      <c r="F121" s="27" t="s">
        <v>1880</v>
      </c>
      <c r="G121" s="27" t="str">
        <f>CONCATENATE("{
  ""Header"": {
    ""Name"": """,'Response Codes'!$B$2,"""
  }",IF(F121="-","
}",CONCATENATE(",
  ""Body"": ",SUBSTITUTE(F121,"
","
  "),"
}")))</f>
        <v>{
  "Header": {
    "Name": "OK"
  },
  "Body": {
    "Id": "0",
    "Name": "lan",
    "Enabled": true
  }
}</v>
      </c>
      <c r="H121" s="27" t="str">
        <f>VLOOKUP(C121,_RESOURCE_MAP[],2,FALSE)</f>
        <v>DNS Proxy Domain</v>
      </c>
      <c r="I121" s="65" t="str">
        <f>CONCATENATE(VLOOKUP(D121,_METHODS_DESCRIPTION_MAP[],2,FALSE),IF(RIGHT(C121,1)="}"," specified "," "),H121,VLOOKUP(D121,_METHODS_DESCRIPTION_MAP[],3,FALSE))</f>
        <v>Retrieves the status and configuration parameters in regards to the specified DNS Proxy Domain.</v>
      </c>
    </row>
    <row r="122" spans="1:9" s="3" customFormat="1" x14ac:dyDescent="0.25">
      <c r="A122" s="26">
        <f>VLOOKUP(C122,_RESOURCE_MAP[],3,FALSE)</f>
        <v>2</v>
      </c>
      <c r="B122" s="25" t="str">
        <f>IFERROR(VLOOKUP(C122,_PACKAGES_MAP[],3,FALSE),"-")</f>
        <v>-</v>
      </c>
      <c r="C122" s="27" t="s">
        <v>283</v>
      </c>
      <c r="D122" s="27" t="s">
        <v>21</v>
      </c>
      <c r="E122" s="27" t="s">
        <v>284</v>
      </c>
      <c r="F122" s="27" t="s">
        <v>1</v>
      </c>
      <c r="G122" s="27" t="str">
        <f>CONCATENATE("{
  ""Header"": {
    ""Name"": """,'Response Codes'!$B$2,"""
  }",IF(F122="-","
}",CONCATENATE(",
  ""Body"": ",SUBSTITUTE(F122,"
","
  "),"
}")))</f>
        <v>{
  "Header": {
    "Name": "OK"
  }
}</v>
      </c>
      <c r="H122" s="27" t="str">
        <f>VLOOKUP(C122,_RESOURCE_MAP[],2,FALSE)</f>
        <v>DNS Proxy Domain</v>
      </c>
      <c r="I122" s="65" t="str">
        <f>CONCATENATE(VLOOKUP(D122,_METHODS_DESCRIPTION_MAP[],2,FALSE),IF(RIGHT(C122,1)="}"," specified "," "),H122,VLOOKUP(D122,_METHODS_DESCRIPTION_MAP[],3,FALSE))</f>
        <v>Modifies the status and configuration parameters of the specified DNS Proxy Domain.</v>
      </c>
    </row>
    <row r="123" spans="1:9" s="3" customFormat="1" x14ac:dyDescent="0.25">
      <c r="A123" s="26">
        <f>VLOOKUP(C123,_RESOURCE_MAP[],3,FALSE)</f>
        <v>2</v>
      </c>
      <c r="B123" s="25" t="str">
        <f>IFERROR(VLOOKUP(C123,_PACKAGES_MAP[],3,FALSE),"-")</f>
        <v>-</v>
      </c>
      <c r="C123" s="27" t="s">
        <v>286</v>
      </c>
      <c r="D123" s="27" t="s">
        <v>19</v>
      </c>
      <c r="E123" s="27" t="s">
        <v>2555</v>
      </c>
      <c r="F123" s="27" t="s">
        <v>2550</v>
      </c>
      <c r="G123" s="27" t="str">
        <f>CONCATENATE("{
  ""Header"": {
    ""Name"": """,'Response Codes'!$B$2,"""
  }",IF(F123="-","
}",CONCATENATE(",
  ""Body"": ",SUBSTITUTE(F123,"
","
  "),"
}")))</f>
        <v>{
  "Header": {
    "Name": "OK"
  },
  "Body": {
    "Id": "Dummy"
  }
}</v>
      </c>
      <c r="H123" s="27" t="str">
        <f>VLOOKUP(C123,_RESOURCE_MAP[],2,FALSE)</f>
        <v>DNS Proxy Host</v>
      </c>
      <c r="I123" s="65" t="str">
        <f>CONCATENATE(VLOOKUP(D123,_METHODS_DESCRIPTION_MAP[],2,FALSE),IF(RIGHT(C123,1)="}"," specified "," "),H123,VLOOKUP(D123,_METHODS_DESCRIPTION_MAP[],3,FALSE))</f>
        <v>Adds a new DNS Proxy Host.</v>
      </c>
    </row>
    <row r="124" spans="1:9" s="3" customFormat="1" x14ac:dyDescent="0.25">
      <c r="A124" s="26">
        <f>VLOOKUP(C124,_RESOURCE_MAP[],3,FALSE)</f>
        <v>2</v>
      </c>
      <c r="B124" s="25" t="str">
        <f>IFERROR(VLOOKUP(C124,_PACKAGES_MAP[],3,FALSE),"-")</f>
        <v>-</v>
      </c>
      <c r="C124" s="27" t="s">
        <v>286</v>
      </c>
      <c r="D124" s="27" t="s">
        <v>20</v>
      </c>
      <c r="E124" s="27" t="s">
        <v>53</v>
      </c>
      <c r="F124" s="27" t="s">
        <v>1882</v>
      </c>
      <c r="G124" s="27" t="str">
        <f>CONCATENATE("{
  ""Header"": {
    ""Name"": """,'Response Codes'!$B$2,"""
  }",IF(F124="-","
}",CONCATENATE(",
  ""Body"": ",SUBSTITUTE(F124,"
","
  "),"
}")))</f>
        <v>{
  "Header": {
    "Name": "OK"
  },
  "Body": {
    "List": [
      {
        "Id": "0",
        "Name": "Printer",
        "IP": "192.168.1.5",
        "Type": "Static",
        "Expires": 0
      }
    ],
    "Limit": 10,
    "Offset": 0
  }
}</v>
      </c>
      <c r="H124" s="27" t="str">
        <f>VLOOKUP(C124,_RESOURCE_MAP[],2,FALSE)</f>
        <v>DNS Proxy Host</v>
      </c>
      <c r="I124" s="65" t="str">
        <f>CONCATENATE(VLOOKUP(D124,_METHODS_DESCRIPTION_MAP[],2,FALSE),IF(RIGHT(C124,1)="}"," specified "," "),H124,VLOOKUP(D124,_METHODS_DESCRIPTION_MAP[],3,FALSE))</f>
        <v>Retrieves a list of DNS Proxy Hosts.</v>
      </c>
    </row>
    <row r="125" spans="1:9" s="3" customFormat="1" x14ac:dyDescent="0.25">
      <c r="A125" s="26">
        <f>VLOOKUP(C125,_RESOURCE_MAP[],3,FALSE)</f>
        <v>2</v>
      </c>
      <c r="B125" s="25" t="str">
        <f>IFERROR(VLOOKUP(C125,_PACKAGES_MAP[],3,FALSE),"-")</f>
        <v>-</v>
      </c>
      <c r="C125" s="27" t="s">
        <v>287</v>
      </c>
      <c r="D125" s="27" t="s">
        <v>23</v>
      </c>
      <c r="E125" s="27" t="s">
        <v>1</v>
      </c>
      <c r="F125" s="27" t="s">
        <v>1</v>
      </c>
      <c r="G125" s="27" t="str">
        <f>CONCATENATE("{
  ""Header"": {
    ""Name"": """,'Response Codes'!$B$2,"""
  }",IF(F125="-","
}",CONCATENATE(",
  ""Body"": ",SUBSTITUTE(F125,"
","
  "),"
}")))</f>
        <v>{
  "Header": {
    "Name": "OK"
  }
}</v>
      </c>
      <c r="H125" s="27" t="str">
        <f>VLOOKUP(C125,_RESOURCE_MAP[],2,FALSE)</f>
        <v>DNS Proxy Host</v>
      </c>
      <c r="I125" s="65" t="str">
        <f>CONCATENATE(VLOOKUP(D125,_METHODS_DESCRIPTION_MAP[],2,FALSE),IF(RIGHT(C125,1)="}"," specified "," "),H125,VLOOKUP(D125,_METHODS_DESCRIPTION_MAP[],3,FALSE))</f>
        <v>Deletes the specified DNS Proxy Host.</v>
      </c>
    </row>
    <row r="126" spans="1:9" s="3" customFormat="1" x14ac:dyDescent="0.25">
      <c r="A126" s="26">
        <f>VLOOKUP(C126,_RESOURCE_MAP[],3,FALSE)</f>
        <v>2</v>
      </c>
      <c r="B126" s="25" t="str">
        <f>IFERROR(VLOOKUP(C126,_PACKAGES_MAP[],3,FALSE),"-")</f>
        <v>-</v>
      </c>
      <c r="C126" s="27" t="s">
        <v>287</v>
      </c>
      <c r="D126" s="27" t="s">
        <v>22</v>
      </c>
      <c r="E126" s="27" t="s">
        <v>1</v>
      </c>
      <c r="F126" s="27" t="s">
        <v>1883</v>
      </c>
      <c r="G126" s="27" t="str">
        <f>CONCATENATE("{
  ""Header"": {
    ""Name"": """,'Response Codes'!$B$2,"""
  }",IF(F126="-","
}",CONCATENATE(",
  ""Body"": ",SUBSTITUTE(F126,"
","
  "),"
}")))</f>
        <v>{
  "Header": {
    "Name": "OK"
  },
  "Body": {
    "Id": "0",
    "Name": "Printer",
    "IP": "192.168.1.5",
    "Type": "Static",
    "Expires": 0
  }
}</v>
      </c>
      <c r="H126" s="27" t="str">
        <f>VLOOKUP(C126,_RESOURCE_MAP[],2,FALSE)</f>
        <v>DNS Proxy Host</v>
      </c>
      <c r="I126" s="65" t="str">
        <f>CONCATENATE(VLOOKUP(D126,_METHODS_DESCRIPTION_MAP[],2,FALSE),IF(RIGHT(C126,1)="}"," specified "," "),H126,VLOOKUP(D126,_METHODS_DESCRIPTION_MAP[],3,FALSE))</f>
        <v>Retrieves the status and configuration parameters in regards to the specified DNS Proxy Host.</v>
      </c>
    </row>
    <row r="127" spans="1:9" s="3" customFormat="1" x14ac:dyDescent="0.25">
      <c r="A127" s="26">
        <f>VLOOKUP(C127,_RESOURCE_MAP[],3,FALSE)</f>
        <v>2</v>
      </c>
      <c r="B127" s="25" t="str">
        <f>IFERROR(VLOOKUP(C127,_PACKAGES_MAP[],3,FALSE),"-")</f>
        <v>-</v>
      </c>
      <c r="C127" s="27" t="s">
        <v>287</v>
      </c>
      <c r="D127" s="27" t="s">
        <v>21</v>
      </c>
      <c r="E127" s="27" t="s">
        <v>285</v>
      </c>
      <c r="F127" s="27" t="s">
        <v>1</v>
      </c>
      <c r="G127" s="27" t="str">
        <f>CONCATENATE("{
  ""Header"": {
    ""Name"": """,'Response Codes'!$B$2,"""
  }",IF(F127="-","
}",CONCATENATE(",
  ""Body"": ",SUBSTITUTE(F127,"
","
  "),"
}")))</f>
        <v>{
  "Header": {
    "Name": "OK"
  }
}</v>
      </c>
      <c r="H127" s="27" t="str">
        <f>VLOOKUP(C127,_RESOURCE_MAP[],2,FALSE)</f>
        <v>DNS Proxy Host</v>
      </c>
      <c r="I127" s="65" t="str">
        <f>CONCATENATE(VLOOKUP(D127,_METHODS_DESCRIPTION_MAP[],2,FALSE),IF(RIGHT(C127,1)="}"," specified "," "),H127,VLOOKUP(D127,_METHODS_DESCRIPTION_MAP[],3,FALSE))</f>
        <v>Modifies the status and configuration parameters of the specified DNS Proxy Host.</v>
      </c>
    </row>
    <row r="128" spans="1:9" s="3" customFormat="1" x14ac:dyDescent="0.25">
      <c r="A128" s="26">
        <f>VLOOKUP(C128,_RESOURCE_MAP[],3,FALSE)</f>
        <v>2</v>
      </c>
      <c r="B128" s="25" t="str">
        <f>IFERROR(VLOOKUP(C128,_PACKAGES_MAP[],3,FALSE),"-")</f>
        <v>-</v>
      </c>
      <c r="C128" s="27" t="s">
        <v>28</v>
      </c>
      <c r="D128" s="27" t="s">
        <v>19</v>
      </c>
      <c r="E128" s="27" t="s">
        <v>2556</v>
      </c>
      <c r="F128" s="27" t="s">
        <v>2550</v>
      </c>
      <c r="G128" s="27" t="str">
        <f>CONCATENATE("{
  ""Header"": {
    ""Name"": """,'Response Codes'!$B$2,"""
  }",IF(F128="-","
}",CONCATENATE(",
  ""Body"": ",SUBSTITUTE(F128,"
","
  "),"
}")))</f>
        <v>{
  "Header": {
    "Name": "OK"
  },
  "Body": {
    "Id": "Dummy"
  }
}</v>
      </c>
      <c r="H128" s="27" t="str">
        <f>VLOOKUP(C128,_RESOURCE_MAP[],2,FALSE)</f>
        <v>DNS Proxy Forwarding Server</v>
      </c>
      <c r="I128" s="65" t="str">
        <f>CONCATENATE(VLOOKUP(D128,_METHODS_DESCRIPTION_MAP[],2,FALSE),IF(RIGHT(C128,1)="}"," specified "," "),H128,VLOOKUP(D128,_METHODS_DESCRIPTION_MAP[],3,FALSE))</f>
        <v>Adds a new DNS Proxy Forwarding Server.</v>
      </c>
    </row>
    <row r="129" spans="1:9" s="3" customFormat="1" x14ac:dyDescent="0.25">
      <c r="A129" s="26">
        <f>VLOOKUP(C129,_RESOURCE_MAP[],3,FALSE)</f>
        <v>2</v>
      </c>
      <c r="B129" s="25" t="str">
        <f>IFERROR(VLOOKUP(C129,_PACKAGES_MAP[],3,FALSE),"-")</f>
        <v>-</v>
      </c>
      <c r="C129" s="27" t="s">
        <v>28</v>
      </c>
      <c r="D129" s="27" t="s">
        <v>20</v>
      </c>
      <c r="E129" s="27" t="s">
        <v>53</v>
      </c>
      <c r="F129" s="27" t="s">
        <v>1884</v>
      </c>
      <c r="G129" s="27" t="str">
        <f>CONCATENATE("{
  ""Header"": {
    ""Name"": """,'Response Codes'!$B$2,"""
  }",IF(F129="-","
}",CONCATENATE(",
  ""Body"": ",SUBSTITUTE(F129,"
","
  "),"
}")))</f>
        <v>{
  "Header": {
    "Name": "OK"
  },
  "Body": {
    "List": [
      {
        "Id": "2",
        "Enabled": true,
        "Name": "VoIP",
        "Address": "8.8.4.4",
        "Priority": "2",
        "Domain": "ims.prpl.com"
      }
    ],
    "Limit": 10,
    "Offset": 0
  }
}</v>
      </c>
      <c r="H129" s="27" t="str">
        <f>VLOOKUP(C129,_RESOURCE_MAP[],2,FALSE)</f>
        <v>DNS Proxy Forwarding Server</v>
      </c>
      <c r="I129" s="65" t="str">
        <f>CONCATENATE(VLOOKUP(D129,_METHODS_DESCRIPTION_MAP[],2,FALSE),IF(RIGHT(C129,1)="}"," specified "," "),H129,VLOOKUP(D129,_METHODS_DESCRIPTION_MAP[],3,FALSE))</f>
        <v>Retrieves a list of DNS Proxy Forwarding Servers.</v>
      </c>
    </row>
    <row r="130" spans="1:9" s="3" customFormat="1" x14ac:dyDescent="0.25">
      <c r="A130" s="26">
        <f>VLOOKUP(C130,_RESOURCE_MAP[],3,FALSE)</f>
        <v>2</v>
      </c>
      <c r="B130" s="25" t="str">
        <f>IFERROR(VLOOKUP(C130,_PACKAGES_MAP[],3,FALSE),"-")</f>
        <v>-</v>
      </c>
      <c r="C130" s="27" t="s">
        <v>29</v>
      </c>
      <c r="D130" s="27" t="s">
        <v>23</v>
      </c>
      <c r="E130" s="27" t="s">
        <v>1</v>
      </c>
      <c r="F130" s="27" t="s">
        <v>1</v>
      </c>
      <c r="G130" s="27" t="str">
        <f>CONCATENATE("{
  ""Header"": {
    ""Name"": """,'Response Codes'!$B$2,"""
  }",IF(F130="-","
}",CONCATENATE(",
  ""Body"": ",SUBSTITUTE(F130,"
","
  "),"
}")))</f>
        <v>{
  "Header": {
    "Name": "OK"
  }
}</v>
      </c>
      <c r="H130" s="27" t="str">
        <f>VLOOKUP(C130,_RESOURCE_MAP[],2,FALSE)</f>
        <v>DNS Proxy Forwarding Server</v>
      </c>
      <c r="I130" s="65" t="str">
        <f>CONCATENATE(VLOOKUP(D130,_METHODS_DESCRIPTION_MAP[],2,FALSE),IF(RIGHT(C130,1)="}"," specified "," "),H130,VLOOKUP(D130,_METHODS_DESCRIPTION_MAP[],3,FALSE))</f>
        <v>Deletes the specified DNS Proxy Forwarding Server.</v>
      </c>
    </row>
    <row r="131" spans="1:9" s="3" customFormat="1" x14ac:dyDescent="0.25">
      <c r="A131" s="26">
        <f>VLOOKUP(C131,_RESOURCE_MAP[],3,FALSE)</f>
        <v>2</v>
      </c>
      <c r="B131" s="25" t="str">
        <f>IFERROR(VLOOKUP(C131,_PACKAGES_MAP[],3,FALSE),"-")</f>
        <v>-</v>
      </c>
      <c r="C131" s="27" t="s">
        <v>29</v>
      </c>
      <c r="D131" s="27" t="s">
        <v>22</v>
      </c>
      <c r="E131" s="27" t="s">
        <v>1</v>
      </c>
      <c r="F131" s="27" t="s">
        <v>1885</v>
      </c>
      <c r="G131" s="27" t="str">
        <f>CONCATENATE("{
  ""Header"": {
    ""Name"": """,'Response Codes'!$B$2,"""
  }",IF(F131="-","
}",CONCATENATE(",
  ""Body"": ",SUBSTITUTE(F131,"
","
  "),"
}")))</f>
        <v>{
  "Header": {
    "Name": "OK"
  },
  "Body": {
    "Id": "2",
    "Enabled": true,
    "Name": "VoIP",
    "Address": "8.8.4.4",
    "Priority": "2",
    "Domain": "ims.prpl.com"
  }
}</v>
      </c>
      <c r="H131" s="27" t="str">
        <f>VLOOKUP(C131,_RESOURCE_MAP[],2,FALSE)</f>
        <v>DNS Proxy Forwarding Server</v>
      </c>
      <c r="I131" s="65" t="str">
        <f>CONCATENATE(VLOOKUP(D131,_METHODS_DESCRIPTION_MAP[],2,FALSE),IF(RIGHT(C131,1)="}"," specified "," "),H131,VLOOKUP(D131,_METHODS_DESCRIPTION_MAP[],3,FALSE))</f>
        <v>Retrieves the status and configuration parameters in regards to the specified DNS Proxy Forwarding Server.</v>
      </c>
    </row>
    <row r="132" spans="1:9" s="3" customFormat="1" x14ac:dyDescent="0.25">
      <c r="A132" s="26">
        <f>VLOOKUP(C132,_RESOURCE_MAP[],3,FALSE)</f>
        <v>2</v>
      </c>
      <c r="B132" s="25" t="str">
        <f>IFERROR(VLOOKUP(C132,_PACKAGES_MAP[],3,FALSE),"-")</f>
        <v>-</v>
      </c>
      <c r="C132" s="27" t="s">
        <v>29</v>
      </c>
      <c r="D132" s="27" t="s">
        <v>21</v>
      </c>
      <c r="E132" s="27" t="s">
        <v>1615</v>
      </c>
      <c r="F132" s="27" t="s">
        <v>1</v>
      </c>
      <c r="G132" s="27" t="str">
        <f>CONCATENATE("{
  ""Header"": {
    ""Name"": """,'Response Codes'!$B$2,"""
  }",IF(F132="-","
}",CONCATENATE(",
  ""Body"": ",SUBSTITUTE(F132,"
","
  "),"
}")))</f>
        <v>{
  "Header": {
    "Name": "OK"
  }
}</v>
      </c>
      <c r="H132" s="27" t="str">
        <f>VLOOKUP(C132,_RESOURCE_MAP[],2,FALSE)</f>
        <v>DNS Proxy Forwarding Server</v>
      </c>
      <c r="I132" s="65" t="str">
        <f>CONCATENATE(VLOOKUP(D132,_METHODS_DESCRIPTION_MAP[],2,FALSE),IF(RIGHT(C132,1)="}"," specified "," "),H132,VLOOKUP(D132,_METHODS_DESCRIPTION_MAP[],3,FALSE))</f>
        <v>Modifies the status and configuration parameters of the specified DNS Proxy Forwarding Server.</v>
      </c>
    </row>
    <row r="133" spans="1:9" s="3" customFormat="1" x14ac:dyDescent="0.25">
      <c r="A133" s="26">
        <f>VLOOKUP(C133,_RESOURCE_MAP[],3,FALSE)</f>
        <v>2</v>
      </c>
      <c r="B133" s="25" t="str">
        <f>IFERROR(VLOOKUP(C133,_PACKAGES_MAP[],3,FALSE),"-")</f>
        <v>-</v>
      </c>
      <c r="C133" s="27" t="s">
        <v>34</v>
      </c>
      <c r="D133" s="27" t="s">
        <v>22</v>
      </c>
      <c r="E133" s="27" t="s">
        <v>1</v>
      </c>
      <c r="F133" s="27" t="s">
        <v>143</v>
      </c>
      <c r="G133" s="27" t="str">
        <f>CONCATENATE("{
  ""Header"": {
    ""Name"": """,'Response Codes'!$B$2,"""
  }",IF(F133="-","
}",CONCATENATE(",
  ""Body"": ",SUBSTITUTE(F133,"
","
  "),"
}")))</f>
        <v>{
  "Header": {
    "Name": "OK"
  },
  "Body": {
    "Enabled": true,
    "Status": "Active",
    "ProfileId": "Services.Local.Firewall.Profiles.Low"
  }
}</v>
      </c>
      <c r="H133" s="27" t="str">
        <f>VLOOKUP(C133,_RESOURCE_MAP[],2,FALSE)</f>
        <v>Firewall</v>
      </c>
      <c r="I133" s="65" t="str">
        <f>CONCATENATE(VLOOKUP(D133,_METHODS_DESCRIPTION_MAP[],2,FALSE),IF(RIGHT(C133,1)="}"," specified "," "),H133,VLOOKUP(D133,_METHODS_DESCRIPTION_MAP[],3,FALSE))</f>
        <v>Retrieves the status and configuration parameters in regards to the Firewall.</v>
      </c>
    </row>
    <row r="134" spans="1:9" s="3" customFormat="1" x14ac:dyDescent="0.25">
      <c r="A134" s="26">
        <f>VLOOKUP(C134,_RESOURCE_MAP[],3,FALSE)</f>
        <v>2</v>
      </c>
      <c r="B134" s="25" t="str">
        <f>IFERROR(VLOOKUP(C134,_PACKAGES_MAP[],3,FALSE),"-")</f>
        <v>-</v>
      </c>
      <c r="C134" s="27" t="s">
        <v>34</v>
      </c>
      <c r="D134" s="27" t="s">
        <v>21</v>
      </c>
      <c r="E134" s="27" t="s">
        <v>145</v>
      </c>
      <c r="F134" s="27" t="s">
        <v>1</v>
      </c>
      <c r="G134" s="27" t="str">
        <f>CONCATENATE("{
  ""Header"": {
    ""Name"": """,'Response Codes'!$B$2,"""
  }",IF(F134="-","
}",CONCATENATE(",
  ""Body"": ",SUBSTITUTE(F134,"
","
  "),"
}")))</f>
        <v>{
  "Header": {
    "Name": "OK"
  }
}</v>
      </c>
      <c r="H134" s="27" t="str">
        <f>VLOOKUP(C134,_RESOURCE_MAP[],2,FALSE)</f>
        <v>Firewall</v>
      </c>
      <c r="I134" s="65" t="str">
        <f>CONCATENATE(VLOOKUP(D134,_METHODS_DESCRIPTION_MAP[],2,FALSE),IF(RIGHT(C134,1)="}"," specified "," "),H134,VLOOKUP(D134,_METHODS_DESCRIPTION_MAP[],3,FALSE))</f>
        <v>Modifies the status and configuration parameters of the Firewall.</v>
      </c>
    </row>
    <row r="135" spans="1:9" s="3" customFormat="1" x14ac:dyDescent="0.25">
      <c r="A135" s="26">
        <f>VLOOKUP(C135,_RESOURCE_MAP[],3,FALSE)</f>
        <v>2</v>
      </c>
      <c r="B135" s="25" t="str">
        <f>IFERROR(VLOOKUP(C135,_PACKAGES_MAP[],3,FALSE),"-")</f>
        <v>-</v>
      </c>
      <c r="C135" s="27" t="s">
        <v>288</v>
      </c>
      <c r="D135" s="27" t="s">
        <v>19</v>
      </c>
      <c r="E135" s="27" t="s">
        <v>1886</v>
      </c>
      <c r="F135" s="27" t="s">
        <v>1645</v>
      </c>
      <c r="G135" s="27" t="str">
        <f>CONCATENATE("{
  ""Header"": {
    ""Name"": """,'Response Codes'!$B$2,"""
  }",IF(F135="-","
}",CONCATENATE(",
  ""Body"": ",SUBSTITUTE(F135,"
","
  "),"
}")))</f>
        <v>{
  "Header": {
    "Name": "OK"
  },
  "Body": {
    "Id": "0"
  }
}</v>
      </c>
      <c r="H135" s="27" t="str">
        <f>VLOOKUP(C135,_RESOURCE_MAP[],2,FALSE)</f>
        <v>Firewall Filter Chain</v>
      </c>
      <c r="I135" s="65" t="str">
        <f>CONCATENATE(VLOOKUP(D135,_METHODS_DESCRIPTION_MAP[],2,FALSE),IF(RIGHT(C135,1)="}"," specified "," "),H135,VLOOKUP(D135,_METHODS_DESCRIPTION_MAP[],3,FALSE))</f>
        <v>Adds a new Firewall Filter Chain.</v>
      </c>
    </row>
    <row r="136" spans="1:9" s="3" customFormat="1" x14ac:dyDescent="0.25">
      <c r="A136" s="26">
        <f>VLOOKUP(C136,_RESOURCE_MAP[],3,FALSE)</f>
        <v>2</v>
      </c>
      <c r="B136" s="25" t="str">
        <f>IFERROR(VLOOKUP(C136,_PACKAGES_MAP[],3,FALSE),"-")</f>
        <v>-</v>
      </c>
      <c r="C136" s="27" t="s">
        <v>288</v>
      </c>
      <c r="D136" s="27" t="s">
        <v>20</v>
      </c>
      <c r="E136" s="27" t="s">
        <v>53</v>
      </c>
      <c r="F136" s="27" t="s">
        <v>1887</v>
      </c>
      <c r="G136" s="27" t="str">
        <f>CONCATENATE("{
  ""Header"": {
    ""Name"": """,'Response Codes'!$B$2,"""
  }",IF(F136="-","
}",CONCATENATE(",
  ""Body"": ",SUBSTITUTE(F136,"
","
  "),"
}")))</f>
        <v>{
  "Header": {
    "Name": "OK"
  },
  "Body": {
    "List": [
      {
        "Id": "0",
        "Name": "System",
        "Priority": 0,
        "Enabled": true
        }
    ],
    "Limit": 10,
    "Offset": 0
  }
}</v>
      </c>
      <c r="H136" s="27" t="str">
        <f>VLOOKUP(C136,_RESOURCE_MAP[],2,FALSE)</f>
        <v>Firewall Filter Chain</v>
      </c>
      <c r="I136" s="65" t="str">
        <f>CONCATENATE(VLOOKUP(D136,_METHODS_DESCRIPTION_MAP[],2,FALSE),IF(RIGHT(C136,1)="}"," specified "," "),H136,VLOOKUP(D136,_METHODS_DESCRIPTION_MAP[],3,FALSE))</f>
        <v>Retrieves a list of Firewall Filter Chains.</v>
      </c>
    </row>
    <row r="137" spans="1:9" s="3" customFormat="1" x14ac:dyDescent="0.25">
      <c r="A137" s="26">
        <f>VLOOKUP(C137,_RESOURCE_MAP[],3,FALSE)</f>
        <v>2</v>
      </c>
      <c r="B137" s="25" t="str">
        <f>IFERROR(VLOOKUP(C137,_PACKAGES_MAP[],3,FALSE),"-")</f>
        <v>-</v>
      </c>
      <c r="C137" s="27" t="s">
        <v>289</v>
      </c>
      <c r="D137" s="27" t="s">
        <v>23</v>
      </c>
      <c r="E137" s="27" t="s">
        <v>1</v>
      </c>
      <c r="F137" s="27" t="s">
        <v>1</v>
      </c>
      <c r="G137" s="27" t="str">
        <f>CONCATENATE("{
  ""Header"": {
    ""Name"": """,'Response Codes'!$B$2,"""
  }",IF(F137="-","
}",CONCATENATE(",
  ""Body"": ",SUBSTITUTE(F137,"
","
  "),"
}")))</f>
        <v>{
  "Header": {
    "Name": "OK"
  }
}</v>
      </c>
      <c r="H137" s="27" t="str">
        <f>VLOOKUP(C137,_RESOURCE_MAP[],2,FALSE)</f>
        <v>Firewall Filter Chain</v>
      </c>
      <c r="I137" s="65" t="str">
        <f>CONCATENATE(VLOOKUP(D137,_METHODS_DESCRIPTION_MAP[],2,FALSE),IF(RIGHT(C137,1)="}"," specified "," "),H137,VLOOKUP(D137,_METHODS_DESCRIPTION_MAP[],3,FALSE))</f>
        <v>Deletes the specified Firewall Filter Chain.</v>
      </c>
    </row>
    <row r="138" spans="1:9" s="3" customFormat="1" x14ac:dyDescent="0.25">
      <c r="A138" s="26">
        <f>VLOOKUP(C138,_RESOURCE_MAP[],3,FALSE)</f>
        <v>2</v>
      </c>
      <c r="B138" s="25" t="str">
        <f>IFERROR(VLOOKUP(C138,_PACKAGES_MAP[],3,FALSE),"-")</f>
        <v>-</v>
      </c>
      <c r="C138" s="27" t="s">
        <v>289</v>
      </c>
      <c r="D138" s="27" t="s">
        <v>22</v>
      </c>
      <c r="E138" s="27" t="s">
        <v>1</v>
      </c>
      <c r="F138" s="27" t="s">
        <v>1886</v>
      </c>
      <c r="G138" s="27" t="str">
        <f>CONCATENATE("{
  ""Header"": {
    ""Name"": """,'Response Codes'!$B$2,"""
  }",IF(F138="-","
}",CONCATENATE(",
  ""Body"": ",SUBSTITUTE(F138,"
","
  "),"
}")))</f>
        <v>{
  "Header": {
    "Name": "OK"
  },
  "Body": {
    "Id": "0",
    "Name": "System",
    "Priority": 0,
    "Enabled": true
  }
}</v>
      </c>
      <c r="H138" s="27" t="str">
        <f>VLOOKUP(C138,_RESOURCE_MAP[],2,FALSE)</f>
        <v>Firewall Filter Chain</v>
      </c>
      <c r="I138" s="65" t="str">
        <f>CONCATENATE(VLOOKUP(D138,_METHODS_DESCRIPTION_MAP[],2,FALSE),IF(RIGHT(C138,1)="}"," specified "," "),H138,VLOOKUP(D138,_METHODS_DESCRIPTION_MAP[],3,FALSE))</f>
        <v>Retrieves the status and configuration parameters in regards to the specified Firewall Filter Chain.</v>
      </c>
    </row>
    <row r="139" spans="1:9" s="3" customFormat="1" x14ac:dyDescent="0.25">
      <c r="A139" s="26">
        <f>VLOOKUP(C139,_RESOURCE_MAP[],3,FALSE)</f>
        <v>2</v>
      </c>
      <c r="B139" s="25" t="str">
        <f>IFERROR(VLOOKUP(C139,_PACKAGES_MAP[],3,FALSE),"-")</f>
        <v>-</v>
      </c>
      <c r="C139" s="27" t="s">
        <v>289</v>
      </c>
      <c r="D139" s="27" t="s">
        <v>21</v>
      </c>
      <c r="E139" s="27" t="s">
        <v>293</v>
      </c>
      <c r="F139" s="27" t="s">
        <v>1</v>
      </c>
      <c r="G139" s="27" t="str">
        <f>CONCATENATE("{
  ""Header"": {
    ""Name"": """,'Response Codes'!$B$2,"""
  }",IF(F139="-","
}",CONCATENATE(",
  ""Body"": ",SUBSTITUTE(F139,"
","
  "),"
}")))</f>
        <v>{
  "Header": {
    "Name": "OK"
  }
}</v>
      </c>
      <c r="H139" s="27" t="str">
        <f>VLOOKUP(C139,_RESOURCE_MAP[],2,FALSE)</f>
        <v>Firewall Filter Chain</v>
      </c>
      <c r="I139" s="65" t="str">
        <f>CONCATENATE(VLOOKUP(D139,_METHODS_DESCRIPTION_MAP[],2,FALSE),IF(RIGHT(C139,1)="}"," specified "," "),H139,VLOOKUP(D139,_METHODS_DESCRIPTION_MAP[],3,FALSE))</f>
        <v>Modifies the status and configuration parameters of the specified Firewall Filter Chain.</v>
      </c>
    </row>
    <row r="140" spans="1:9" s="3" customFormat="1" x14ac:dyDescent="0.25">
      <c r="A140" s="26">
        <f>VLOOKUP(C140,_RESOURCE_MAP[],3,FALSE)</f>
        <v>2</v>
      </c>
      <c r="B140" s="25" t="str">
        <f>IFERROR(VLOOKUP(C140,_PACKAGES_MAP[],3,FALSE),"-")</f>
        <v>-</v>
      </c>
      <c r="C140" s="27" t="s">
        <v>291</v>
      </c>
      <c r="D140" s="27" t="s">
        <v>19</v>
      </c>
      <c r="E140" s="27" t="s">
        <v>1888</v>
      </c>
      <c r="F140" s="27" t="s">
        <v>1442</v>
      </c>
      <c r="G140" s="27" t="str">
        <f>CONCATENATE("{
  ""Header"": {
    ""Name"": """,'Response Codes'!$B$2,"""
  }",IF(F140="-","
}",CONCATENATE(",
  ""Body"": ",SUBSTITUTE(F140,"
","
  "),"
}")))</f>
        <v>{
  "Header": {
    "Name": "OK"
  },
  "Body": {
    "Id": "1"
  }
}</v>
      </c>
      <c r="H140" s="27" t="str">
        <f>VLOOKUP(C140,_RESOURCE_MAP[],2,FALSE)</f>
        <v>Firewall Filter Rule</v>
      </c>
      <c r="I140" s="65" t="str">
        <f>CONCATENATE(VLOOKUP(D140,_METHODS_DESCRIPTION_MAP[],2,FALSE),IF(RIGHT(C140,1)="}"," specified "," "),H140,VLOOKUP(D140,_METHODS_DESCRIPTION_MAP[],3,FALSE))</f>
        <v>Adds a new Firewall Filter Rule.</v>
      </c>
    </row>
    <row r="141" spans="1:9" s="3" customFormat="1" x14ac:dyDescent="0.25">
      <c r="A141" s="26">
        <f>VLOOKUP(C141,_RESOURCE_MAP[],3,FALSE)</f>
        <v>2</v>
      </c>
      <c r="B141" s="25" t="str">
        <f>IFERROR(VLOOKUP(C141,_PACKAGES_MAP[],3,FALSE),"-")</f>
        <v>-</v>
      </c>
      <c r="C141" s="27" t="s">
        <v>291</v>
      </c>
      <c r="D141" s="27" t="s">
        <v>20</v>
      </c>
      <c r="E141" s="27" t="s">
        <v>53</v>
      </c>
      <c r="F141" s="27" t="s">
        <v>1889</v>
      </c>
      <c r="G141" s="27" t="str">
        <f>CONCATENATE("{
  ""Header"": {
    ""Name"": """,'Response Codes'!$B$2,"""
  }",IF(F141="-","
}",CONCATENATE(",
  ""Body"": ",SUBSTITUTE(F141,"
","
  "),"
}")))</f>
        <v>{
  "Header": {
    "Name": "OK"
  },
  "Body": {
    "List": [
      {
        "Id": "1",
        "Name": "HTTP",
        "Enabled": true,
        "Logging": false,
        "IP": {
          "Source": "192.168.1.4",
          "Destination": null
        },
        "MAC": {
          "Source": null,
          "Destination": null
        },
        "Port": {
          "Source": null,
          "Destination": 8080
        },
        "Interface": {
          "Source": "Interfaces.IP.LAN.Br0",
          "Destination": null
        },
        "TransportProtocol": "TCP",
        "Statistics": {
          "Hits": 0
        }
      }
    ],
    "Limit": 10,
    "Offset": 0
  }
}</v>
      </c>
      <c r="H141" s="27" t="str">
        <f>VLOOKUP(C141,_RESOURCE_MAP[],2,FALSE)</f>
        <v>Firewall Filter Rule</v>
      </c>
      <c r="I141" s="65" t="str">
        <f>CONCATENATE(VLOOKUP(D141,_METHODS_DESCRIPTION_MAP[],2,FALSE),IF(RIGHT(C141,1)="}"," specified "," "),H141,VLOOKUP(D141,_METHODS_DESCRIPTION_MAP[],3,FALSE))</f>
        <v>Retrieves a list of Firewall Filter Rules.</v>
      </c>
    </row>
    <row r="142" spans="1:9" s="3" customFormat="1" x14ac:dyDescent="0.25">
      <c r="A142" s="26">
        <f>VLOOKUP(C142,_RESOURCE_MAP[],3,FALSE)</f>
        <v>2</v>
      </c>
      <c r="B142" s="25" t="str">
        <f>IFERROR(VLOOKUP(C142,_PACKAGES_MAP[],3,FALSE),"-")</f>
        <v>-</v>
      </c>
      <c r="C142" s="27" t="s">
        <v>291</v>
      </c>
      <c r="D142" s="27" t="s">
        <v>96</v>
      </c>
      <c r="E142" s="27" t="s">
        <v>1</v>
      </c>
      <c r="F142" s="27" t="s">
        <v>1</v>
      </c>
      <c r="G142" s="27" t="str">
        <f>CONCATENATE("{
  ""Header"": {
    ""Name"": """,'Response Codes'!$B$2,"""
  }",IF(F142="-","
}",CONCATENATE(",
  ""Body"": ",SUBSTITUTE(F142,"
","
  "),"
}")))</f>
        <v>{
  "Header": {
    "Name": "OK"
  }
}</v>
      </c>
      <c r="H142" s="27" t="str">
        <f>VLOOKUP(C142,_RESOURCE_MAP[],2,FALSE)</f>
        <v>Firewall Filter Rule</v>
      </c>
      <c r="I142" s="65" t="str">
        <f>CONCATENATE(VLOOKUP(D142,_METHODS_DESCRIPTION_MAP[],2,FALSE),IF(RIGHT(C142,1)="}"," specified "," "),H142,VLOOKUP(D142,_METHODS_DESCRIPTION_MAP[],3,FALSE))</f>
        <v>Resets the statistics counters of the Firewall Filter Rule.</v>
      </c>
    </row>
    <row r="143" spans="1:9" s="3" customFormat="1" x14ac:dyDescent="0.25">
      <c r="A143" s="26">
        <f>VLOOKUP(C143,_RESOURCE_MAP[],3,FALSE)</f>
        <v>2</v>
      </c>
      <c r="B143" s="25" t="str">
        <f>IFERROR(VLOOKUP(C143,_PACKAGES_MAP[],3,FALSE),"-")</f>
        <v>-</v>
      </c>
      <c r="C143" s="27" t="s">
        <v>292</v>
      </c>
      <c r="D143" s="27" t="s">
        <v>23</v>
      </c>
      <c r="E143" s="27" t="s">
        <v>1</v>
      </c>
      <c r="F143" s="27" t="s">
        <v>1</v>
      </c>
      <c r="G143" s="27" t="str">
        <f>CONCATENATE("{
  ""Header"": {
    ""Name"": """,'Response Codes'!$B$2,"""
  }",IF(F143="-","
}",CONCATENATE(",
  ""Body"": ",SUBSTITUTE(F143,"
","
  "),"
}")))</f>
        <v>{
  "Header": {
    "Name": "OK"
  }
}</v>
      </c>
      <c r="H143" s="27" t="str">
        <f>VLOOKUP(C143,_RESOURCE_MAP[],2,FALSE)</f>
        <v>Firewall Filter Rule</v>
      </c>
      <c r="I143" s="65" t="str">
        <f>CONCATENATE(VLOOKUP(D143,_METHODS_DESCRIPTION_MAP[],2,FALSE),IF(RIGHT(C143,1)="}"," specified "," "),H143,VLOOKUP(D143,_METHODS_DESCRIPTION_MAP[],3,FALSE))</f>
        <v>Deletes the specified Firewall Filter Rule.</v>
      </c>
    </row>
    <row r="144" spans="1:9" s="3" customFormat="1" x14ac:dyDescent="0.25">
      <c r="A144" s="26">
        <f>VLOOKUP(C144,_RESOURCE_MAP[],3,FALSE)</f>
        <v>2</v>
      </c>
      <c r="B144" s="25" t="str">
        <f>IFERROR(VLOOKUP(C144,_PACKAGES_MAP[],3,FALSE),"-")</f>
        <v>-</v>
      </c>
      <c r="C144" s="27" t="s">
        <v>292</v>
      </c>
      <c r="D144" s="27" t="s">
        <v>22</v>
      </c>
      <c r="E144" s="27" t="s">
        <v>1</v>
      </c>
      <c r="F144" s="27" t="s">
        <v>1890</v>
      </c>
      <c r="G144" s="27" t="str">
        <f>CONCATENATE("{
  ""Header"": {
    ""Name"": """,'Response Codes'!$B$2,"""
  }",IF(F144="-","
}",CONCATENATE(",
  ""Body"": ",SUBSTITUTE(F144,"
","
  "),"
}")))</f>
        <v>{
  "Header": {
    "Name": "OK"
  },
  "Body": {
    "Id": "1",
    "Name": "HTTP",
    "Enabled": true,
    "Logging": false,
    "IP": {
      "Source": "192.168.1.4",
      "Destination": null
    },
    "MAC": {
      "Source": null,
      "Destination": null
    },
    "Port": {
      "Source": null,
      "Destination": 8080
    },
    "Interface": {
      "Source": "Interfaces.IP.LAN.Br0",
      "Destination": null
    },
    "TransportProtocol": "TCP",
    "Statistics": {
      "Hits": 0
    }
  }
}</v>
      </c>
      <c r="H144" s="27" t="str">
        <f>VLOOKUP(C144,_RESOURCE_MAP[],2,FALSE)</f>
        <v>Firewall Filter Rule</v>
      </c>
      <c r="I144" s="65" t="str">
        <f>CONCATENATE(VLOOKUP(D144,_METHODS_DESCRIPTION_MAP[],2,FALSE),IF(RIGHT(C144,1)="}"," specified "," "),H144,VLOOKUP(D144,_METHODS_DESCRIPTION_MAP[],3,FALSE))</f>
        <v>Retrieves the status and configuration parameters in regards to the specified Firewall Filter Rule.</v>
      </c>
    </row>
    <row r="145" spans="1:9" s="3" customFormat="1" x14ac:dyDescent="0.25">
      <c r="A145" s="26">
        <f>VLOOKUP(C145,_RESOURCE_MAP[],3,FALSE)</f>
        <v>2</v>
      </c>
      <c r="B145" s="25" t="str">
        <f>IFERROR(VLOOKUP(C145,_PACKAGES_MAP[],3,FALSE),"-")</f>
        <v>-</v>
      </c>
      <c r="C145" s="27" t="s">
        <v>292</v>
      </c>
      <c r="D145" s="27" t="s">
        <v>96</v>
      </c>
      <c r="E145" s="27" t="s">
        <v>1</v>
      </c>
      <c r="F145" s="27" t="s">
        <v>1</v>
      </c>
      <c r="G145" s="27" t="str">
        <f>CONCATENATE("{
  ""Header"": {
    ""Name"": """,'Response Codes'!$B$2,"""
  }",IF(F145="-","
}",CONCATENATE(",
  ""Body"": ",SUBSTITUTE(F145,"
","
  "),"
}")))</f>
        <v>{
  "Header": {
    "Name": "OK"
  }
}</v>
      </c>
      <c r="H145" s="27" t="str">
        <f>VLOOKUP(C145,_RESOURCE_MAP[],2,FALSE)</f>
        <v>Firewall Filter Rule</v>
      </c>
      <c r="I145" s="65" t="str">
        <f>CONCATENATE(VLOOKUP(D145,_METHODS_DESCRIPTION_MAP[],2,FALSE),IF(RIGHT(C145,1)="}"," specified "," "),H145,VLOOKUP(D145,_METHODS_DESCRIPTION_MAP[],3,FALSE))</f>
        <v>Resets the statistics counters of the specified Firewall Filter Rule.</v>
      </c>
    </row>
    <row r="146" spans="1:9" s="3" customFormat="1" x14ac:dyDescent="0.25">
      <c r="A146" s="26">
        <f>VLOOKUP(C146,_RESOURCE_MAP[],3,FALSE)</f>
        <v>2</v>
      </c>
      <c r="B146" s="25" t="str">
        <f>IFERROR(VLOOKUP(C146,_PACKAGES_MAP[],3,FALSE),"-")</f>
        <v>-</v>
      </c>
      <c r="C146" s="27" t="s">
        <v>292</v>
      </c>
      <c r="D146" s="27" t="s">
        <v>21</v>
      </c>
      <c r="E146" s="27" t="s">
        <v>297</v>
      </c>
      <c r="F146" s="27" t="s">
        <v>1</v>
      </c>
      <c r="G146" s="27" t="str">
        <f>CONCATENATE("{
  ""Header"": {
    ""Name"": """,'Response Codes'!$B$2,"""
  }",IF(F146="-","
}",CONCATENATE(",
  ""Body"": ",SUBSTITUTE(F146,"
","
  "),"
}")))</f>
        <v>{
  "Header": {
    "Name": "OK"
  }
}</v>
      </c>
      <c r="H146" s="27" t="str">
        <f>VLOOKUP(C146,_RESOURCE_MAP[],2,FALSE)</f>
        <v>Firewall Filter Rule</v>
      </c>
      <c r="I146" s="65" t="str">
        <f>CONCATENATE(VLOOKUP(D146,_METHODS_DESCRIPTION_MAP[],2,FALSE),IF(RIGHT(C146,1)="}"," specified "," "),H146,VLOOKUP(D146,_METHODS_DESCRIPTION_MAP[],3,FALSE))</f>
        <v>Modifies the status and configuration parameters of the specified Firewall Filter Rule.</v>
      </c>
    </row>
    <row r="147" spans="1:9" s="3" customFormat="1" x14ac:dyDescent="0.25">
      <c r="A147" s="26">
        <f>VLOOKUP(C147,_RESOURCE_MAP[],3,FALSE)</f>
        <v>2</v>
      </c>
      <c r="B147" s="25" t="str">
        <f>IFERROR(VLOOKUP(C147,_PACKAGES_MAP[],3,FALSE),"-")</f>
        <v>IDS</v>
      </c>
      <c r="C147" s="28" t="s">
        <v>2236</v>
      </c>
      <c r="D147" s="28" t="s">
        <v>22</v>
      </c>
      <c r="E147" s="28" t="s">
        <v>1</v>
      </c>
      <c r="F147" s="28" t="s">
        <v>2015</v>
      </c>
      <c r="G147" s="27" t="str">
        <f>CONCATENATE("{
  ""Header"": {
    ""Name"": """,'Response Codes'!$B$2,"""
  }",IF(F147="-","
}",CONCATENATE(",
  ""Body"": ",SUBSTITUTE(F147,"
","
  "),"
}")))</f>
        <v>{
  "Header": {
    "Name": "OK"
  },
  "Body": {
    "Enabled": true,
    "Status": "Active",
    "Statistics": {
      "Bans": {
        "Temporary": 3,
        "Permanent": 5,
        "Total": 8
      },
      "Filters": {
        "Active": 3,
        "Inactive": 2,
        "Total": 5
      }
    }
  }
}</v>
      </c>
      <c r="H147" s="27" t="str">
        <f>VLOOKUP(C147,_RESOURCE_MAP[],2,FALSE)</f>
        <v>Intrusion Detection System Service</v>
      </c>
      <c r="I147" s="65" t="str">
        <f>CONCATENATE(VLOOKUP(D147,_METHODS_DESCRIPTION_MAP[],2,FALSE),IF(RIGHT(C147,1)="}"," specified "," "),H147,VLOOKUP(D147,_METHODS_DESCRIPTION_MAP[],3,FALSE))</f>
        <v>Retrieves the status and configuration parameters in regards to the Intrusion Detection System Service.</v>
      </c>
    </row>
    <row r="148" spans="1:9" s="3" customFormat="1" x14ac:dyDescent="0.25">
      <c r="A148" s="26">
        <f>VLOOKUP(C148,_RESOURCE_MAP[],3,FALSE)</f>
        <v>2</v>
      </c>
      <c r="B148" s="25" t="str">
        <f>IFERROR(VLOOKUP(C148,_PACKAGES_MAP[],3,FALSE),"-")</f>
        <v>IDS</v>
      </c>
      <c r="C148" s="28" t="s">
        <v>2236</v>
      </c>
      <c r="D148" s="28" t="s">
        <v>96</v>
      </c>
      <c r="E148" s="28" t="s">
        <v>1</v>
      </c>
      <c r="F148" s="28" t="s">
        <v>1</v>
      </c>
      <c r="G148" s="27" t="str">
        <f>CONCATENATE("{
  ""Header"": {
    ""Name"": """,'Response Codes'!$B$2,"""
  }",IF(F148="-","
}",CONCATENATE(",
  ""Body"": ",SUBSTITUTE(F148,"
","
  "),"
}")))</f>
        <v>{
  "Header": {
    "Name": "OK"
  }
}</v>
      </c>
      <c r="H148" s="27" t="str">
        <f>VLOOKUP(C148,_RESOURCE_MAP[],2,FALSE)</f>
        <v>Intrusion Detection System Service</v>
      </c>
      <c r="I148" s="65" t="str">
        <f>CONCATENATE(VLOOKUP(D148,_METHODS_DESCRIPTION_MAP[],2,FALSE),IF(RIGHT(C148,1)="}"," specified "," "),H148,VLOOKUP(D148,_METHODS_DESCRIPTION_MAP[],3,FALSE))</f>
        <v>Resets the statistics counters of the Intrusion Detection System Service.</v>
      </c>
    </row>
    <row r="149" spans="1:9" s="3" customFormat="1" x14ac:dyDescent="0.25">
      <c r="A149" s="26">
        <f>VLOOKUP(C149,_RESOURCE_MAP[],3,FALSE)</f>
        <v>2</v>
      </c>
      <c r="B149" s="25" t="str">
        <f>IFERROR(VLOOKUP(C149,_PACKAGES_MAP[],3,FALSE),"-")</f>
        <v>IDS</v>
      </c>
      <c r="C149" s="28" t="s">
        <v>2236</v>
      </c>
      <c r="D149" s="28" t="s">
        <v>21</v>
      </c>
      <c r="E149" s="28" t="s">
        <v>240</v>
      </c>
      <c r="F149" s="28" t="s">
        <v>1</v>
      </c>
      <c r="G149" s="27" t="str">
        <f>CONCATENATE("{
  ""Header"": {
    ""Name"": """,'Response Codes'!$B$2,"""
  }",IF(F149="-","
}",CONCATENATE(",
  ""Body"": ",SUBSTITUTE(F149,"
","
  "),"
}")))</f>
        <v>{
  "Header": {
    "Name": "OK"
  }
}</v>
      </c>
      <c r="H149" s="27" t="str">
        <f>VLOOKUP(C149,_RESOURCE_MAP[],2,FALSE)</f>
        <v>Intrusion Detection System Service</v>
      </c>
      <c r="I149" s="65" t="str">
        <f>CONCATENATE(VLOOKUP(D149,_METHODS_DESCRIPTION_MAP[],2,FALSE),IF(RIGHT(C149,1)="}"," specified "," "),H149,VLOOKUP(D149,_METHODS_DESCRIPTION_MAP[],3,FALSE))</f>
        <v>Modifies the status and configuration parameters of the Intrusion Detection System Service.</v>
      </c>
    </row>
    <row r="150" spans="1:9" s="3" customFormat="1" x14ac:dyDescent="0.25">
      <c r="A150" s="26">
        <f>VLOOKUP(C150,_RESOURCE_MAP[],3,FALSE)</f>
        <v>2</v>
      </c>
      <c r="B150" s="25" t="str">
        <f>IFERROR(VLOOKUP(C150,_PACKAGES_MAP[],3,FALSE),"-")</f>
        <v>IDS</v>
      </c>
      <c r="C150" s="28" t="s">
        <v>2282</v>
      </c>
      <c r="D150" s="28" t="s">
        <v>19</v>
      </c>
      <c r="E150" s="28" t="s">
        <v>2605</v>
      </c>
      <c r="F150" s="28" t="s">
        <v>142</v>
      </c>
      <c r="G150" s="27" t="str">
        <f>CONCATENATE("{
  ""Header"": {
    ""Name"": """,'Response Codes'!$B$2,"""
  }",IF(F150="-","
}",CONCATENATE(",
  ""Body"": ",SUBSTITUTE(F150,"
","
  "),"
}")))</f>
        <v>{
  "Header": {
    "Name": "OK"
  },
  "Body": {
    "Id": 0
  }
}</v>
      </c>
      <c r="H150" s="27" t="str">
        <f>VLOOKUP(C150,_RESOURCE_MAP[],2,FALSE)</f>
        <v>Intrusion Detection System Filter</v>
      </c>
      <c r="I150" s="65" t="str">
        <f>CONCATENATE(VLOOKUP(D150,_METHODS_DESCRIPTION_MAP[],2,FALSE),IF(RIGHT(C150,1)="}"," specified "," "),H150,VLOOKUP(D150,_METHODS_DESCRIPTION_MAP[],3,FALSE))</f>
        <v>Adds a new Intrusion Detection System Filter.</v>
      </c>
    </row>
    <row r="151" spans="1:9" s="3" customFormat="1" x14ac:dyDescent="0.25">
      <c r="A151" s="26">
        <f>VLOOKUP(C151,_RESOURCE_MAP[],3,FALSE)</f>
        <v>2</v>
      </c>
      <c r="B151" s="25" t="str">
        <f>IFERROR(VLOOKUP(C151,_PACKAGES_MAP[],3,FALSE),"-")</f>
        <v>IDS</v>
      </c>
      <c r="C151" s="28" t="s">
        <v>2282</v>
      </c>
      <c r="D151" s="28" t="s">
        <v>20</v>
      </c>
      <c r="E151" s="28" t="s">
        <v>2016</v>
      </c>
      <c r="F151" s="28" t="s">
        <v>2017</v>
      </c>
      <c r="G151" s="27" t="str">
        <f>CONCATENATE("{
  ""Header"": {
    ""Name"": """,'Response Codes'!$B$2,"""
  }",IF(F151="-","
}",CONCATENATE(",
  ""Body"": ",SUBSTITUTE(F151,"
","
  "),"
}")))</f>
        <v>{
  "Header": {
    "Name": "OK"
  },
  "Body": {
    "List": [
      {
        "Id": 0,
        "Name": "WUI",
        "Enabled": true,
        "ServiceId": "Services.Management.WUI",
        "Events": [5, 17],
        "Ports": {
          "TCP": [80, 443],
          "UDP": []
        },
        "Temporary": {
          "Enabled": true,
          "AllowedFailedAttempts": 50,
          "FindTime": 300,
          "BanTime": 3600
        },
        "Permanent": {
          "Enabled": true,
          "AllowedTemporaryBans": 3,
          "FindTime": 500
        }
      }
    ],
    "Limit": 0,
    "Offset": 0
  }
}</v>
      </c>
      <c r="H151" s="27" t="str">
        <f>VLOOKUP(C151,_RESOURCE_MAP[],2,FALSE)</f>
        <v>Intrusion Detection System Filter</v>
      </c>
      <c r="I151" s="65" t="str">
        <f>CONCATENATE(VLOOKUP(D151,_METHODS_DESCRIPTION_MAP[],2,FALSE),IF(RIGHT(C151,1)="}"," specified "," "),H151,VLOOKUP(D151,_METHODS_DESCRIPTION_MAP[],3,FALSE))</f>
        <v>Retrieves a list of Intrusion Detection System Filters.</v>
      </c>
    </row>
    <row r="152" spans="1:9" s="3" customFormat="1" x14ac:dyDescent="0.25">
      <c r="A152" s="26">
        <f>VLOOKUP(C152,_RESOURCE_MAP[],3,FALSE)</f>
        <v>2</v>
      </c>
      <c r="B152" s="25" t="str">
        <f>IFERROR(VLOOKUP(C152,_PACKAGES_MAP[],3,FALSE),"-")</f>
        <v>IDS</v>
      </c>
      <c r="C152" s="28" t="s">
        <v>2283</v>
      </c>
      <c r="D152" s="28" t="s">
        <v>23</v>
      </c>
      <c r="E152" s="28" t="s">
        <v>1</v>
      </c>
      <c r="F152" s="28" t="s">
        <v>1</v>
      </c>
      <c r="G152" s="27" t="str">
        <f>CONCATENATE("{
  ""Header"": {
    ""Name"": """,'Response Codes'!$B$2,"""
  }",IF(F152="-","
}",CONCATENATE(",
  ""Body"": ",SUBSTITUTE(F152,"
","
  "),"
}")))</f>
        <v>{
  "Header": {
    "Name": "OK"
  }
}</v>
      </c>
      <c r="H152" s="27" t="str">
        <f>VLOOKUP(C152,_RESOURCE_MAP[],2,FALSE)</f>
        <v>Intrusion Detection System Filter</v>
      </c>
      <c r="I152" s="65" t="str">
        <f>CONCATENATE(VLOOKUP(D152,_METHODS_DESCRIPTION_MAP[],2,FALSE),IF(RIGHT(C152,1)="}"," specified "," "),H152,VLOOKUP(D152,_METHODS_DESCRIPTION_MAP[],3,FALSE))</f>
        <v>Deletes the specified Intrusion Detection System Filter.</v>
      </c>
    </row>
    <row r="153" spans="1:9" s="3" customFormat="1" x14ac:dyDescent="0.25">
      <c r="A153" s="26">
        <f>VLOOKUP(C153,_RESOURCE_MAP[],3,FALSE)</f>
        <v>2</v>
      </c>
      <c r="B153" s="25" t="str">
        <f>IFERROR(VLOOKUP(C153,_PACKAGES_MAP[],3,FALSE),"-")</f>
        <v>IDS</v>
      </c>
      <c r="C153" s="28" t="s">
        <v>2283</v>
      </c>
      <c r="D153" s="28" t="s">
        <v>22</v>
      </c>
      <c r="E153" s="28" t="s">
        <v>1</v>
      </c>
      <c r="F153" s="28" t="s">
        <v>2018</v>
      </c>
      <c r="G153" s="27" t="str">
        <f>CONCATENATE("{
  ""Header"": {
    ""Name"": """,'Response Codes'!$B$2,"""
  }",IF(F153="-","
}",CONCATENATE(",
  ""Body"": ",SUBSTITUTE(F153,"
","
  "),"
}")))</f>
        <v>{
  "Header": {
    "Name": "OK"
  },
  "Body": {
    "Id": 0,
    "Name": "WUI",
    "Enabled": true,
    "ServiceId": "Services.Management.WUI",
    "Events": [5, 17],
    "Ports": {
      "TCP": [80, 443],
      "UDP": []
    },
    "Temporary": {
      "Enabled": true,
      "AllowedFailedAttempts": 50,
      "FindTime": 300,
      "BanTime": 3600
    },
    "Permanent": {
      "Enabled": true,
      "AllowedTemporaryBans": 3,
      "FindTime": 500
    }
  }
}</v>
      </c>
      <c r="H153" s="27" t="str">
        <f>VLOOKUP(C153,_RESOURCE_MAP[],2,FALSE)</f>
        <v>Intrusion Detection System Filter</v>
      </c>
      <c r="I153" s="65" t="str">
        <f>CONCATENATE(VLOOKUP(D153,_METHODS_DESCRIPTION_MAP[],2,FALSE),IF(RIGHT(C153,1)="}"," specified "," "),H153,VLOOKUP(D153,_METHODS_DESCRIPTION_MAP[],3,FALSE))</f>
        <v>Retrieves the status and configuration parameters in regards to the specified Intrusion Detection System Filter.</v>
      </c>
    </row>
    <row r="154" spans="1:9" s="3" customFormat="1" x14ac:dyDescent="0.25">
      <c r="A154" s="26">
        <f>VLOOKUP(C154,_RESOURCE_MAP[],3,FALSE)</f>
        <v>2</v>
      </c>
      <c r="B154" s="25" t="str">
        <f>IFERROR(VLOOKUP(C154,_PACKAGES_MAP[],3,FALSE),"-")</f>
        <v>IDS</v>
      </c>
      <c r="C154" s="28" t="s">
        <v>2283</v>
      </c>
      <c r="D154" s="28" t="s">
        <v>21</v>
      </c>
      <c r="E154" s="28" t="s">
        <v>2606</v>
      </c>
      <c r="F154" s="28" t="s">
        <v>1</v>
      </c>
      <c r="G154" s="27" t="str">
        <f>CONCATENATE("{
  ""Header"": {
    ""Name"": """,'Response Codes'!$B$2,"""
  }",IF(F154="-","
}",CONCATENATE(",
  ""Body"": ",SUBSTITUTE(F154,"
","
  "),"
}")))</f>
        <v>{
  "Header": {
    "Name": "OK"
  }
}</v>
      </c>
      <c r="H154" s="27" t="str">
        <f>VLOOKUP(C154,_RESOURCE_MAP[],2,FALSE)</f>
        <v>Intrusion Detection System Filter</v>
      </c>
      <c r="I154" s="65" t="str">
        <f>CONCATENATE(VLOOKUP(D154,_METHODS_DESCRIPTION_MAP[],2,FALSE),IF(RIGHT(C154,1)="}"," specified "," "),H154,VLOOKUP(D154,_METHODS_DESCRIPTION_MAP[],3,FALSE))</f>
        <v>Modifies the status and configuration parameters of the specified Intrusion Detection System Filter.</v>
      </c>
    </row>
    <row r="155" spans="1:9" s="3" customFormat="1" x14ac:dyDescent="0.25">
      <c r="A155" s="26">
        <f>VLOOKUP(C155,_RESOURCE_MAP[],3,FALSE)</f>
        <v>2</v>
      </c>
      <c r="B155" s="25" t="str">
        <f>IFERROR(VLOOKUP(C155,_PACKAGES_MAP[],3,FALSE),"-")</f>
        <v>IDS</v>
      </c>
      <c r="C155" s="28" t="s">
        <v>2284</v>
      </c>
      <c r="D155" s="28" t="s">
        <v>19</v>
      </c>
      <c r="E155" s="28" t="s">
        <v>2019</v>
      </c>
      <c r="F155" s="28" t="s">
        <v>1442</v>
      </c>
      <c r="G155" s="27" t="str">
        <f>CONCATENATE("{
  ""Header"": {
    ""Name"": """,'Response Codes'!$B$2,"""
  }",IF(F155="-","
}",CONCATENATE(",
  ""Body"": ",SUBSTITUTE(F155,"
","
  "),"
}")))</f>
        <v>{
  "Header": {
    "Name": "OK"
  },
  "Body": {
    "Id": "1"
  }
}</v>
      </c>
      <c r="H155" s="27" t="str">
        <f>VLOOKUP(C155,_RESOURCE_MAP[],2,FALSE)</f>
        <v>Intrusion Detection System Filtered Client</v>
      </c>
      <c r="I155" s="65" t="str">
        <f>CONCATENATE(VLOOKUP(D155,_METHODS_DESCRIPTION_MAP[],2,FALSE),IF(RIGHT(C155,1)="}"," specified "," "),H155,VLOOKUP(D155,_METHODS_DESCRIPTION_MAP[],3,FALSE))</f>
        <v>Adds a new Intrusion Detection System Filtered Client.</v>
      </c>
    </row>
    <row r="156" spans="1:9" s="3" customFormat="1" x14ac:dyDescent="0.25">
      <c r="A156" s="26">
        <f>VLOOKUP(C156,_RESOURCE_MAP[],3,FALSE)</f>
        <v>2</v>
      </c>
      <c r="B156" s="25" t="str">
        <f>IFERROR(VLOOKUP(C156,_PACKAGES_MAP[],3,FALSE),"-")</f>
        <v>IDS</v>
      </c>
      <c r="C156" s="28" t="s">
        <v>2284</v>
      </c>
      <c r="D156" s="28" t="s">
        <v>20</v>
      </c>
      <c r="E156" s="28" t="s">
        <v>2016</v>
      </c>
      <c r="F156" s="28" t="s">
        <v>2020</v>
      </c>
      <c r="G156" s="27" t="str">
        <f>CONCATENATE("{
  ""Header"": {
    ""Name"": """,'Response Codes'!$B$2,"""
  }",IF(F156="-","
}",CONCATENATE(",
  ""Body"": ",SUBSTITUTE(F156,"
","
  "),"
}")))</f>
        <v>{
  "Header": {
    "Name": "OK"
  },
  "Body": {
    "List": [
      {
        "Id": "1",
        "IP": "192.168.1.4",
        "Hostname": "iPhone",
        "Type": "Temporary",
        "Timestamp": "2018-04-09T20:45:00+01:00"
      }
    ],
    "Limit": 0,
    "Offset": 0
  }
}</v>
      </c>
      <c r="H156" s="27" t="str">
        <f>VLOOKUP(C156,_RESOURCE_MAP[],2,FALSE)</f>
        <v>Intrusion Detection System Filtered Client</v>
      </c>
      <c r="I156" s="65" t="str">
        <f>CONCATENATE(VLOOKUP(D156,_METHODS_DESCRIPTION_MAP[],2,FALSE),IF(RIGHT(C156,1)="}"," specified "," "),H156,VLOOKUP(D156,_METHODS_DESCRIPTION_MAP[],3,FALSE))</f>
        <v>Retrieves a list of Intrusion Detection System Filtered Clients.</v>
      </c>
    </row>
    <row r="157" spans="1:9" s="3" customFormat="1" x14ac:dyDescent="0.25">
      <c r="A157" s="26">
        <f>VLOOKUP(C157,_RESOURCE_MAP[],3,FALSE)</f>
        <v>2</v>
      </c>
      <c r="B157" s="25" t="str">
        <f>IFERROR(VLOOKUP(C157,_PACKAGES_MAP[],3,FALSE),"-")</f>
        <v>IDS</v>
      </c>
      <c r="C157" s="28" t="s">
        <v>2285</v>
      </c>
      <c r="D157" s="28" t="s">
        <v>23</v>
      </c>
      <c r="E157" s="28" t="s">
        <v>1</v>
      </c>
      <c r="F157" s="28" t="s">
        <v>1</v>
      </c>
      <c r="G157" s="27" t="str">
        <f>CONCATENATE("{
  ""Header"": {
    ""Name"": """,'Response Codes'!$B$2,"""
  }",IF(F157="-","
}",CONCATENATE(",
  ""Body"": ",SUBSTITUTE(F157,"
","
  "),"
}")))</f>
        <v>{
  "Header": {
    "Name": "OK"
  }
}</v>
      </c>
      <c r="H157" s="27" t="str">
        <f>VLOOKUP(C157,_RESOURCE_MAP[],2,FALSE)</f>
        <v>Intrusion Detection System Filtered Client</v>
      </c>
      <c r="I157" s="65" t="str">
        <f>CONCATENATE(VLOOKUP(D157,_METHODS_DESCRIPTION_MAP[],2,FALSE),IF(RIGHT(C157,1)="}"," specified "," "),H157,VLOOKUP(D157,_METHODS_DESCRIPTION_MAP[],3,FALSE))</f>
        <v>Deletes the specified Intrusion Detection System Filtered Client.</v>
      </c>
    </row>
    <row r="158" spans="1:9" s="3" customFormat="1" x14ac:dyDescent="0.25">
      <c r="A158" s="26">
        <f>VLOOKUP(C158,_RESOURCE_MAP[],3,FALSE)</f>
        <v>2</v>
      </c>
      <c r="B158" s="25" t="str">
        <f>IFERROR(VLOOKUP(C158,_PACKAGES_MAP[],3,FALSE),"-")</f>
        <v>IDS</v>
      </c>
      <c r="C158" s="28" t="s">
        <v>2285</v>
      </c>
      <c r="D158" s="28" t="s">
        <v>22</v>
      </c>
      <c r="E158" s="28" t="s">
        <v>1</v>
      </c>
      <c r="F158" s="28" t="s">
        <v>2021</v>
      </c>
      <c r="G158" s="27" t="str">
        <f>CONCATENATE("{
  ""Header"": {
    ""Name"": """,'Response Codes'!$B$2,"""
  }",IF(F158="-","
}",CONCATENATE(",
  ""Body"": ",SUBSTITUTE(F158,"
","
  "),"
}")))</f>
        <v>{
  "Header": {
    "Name": "OK"
  },
  "Body": {
    "Id": "1",
    "IP": "192.168.1.4",
    "Hostname": "iPhone",
    "Type": "Temporary",
    "Timestamp": "2018-04-09T20:45:00+01:00"
  }
}</v>
      </c>
      <c r="H158" s="27" t="str">
        <f>VLOOKUP(C158,_RESOURCE_MAP[],2,FALSE)</f>
        <v>Intrusion Detection System Filtered Client</v>
      </c>
      <c r="I158" s="65" t="str">
        <f>CONCATENATE(VLOOKUP(D158,_METHODS_DESCRIPTION_MAP[],2,FALSE),IF(RIGHT(C158,1)="}"," specified "," "),H158,VLOOKUP(D158,_METHODS_DESCRIPTION_MAP[],3,FALSE))</f>
        <v>Retrieves the status and configuration parameters in regards to the specified Intrusion Detection System Filtered Client.</v>
      </c>
    </row>
    <row r="159" spans="1:9" s="3" customFormat="1" x14ac:dyDescent="0.25">
      <c r="A159" s="26">
        <f>VLOOKUP(C159,_RESOURCE_MAP[],3,FALSE)</f>
        <v>2</v>
      </c>
      <c r="B159" s="25" t="str">
        <f>IFERROR(VLOOKUP(C159,_PACKAGES_MAP[],3,FALSE),"-")</f>
        <v>-</v>
      </c>
      <c r="C159" s="27" t="s">
        <v>298</v>
      </c>
      <c r="D159" s="27" t="s">
        <v>20</v>
      </c>
      <c r="E159" s="27" t="s">
        <v>53</v>
      </c>
      <c r="F159" s="27" t="s">
        <v>1891</v>
      </c>
      <c r="G159" s="27" t="str">
        <f>CONCATENATE("{
  ""Header"": {
    ""Name"": """,'Response Codes'!$B$2,"""
  }",IF(F159="-","
}",CONCATENATE(",
  ""Body"": ",SUBSTITUTE(F159,"
","
  "),"
}")))</f>
        <v>{
  "Header": {
    "Name": "OK"
  },
  "Body": {
    "List": [
      {
        "Id": "0",
        "Name": "FTP",
        "Port": 21,
        "Enabled": true
      }
    ],
    "Limit": 10,
    "Offset": 0
  }
}</v>
      </c>
      <c r="H159" s="27" t="str">
        <f>VLOOKUP(C159,_RESOURCE_MAP[],2,FALSE)</f>
        <v>Firewall NAT ALG</v>
      </c>
      <c r="I159" s="65" t="str">
        <f>CONCATENATE(VLOOKUP(D159,_METHODS_DESCRIPTION_MAP[],2,FALSE),IF(RIGHT(C159,1)="}"," specified "," "),H159,VLOOKUP(D159,_METHODS_DESCRIPTION_MAP[],3,FALSE))</f>
        <v>Retrieves a list of Firewall NAT ALGs.</v>
      </c>
    </row>
    <row r="160" spans="1:9" s="3" customFormat="1" x14ac:dyDescent="0.25">
      <c r="A160" s="26">
        <f>VLOOKUP(C160,_RESOURCE_MAP[],3,FALSE)</f>
        <v>2</v>
      </c>
      <c r="B160" s="25" t="str">
        <f>IFERROR(VLOOKUP(C160,_PACKAGES_MAP[],3,FALSE),"-")</f>
        <v>-</v>
      </c>
      <c r="C160" s="27" t="s">
        <v>299</v>
      </c>
      <c r="D160" s="27" t="s">
        <v>22</v>
      </c>
      <c r="E160" s="27" t="s">
        <v>1</v>
      </c>
      <c r="F160" s="27" t="s">
        <v>1892</v>
      </c>
      <c r="G160" s="27" t="str">
        <f>CONCATENATE("{
  ""Header"": {
    ""Name"": """,'Response Codes'!$B$2,"""
  }",IF(F160="-","
}",CONCATENATE(",
  ""Body"": ",SUBSTITUTE(F160,"
","
  "),"
}")))</f>
        <v>{
  "Header": {
    "Name": "OK"
  },
  "Body": {
    "Id": "0",
    "Name": "FTP",
    "Port": 21,
    "Enabled": true
  }
}</v>
      </c>
      <c r="H160" s="27" t="str">
        <f>VLOOKUP(C160,_RESOURCE_MAP[],2,FALSE)</f>
        <v>Firewall NAT ALG</v>
      </c>
      <c r="I160" s="65" t="str">
        <f>CONCATENATE(VLOOKUP(D160,_METHODS_DESCRIPTION_MAP[],2,FALSE),IF(RIGHT(C160,1)="}"," specified "," "),H160,VLOOKUP(D160,_METHODS_DESCRIPTION_MAP[],3,FALSE))</f>
        <v>Retrieves the status and configuration parameters in regards to the specified Firewall NAT ALG.</v>
      </c>
    </row>
    <row r="161" spans="1:9" s="3" customFormat="1" x14ac:dyDescent="0.25">
      <c r="A161" s="26">
        <f>VLOOKUP(C161,_RESOURCE_MAP[],3,FALSE)</f>
        <v>2</v>
      </c>
      <c r="B161" s="25" t="str">
        <f>IFERROR(VLOOKUP(C161,_PACKAGES_MAP[],3,FALSE),"-")</f>
        <v>-</v>
      </c>
      <c r="C161" s="27" t="s">
        <v>299</v>
      </c>
      <c r="D161" s="27" t="s">
        <v>21</v>
      </c>
      <c r="E161" s="27" t="s">
        <v>301</v>
      </c>
      <c r="F161" s="27" t="s">
        <v>1</v>
      </c>
      <c r="G161" s="27" t="str">
        <f>CONCATENATE("{
  ""Header"": {
    ""Name"": """,'Response Codes'!$B$2,"""
  }",IF(F161="-","
}",CONCATENATE(",
  ""Body"": ",SUBSTITUTE(F161,"
","
  "),"
}")))</f>
        <v>{
  "Header": {
    "Name": "OK"
  }
}</v>
      </c>
      <c r="H161" s="27" t="str">
        <f>VLOOKUP(C161,_RESOURCE_MAP[],2,FALSE)</f>
        <v>Firewall NAT ALG</v>
      </c>
      <c r="I161" s="65" t="str">
        <f>CONCATENATE(VLOOKUP(D161,_METHODS_DESCRIPTION_MAP[],2,FALSE),IF(RIGHT(C161,1)="}"," specified "," "),H161,VLOOKUP(D161,_METHODS_DESCRIPTION_MAP[],3,FALSE))</f>
        <v>Modifies the status and configuration parameters of the specified Firewall NAT ALG.</v>
      </c>
    </row>
    <row r="162" spans="1:9" s="3" customFormat="1" x14ac:dyDescent="0.25">
      <c r="A162" s="26">
        <f>VLOOKUP(C162,_RESOURCE_MAP[],3,FALSE)</f>
        <v>2</v>
      </c>
      <c r="B162" s="25" t="str">
        <f>IFERROR(VLOOKUP(C162,_PACKAGES_MAP[],3,FALSE),"-")</f>
        <v>-</v>
      </c>
      <c r="C162" s="27" t="s">
        <v>39</v>
      </c>
      <c r="D162" s="27" t="s">
        <v>22</v>
      </c>
      <c r="E162" s="27" t="s">
        <v>1</v>
      </c>
      <c r="F162" s="27" t="s">
        <v>302</v>
      </c>
      <c r="G162" s="27" t="str">
        <f>CONCATENATE("{
  ""Header"": {
    ""Name"": """,'Response Codes'!$B$2,"""
  }",IF(F162="-","
}",CONCATENATE(",
  ""Body"": ",SUBSTITUTE(F162,"
","
  "),"
}")))</f>
        <v>{
  "Header": {
    "Name": "OK"
  },
  "Body": {
    "Enabled": true,
    "Status": "Active",
    "MAC": "AA:BB:CC:00:11:22",
    "Isolate": true,
    "Subnet": "Services.Local.DHCP.Server.Pools.DMZ",
    "Statistics": {
      "Packets": {
        "Transmitted": 0,
        "Received": 0
      },
      "Bytes": {
        "Transmitted": 0,
        "Received": 0
      }
    }
  }
}</v>
      </c>
      <c r="H162" s="27" t="str">
        <f>VLOOKUP(C162,_RESOURCE_MAP[],2,FALSE)</f>
        <v>DMZ</v>
      </c>
      <c r="I162" s="65" t="str">
        <f>CONCATENATE(VLOOKUP(D162,_METHODS_DESCRIPTION_MAP[],2,FALSE),IF(RIGHT(C162,1)="}"," specified "," "),H162,VLOOKUP(D162,_METHODS_DESCRIPTION_MAP[],3,FALSE))</f>
        <v>Retrieves the status and configuration parameters in regards to the DMZ.</v>
      </c>
    </row>
    <row r="163" spans="1:9" s="3" customFormat="1" x14ac:dyDescent="0.25">
      <c r="A163" s="26">
        <f>VLOOKUP(C163,_RESOURCE_MAP[],3,FALSE)</f>
        <v>2</v>
      </c>
      <c r="B163" s="25" t="str">
        <f>IFERROR(VLOOKUP(C163,_PACKAGES_MAP[],3,FALSE),"-")</f>
        <v>-</v>
      </c>
      <c r="C163" s="27" t="s">
        <v>39</v>
      </c>
      <c r="D163" s="27" t="s">
        <v>21</v>
      </c>
      <c r="E163" s="27" t="s">
        <v>303</v>
      </c>
      <c r="F163" s="27" t="s">
        <v>1</v>
      </c>
      <c r="G163" s="27" t="str">
        <f>CONCATENATE("{
  ""Header"": {
    ""Name"": """,'Response Codes'!$B$2,"""
  }",IF(F163="-","
}",CONCATENATE(",
  ""Body"": ",SUBSTITUTE(F163,"
","
  "),"
}")))</f>
        <v>{
  "Header": {
    "Name": "OK"
  }
}</v>
      </c>
      <c r="H163" s="27" t="str">
        <f>VLOOKUP(C163,_RESOURCE_MAP[],2,FALSE)</f>
        <v>DMZ</v>
      </c>
      <c r="I163" s="65" t="str">
        <f>CONCATENATE(VLOOKUP(D163,_METHODS_DESCRIPTION_MAP[],2,FALSE),IF(RIGHT(C163,1)="}"," specified "," "),H163,VLOOKUP(D163,_METHODS_DESCRIPTION_MAP[],3,FALSE))</f>
        <v>Modifies the status and configuration parameters of the DMZ.</v>
      </c>
    </row>
    <row r="164" spans="1:9" s="3" customFormat="1" x14ac:dyDescent="0.25">
      <c r="A164" s="26">
        <f>VLOOKUP(C164,_RESOURCE_MAP[],3,FALSE)</f>
        <v>2</v>
      </c>
      <c r="B164" s="25" t="str">
        <f>IFERROR(VLOOKUP(C164,_PACKAGES_MAP[],3,FALSE),"-")</f>
        <v>-</v>
      </c>
      <c r="C164" s="27" t="s">
        <v>37</v>
      </c>
      <c r="D164" s="27" t="s">
        <v>19</v>
      </c>
      <c r="E164" s="27" t="s">
        <v>1893</v>
      </c>
      <c r="F164" s="27" t="s">
        <v>1442</v>
      </c>
      <c r="G164" s="27" t="str">
        <f>CONCATENATE("{
  ""Header"": {
    ""Name"": """,'Response Codes'!$B$2,"""
  }",IF(F164="-","
}",CONCATENATE(",
  ""Body"": ",SUBSTITUTE(F164,"
","
  "),"
}")))</f>
        <v>{
  "Header": {
    "Name": "OK"
  },
  "Body": {
    "Id": "1"
  }
}</v>
      </c>
      <c r="H164" s="27" t="str">
        <f>VLOOKUP(C164,_RESOURCE_MAP[],2,FALSE)</f>
        <v>NAT Rule</v>
      </c>
      <c r="I164" s="65" t="str">
        <f>CONCATENATE(VLOOKUP(D164,_METHODS_DESCRIPTION_MAP[],2,FALSE),IF(RIGHT(C164,1)="}"," specified "," "),H164,VLOOKUP(D164,_METHODS_DESCRIPTION_MAP[],3,FALSE))</f>
        <v>Adds a new NAT Rule.</v>
      </c>
    </row>
    <row r="165" spans="1:9" s="3" customFormat="1" x14ac:dyDescent="0.25">
      <c r="A165" s="26">
        <f>VLOOKUP(C165,_RESOURCE_MAP[],3,FALSE)</f>
        <v>2</v>
      </c>
      <c r="B165" s="25" t="str">
        <f>IFERROR(VLOOKUP(C165,_PACKAGES_MAP[],3,FALSE),"-")</f>
        <v>-</v>
      </c>
      <c r="C165" s="27" t="s">
        <v>37</v>
      </c>
      <c r="D165" s="27" t="s">
        <v>20</v>
      </c>
      <c r="E165" s="27" t="s">
        <v>53</v>
      </c>
      <c r="F165" s="27" t="s">
        <v>1894</v>
      </c>
      <c r="G165" s="27" t="str">
        <f>CONCATENATE("{
  ""Header"": {
    ""Name"": """,'Response Codes'!$B$2,"""
  }",IF(F165="-","
}",CONCATENATE(",
  ""Body"": ",SUBSTITUTE(F165,"
","
  "),"
}")))</f>
        <v>{
  "Header": {
    "Name": "OK"
  },
  "Body": {
    "List": [
      {
        "Id": "1",
        "Enabled": true,
        "Interface": [
          "Interfaces.IP.WAN_FTTH"
        ],
        "Template": "Services.Local.Firewall.NAT.Templates.SSH",
        "IP": "192.168.1.5"
      }
    ],
    "Limit": 10,
    "Offset": 0
  }
}</v>
      </c>
      <c r="H165" s="27" t="str">
        <f>VLOOKUP(C165,_RESOURCE_MAP[],2,FALSE)</f>
        <v>NAT Rule</v>
      </c>
      <c r="I165" s="65" t="str">
        <f>CONCATENATE(VLOOKUP(D165,_METHODS_DESCRIPTION_MAP[],2,FALSE),IF(RIGHT(C165,1)="}"," specified "," "),H165,VLOOKUP(D165,_METHODS_DESCRIPTION_MAP[],3,FALSE))</f>
        <v>Retrieves a list of NAT Rules.</v>
      </c>
    </row>
    <row r="166" spans="1:9" s="3" customFormat="1" x14ac:dyDescent="0.25">
      <c r="A166" s="26">
        <f>VLOOKUP(C166,_RESOURCE_MAP[],3,FALSE)</f>
        <v>2</v>
      </c>
      <c r="B166" s="25" t="str">
        <f>IFERROR(VLOOKUP(C166,_PACKAGES_MAP[],3,FALSE),"-")</f>
        <v>-</v>
      </c>
      <c r="C166" s="27" t="s">
        <v>38</v>
      </c>
      <c r="D166" s="27" t="s">
        <v>23</v>
      </c>
      <c r="E166" s="27" t="s">
        <v>1</v>
      </c>
      <c r="F166" s="27" t="s">
        <v>1</v>
      </c>
      <c r="G166" s="27" t="str">
        <f>CONCATENATE("{
  ""Header"": {
    ""Name"": """,'Response Codes'!$B$2,"""
  }",IF(F166="-","
}",CONCATENATE(",
  ""Body"": ",SUBSTITUTE(F166,"
","
  "),"
}")))</f>
        <v>{
  "Header": {
    "Name": "OK"
  }
}</v>
      </c>
      <c r="H166" s="27" t="str">
        <f>VLOOKUP(C166,_RESOURCE_MAP[],2,FALSE)</f>
        <v>NAT Rule</v>
      </c>
      <c r="I166" s="65" t="str">
        <f>CONCATENATE(VLOOKUP(D166,_METHODS_DESCRIPTION_MAP[],2,FALSE),IF(RIGHT(C166,1)="}"," specified "," "),H166,VLOOKUP(D166,_METHODS_DESCRIPTION_MAP[],3,FALSE))</f>
        <v>Deletes the specified NAT Rule.</v>
      </c>
    </row>
    <row r="167" spans="1:9" s="3" customFormat="1" x14ac:dyDescent="0.25">
      <c r="A167" s="26">
        <f>VLOOKUP(C167,_RESOURCE_MAP[],3,FALSE)</f>
        <v>2</v>
      </c>
      <c r="B167" s="25" t="str">
        <f>IFERROR(VLOOKUP(C167,_PACKAGES_MAP[],3,FALSE),"-")</f>
        <v>-</v>
      </c>
      <c r="C167" s="27" t="s">
        <v>38</v>
      </c>
      <c r="D167" s="27" t="s">
        <v>22</v>
      </c>
      <c r="E167" s="27" t="s">
        <v>1</v>
      </c>
      <c r="F167" s="27" t="s">
        <v>1893</v>
      </c>
      <c r="G167" s="27" t="str">
        <f>CONCATENATE("{
  ""Header"": {
    ""Name"": """,'Response Codes'!$B$2,"""
  }",IF(F167="-","
}",CONCATENATE(",
  ""Body"": ",SUBSTITUTE(F167,"
","
  "),"
}")))</f>
        <v>{
  "Header": {
    "Name": "OK"
  },
  "Body": {
    "Id": "1",
    "Enabled": true,
    "Interface": [
      "Interfaces.IP.WAN_FTTH"
    ],
    "Template": "Services.Local.Firewall.NAT.Templates.SSH",
    "IP": "192.168.1.5"
  }
}</v>
      </c>
      <c r="H167" s="27" t="str">
        <f>VLOOKUP(C167,_RESOURCE_MAP[],2,FALSE)</f>
        <v>NAT Rule</v>
      </c>
      <c r="I167" s="65" t="str">
        <f>CONCATENATE(VLOOKUP(D167,_METHODS_DESCRIPTION_MAP[],2,FALSE),IF(RIGHT(C167,1)="}"," specified "," "),H167,VLOOKUP(D167,_METHODS_DESCRIPTION_MAP[],3,FALSE))</f>
        <v>Retrieves the status and configuration parameters in regards to the specified NAT Rule.</v>
      </c>
    </row>
    <row r="168" spans="1:9" s="3" customFormat="1" x14ac:dyDescent="0.25">
      <c r="A168" s="26">
        <f>VLOOKUP(C168,_RESOURCE_MAP[],3,FALSE)</f>
        <v>2</v>
      </c>
      <c r="B168" s="25" t="str">
        <f>IFERROR(VLOOKUP(C168,_PACKAGES_MAP[],3,FALSE),"-")</f>
        <v>-</v>
      </c>
      <c r="C168" s="27" t="s">
        <v>38</v>
      </c>
      <c r="D168" s="27" t="s">
        <v>21</v>
      </c>
      <c r="E168" s="27" t="s">
        <v>232</v>
      </c>
      <c r="F168" s="27" t="s">
        <v>1</v>
      </c>
      <c r="G168" s="27" t="str">
        <f>CONCATENATE("{
  ""Header"": {
    ""Name"": """,'Response Codes'!$B$2,"""
  }",IF(F168="-","
}",CONCATENATE(",
  ""Body"": ",SUBSTITUTE(F168,"
","
  "),"
}")))</f>
        <v>{
  "Header": {
    "Name": "OK"
  }
}</v>
      </c>
      <c r="H168" s="27" t="str">
        <f>VLOOKUP(C168,_RESOURCE_MAP[],2,FALSE)</f>
        <v>NAT Rule</v>
      </c>
      <c r="I168" s="65" t="str">
        <f>CONCATENATE(VLOOKUP(D168,_METHODS_DESCRIPTION_MAP[],2,FALSE),IF(RIGHT(C168,1)="}"," specified "," "),H168,VLOOKUP(D168,_METHODS_DESCRIPTION_MAP[],3,FALSE))</f>
        <v>Modifies the status and configuration parameters of the specified NAT Rule.</v>
      </c>
    </row>
    <row r="169" spans="1:9" s="3" customFormat="1" x14ac:dyDescent="0.25">
      <c r="A169" s="26">
        <f>VLOOKUP(C169,_RESOURCE_MAP[],3,FALSE)</f>
        <v>2</v>
      </c>
      <c r="B169" s="25" t="str">
        <f>IFERROR(VLOOKUP(C169,_PACKAGES_MAP[],3,FALSE),"-")</f>
        <v>-</v>
      </c>
      <c r="C169" s="27" t="s">
        <v>224</v>
      </c>
      <c r="D169" s="27" t="s">
        <v>19</v>
      </c>
      <c r="E169" s="27" t="s">
        <v>228</v>
      </c>
      <c r="F169" s="27" t="s">
        <v>229</v>
      </c>
      <c r="G169" s="27" t="str">
        <f>CONCATENATE("{
  ""Header"": {
    ""Name"": """,'Response Codes'!$B$2,"""
  }",IF(F169="-","
}",CONCATENATE(",
  ""Body"": ",SUBSTITUTE(F169,"
","
  "),"
}")))</f>
        <v>{
  "Header": {
    "Name": "OK"
  },
  "Body": {
    "Id": "SSH"
  }
}</v>
      </c>
      <c r="H169" s="27" t="str">
        <f>VLOOKUP(C169,_RESOURCE_MAP[],2,FALSE)</f>
        <v>NAT Template</v>
      </c>
      <c r="I169" s="65" t="str">
        <f>CONCATENATE(VLOOKUP(D169,_METHODS_DESCRIPTION_MAP[],2,FALSE),IF(RIGHT(C169,1)="}"," specified "," "),H169,VLOOKUP(D169,_METHODS_DESCRIPTION_MAP[],3,FALSE))</f>
        <v>Adds a new NAT Template.</v>
      </c>
    </row>
    <row r="170" spans="1:9" x14ac:dyDescent="0.25">
      <c r="A170" s="26">
        <f>VLOOKUP(C170,_RESOURCE_MAP[],3,FALSE)</f>
        <v>2</v>
      </c>
      <c r="B170" s="25" t="str">
        <f>IFERROR(VLOOKUP(C170,_PACKAGES_MAP[],3,FALSE),"-")</f>
        <v>-</v>
      </c>
      <c r="C170" s="27" t="s">
        <v>224</v>
      </c>
      <c r="D170" s="27" t="s">
        <v>20</v>
      </c>
      <c r="E170" s="27" t="s">
        <v>53</v>
      </c>
      <c r="F170" s="27" t="s">
        <v>230</v>
      </c>
      <c r="G170" s="27" t="str">
        <f>CONCATENATE("{
  ""Header"": {
    ""Name"": """,'Response Codes'!$B$2,"""
  }",IF(F170="-","
}",CONCATENATE(",
  ""Body"": ",SUBSTITUTE(F170,"
","
  "),"
}")))</f>
        <v>{
  "Header": {
    "Name": "OK"
  },
  "Body": {
    "List": [
      {
        "Id": "SSH",
        "Name": "SSH",
        "Port": {
          "External": 22,
          "Internal": 22
        },
        "Protocol": {
          "TCP": true,
          "UDP": false
        }
      }
    ],
    "Limit": 10,
    "Offset": 0
  }
}</v>
      </c>
      <c r="H170" s="27" t="str">
        <f>VLOOKUP(C170,_RESOURCE_MAP[],2,FALSE)</f>
        <v>NAT Template</v>
      </c>
      <c r="I170" s="65" t="str">
        <f>CONCATENATE(VLOOKUP(D170,_METHODS_DESCRIPTION_MAP[],2,FALSE),IF(RIGHT(C170,1)="}"," specified "," "),H170,VLOOKUP(D170,_METHODS_DESCRIPTION_MAP[],3,FALSE))</f>
        <v>Retrieves a list of NAT Templates.</v>
      </c>
    </row>
    <row r="171" spans="1:9" x14ac:dyDescent="0.25">
      <c r="A171" s="26">
        <f>VLOOKUP(C171,_RESOURCE_MAP[],3,FALSE)</f>
        <v>2</v>
      </c>
      <c r="B171" s="25" t="str">
        <f>IFERROR(VLOOKUP(C171,_PACKAGES_MAP[],3,FALSE),"-")</f>
        <v>-</v>
      </c>
      <c r="C171" s="27" t="s">
        <v>225</v>
      </c>
      <c r="D171" s="27" t="s">
        <v>23</v>
      </c>
      <c r="E171" s="27" t="s">
        <v>1</v>
      </c>
      <c r="F171" s="27" t="s">
        <v>1</v>
      </c>
      <c r="G171" s="27" t="str">
        <f>CONCATENATE("{
  ""Header"": {
    ""Name"": """,'Response Codes'!$B$2,"""
  }",IF(F171="-","
}",CONCATENATE(",
  ""Body"": ",SUBSTITUTE(F171,"
","
  "),"
}")))</f>
        <v>{
  "Header": {
    "Name": "OK"
  }
}</v>
      </c>
      <c r="H171" s="27" t="str">
        <f>VLOOKUP(C171,_RESOURCE_MAP[],2,FALSE)</f>
        <v>NAT Template</v>
      </c>
      <c r="I171" s="65" t="str">
        <f>CONCATENATE(VLOOKUP(D171,_METHODS_DESCRIPTION_MAP[],2,FALSE),IF(RIGHT(C171,1)="}"," specified "," "),H171,VLOOKUP(D171,_METHODS_DESCRIPTION_MAP[],3,FALSE))</f>
        <v>Deletes the specified NAT Template.</v>
      </c>
    </row>
    <row r="172" spans="1:9" s="3" customFormat="1" x14ac:dyDescent="0.25">
      <c r="A172" s="26">
        <f>VLOOKUP(C172,_RESOURCE_MAP[],3,FALSE)</f>
        <v>2</v>
      </c>
      <c r="B172" s="25" t="str">
        <f>IFERROR(VLOOKUP(C172,_PACKAGES_MAP[],3,FALSE),"-")</f>
        <v>-</v>
      </c>
      <c r="C172" s="27" t="s">
        <v>225</v>
      </c>
      <c r="D172" s="27" t="s">
        <v>22</v>
      </c>
      <c r="E172" s="27" t="s">
        <v>1</v>
      </c>
      <c r="F172" s="27" t="s">
        <v>228</v>
      </c>
      <c r="G172" s="27" t="str">
        <f>CONCATENATE("{
  ""Header"": {
    ""Name"": """,'Response Codes'!$B$2,"""
  }",IF(F172="-","
}",CONCATENATE(",
  ""Body"": ",SUBSTITUTE(F172,"
","
  "),"
}")))</f>
        <v>{
  "Header": {
    "Name": "OK"
  },
  "Body": {
    "Id": "SSH",
    "Name": "SSH",
    "Port": {
      "External": 22,
      "Internal": 22
    },
    "Protocol": {
      "TCP": true,
      "UDP": false
    }
  }
}</v>
      </c>
      <c r="H172" s="27" t="str">
        <f>VLOOKUP(C172,_RESOURCE_MAP[],2,FALSE)</f>
        <v>NAT Template</v>
      </c>
      <c r="I172" s="65" t="str">
        <f>CONCATENATE(VLOOKUP(D172,_METHODS_DESCRIPTION_MAP[],2,FALSE),IF(RIGHT(C172,1)="}"," specified "," "),H172,VLOOKUP(D172,_METHODS_DESCRIPTION_MAP[],3,FALSE))</f>
        <v>Retrieves the status and configuration parameters in regards to the specified NAT Template.</v>
      </c>
    </row>
    <row r="173" spans="1:9" s="3" customFormat="1" x14ac:dyDescent="0.25">
      <c r="A173" s="26">
        <f>VLOOKUP(C173,_RESOURCE_MAP[],3,FALSE)</f>
        <v>2</v>
      </c>
      <c r="B173" s="25" t="str">
        <f>IFERROR(VLOOKUP(C173,_PACKAGES_MAP[],3,FALSE),"-")</f>
        <v>-</v>
      </c>
      <c r="C173" s="27" t="s">
        <v>225</v>
      </c>
      <c r="D173" s="27" t="s">
        <v>21</v>
      </c>
      <c r="E173" s="27" t="s">
        <v>227</v>
      </c>
      <c r="F173" s="27" t="s">
        <v>1</v>
      </c>
      <c r="G173" s="27" t="str">
        <f>CONCATENATE("{
  ""Header"": {
    ""Name"": """,'Response Codes'!$B$2,"""
  }",IF(F173="-","
}",CONCATENATE(",
  ""Body"": ",SUBSTITUTE(F173,"
","
  "),"
}")))</f>
        <v>{
  "Header": {
    "Name": "OK"
  }
}</v>
      </c>
      <c r="H173" s="27" t="str">
        <f>VLOOKUP(C173,_RESOURCE_MAP[],2,FALSE)</f>
        <v>NAT Template</v>
      </c>
      <c r="I173" s="65" t="str">
        <f>CONCATENATE(VLOOKUP(D173,_METHODS_DESCRIPTION_MAP[],2,FALSE),IF(RIGHT(C173,1)="}"," specified "," "),H173,VLOOKUP(D173,_METHODS_DESCRIPTION_MAP[],3,FALSE))</f>
        <v>Modifies the status and configuration parameters of the specified NAT Template.</v>
      </c>
    </row>
    <row r="174" spans="1:9" x14ac:dyDescent="0.25">
      <c r="A174" s="26">
        <f>VLOOKUP(C174,_RESOURCE_MAP[],3,FALSE)</f>
        <v>2</v>
      </c>
      <c r="B174" s="25" t="str">
        <f>IFERROR(VLOOKUP(C174,_PACKAGES_MAP[],3,FALSE),"-")</f>
        <v>-</v>
      </c>
      <c r="C174" s="27" t="s">
        <v>40</v>
      </c>
      <c r="D174" s="27" t="s">
        <v>22</v>
      </c>
      <c r="E174" s="27" t="s">
        <v>1</v>
      </c>
      <c r="F174" s="27" t="s">
        <v>154</v>
      </c>
      <c r="G174" s="27" t="str">
        <f>CONCATENATE("{
  ""Header"": {
    ""Name"": """,'Response Codes'!$B$2,"""
  }",IF(F174="-","
}",CONCATENATE(",
  ""Body"": ",SUBSTITUTE(F174,"
","
  "),"
}")))</f>
        <v>{
  "Header": {
    "Name": "OK"
  },
  "Body": {
    "Enabled": true,
    "Status": "active",
    "Version": "2.0",
    "Interface": "Interfaces.IP.br0"
  }
}</v>
      </c>
      <c r="H174" s="27" t="str">
        <f>VLOOKUP(C174,_RESOURCE_MAP[],2,FALSE)</f>
        <v>UPnP IGD</v>
      </c>
      <c r="I174" s="65" t="str">
        <f>CONCATENATE(VLOOKUP(D174,_METHODS_DESCRIPTION_MAP[],2,FALSE),IF(RIGHT(C174,1)="}"," specified "," "),H174,VLOOKUP(D174,_METHODS_DESCRIPTION_MAP[],3,FALSE))</f>
        <v>Retrieves the status and configuration parameters in regards to the UPnP IGD.</v>
      </c>
    </row>
    <row r="175" spans="1:9" x14ac:dyDescent="0.25">
      <c r="A175" s="26">
        <f>VLOOKUP(C175,_RESOURCE_MAP[],3,FALSE)</f>
        <v>2</v>
      </c>
      <c r="B175" s="25" t="str">
        <f>IFERROR(VLOOKUP(C175,_PACKAGES_MAP[],3,FALSE),"-")</f>
        <v>-</v>
      </c>
      <c r="C175" s="27" t="s">
        <v>40</v>
      </c>
      <c r="D175" s="27" t="s">
        <v>21</v>
      </c>
      <c r="E175" s="27" t="s">
        <v>155</v>
      </c>
      <c r="F175" s="27" t="s">
        <v>1</v>
      </c>
      <c r="G175" s="27" t="str">
        <f>CONCATENATE("{
  ""Header"": {
    ""Name"": """,'Response Codes'!$B$2,"""
  }",IF(F175="-","
}",CONCATENATE(",
  ""Body"": ",SUBSTITUTE(F175,"
","
  "),"
}")))</f>
        <v>{
  "Header": {
    "Name": "OK"
  }
}</v>
      </c>
      <c r="H175" s="27" t="str">
        <f>VLOOKUP(C175,_RESOURCE_MAP[],2,FALSE)</f>
        <v>UPnP IGD</v>
      </c>
      <c r="I175" s="65" t="str">
        <f>CONCATENATE(VLOOKUP(D175,_METHODS_DESCRIPTION_MAP[],2,FALSE),IF(RIGHT(C175,1)="}"," specified "," "),H175,VLOOKUP(D175,_METHODS_DESCRIPTION_MAP[],3,FALSE))</f>
        <v>Modifies the status and configuration parameters of the UPnP IGD.</v>
      </c>
    </row>
    <row r="176" spans="1:9" x14ac:dyDescent="0.25">
      <c r="A176" s="26">
        <f>VLOOKUP(C176,_RESOURCE_MAP[],3,FALSE)</f>
        <v>2</v>
      </c>
      <c r="B176" s="25" t="str">
        <f>IFERROR(VLOOKUP(C176,_PACKAGES_MAP[],3,FALSE),"-")</f>
        <v>-</v>
      </c>
      <c r="C176" s="27" t="s">
        <v>35</v>
      </c>
      <c r="D176" s="27" t="s">
        <v>19</v>
      </c>
      <c r="E176" s="27" t="s">
        <v>295</v>
      </c>
      <c r="F176" s="27" t="s">
        <v>171</v>
      </c>
      <c r="G176" s="27" t="str">
        <f>CONCATENATE("{
  ""Header"": {
    ""Name"": """,'Response Codes'!$B$2,"""
  }",IF(F176="-","
}",CONCATENATE(",
  ""Body"": ",SUBSTITUTE(F176,"
","
  "),"
}")))</f>
        <v>{
  "Header": {
    "Name": "OK"
  },
  "Body": {
    "Id": "Low"
  }
}</v>
      </c>
      <c r="H176" s="27" t="str">
        <f>VLOOKUP(C176,_RESOURCE_MAP[],2,FALSE)</f>
        <v>Firewall Profile</v>
      </c>
      <c r="I176" s="65" t="str">
        <f>CONCATENATE(VLOOKUP(D176,_METHODS_DESCRIPTION_MAP[],2,FALSE),IF(RIGHT(C176,1)="}"," specified "," "),H176,VLOOKUP(D176,_METHODS_DESCRIPTION_MAP[],3,FALSE))</f>
        <v>Adds a new Firewall Profile.</v>
      </c>
    </row>
    <row r="177" spans="1:9" x14ac:dyDescent="0.25">
      <c r="A177" s="26">
        <f>VLOOKUP(C177,_RESOURCE_MAP[],3,FALSE)</f>
        <v>2</v>
      </c>
      <c r="B177" s="25" t="str">
        <f>IFERROR(VLOOKUP(C177,_PACKAGES_MAP[],3,FALSE),"-")</f>
        <v>-</v>
      </c>
      <c r="C177" s="27" t="s">
        <v>35</v>
      </c>
      <c r="D177" s="27" t="s">
        <v>20</v>
      </c>
      <c r="E177" s="27" t="s">
        <v>53</v>
      </c>
      <c r="F177" s="27" t="s">
        <v>294</v>
      </c>
      <c r="G177" s="27" t="str">
        <f>CONCATENATE("{
  ""Header"": {
    ""Name"": """,'Response Codes'!$B$2,"""
  }",IF(F177="-","
}",CONCATENATE(",
  ""Body"": ",SUBSTITUTE(F177,"
","
  "),"
}")))</f>
        <v>{
  "Header": {
    "Name": "OK"
  },
  "Body": {
    "List": [
      {
        "Name": "Low",
        "Description": "Provides minor Firewall protection.",
        "Mode": "Blacklist",
        "Chains": [
          "Services.Local.Firewall.Filter.Chains.0",
          "Services.Local.Firewall.Filter.Chains.1"
        ]
      }
    ],
    "Limit": 10,
    "Offset": 0
  }
}</v>
      </c>
      <c r="H177" s="27" t="str">
        <f>VLOOKUP(C177,_RESOURCE_MAP[],2,FALSE)</f>
        <v>Firewall Profile</v>
      </c>
      <c r="I177" s="65" t="str">
        <f>CONCATENATE(VLOOKUP(D177,_METHODS_DESCRIPTION_MAP[],2,FALSE),IF(RIGHT(C177,1)="}"," specified "," "),H177,VLOOKUP(D177,_METHODS_DESCRIPTION_MAP[],3,FALSE))</f>
        <v>Retrieves a list of Firewall Profiles.</v>
      </c>
    </row>
    <row r="178" spans="1:9" x14ac:dyDescent="0.25">
      <c r="A178" s="26">
        <f>VLOOKUP(C178,_RESOURCE_MAP[],3,FALSE)</f>
        <v>2</v>
      </c>
      <c r="B178" s="25" t="str">
        <f>IFERROR(VLOOKUP(C178,_PACKAGES_MAP[],3,FALSE),"-")</f>
        <v>-</v>
      </c>
      <c r="C178" s="27" t="s">
        <v>36</v>
      </c>
      <c r="D178" s="27" t="s">
        <v>23</v>
      </c>
      <c r="E178" s="27" t="s">
        <v>1</v>
      </c>
      <c r="F178" s="27" t="s">
        <v>1</v>
      </c>
      <c r="G178" s="27" t="str">
        <f>CONCATENATE("{
  ""Header"": {
    ""Name"": """,'Response Codes'!$B$2,"""
  }",IF(F178="-","
}",CONCATENATE(",
  ""Body"": ",SUBSTITUTE(F178,"
","
  "),"
}")))</f>
        <v>{
  "Header": {
    "Name": "OK"
  }
}</v>
      </c>
      <c r="H178" s="27" t="str">
        <f>VLOOKUP(C178,_RESOURCE_MAP[],2,FALSE)</f>
        <v>Firewall Profile</v>
      </c>
      <c r="I178" s="65" t="str">
        <f>CONCATENATE(VLOOKUP(D178,_METHODS_DESCRIPTION_MAP[],2,FALSE),IF(RIGHT(C178,1)="}"," specified "," "),H178,VLOOKUP(D178,_METHODS_DESCRIPTION_MAP[],3,FALSE))</f>
        <v>Deletes the specified Firewall Profile.</v>
      </c>
    </row>
    <row r="179" spans="1:9" x14ac:dyDescent="0.25">
      <c r="A179" s="26">
        <f>VLOOKUP(C179,_RESOURCE_MAP[],3,FALSE)</f>
        <v>2</v>
      </c>
      <c r="B179" s="25" t="str">
        <f>IFERROR(VLOOKUP(C179,_PACKAGES_MAP[],3,FALSE),"-")</f>
        <v>-</v>
      </c>
      <c r="C179" s="27" t="s">
        <v>36</v>
      </c>
      <c r="D179" s="27" t="s">
        <v>22</v>
      </c>
      <c r="E179" s="27" t="s">
        <v>1</v>
      </c>
      <c r="F179" s="27" t="s">
        <v>295</v>
      </c>
      <c r="G179" s="27" t="str">
        <f>CONCATENATE("{
  ""Header"": {
    ""Name"": """,'Response Codes'!$B$2,"""
  }",IF(F179="-","
}",CONCATENATE(",
  ""Body"": ",SUBSTITUTE(F179,"
","
  "),"
}")))</f>
        <v>{
  "Header": {
    "Name": "OK"
  },
  "Body": {
    "Id": "Low",
    "Name": "Low",
    "Description": "Provides minor Firewall protection.",
    "Mode": "Blacklist",
    "Chains": [
      "Services.Local.Firewall.Filter.Chains.0",
      "Services.Local.Firewall.Filter.Chains.1"
    ]
  }
}</v>
      </c>
      <c r="H179" s="27" t="str">
        <f>VLOOKUP(C179,_RESOURCE_MAP[],2,FALSE)</f>
        <v>Firewall Profile</v>
      </c>
      <c r="I179" s="65" t="str">
        <f>CONCATENATE(VLOOKUP(D179,_METHODS_DESCRIPTION_MAP[],2,FALSE),IF(RIGHT(C179,1)="}"," specified "," "),H179,VLOOKUP(D179,_METHODS_DESCRIPTION_MAP[],3,FALSE))</f>
        <v>Retrieves the status and configuration parameters in regards to the specified Firewall Profile.</v>
      </c>
    </row>
    <row r="180" spans="1:9" x14ac:dyDescent="0.25">
      <c r="A180" s="26">
        <f>VLOOKUP(C180,_RESOURCE_MAP[],3,FALSE)</f>
        <v>2</v>
      </c>
      <c r="B180" s="25" t="str">
        <f>IFERROR(VLOOKUP(C180,_PACKAGES_MAP[],3,FALSE),"-")</f>
        <v>-</v>
      </c>
      <c r="C180" s="27" t="s">
        <v>36</v>
      </c>
      <c r="D180" s="27" t="s">
        <v>21</v>
      </c>
      <c r="E180" s="27" t="s">
        <v>296</v>
      </c>
      <c r="F180" s="27" t="s">
        <v>1</v>
      </c>
      <c r="G180" s="27" t="str">
        <f>CONCATENATE("{
  ""Header"": {
    ""Name"": """,'Response Codes'!$B$2,"""
  }",IF(F180="-","
}",CONCATENATE(",
  ""Body"": ",SUBSTITUTE(F180,"
","
  "),"
}")))</f>
        <v>{
  "Header": {
    "Name": "OK"
  }
}</v>
      </c>
      <c r="H180" s="27" t="str">
        <f>VLOOKUP(C180,_RESOURCE_MAP[],2,FALSE)</f>
        <v>Firewall Profile</v>
      </c>
      <c r="I180" s="65" t="str">
        <f>CONCATENATE(VLOOKUP(D180,_METHODS_DESCRIPTION_MAP[],2,FALSE),IF(RIGHT(C180,1)="}"," specified "," "),H180,VLOOKUP(D180,_METHODS_DESCRIPTION_MAP[],3,FALSE))</f>
        <v>Modifies the status and configuration parameters of the specified Firewall Profile.</v>
      </c>
    </row>
    <row r="181" spans="1:9" x14ac:dyDescent="0.25">
      <c r="A181" s="26">
        <f>VLOOKUP(C181,_RESOURCE_MAP[],3,FALSE)</f>
        <v>2</v>
      </c>
      <c r="B181" s="25" t="str">
        <f>IFERROR(VLOOKUP(C181,_PACKAGES_MAP[],3,FALSE),"-")</f>
        <v>-</v>
      </c>
      <c r="C181" s="27" t="s">
        <v>482</v>
      </c>
      <c r="D181" s="27" t="s">
        <v>22</v>
      </c>
      <c r="E181" s="27" t="s">
        <v>1</v>
      </c>
      <c r="F181" s="27" t="s">
        <v>206</v>
      </c>
      <c r="G181" s="27" t="str">
        <f>CONCATENATE("{
  ""Header"": {
    ""Name"": """,'Response Codes'!$B$2,"""
  }",IF(F181="-","
}",CONCATENATE(",
  ""Body"": ",SUBSTITUTE(F181,"
","
  "),"
}")))</f>
        <v>{
  "Header": {
    "Name": "OK"
  },
  "Body": {
    "Enabled": true,
    "Status": "Active",
    "Mode": "Blacklist"
  }
}</v>
      </c>
      <c r="H181" s="27" t="str">
        <f>VLOOKUP(C181,_RESOURCE_MAP[],2,FALSE)</f>
        <v>Firewall Scheduler</v>
      </c>
      <c r="I181" s="65" t="str">
        <f>CONCATENATE(VLOOKUP(D181,_METHODS_DESCRIPTION_MAP[],2,FALSE),IF(RIGHT(C181,1)="}"," specified "," "),H181,VLOOKUP(D181,_METHODS_DESCRIPTION_MAP[],3,FALSE))</f>
        <v>Retrieves the status and configuration parameters in regards to the Firewall Scheduler.</v>
      </c>
    </row>
    <row r="182" spans="1:9" x14ac:dyDescent="0.25">
      <c r="A182" s="26">
        <f>VLOOKUP(C182,_RESOURCE_MAP[],3,FALSE)</f>
        <v>2</v>
      </c>
      <c r="B182" s="25" t="str">
        <f>IFERROR(VLOOKUP(C182,_PACKAGES_MAP[],3,FALSE),"-")</f>
        <v>-</v>
      </c>
      <c r="C182" s="27" t="s">
        <v>482</v>
      </c>
      <c r="D182" s="27" t="s">
        <v>21</v>
      </c>
      <c r="E182" s="27" t="s">
        <v>206</v>
      </c>
      <c r="F182" s="27" t="s">
        <v>1</v>
      </c>
      <c r="G182" s="27" t="str">
        <f>CONCATENATE("{
  ""Header"": {
    ""Name"": """,'Response Codes'!$B$2,"""
  }",IF(F182="-","
}",CONCATENATE(",
  ""Body"": ",SUBSTITUTE(F182,"
","
  "),"
}")))</f>
        <v>{
  "Header": {
    "Name": "OK"
  }
}</v>
      </c>
      <c r="H182" s="27" t="str">
        <f>VLOOKUP(C182,_RESOURCE_MAP[],2,FALSE)</f>
        <v>Firewall Scheduler</v>
      </c>
      <c r="I182" s="65" t="str">
        <f>CONCATENATE(VLOOKUP(D182,_METHODS_DESCRIPTION_MAP[],2,FALSE),IF(RIGHT(C182,1)="}"," specified "," "),H182,VLOOKUP(D182,_METHODS_DESCRIPTION_MAP[],3,FALSE))</f>
        <v>Modifies the status and configuration parameters of the Firewall Scheduler.</v>
      </c>
    </row>
    <row r="183" spans="1:9" x14ac:dyDescent="0.25">
      <c r="A183" s="26">
        <f>VLOOKUP(C183,_RESOURCE_MAP[],3,FALSE)</f>
        <v>2</v>
      </c>
      <c r="B183" s="25" t="str">
        <f>IFERROR(VLOOKUP(C183,_PACKAGES_MAP[],3,FALSE),"-")</f>
        <v>-</v>
      </c>
      <c r="C183" s="27" t="s">
        <v>486</v>
      </c>
      <c r="D183" s="27" t="s">
        <v>19</v>
      </c>
      <c r="E183" s="27" t="s">
        <v>1447</v>
      </c>
      <c r="F183" s="27" t="s">
        <v>1442</v>
      </c>
      <c r="G183" s="27" t="str">
        <f>CONCATENATE("{
  ""Header"": {
    ""Name"": """,'Response Codes'!$B$2,"""
  }",IF(F183="-","
}",CONCATENATE(",
  ""Body"": ",SUBSTITUTE(F183,"
","
  "),"
}")))</f>
        <v>{
  "Header": {
    "Name": "OK"
  },
  "Body": {
    "Id": "1"
  }
}</v>
      </c>
      <c r="H183" s="27" t="str">
        <f>VLOOKUP(C183,_RESOURCE_MAP[],2,FALSE)</f>
        <v>Firewall Scheduler Rule</v>
      </c>
      <c r="I183" s="65" t="str">
        <f>CONCATENATE(VLOOKUP(D183,_METHODS_DESCRIPTION_MAP[],2,FALSE),IF(RIGHT(C183,1)="}"," specified "," "),H183,VLOOKUP(D183,_METHODS_DESCRIPTION_MAP[],3,FALSE))</f>
        <v>Adds a new Firewall Scheduler Rule.</v>
      </c>
    </row>
    <row r="184" spans="1:9" s="3" customFormat="1" x14ac:dyDescent="0.25">
      <c r="A184" s="26">
        <f>VLOOKUP(C184,_RESOURCE_MAP[],3,FALSE)</f>
        <v>2</v>
      </c>
      <c r="B184" s="25" t="str">
        <f>IFERROR(VLOOKUP(C184,_PACKAGES_MAP[],3,FALSE),"-")</f>
        <v>-</v>
      </c>
      <c r="C184" s="27" t="s">
        <v>486</v>
      </c>
      <c r="D184" s="27" t="s">
        <v>20</v>
      </c>
      <c r="E184" s="27" t="s">
        <v>53</v>
      </c>
      <c r="F184" s="27" t="s">
        <v>1449</v>
      </c>
      <c r="G184" s="27" t="str">
        <f>CONCATENATE("{
  ""Header"": {
    ""Name"": """,'Response Codes'!$B$2,"""
  }",IF(F184="-","
}",CONCATENATE(",
  ""Body"": ",SUBSTITUTE(F184,"
","
  "),"
}")))</f>
        <v>{
  "Header": {
    "Name": "OK"
  },
  "Body": {
    "List": [
      {
        "Id": "1",
        "Name": "Kids",
        "Enabled": true,
        "Days": {
          "Monday": true,
          "Tuesday": true,
          "Wednesday": true,
          "Thursday": true,
          "Friday": true,
          "Saturday": false,
          "Sunday": false
        },
        "Time": {
          "Start": "20:00",
          "End": "07:00"
        },
        "RulesList": [
          "Services.Local.Firewall.Filter.Chains.0.Rules.0",
          "Services.Local.Firewall.Filter.Chains.0.Rules.1"
        ]
      }
    ],
    "Limit": 10,
    "Offset": 0
  }
}</v>
      </c>
      <c r="H184" s="27" t="str">
        <f>VLOOKUP(C184,_RESOURCE_MAP[],2,FALSE)</f>
        <v>Firewall Scheduler Rule</v>
      </c>
      <c r="I184" s="65" t="str">
        <f>CONCATENATE(VLOOKUP(D184,_METHODS_DESCRIPTION_MAP[],2,FALSE),IF(RIGHT(C184,1)="}"," specified "," "),H184,VLOOKUP(D184,_METHODS_DESCRIPTION_MAP[],3,FALSE))</f>
        <v>Retrieves a list of Firewall Scheduler Rules.</v>
      </c>
    </row>
    <row r="185" spans="1:9" s="3" customFormat="1" x14ac:dyDescent="0.25">
      <c r="A185" s="26">
        <f>VLOOKUP(C185,_RESOURCE_MAP[],3,FALSE)</f>
        <v>2</v>
      </c>
      <c r="B185" s="25" t="str">
        <f>IFERROR(VLOOKUP(C185,_PACKAGES_MAP[],3,FALSE),"-")</f>
        <v>-</v>
      </c>
      <c r="C185" s="27" t="s">
        <v>485</v>
      </c>
      <c r="D185" s="27" t="s">
        <v>23</v>
      </c>
      <c r="E185" s="27" t="s">
        <v>1</v>
      </c>
      <c r="F185" s="27" t="s">
        <v>1</v>
      </c>
      <c r="G185" s="27" t="str">
        <f>CONCATENATE("{
  ""Header"": {
    ""Name"": """,'Response Codes'!$B$2,"""
  }",IF(F185="-","
}",CONCATENATE(",
  ""Body"": ",SUBSTITUTE(F185,"
","
  "),"
}")))</f>
        <v>{
  "Header": {
    "Name": "OK"
  }
}</v>
      </c>
      <c r="H185" s="27" t="str">
        <f>VLOOKUP(C185,_RESOURCE_MAP[],2,FALSE)</f>
        <v>Firewall Scheduler Rule</v>
      </c>
      <c r="I185" s="65" t="str">
        <f>CONCATENATE(VLOOKUP(D185,_METHODS_DESCRIPTION_MAP[],2,FALSE),IF(RIGHT(C185,1)="}"," specified "," "),H185,VLOOKUP(D185,_METHODS_DESCRIPTION_MAP[],3,FALSE))</f>
        <v>Deletes the specified Firewall Scheduler Rule.</v>
      </c>
    </row>
    <row r="186" spans="1:9" s="3" customFormat="1" x14ac:dyDescent="0.25">
      <c r="A186" s="26">
        <f>VLOOKUP(C186,_RESOURCE_MAP[],3,FALSE)</f>
        <v>2</v>
      </c>
      <c r="B186" s="25" t="str">
        <f>IFERROR(VLOOKUP(C186,_PACKAGES_MAP[],3,FALSE),"-")</f>
        <v>-</v>
      </c>
      <c r="C186" s="27" t="s">
        <v>485</v>
      </c>
      <c r="D186" s="27" t="s">
        <v>22</v>
      </c>
      <c r="E186" s="27" t="s">
        <v>1</v>
      </c>
      <c r="F186" s="27" t="s">
        <v>1447</v>
      </c>
      <c r="G186" s="27" t="str">
        <f>CONCATENATE("{
  ""Header"": {
    ""Name"": """,'Response Codes'!$B$2,"""
  }",IF(F186="-","
}",CONCATENATE(",
  ""Body"": ",SUBSTITUTE(F186,"
","
  "),"
}")))</f>
        <v>{
  "Header": {
    "Name": "OK"
  },
  "Body": {
    "Id": "1",
    "Name": "Kids",
    "Enabled": true,
    "Days": {
      "Monday": true,
      "Tuesday": true,
      "Wednesday": true,
      "Thursday": true,
      "Friday": true,
      "Saturday": false,
      "Sunday": false
    },
    "Time": {
      "Start": "20:00",
      "End": "07:00"
    },
    "RulesList": [
      "Services.Local.Firewall.Filter.Chains.0.Rules.0",
      "Services.Local.Firewall.Filter.Chains.0.Rules.1"
    ]
  }
}</v>
      </c>
      <c r="H186" s="27" t="str">
        <f>VLOOKUP(C186,_RESOURCE_MAP[],2,FALSE)</f>
        <v>Firewall Scheduler Rule</v>
      </c>
      <c r="I186" s="65" t="str">
        <f>CONCATENATE(VLOOKUP(D186,_METHODS_DESCRIPTION_MAP[],2,FALSE),IF(RIGHT(C186,1)="}"," specified "," "),H186,VLOOKUP(D186,_METHODS_DESCRIPTION_MAP[],3,FALSE))</f>
        <v>Retrieves the status and configuration parameters in regards to the specified Firewall Scheduler Rule.</v>
      </c>
    </row>
    <row r="187" spans="1:9" s="3" customFormat="1" x14ac:dyDescent="0.25">
      <c r="A187" s="26">
        <f>VLOOKUP(C187,_RESOURCE_MAP[],3,FALSE)</f>
        <v>2</v>
      </c>
      <c r="B187" s="25" t="str">
        <f>IFERROR(VLOOKUP(C187,_PACKAGES_MAP[],3,FALSE),"-")</f>
        <v>-</v>
      </c>
      <c r="C187" s="27" t="s">
        <v>485</v>
      </c>
      <c r="D187" s="27" t="s">
        <v>21</v>
      </c>
      <c r="E187" s="27" t="s">
        <v>1450</v>
      </c>
      <c r="F187" s="27" t="s">
        <v>1</v>
      </c>
      <c r="G187" s="27" t="str">
        <f>CONCATENATE("{
  ""Header"": {
    ""Name"": """,'Response Codes'!$B$2,"""
  }",IF(F187="-","
}",CONCATENATE(",
  ""Body"": ",SUBSTITUTE(F187,"
","
  "),"
}")))</f>
        <v>{
  "Header": {
    "Name": "OK"
  }
}</v>
      </c>
      <c r="H187" s="27" t="str">
        <f>VLOOKUP(C187,_RESOURCE_MAP[],2,FALSE)</f>
        <v>Firewall Scheduler Rule</v>
      </c>
      <c r="I187" s="65" t="str">
        <f>CONCATENATE(VLOOKUP(D187,_METHODS_DESCRIPTION_MAP[],2,FALSE),IF(RIGHT(C187,1)="}"," specified "," "),H187,VLOOKUP(D187,_METHODS_DESCRIPTION_MAP[],3,FALSE))</f>
        <v>Modifies the status and configuration parameters of the specified Firewall Scheduler Rule.</v>
      </c>
    </row>
    <row r="188" spans="1:9" s="3" customFormat="1" x14ac:dyDescent="0.25">
      <c r="A188" s="26">
        <f>VLOOKUP(C188,_RESOURCE_MAP[],3,FALSE)</f>
        <v>2</v>
      </c>
      <c r="B188" s="25" t="str">
        <f>IFERROR(VLOOKUP(C188,_PACKAGES_MAP[],3,FALSE),"-")</f>
        <v>-</v>
      </c>
      <c r="C188" s="27" t="s">
        <v>1521</v>
      </c>
      <c r="D188" s="27" t="s">
        <v>22</v>
      </c>
      <c r="E188" s="27" t="s">
        <v>1</v>
      </c>
      <c r="F188" s="27" t="s">
        <v>1807</v>
      </c>
      <c r="G188" s="27" t="str">
        <f>CONCATENATE("{
  ""Header"": {
    ""Name"": """,'Response Codes'!$B$2,"""
  }",IF(F188="-","
}",CONCATENATE(",
  ""Body"": ",SUBSTITUTE(F188,"
","
  "),"
}")))</f>
        <v>{
  "Header": {
    "Name": "OK"
  },
  "Body": {
    "Enabled": true,
    "History": true,
    "Status": "Active",
    "Statistics": {
      "Devices": {
        "Online": 6,
        "Offline": 2,
        "Total": 8
      },
      "Interfaces": {
        "Interfaces.Physical.Network.LAN.EthernetSwitch": {
          "Online": 5,
          "Offline": 0,
          "Total": 5
        },
        "Interfaces.Physical.Data.LAN.Wi-Fi": {
          "Online": 1,
          "Offline": 2,
          "Total": 3
        },
        "Interfaces.Physical.Data.USB": {
          "Online": 0,
          "Offline": 0,
          "Total": 0
        }
      }
    }
  }
}</v>
      </c>
      <c r="H188" s="27" t="str">
        <f>VLOOKUP(C188,_RESOURCE_MAP[],2,FALSE)</f>
        <v>HostManager</v>
      </c>
      <c r="I188" s="65" t="str">
        <f>CONCATENATE(VLOOKUP(D188,_METHODS_DESCRIPTION_MAP[],2,FALSE),IF(RIGHT(C188,1)="}"," specified "," "),H188,VLOOKUP(D188,_METHODS_DESCRIPTION_MAP[],3,FALSE))</f>
        <v>Retrieves the status and configuration parameters in regards to the HostManager.</v>
      </c>
    </row>
    <row r="189" spans="1:9" s="3" customFormat="1" x14ac:dyDescent="0.25">
      <c r="A189" s="26">
        <f>VLOOKUP(C189,_RESOURCE_MAP[],3,FALSE)</f>
        <v>2</v>
      </c>
      <c r="B189" s="25" t="str">
        <f>IFERROR(VLOOKUP(C189,_PACKAGES_MAP[],3,FALSE),"-")</f>
        <v>-</v>
      </c>
      <c r="C189" s="27" t="s">
        <v>1521</v>
      </c>
      <c r="D189" s="27" t="s">
        <v>21</v>
      </c>
      <c r="E189" s="27" t="s">
        <v>1831</v>
      </c>
      <c r="F189" s="27" t="s">
        <v>1</v>
      </c>
      <c r="G189" s="27" t="str">
        <f>CONCATENATE("{
  ""Header"": {
    ""Name"": """,'Response Codes'!$B$2,"""
  }",IF(F189="-","
}",CONCATENATE(",
  ""Body"": ",SUBSTITUTE(F189,"
","
  "),"
}")))</f>
        <v>{
  "Header": {
    "Name": "OK"
  }
}</v>
      </c>
      <c r="H189" s="27" t="str">
        <f>VLOOKUP(C189,_RESOURCE_MAP[],2,FALSE)</f>
        <v>HostManager</v>
      </c>
      <c r="I189" s="65" t="str">
        <f>CONCATENATE(VLOOKUP(D189,_METHODS_DESCRIPTION_MAP[],2,FALSE),IF(RIGHT(C189,1)="}"," specified "," "),H189,VLOOKUP(D189,_METHODS_DESCRIPTION_MAP[],3,FALSE))</f>
        <v>Modifies the status and configuration parameters of the HostManager.</v>
      </c>
    </row>
    <row r="190" spans="1:9" s="3" customFormat="1" x14ac:dyDescent="0.25">
      <c r="A190" s="26">
        <f>VLOOKUP(C190,_RESOURCE_MAP[],3,FALSE)</f>
        <v>2</v>
      </c>
      <c r="B190" s="25" t="str">
        <f>IFERROR(VLOOKUP(C190,_PACKAGES_MAP[],3,FALSE),"-")</f>
        <v>-</v>
      </c>
      <c r="C190" s="27" t="s">
        <v>1522</v>
      </c>
      <c r="D190" s="27" t="s">
        <v>20</v>
      </c>
      <c r="E190" s="27" t="s">
        <v>53</v>
      </c>
      <c r="F190" s="27" t="s">
        <v>1987</v>
      </c>
      <c r="G190" s="27" t="str">
        <f>CONCATENATE("{
  ""Header"": {
    ""Name"": """,'Response Codes'!$B$2,"""
  }",IF(F190="-","
}",CONCATENATE(",
  ""Body"": ",SUBSTITUTE(F190,"
","
  "),"
}")))</f>
        <v>{
  "Header": {
    "Name": "OK"
  },
  "Body": {
    "List": [
      {
        "Id": "0",
        "Name": "iPhone",
        "Address": {
          "IP": {
            "v4": "192.168.1.20",
            "v6": {
              "LinkLocal": "fe80::5efe:c000:0201",
              "Global": "3ffe:b00:1:2::5efe:c000:0201"
            }
          },
          "MAC": "AA:BB:CC:00:11:22"
        },
        "Type": "Phone",
        "Interface": "Interfaces.Physical.Network.LAN.Wi-Fi.Radios.5ghz.BSSs.Private",
        "Status": {
          "State": "Online",
          "Time": {
            "Idle": 0,
            "Connected": 300,
            "Stamp": "2018-04-09T20:45:00+01:00"
          }
        }
      }
    ],
    "Limit": 10,
    "Offset": 0
  }
}</v>
      </c>
      <c r="H190" s="27" t="str">
        <f>VLOOKUP(C190,_RESOURCE_MAP[],2,FALSE)</f>
        <v>HostManager Host</v>
      </c>
      <c r="I190" s="65" t="str">
        <f>CONCATENATE(VLOOKUP(D190,_METHODS_DESCRIPTION_MAP[],2,FALSE),IF(RIGHT(C190,1)="}"," specified "," "),H190,VLOOKUP(D190,_METHODS_DESCRIPTION_MAP[],3,FALSE))</f>
        <v>Retrieves a list of HostManager Hosts.</v>
      </c>
    </row>
    <row r="191" spans="1:9" s="3" customFormat="1" x14ac:dyDescent="0.25">
      <c r="A191" s="26">
        <f>VLOOKUP(C191,_RESOURCE_MAP[],3,FALSE)</f>
        <v>2</v>
      </c>
      <c r="B191" s="25" t="str">
        <f>IFERROR(VLOOKUP(C191,_PACKAGES_MAP[],3,FALSE),"-")</f>
        <v>-</v>
      </c>
      <c r="C191" s="27" t="s">
        <v>1523</v>
      </c>
      <c r="D191" s="27" t="s">
        <v>23</v>
      </c>
      <c r="E191" s="27" t="s">
        <v>1</v>
      </c>
      <c r="F191" s="27" t="s">
        <v>1</v>
      </c>
      <c r="G191" s="27" t="str">
        <f>CONCATENATE("{
  ""Header"": {
    ""Name"": """,'Response Codes'!$B$2,"""
  }",IF(F191="-","
}",CONCATENATE(",
  ""Body"": ",SUBSTITUTE(F191,"
","
  "),"
}")))</f>
        <v>{
  "Header": {
    "Name": "OK"
  }
}</v>
      </c>
      <c r="H191" s="27" t="str">
        <f>VLOOKUP(C191,_RESOURCE_MAP[],2,FALSE)</f>
        <v>HostManager Host</v>
      </c>
      <c r="I191" s="65" t="str">
        <f>CONCATENATE(VLOOKUP(D191,_METHODS_DESCRIPTION_MAP[],2,FALSE),IF(RIGHT(C191,1)="}"," specified "," "),H191,VLOOKUP(D191,_METHODS_DESCRIPTION_MAP[],3,FALSE))</f>
        <v>Deletes the specified HostManager Host.</v>
      </c>
    </row>
    <row r="192" spans="1:9" s="3" customFormat="1" x14ac:dyDescent="0.25">
      <c r="A192" s="26">
        <f>VLOOKUP(C192,_RESOURCE_MAP[],3,FALSE)</f>
        <v>2</v>
      </c>
      <c r="B192" s="25" t="str">
        <f>IFERROR(VLOOKUP(C192,_PACKAGES_MAP[],3,FALSE),"-")</f>
        <v>-</v>
      </c>
      <c r="C192" s="27" t="s">
        <v>1523</v>
      </c>
      <c r="D192" s="27" t="s">
        <v>22</v>
      </c>
      <c r="E192" s="27" t="s">
        <v>1</v>
      </c>
      <c r="F192" s="27" t="s">
        <v>1953</v>
      </c>
      <c r="G192" s="27" t="str">
        <f>CONCATENATE("{
  ""Header"": {
    ""Name"": """,'Response Codes'!$B$2,"""
  }",IF(F192="-","
}",CONCATENATE(",
  ""Body"": ",SUBSTITUTE(F192,"
","
  "),"
}")))</f>
        <v>{
  "Header": {
    "Name": "OK"
  },
  "Body": {
    "Id": "0",
    "Name": "iPhone",
    "Address": {
      "IP": {
        "v4": "192.168.1.20",
        "v6": {
          "LinkLocal": "fe80::5efe:c000:0201",
          "Global": "3ffe:b00:1:2::5efe:c000:0201"
        }
      },
      "MAC": "AA:BB:CC:00:11:22"
    },
    "Type": "Phone",
    "Interface": "Interfaces.Physical.Network.LAN.Wi-Fi.Radios.5ghz.BSSs.Private",
    "Status": {
      "State": "Online",
      "Time": {
        "Idle": 0,
        "Connected": 300,
        "Stamp": "2018-04-09T20:45:00+01:00"
      }
    }
  }
}</v>
      </c>
      <c r="H192" s="27" t="str">
        <f>VLOOKUP(C192,_RESOURCE_MAP[],2,FALSE)</f>
        <v>HostManager Host</v>
      </c>
      <c r="I192" s="65" t="str">
        <f>CONCATENATE(VLOOKUP(D192,_METHODS_DESCRIPTION_MAP[],2,FALSE),IF(RIGHT(C192,1)="}"," specified "," "),H192,VLOOKUP(D192,_METHODS_DESCRIPTION_MAP[],3,FALSE))</f>
        <v>Retrieves the status and configuration parameters in regards to the specified HostManager Host.</v>
      </c>
    </row>
    <row r="193" spans="1:9" s="3" customFormat="1" x14ac:dyDescent="0.25">
      <c r="A193" s="26">
        <f>VLOOKUP(C193,_RESOURCE_MAP[],3,FALSE)</f>
        <v>2</v>
      </c>
      <c r="B193" s="25" t="str">
        <f>IFERROR(VLOOKUP(C193,_PACKAGES_MAP[],3,FALSE),"-")</f>
        <v>-</v>
      </c>
      <c r="C193" s="27" t="s">
        <v>1523</v>
      </c>
      <c r="D193" s="27" t="s">
        <v>21</v>
      </c>
      <c r="E193" s="27" t="s">
        <v>1633</v>
      </c>
      <c r="F193" s="27" t="s">
        <v>1</v>
      </c>
      <c r="G193" s="27" t="str">
        <f>CONCATENATE("{
  ""Header"": {
    ""Name"": """,'Response Codes'!$B$2,"""
  }",IF(F193="-","
}",CONCATENATE(",
  ""Body"": ",SUBSTITUTE(F193,"
","
  "),"
}")))</f>
        <v>{
  "Header": {
    "Name": "OK"
  }
}</v>
      </c>
      <c r="H193" s="27" t="str">
        <f>VLOOKUP(C193,_RESOURCE_MAP[],2,FALSE)</f>
        <v>HostManager Host</v>
      </c>
      <c r="I193" s="65" t="str">
        <f>CONCATENATE(VLOOKUP(D193,_METHODS_DESCRIPTION_MAP[],2,FALSE),IF(RIGHT(C193,1)="}"," specified "," "),H193,VLOOKUP(D193,_METHODS_DESCRIPTION_MAP[],3,FALSE))</f>
        <v>Modifies the status and configuration parameters of the specified HostManager Host.</v>
      </c>
    </row>
    <row r="194" spans="1:9" s="3" customFormat="1" x14ac:dyDescent="0.25">
      <c r="A194" s="26">
        <f>VLOOKUP(C194,_RESOURCE_MAP[],3,FALSE)</f>
        <v>2</v>
      </c>
      <c r="B194" s="25" t="str">
        <f>IFERROR(VLOOKUP(C194,_PACKAGES_MAP[],3,FALSE),"-")</f>
        <v>-</v>
      </c>
      <c r="C194" s="27" t="s">
        <v>43</v>
      </c>
      <c r="D194" s="27" t="s">
        <v>22</v>
      </c>
      <c r="E194" s="27" t="s">
        <v>1</v>
      </c>
      <c r="F194" s="27" t="s">
        <v>1616</v>
      </c>
      <c r="G194" s="27" t="str">
        <f>CONCATENATE("{
  ""Header"": {
    ""Name"": """,'Response Codes'!$B$2,"""
  }",IF(F194="-","
}",CONCATENATE(",
  ""Body"": ",SUBSTITUTE(F194,"
","
  "),"
}")))</f>
        <v>{
  "Header": {
    "Name": "OK"
  },
  "Body": {
    "Enabled": true,
    "Status": "Active",
    "Version": "4.0",
    "Hostname": "prplFoundation HGW",
    "Media": {
      "Audio": true,
      "Video": true,
      "Images": true
    },
    "Volume": "Interfaces.Physical.Data.USB.1",
    "Statistics": {
      "Files": {
        "Total": 40,
        "Audio": 20,
        "Video": 10,
        "Images": 10
      }
    }
  }
}</v>
      </c>
      <c r="H194" s="27" t="str">
        <f>VLOOKUP(C194,_RESOURCE_MAP[],2,FALSE)</f>
        <v>DLNA Media Server</v>
      </c>
      <c r="I194" s="65" t="str">
        <f>CONCATENATE(VLOOKUP(D194,_METHODS_DESCRIPTION_MAP[],2,FALSE),IF(RIGHT(C194,1)="}"," specified "," "),H194,VLOOKUP(D194,_METHODS_DESCRIPTION_MAP[],3,FALSE))</f>
        <v>Retrieves the status and configuration parameters in regards to the DLNA Media Server.</v>
      </c>
    </row>
    <row r="195" spans="1:9" s="3" customFormat="1" x14ac:dyDescent="0.25">
      <c r="A195" s="26">
        <f>VLOOKUP(C195,_RESOURCE_MAP[],3,FALSE)</f>
        <v>2</v>
      </c>
      <c r="B195" s="25" t="str">
        <f>IFERROR(VLOOKUP(C195,_PACKAGES_MAP[],3,FALSE),"-")</f>
        <v>-</v>
      </c>
      <c r="C195" s="27" t="s">
        <v>43</v>
      </c>
      <c r="D195" s="27" t="s">
        <v>21</v>
      </c>
      <c r="E195" s="27" t="s">
        <v>1617</v>
      </c>
      <c r="F195" s="27" t="s">
        <v>1</v>
      </c>
      <c r="G195" s="27" t="str">
        <f>CONCATENATE("{
  ""Header"": {
    ""Name"": """,'Response Codes'!$B$2,"""
  }",IF(F195="-","
}",CONCATENATE(",
  ""Body"": ",SUBSTITUTE(F195,"
","
  "),"
}")))</f>
        <v>{
  "Header": {
    "Name": "OK"
  }
}</v>
      </c>
      <c r="H195" s="27" t="str">
        <f>VLOOKUP(C195,_RESOURCE_MAP[],2,FALSE)</f>
        <v>DLNA Media Server</v>
      </c>
      <c r="I195" s="65" t="str">
        <f>CONCATENATE(VLOOKUP(D195,_METHODS_DESCRIPTION_MAP[],2,FALSE),IF(RIGHT(C195,1)="}"," specified "," "),H195,VLOOKUP(D195,_METHODS_DESCRIPTION_MAP[],3,FALSE))</f>
        <v>Modifies the status and configuration parameters of the DLNA Media Server.</v>
      </c>
    </row>
    <row r="196" spans="1:9" s="3" customFormat="1" x14ac:dyDescent="0.25">
      <c r="A196" s="26">
        <f>VLOOKUP(C196,_RESOURCE_MAP[],3,FALSE)</f>
        <v>2</v>
      </c>
      <c r="B196" s="25" t="str">
        <f>IFERROR(VLOOKUP(C196,_PACKAGES_MAP[],3,FALSE),"-")</f>
        <v>-</v>
      </c>
      <c r="C196" s="27" t="s">
        <v>42</v>
      </c>
      <c r="D196" s="27" t="s">
        <v>22</v>
      </c>
      <c r="E196" s="27" t="s">
        <v>1</v>
      </c>
      <c r="F196" s="27" t="s">
        <v>194</v>
      </c>
      <c r="G196" s="27" t="str">
        <f>CONCATENATE("{
  ""Header"": {
    ""Name"": """,'Response Codes'!$B$2,"""
  }",IF(F196="-","
}",CONCATENATE(",
  ""Body"": ",SUBSTITUTE(F196,"
","
  "),"
}")))</f>
        <v>{
  "Header": {
    "Name": "OK"
  },
  "Body": {
    "Enabled": true,
    "Status": "Active",
    "Port": 21,
    "Mode": "Passive",
    "Volume": "Interfaces.Physical.Data.USB.1"
  }
}</v>
      </c>
      <c r="H196" s="27" t="str">
        <f>VLOOKUP(C196,_RESOURCE_MAP[],2,FALSE)</f>
        <v>FTP Server</v>
      </c>
      <c r="I196" s="65" t="str">
        <f>CONCATENATE(VLOOKUP(D196,_METHODS_DESCRIPTION_MAP[],2,FALSE),IF(RIGHT(C196,1)="}"," specified "," "),H196,VLOOKUP(D196,_METHODS_DESCRIPTION_MAP[],3,FALSE))</f>
        <v>Retrieves the status and configuration parameters in regards to the FTP Server.</v>
      </c>
    </row>
    <row r="197" spans="1:9" s="3" customFormat="1" x14ac:dyDescent="0.25">
      <c r="A197" s="26">
        <f>VLOOKUP(C197,_RESOURCE_MAP[],3,FALSE)</f>
        <v>2</v>
      </c>
      <c r="B197" s="25" t="str">
        <f>IFERROR(VLOOKUP(C197,_PACKAGES_MAP[],3,FALSE),"-")</f>
        <v>-</v>
      </c>
      <c r="C197" s="27" t="s">
        <v>42</v>
      </c>
      <c r="D197" s="27" t="s">
        <v>21</v>
      </c>
      <c r="E197" s="27" t="s">
        <v>195</v>
      </c>
      <c r="F197" s="27" t="s">
        <v>1</v>
      </c>
      <c r="G197" s="27" t="str">
        <f>CONCATENATE("{
  ""Header"": {
    ""Name"": """,'Response Codes'!$B$2,"""
  }",IF(F197="-","
}",CONCATENATE(",
  ""Body"": ",SUBSTITUTE(F197,"
","
  "),"
}")))</f>
        <v>{
  "Header": {
    "Name": "OK"
  }
}</v>
      </c>
      <c r="H197" s="27" t="str">
        <f>VLOOKUP(C197,_RESOURCE_MAP[],2,FALSE)</f>
        <v>FTP Server</v>
      </c>
      <c r="I197" s="65" t="str">
        <f>CONCATENATE(VLOOKUP(D197,_METHODS_DESCRIPTION_MAP[],2,FALSE),IF(RIGHT(C197,1)="}"," specified "," "),H197,VLOOKUP(D197,_METHODS_DESCRIPTION_MAP[],3,FALSE))</f>
        <v>Modifies the status and configuration parameters of the FTP Server.</v>
      </c>
    </row>
    <row r="198" spans="1:9" s="3" customFormat="1" x14ac:dyDescent="0.25">
      <c r="A198" s="26">
        <f>VLOOKUP(C198,_RESOURCE_MAP[],3,FALSE)</f>
        <v>2</v>
      </c>
      <c r="B198" s="25" t="str">
        <f>IFERROR(VLOOKUP(C198,_PACKAGES_MAP[],3,FALSE),"-")</f>
        <v>-</v>
      </c>
      <c r="C198" s="27" t="s">
        <v>44</v>
      </c>
      <c r="D198" s="27" t="s">
        <v>22</v>
      </c>
      <c r="E198" s="27" t="s">
        <v>1</v>
      </c>
      <c r="F198" s="27" t="s">
        <v>1618</v>
      </c>
      <c r="G198" s="27" t="str">
        <f>CONCATENATE("{
  ""Header"": {
    ""Name"": """,'Response Codes'!$B$2,"""
  }",IF(F198="-","
}",CONCATENATE(",
  ""Body"": ",SUBSTITUTE(F198,"
","
  "),"
}")))</f>
        <v>{
  "Header": {
    "Name": "OK"
  },
  "Body": {
    "Enabled": true,
    "Status": "Active",
    "Version": "3.1.1",
    "Hostname": "prplFoundation HGW"
  }
}</v>
      </c>
      <c r="H198" s="27" t="str">
        <f>VLOOKUP(C198,_RESOURCE_MAP[],2,FALSE)</f>
        <v>SMB Server</v>
      </c>
      <c r="I198" s="65" t="str">
        <f>CONCATENATE(VLOOKUP(D198,_METHODS_DESCRIPTION_MAP[],2,FALSE),IF(RIGHT(C198,1)="}"," specified "," "),H198,VLOOKUP(D198,_METHODS_DESCRIPTION_MAP[],3,FALSE))</f>
        <v>Retrieves the status and configuration parameters in regards to the SMB Server.</v>
      </c>
    </row>
    <row r="199" spans="1:9" s="4" customFormat="1" x14ac:dyDescent="0.25">
      <c r="A199" s="26">
        <f>VLOOKUP(C199,_RESOURCE_MAP[],3,FALSE)</f>
        <v>2</v>
      </c>
      <c r="B199" s="25" t="str">
        <f>IFERROR(VLOOKUP(C199,_PACKAGES_MAP[],3,FALSE),"-")</f>
        <v>-</v>
      </c>
      <c r="C199" s="27" t="s">
        <v>44</v>
      </c>
      <c r="D199" s="27" t="s">
        <v>21</v>
      </c>
      <c r="E199" s="27" t="s">
        <v>1619</v>
      </c>
      <c r="F199" s="27" t="s">
        <v>1</v>
      </c>
      <c r="G199" s="27" t="str">
        <f>CONCATENATE("{
  ""Header"": {
    ""Name"": """,'Response Codes'!$B$2,"""
  }",IF(F199="-","
}",CONCATENATE(",
  ""Body"": ",SUBSTITUTE(F199,"
","
  "),"
}")))</f>
        <v>{
  "Header": {
    "Name": "OK"
  }
}</v>
      </c>
      <c r="H199" s="27" t="str">
        <f>VLOOKUP(C199,_RESOURCE_MAP[],2,FALSE)</f>
        <v>SMB Server</v>
      </c>
      <c r="I199" s="65" t="str">
        <f>CONCATENATE(VLOOKUP(D199,_METHODS_DESCRIPTION_MAP[],2,FALSE),IF(RIGHT(C199,1)="}"," specified "," "),H199,VLOOKUP(D199,_METHODS_DESCRIPTION_MAP[],3,FALSE))</f>
        <v>Modifies the status and configuration parameters of the SMB Server.</v>
      </c>
    </row>
    <row r="200" spans="1:9" s="3" customFormat="1" x14ac:dyDescent="0.25">
      <c r="A200" s="26">
        <f>VLOOKUP(C200,_RESOURCE_MAP[],3,FALSE)</f>
        <v>2</v>
      </c>
      <c r="B200" s="25" t="str">
        <f>IFERROR(VLOOKUP(C200,_PACKAGES_MAP[],3,FALSE),"-")</f>
        <v>-</v>
      </c>
      <c r="C200" s="27" t="s">
        <v>309</v>
      </c>
      <c r="D200" s="27" t="s">
        <v>19</v>
      </c>
      <c r="E200" s="27" t="s">
        <v>1895</v>
      </c>
      <c r="F200" s="27" t="s">
        <v>1645</v>
      </c>
      <c r="G200" s="27" t="str">
        <f>CONCATENATE("{
  ""Header"": {
    ""Name"": """,'Response Codes'!$B$2,"""
  }",IF(F200="-","
}",CONCATENATE(",
  ""Body"": ",SUBSTITUTE(F200,"
","
  "),"
}")))</f>
        <v>{
  "Header": {
    "Name": "OK"
  },
  "Body": {
    "Id": "0"
  }
}</v>
      </c>
      <c r="H200" s="27" t="str">
        <f>VLOOKUP(C200,_RESOURCE_MAP[],2,FALSE)</f>
        <v>SMB Server Share</v>
      </c>
      <c r="I200" s="65" t="str">
        <f>CONCATENATE(VLOOKUP(D200,_METHODS_DESCRIPTION_MAP[],2,FALSE),IF(RIGHT(C200,1)="}"," specified "," "),H200,VLOOKUP(D200,_METHODS_DESCRIPTION_MAP[],3,FALSE))</f>
        <v>Adds a new SMB Server Share.</v>
      </c>
    </row>
    <row r="201" spans="1:9" s="3" customFormat="1" x14ac:dyDescent="0.25">
      <c r="A201" s="26">
        <f>VLOOKUP(C201,_RESOURCE_MAP[],3,FALSE)</f>
        <v>2</v>
      </c>
      <c r="B201" s="25" t="str">
        <f>IFERROR(VLOOKUP(C201,_PACKAGES_MAP[],3,FALSE),"-")</f>
        <v>-</v>
      </c>
      <c r="C201" s="27" t="s">
        <v>309</v>
      </c>
      <c r="D201" s="27" t="s">
        <v>20</v>
      </c>
      <c r="E201" s="27" t="s">
        <v>53</v>
      </c>
      <c r="F201" s="27" t="s">
        <v>2542</v>
      </c>
      <c r="G201" s="27" t="str">
        <f>CONCATENATE("{
  ""Header"": {
    ""Name"": """,'Response Codes'!$B$2,"""
  }",IF(F201="-","
}",CONCATENATE(",
  ""Body"": ",SUBSTITUTE(F201,"
","
  "),"
}")))</f>
        <v>{
  "Header": {
    "Name": "OK"
  },
  "Body": {
    "List": [
      {
        "Id": "0",
        "Enabled": true,
        "Status": "Active",
        "Name": "Media",
        "Volume": "Interfaces.Physical.Data.USB.Ports.{PortId}.Devices.{DeviceId}",
        "Statistics": {
          "Files": 0,
          "Folders": 0
        }
      }
    ],
    "Limit": 10,
    "Offset": 0
  }
}</v>
      </c>
      <c r="H201" s="27" t="str">
        <f>VLOOKUP(C201,_RESOURCE_MAP[],2,FALSE)</f>
        <v>SMB Server Share</v>
      </c>
      <c r="I201" s="65" t="str">
        <f>CONCATENATE(VLOOKUP(D201,_METHODS_DESCRIPTION_MAP[],2,FALSE),IF(RIGHT(C201,1)="}"," specified "," "),H201,VLOOKUP(D201,_METHODS_DESCRIPTION_MAP[],3,FALSE))</f>
        <v>Retrieves a list of SMB Server Shares.</v>
      </c>
    </row>
    <row r="202" spans="1:9" s="3" customFormat="1" x14ac:dyDescent="0.25">
      <c r="A202" s="26">
        <f>VLOOKUP(C202,_RESOURCE_MAP[],3,FALSE)</f>
        <v>2</v>
      </c>
      <c r="B202" s="25" t="str">
        <f>IFERROR(VLOOKUP(C202,_PACKAGES_MAP[],3,FALSE),"-")</f>
        <v>-</v>
      </c>
      <c r="C202" s="27" t="s">
        <v>310</v>
      </c>
      <c r="D202" s="27" t="s">
        <v>23</v>
      </c>
      <c r="E202" s="27" t="s">
        <v>1</v>
      </c>
      <c r="F202" s="27" t="s">
        <v>1</v>
      </c>
      <c r="G202" s="27" t="str">
        <f>CONCATENATE("{
  ""Header"": {
    ""Name"": """,'Response Codes'!$B$2,"""
  }",IF(F202="-","
}",CONCATENATE(",
  ""Body"": ",SUBSTITUTE(F202,"
","
  "),"
}")))</f>
        <v>{
  "Header": {
    "Name": "OK"
  }
}</v>
      </c>
      <c r="H202" s="27" t="str">
        <f>VLOOKUP(C202,_RESOURCE_MAP[],2,FALSE)</f>
        <v>SMB Server Share</v>
      </c>
      <c r="I202" s="65" t="str">
        <f>CONCATENATE(VLOOKUP(D202,_METHODS_DESCRIPTION_MAP[],2,FALSE),IF(RIGHT(C202,1)="}"," specified "," "),H202,VLOOKUP(D202,_METHODS_DESCRIPTION_MAP[],3,FALSE))</f>
        <v>Deletes the specified SMB Server Share.</v>
      </c>
    </row>
    <row r="203" spans="1:9" s="3" customFormat="1" x14ac:dyDescent="0.25">
      <c r="A203" s="26">
        <f>VLOOKUP(C203,_RESOURCE_MAP[],3,FALSE)</f>
        <v>2</v>
      </c>
      <c r="B203" s="25" t="str">
        <f>IFERROR(VLOOKUP(C203,_PACKAGES_MAP[],3,FALSE),"-")</f>
        <v>-</v>
      </c>
      <c r="C203" s="27" t="s">
        <v>310</v>
      </c>
      <c r="D203" s="27" t="s">
        <v>22</v>
      </c>
      <c r="E203" s="27" t="s">
        <v>1</v>
      </c>
      <c r="F203" s="27" t="s">
        <v>2539</v>
      </c>
      <c r="G203" s="27" t="str">
        <f>CONCATENATE("{
  ""Header"": {
    ""Name"": """,'Response Codes'!$B$2,"""
  }",IF(F203="-","
}",CONCATENATE(",
  ""Body"": ",SUBSTITUTE(F203,"
","
  "),"
}")))</f>
        <v>{
  "Header": {
    "Name": "OK"
  },
  "Body": {
    "Id": "0",
    "Enabled": true,
    "Status": "Active",
    "Name": "Media",
    "Volume": "Interfaces.Physical.Data.USB.Ports.{PortId}.Devices.{DeviceId}",
    "Statistics": {
      "Files": 0,
      "Folders": 0
    }
  }
}</v>
      </c>
      <c r="H203" s="27" t="str">
        <f>VLOOKUP(C203,_RESOURCE_MAP[],2,FALSE)</f>
        <v>SMB Server Share</v>
      </c>
      <c r="I203" s="65" t="str">
        <f>CONCATENATE(VLOOKUP(D203,_METHODS_DESCRIPTION_MAP[],2,FALSE),IF(RIGHT(C203,1)="}"," specified "," "),H203,VLOOKUP(D203,_METHODS_DESCRIPTION_MAP[],3,FALSE))</f>
        <v>Retrieves the status and configuration parameters in regards to the specified SMB Server Share.</v>
      </c>
    </row>
    <row r="204" spans="1:9" s="3" customFormat="1" x14ac:dyDescent="0.25">
      <c r="A204" s="26">
        <f>VLOOKUP(C204,_RESOURCE_MAP[],3,FALSE)</f>
        <v>2</v>
      </c>
      <c r="B204" s="25" t="str">
        <f>IFERROR(VLOOKUP(C204,_PACKAGES_MAP[],3,FALSE),"-")</f>
        <v>-</v>
      </c>
      <c r="C204" s="27" t="s">
        <v>310</v>
      </c>
      <c r="D204" s="27" t="s">
        <v>21</v>
      </c>
      <c r="E204" s="27" t="s">
        <v>1896</v>
      </c>
      <c r="F204" s="27" t="s">
        <v>1</v>
      </c>
      <c r="G204" s="27" t="str">
        <f>CONCATENATE("{
  ""Header"": {
    ""Name"": """,'Response Codes'!$B$2,"""
  }",IF(F204="-","
}",CONCATENATE(",
  ""Body"": ",SUBSTITUTE(F204,"
","
  "),"
}")))</f>
        <v>{
  "Header": {
    "Name": "OK"
  }
}</v>
      </c>
      <c r="H204" s="27" t="str">
        <f>VLOOKUP(C204,_RESOURCE_MAP[],2,FALSE)</f>
        <v>SMB Server Share</v>
      </c>
      <c r="I204" s="65" t="str">
        <f>CONCATENATE(VLOOKUP(D204,_METHODS_DESCRIPTION_MAP[],2,FALSE),IF(RIGHT(C204,1)="}"," specified "," "),H204,VLOOKUP(D204,_METHODS_DESCRIPTION_MAP[],3,FALSE))</f>
        <v>Modifies the status and configuration parameters of the specified SMB Server Share.</v>
      </c>
    </row>
    <row r="205" spans="1:9" s="3" customFormat="1" x14ac:dyDescent="0.25">
      <c r="A205" s="26">
        <f>VLOOKUP(C205,_RESOURCE_MAP[],3,FALSE)</f>
        <v>2</v>
      </c>
      <c r="B205" s="25" t="str">
        <f>IFERROR(VLOOKUP(C205,_PACKAGES_MAP[],3,FALSE),"-")</f>
        <v>-</v>
      </c>
      <c r="C205" s="27" t="s">
        <v>41</v>
      </c>
      <c r="D205" s="27" t="s">
        <v>22</v>
      </c>
      <c r="E205" s="27" t="s">
        <v>1</v>
      </c>
      <c r="F205" s="27" t="s">
        <v>1620</v>
      </c>
      <c r="G205" s="27" t="str">
        <f>CONCATENATE("{
  ""Header"": {
    ""Name"": """,'Response Codes'!$B$2,"""
  }",IF(F205="-","
}",CONCATENATE(",
  ""Body"": ",SUBSTITUTE(F205,"
","
  "),"
}")))</f>
        <v>{
  "Header": {
    "Name": "OK"
  },
  "Body": {
    "Enabled": true,
    "Status": "Active",
    "Version": "1.1",
    "Hostname": "prplFoundation HGW",
    "Media": {
      "Audio": true,
      "Video": true,
      "Images": true
    },
    "Volume": "Interfaces.Physical.Data.USB.1",
    "Statistics": {
      "Files": {
        "Total": 40,
        "Audio": 20,
        "Video": 10,
        "Images": 10
      }
    }
  }
}</v>
      </c>
      <c r="H205" s="27" t="str">
        <f>VLOOKUP(C205,_RESOURCE_MAP[],2,FALSE)</f>
        <v>UPnP AV Media Server</v>
      </c>
      <c r="I205" s="65" t="str">
        <f>CONCATENATE(VLOOKUP(D205,_METHODS_DESCRIPTION_MAP[],2,FALSE),IF(RIGHT(C205,1)="}"," specified "," "),H205,VLOOKUP(D205,_METHODS_DESCRIPTION_MAP[],3,FALSE))</f>
        <v>Retrieves the status and configuration parameters in regards to the UPnP AV Media Server.</v>
      </c>
    </row>
    <row r="206" spans="1:9" s="3" customFormat="1" x14ac:dyDescent="0.25">
      <c r="A206" s="26">
        <f>VLOOKUP(C206,_RESOURCE_MAP[],3,FALSE)</f>
        <v>2</v>
      </c>
      <c r="B206" s="25" t="str">
        <f>IFERROR(VLOOKUP(C206,_PACKAGES_MAP[],3,FALSE),"-")</f>
        <v>-</v>
      </c>
      <c r="C206" s="27" t="s">
        <v>41</v>
      </c>
      <c r="D206" s="27" t="s">
        <v>21</v>
      </c>
      <c r="E206" s="27" t="s">
        <v>1621</v>
      </c>
      <c r="F206" s="27" t="s">
        <v>1</v>
      </c>
      <c r="G206" s="27" t="str">
        <f>CONCATENATE("{
  ""Header"": {
    ""Name"": """,'Response Codes'!$B$2,"""
  }",IF(F206="-","
}",CONCATENATE(",
  ""Body"": ",SUBSTITUTE(F206,"
","
  "),"
}")))</f>
        <v>{
  "Header": {
    "Name": "OK"
  }
}</v>
      </c>
      <c r="H206" s="27" t="str">
        <f>VLOOKUP(C206,_RESOURCE_MAP[],2,FALSE)</f>
        <v>UPnP AV Media Server</v>
      </c>
      <c r="I206" s="65" t="str">
        <f>CONCATENATE(VLOOKUP(D206,_METHODS_DESCRIPTION_MAP[],2,FALSE),IF(RIGHT(C206,1)="}"," specified "," "),H206,VLOOKUP(D206,_METHODS_DESCRIPTION_MAP[],3,FALSE))</f>
        <v>Modifies the status and configuration parameters of the UPnP AV Media Server.</v>
      </c>
    </row>
    <row r="207" spans="1:9" s="3" customFormat="1" x14ac:dyDescent="0.25">
      <c r="A207" s="26">
        <f>VLOOKUP(C207,_RESOURCE_MAP[],3,FALSE)</f>
        <v>2</v>
      </c>
      <c r="B207" s="25" t="str">
        <f>IFERROR(VLOOKUP(C207,_PACKAGES_MAP[],3,FALSE),"-")</f>
        <v>-</v>
      </c>
      <c r="C207" s="27" t="s">
        <v>1786</v>
      </c>
      <c r="D207" s="27" t="s">
        <v>19</v>
      </c>
      <c r="E207" s="27" t="s">
        <v>1788</v>
      </c>
      <c r="F207" s="27" t="s">
        <v>1645</v>
      </c>
      <c r="G207" s="27" t="str">
        <f>CONCATENATE("{
  ""Header"": {
    ""Name"": """,'Response Codes'!$B$2,"""
  }",IF(F207="-","
}",CONCATENATE(",
  ""Body"": ",SUBSTITUTE(F207,"
","
  "),"
}")))</f>
        <v>{
  "Header": {
    "Name": "OK"
  },
  "Body": {
    "Id": "0"
  }
}</v>
      </c>
      <c r="H207" s="27" t="str">
        <f>VLOOKUP(C207,_RESOURCE_MAP[],2,FALSE)</f>
        <v>PPP Client</v>
      </c>
      <c r="I207" s="65" t="str">
        <f>CONCATENATE(VLOOKUP(D207,_METHODS_DESCRIPTION_MAP[],2,FALSE),IF(RIGHT(C207,1)="}"," specified "," "),H207,VLOOKUP(D207,_METHODS_DESCRIPTION_MAP[],3,FALSE))</f>
        <v>Adds a new PPP Client.</v>
      </c>
    </row>
    <row r="208" spans="1:9" s="3" customFormat="1" x14ac:dyDescent="0.25">
      <c r="A208" s="26">
        <f>VLOOKUP(C208,_RESOURCE_MAP[],3,FALSE)</f>
        <v>2</v>
      </c>
      <c r="B208" s="25" t="str">
        <f>IFERROR(VLOOKUP(C208,_PACKAGES_MAP[],3,FALSE),"-")</f>
        <v>-</v>
      </c>
      <c r="C208" s="27" t="s">
        <v>1786</v>
      </c>
      <c r="D208" s="27" t="s">
        <v>20</v>
      </c>
      <c r="E208" s="27" t="s">
        <v>53</v>
      </c>
      <c r="F208" s="27" t="s">
        <v>1801</v>
      </c>
      <c r="G208" s="27" t="str">
        <f>CONCATENATE("{
  ""Header"": {
    ""Name"": """,'Response Codes'!$B$2,"""
  }",IF(F208="-","
}",CONCATENATE(",
  ""Body"": ",SUBSTITUTE(F208,"
","
  "),"
}")))</f>
        <v>{
  "Header": {
    "Name": "OK"
  },
  "Body": {
    "List": [
      {
        "Id": "0",
        "Name": "xDSL",
        "Interface": "Interfaces.IP.0",
        "Authentication": "PAP",
        "Username": "prpl",
        "Hash": {
          "Fingerprint": "21232f297a57a5a743894a0e4a801fc3",
          "Type": "MD5"
        },
        "Status": "Active"
      }
    ],
    "Limit": 10,
    "Offset": 0
  }
}</v>
      </c>
      <c r="H208" s="27" t="str">
        <f>VLOOKUP(C208,_RESOURCE_MAP[],2,FALSE)</f>
        <v>PPP Client</v>
      </c>
      <c r="I208" s="65" t="str">
        <f>CONCATENATE(VLOOKUP(D208,_METHODS_DESCRIPTION_MAP[],2,FALSE),IF(RIGHT(C208,1)="}"," specified "," "),H208,VLOOKUP(D208,_METHODS_DESCRIPTION_MAP[],3,FALSE))</f>
        <v>Retrieves a list of PPP Clients.</v>
      </c>
    </row>
    <row r="209" spans="1:9" s="3" customFormat="1" x14ac:dyDescent="0.25">
      <c r="A209" s="26">
        <f>VLOOKUP(C209,_RESOURCE_MAP[],3,FALSE)</f>
        <v>2</v>
      </c>
      <c r="B209" s="25" t="str">
        <f>IFERROR(VLOOKUP(C209,_PACKAGES_MAP[],3,FALSE),"-")</f>
        <v>-</v>
      </c>
      <c r="C209" s="27" t="s">
        <v>1787</v>
      </c>
      <c r="D209" s="27" t="s">
        <v>23</v>
      </c>
      <c r="E209" s="27" t="s">
        <v>1</v>
      </c>
      <c r="F209" s="27" t="s">
        <v>1</v>
      </c>
      <c r="G209" s="27" t="str">
        <f>CONCATENATE("{
  ""Header"": {
    ""Name"": """,'Response Codes'!$B$2,"""
  }",IF(F209="-","
}",CONCATENATE(",
  ""Body"": ",SUBSTITUTE(F209,"
","
  "),"
}")))</f>
        <v>{
  "Header": {
    "Name": "OK"
  }
}</v>
      </c>
      <c r="H209" s="27" t="str">
        <f>VLOOKUP(C209,_RESOURCE_MAP[],2,FALSE)</f>
        <v>PPP Client</v>
      </c>
      <c r="I209" s="65" t="str">
        <f>CONCATENATE(VLOOKUP(D209,_METHODS_DESCRIPTION_MAP[],2,FALSE),IF(RIGHT(C209,1)="}"," specified "," "),H209,VLOOKUP(D209,_METHODS_DESCRIPTION_MAP[],3,FALSE))</f>
        <v>Deletes the specified PPP Client.</v>
      </c>
    </row>
    <row r="210" spans="1:9" x14ac:dyDescent="0.25">
      <c r="A210" s="26">
        <f>VLOOKUP(C210,_RESOURCE_MAP[],3,FALSE)</f>
        <v>2</v>
      </c>
      <c r="B210" s="25" t="str">
        <f>IFERROR(VLOOKUP(C210,_PACKAGES_MAP[],3,FALSE),"-")</f>
        <v>-</v>
      </c>
      <c r="C210" s="27" t="s">
        <v>1787</v>
      </c>
      <c r="D210" s="27" t="s">
        <v>22</v>
      </c>
      <c r="E210" s="27" t="s">
        <v>1</v>
      </c>
      <c r="F210" s="27" t="s">
        <v>1800</v>
      </c>
      <c r="G210" s="27" t="str">
        <f>CONCATENATE("{
  ""Header"": {
    ""Name"": """,'Response Codes'!$B$2,"""
  }",IF(F210="-","
}",CONCATENATE(",
  ""Body"": ",SUBSTITUTE(F210,"
","
  "),"
}")))</f>
        <v>{
  "Header": {
    "Name": "OK"
  },
  "Body": {
    "Id": "0",
    "Name": "xDSL",
    "Interface": "Interfaces.IP.0",
    "Authentication": "PAP",
    "Username": "prpl",
    "Hash": {
      "Fingerprint": "21232f297a57a5a743894a0e4a801fc3",
      "Type": "MD5"
    },
    "Status": "Active"
  }
}</v>
      </c>
      <c r="H210" s="27" t="str">
        <f>VLOOKUP(C210,_RESOURCE_MAP[],2,FALSE)</f>
        <v>PPP Client</v>
      </c>
      <c r="I210" s="65" t="str">
        <f>CONCATENATE(VLOOKUP(D210,_METHODS_DESCRIPTION_MAP[],2,FALSE),IF(RIGHT(C210,1)="}"," specified "," "),H210,VLOOKUP(D210,_METHODS_DESCRIPTION_MAP[],3,FALSE))</f>
        <v>Retrieves the status and configuration parameters in regards to the specified PPP Client.</v>
      </c>
    </row>
    <row r="211" spans="1:9" x14ac:dyDescent="0.25">
      <c r="A211" s="26">
        <f>VLOOKUP(C211,_RESOURCE_MAP[],3,FALSE)</f>
        <v>2</v>
      </c>
      <c r="B211" s="25" t="str">
        <f>IFERROR(VLOOKUP(C211,_PACKAGES_MAP[],3,FALSE),"-")</f>
        <v>-</v>
      </c>
      <c r="C211" s="27" t="s">
        <v>1787</v>
      </c>
      <c r="D211" s="27" t="s">
        <v>21</v>
      </c>
      <c r="E211" s="27" t="s">
        <v>1789</v>
      </c>
      <c r="F211" s="27" t="s">
        <v>1</v>
      </c>
      <c r="G211" s="27" t="str">
        <f>CONCATENATE("{
  ""Header"": {
    ""Name"": """,'Response Codes'!$B$2,"""
  }",IF(F211="-","
}",CONCATENATE(",
  ""Body"": ",SUBSTITUTE(F211,"
","
  "),"
}")))</f>
        <v>{
  "Header": {
    "Name": "OK"
  }
}</v>
      </c>
      <c r="H211" s="27" t="str">
        <f>VLOOKUP(C211,_RESOURCE_MAP[],2,FALSE)</f>
        <v>PPP Client</v>
      </c>
      <c r="I211" s="65" t="str">
        <f>CONCATENATE(VLOOKUP(D211,_METHODS_DESCRIPTION_MAP[],2,FALSE),IF(RIGHT(C211,1)="}"," specified "," "),H211,VLOOKUP(D211,_METHODS_DESCRIPTION_MAP[],3,FALSE))</f>
        <v>Modifies the status and configuration parameters of the specified PPP Client.</v>
      </c>
    </row>
    <row r="212" spans="1:9" s="3" customFormat="1" x14ac:dyDescent="0.25">
      <c r="A212" s="26">
        <f>VLOOKUP(C212,_RESOURCE_MAP[],3,FALSE)</f>
        <v>2</v>
      </c>
      <c r="B212" s="25" t="str">
        <f>IFERROR(VLOOKUP(C212,_PACKAGES_MAP[],3,FALSE),"-")</f>
        <v>-</v>
      </c>
      <c r="C212" s="27" t="s">
        <v>1599</v>
      </c>
      <c r="D212" s="27" t="s">
        <v>22</v>
      </c>
      <c r="E212" s="27" t="s">
        <v>1</v>
      </c>
      <c r="F212" s="27" t="s">
        <v>1596</v>
      </c>
      <c r="G212" s="27" t="str">
        <f>CONCATENATE("{
  ""Header"": {
    ""Name"": """,'Response Codes'!$B$2,"""
  }",IF(F212="-","
}",CONCATENATE(",
  ""Body"": ",SUBSTITUTE(F212,"
","
  "),"
}")))</f>
        <v>{
  "Header": {
    "Name": "OK"
  },
  "Body": {
    "Enabled": true,
    "Host": "AA:BB:CC:00:11:22",
    "Duration": 7200,
    "ExpireWarning": 600,
    "Status": {
      "State": "Active",
      "Time": {
        "Elapsed": 7140,
        "Remaining": 60
      }
    }
  }
}</v>
      </c>
      <c r="H212" s="27" t="str">
        <f>VLOOKUP(C212,_RESOURCE_MAP[],2,FALSE)</f>
        <v>QoS Prioritization (Boost Device)</v>
      </c>
      <c r="I212" s="65" t="str">
        <f>CONCATENATE(VLOOKUP(D212,_METHODS_DESCRIPTION_MAP[],2,FALSE),IF(RIGHT(C212,1)="}"," specified "," "),H212,VLOOKUP(D212,_METHODS_DESCRIPTION_MAP[],3,FALSE))</f>
        <v>Retrieves the status and configuration parameters in regards to the QoS Prioritization (Boost Device).</v>
      </c>
    </row>
    <row r="213" spans="1:9" x14ac:dyDescent="0.25">
      <c r="A213" s="26">
        <f>VLOOKUP(C213,_RESOURCE_MAP[],3,FALSE)</f>
        <v>2</v>
      </c>
      <c r="B213" s="25" t="str">
        <f>IFERROR(VLOOKUP(C213,_PACKAGES_MAP[],3,FALSE),"-")</f>
        <v>-</v>
      </c>
      <c r="C213" s="27" t="s">
        <v>1599</v>
      </c>
      <c r="D213" s="27" t="s">
        <v>21</v>
      </c>
      <c r="E213" s="27" t="s">
        <v>1597</v>
      </c>
      <c r="F213" s="27" t="s">
        <v>1</v>
      </c>
      <c r="G213" s="27" t="str">
        <f>CONCATENATE("{
  ""Header"": {
    ""Name"": """,'Response Codes'!$B$2,"""
  }",IF(F213="-","
}",CONCATENATE(",
  ""Body"": ",SUBSTITUTE(F213,"
","
  "),"
}")))</f>
        <v>{
  "Header": {
    "Name": "OK"
  }
}</v>
      </c>
      <c r="H213" s="27" t="str">
        <f>VLOOKUP(C213,_RESOURCE_MAP[],2,FALSE)</f>
        <v>QoS Prioritization (Boost Device)</v>
      </c>
      <c r="I213" s="65" t="str">
        <f>CONCATENATE(VLOOKUP(D213,_METHODS_DESCRIPTION_MAP[],2,FALSE),IF(RIGHT(C213,1)="}"," specified "," "),H213,VLOOKUP(D213,_METHODS_DESCRIPTION_MAP[],3,FALSE))</f>
        <v>Modifies the status and configuration parameters of the QoS Prioritization (Boost Device).</v>
      </c>
    </row>
    <row r="214" spans="1:9" s="3" customFormat="1" x14ac:dyDescent="0.25">
      <c r="A214" s="26">
        <f>VLOOKUP(C214,_RESOURCE_MAP[],3,FALSE)</f>
        <v>2</v>
      </c>
      <c r="B214" s="25" t="str">
        <f>IFERROR(VLOOKUP(C214,_PACKAGES_MAP[],3,FALSE),"-")</f>
        <v>-</v>
      </c>
      <c r="C214" s="27" t="s">
        <v>344</v>
      </c>
      <c r="D214" s="27" t="s">
        <v>22</v>
      </c>
      <c r="E214" s="27" t="s">
        <v>1</v>
      </c>
      <c r="F214" s="27" t="s">
        <v>238</v>
      </c>
      <c r="G214" s="27" t="str">
        <f>CONCATENATE("{
  ""Header"": {
    ""Name"": """,'Response Codes'!$B$2,"""
  }",IF(F214="-","
}",CONCATENATE(",
  ""Body"": ",SUBSTITUTE(F214,"
","
  "),"
}")))</f>
        <v>{
  "Header": {
    "Name": "OK"
  },
  "Body": {
    "Enabled": true,
    "Status": "Active"
  }
}</v>
      </c>
      <c r="H214" s="27" t="str">
        <f>VLOOKUP(C214,_RESOURCE_MAP[],2,FALSE)</f>
        <v>QoS Tagging</v>
      </c>
      <c r="I214" s="65" t="str">
        <f>CONCATENATE(VLOOKUP(D214,_METHODS_DESCRIPTION_MAP[],2,FALSE),IF(RIGHT(C214,1)="}"," specified "," "),H214,VLOOKUP(D214,_METHODS_DESCRIPTION_MAP[],3,FALSE))</f>
        <v>Retrieves the status and configuration parameters in regards to the QoS Tagging.</v>
      </c>
    </row>
    <row r="215" spans="1:9" s="3" customFormat="1" x14ac:dyDescent="0.25">
      <c r="A215" s="26">
        <f>VLOOKUP(C215,_RESOURCE_MAP[],3,FALSE)</f>
        <v>2</v>
      </c>
      <c r="B215" s="25" t="str">
        <f>IFERROR(VLOOKUP(C215,_PACKAGES_MAP[],3,FALSE),"-")</f>
        <v>-</v>
      </c>
      <c r="C215" s="27" t="s">
        <v>344</v>
      </c>
      <c r="D215" s="27" t="s">
        <v>21</v>
      </c>
      <c r="E215" s="27" t="s">
        <v>240</v>
      </c>
      <c r="F215" s="27" t="s">
        <v>1</v>
      </c>
      <c r="G215" s="27" t="str">
        <f>CONCATENATE("{
  ""Header"": {
    ""Name"": """,'Response Codes'!$B$2,"""
  }",IF(F215="-","
}",CONCATENATE(",
  ""Body"": ",SUBSTITUTE(F215,"
","
  "),"
}")))</f>
        <v>{
  "Header": {
    "Name": "OK"
  }
}</v>
      </c>
      <c r="H215" s="27" t="str">
        <f>VLOOKUP(C215,_RESOURCE_MAP[],2,FALSE)</f>
        <v>QoS Tagging</v>
      </c>
      <c r="I215" s="65" t="str">
        <f>CONCATENATE(VLOOKUP(D215,_METHODS_DESCRIPTION_MAP[],2,FALSE),IF(RIGHT(C215,1)="}"," specified "," "),H215,VLOOKUP(D215,_METHODS_DESCRIPTION_MAP[],3,FALSE))</f>
        <v>Modifies the status and configuration parameters of the QoS Tagging.</v>
      </c>
    </row>
    <row r="216" spans="1:9" s="3" customFormat="1" x14ac:dyDescent="0.25">
      <c r="A216" s="26">
        <f>VLOOKUP(C216,_RESOURCE_MAP[],3,FALSE)</f>
        <v>2</v>
      </c>
      <c r="B216" s="25" t="str">
        <f>IFERROR(VLOOKUP(C216,_PACKAGES_MAP[],3,FALSE),"-")</f>
        <v>-</v>
      </c>
      <c r="C216" s="27" t="s">
        <v>345</v>
      </c>
      <c r="D216" s="27" t="s">
        <v>19</v>
      </c>
      <c r="E216" s="27" t="s">
        <v>1897</v>
      </c>
      <c r="F216" s="27" t="s">
        <v>1442</v>
      </c>
      <c r="G216" s="27" t="str">
        <f>CONCATENATE("{
  ""Header"": {
    ""Name"": """,'Response Codes'!$B$2,"""
  }",IF(F216="-","
}",CONCATENATE(",
  ""Body"": ",SUBSTITUTE(F216,"
","
  "),"
}")))</f>
        <v>{
  "Header": {
    "Name": "OK"
  },
  "Body": {
    "Id": "1"
  }
}</v>
      </c>
      <c r="H216" s="27" t="str">
        <f>VLOOKUP(C216,_RESOURCE_MAP[],2,FALSE)</f>
        <v>QoS Tagging Rule</v>
      </c>
      <c r="I216" s="65" t="str">
        <f>CONCATENATE(VLOOKUP(D216,_METHODS_DESCRIPTION_MAP[],2,FALSE),IF(RIGHT(C216,1)="}"," specified "," "),H216,VLOOKUP(D216,_METHODS_DESCRIPTION_MAP[],3,FALSE))</f>
        <v>Adds a new QoS Tagging Rule.</v>
      </c>
    </row>
    <row r="217" spans="1:9" s="3" customFormat="1" x14ac:dyDescent="0.25">
      <c r="A217" s="26">
        <f>VLOOKUP(C217,_RESOURCE_MAP[],3,FALSE)</f>
        <v>2</v>
      </c>
      <c r="B217" s="25" t="str">
        <f>IFERROR(VLOOKUP(C217,_PACKAGES_MAP[],3,FALSE),"-")</f>
        <v>-</v>
      </c>
      <c r="C217" s="27" t="s">
        <v>345</v>
      </c>
      <c r="D217" s="27" t="s">
        <v>20</v>
      </c>
      <c r="E217" s="27" t="s">
        <v>53</v>
      </c>
      <c r="F217" s="27" t="s">
        <v>1898</v>
      </c>
      <c r="G217" s="27" t="str">
        <f>CONCATENATE("{
  ""Header"": {
    ""Name"": """,'Response Codes'!$B$2,"""
  }",IF(F217="-","
}",CONCATENATE(",
  ""Body"": ",SUBSTITUTE(F217,"
","
  "),"
}")))</f>
        <v>{
  "Header": {
    "Name": "OK"
  },
  "Body": {
    "List": [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
    "Limit": 10,
    "Offset": 0
  }
}</v>
      </c>
      <c r="H217" s="27" t="str">
        <f>VLOOKUP(C217,_RESOURCE_MAP[],2,FALSE)</f>
        <v>QoS Tagging Rule</v>
      </c>
      <c r="I217" s="65" t="str">
        <f>CONCATENATE(VLOOKUP(D217,_METHODS_DESCRIPTION_MAP[],2,FALSE),IF(RIGHT(C217,1)="}"," specified "," "),H217,VLOOKUP(D217,_METHODS_DESCRIPTION_MAP[],3,FALSE))</f>
        <v>Retrieves a list of QoS Tagging Rules.</v>
      </c>
    </row>
    <row r="218" spans="1:9" s="3" customFormat="1" x14ac:dyDescent="0.25">
      <c r="A218" s="26">
        <f>VLOOKUP(C218,_RESOURCE_MAP[],3,FALSE)</f>
        <v>2</v>
      </c>
      <c r="B218" s="25" t="str">
        <f>IFERROR(VLOOKUP(C218,_PACKAGES_MAP[],3,FALSE),"-")</f>
        <v>-</v>
      </c>
      <c r="C218" s="27" t="s">
        <v>346</v>
      </c>
      <c r="D218" s="27" t="s">
        <v>23</v>
      </c>
      <c r="E218" s="27" t="s">
        <v>1</v>
      </c>
      <c r="F218" s="27" t="s">
        <v>1</v>
      </c>
      <c r="G218" s="27" t="str">
        <f>CONCATENATE("{
  ""Header"": {
    ""Name"": """,'Response Codes'!$B$2,"""
  }",IF(F218="-","
}",CONCATENATE(",
  ""Body"": ",SUBSTITUTE(F218,"
","
  "),"
}")))</f>
        <v>{
  "Header": {
    "Name": "OK"
  }
}</v>
      </c>
      <c r="H218" s="27" t="str">
        <f>VLOOKUP(C218,_RESOURCE_MAP[],2,FALSE)</f>
        <v>QoS Tagging Rule</v>
      </c>
      <c r="I218" s="65" t="str">
        <f>CONCATENATE(VLOOKUP(D218,_METHODS_DESCRIPTION_MAP[],2,FALSE),IF(RIGHT(C218,1)="}"," specified "," "),H218,VLOOKUP(D218,_METHODS_DESCRIPTION_MAP[],3,FALSE))</f>
        <v>Deletes the specified QoS Tagging Rule.</v>
      </c>
    </row>
    <row r="219" spans="1:9" s="3" customFormat="1" x14ac:dyDescent="0.25">
      <c r="A219" s="26">
        <f>VLOOKUP(C219,_RESOURCE_MAP[],3,FALSE)</f>
        <v>2</v>
      </c>
      <c r="B219" s="25" t="str">
        <f>IFERROR(VLOOKUP(C219,_PACKAGES_MAP[],3,FALSE),"-")</f>
        <v>-</v>
      </c>
      <c r="C219" s="27" t="s">
        <v>346</v>
      </c>
      <c r="D219" s="27" t="s">
        <v>22</v>
      </c>
      <c r="E219" s="27" t="s">
        <v>1</v>
      </c>
      <c r="F219" s="27" t="s">
        <v>1899</v>
      </c>
      <c r="G219" s="27" t="str">
        <f>CONCATENATE("{
  ""Header"": {
    ""Name"": """,'Response Codes'!$B$2,"""
  }",IF(F219="-","
}",CONCATENATE(",
  ""Body"": ",SUBSTITUTE(F219,"
","
  "),"
}")))</f>
        <v>{
  "Header": {
    "Name": "OK"
  },
  "Body": {
    "Id": "1",
    "Name": "HTTP",
    "Enabled": true,
    "IP": {
      "Source": null,
      "Destination": null
    },
    "MAC": {
      "Source": null,
      "Destination": null
    },
    "Port": {
      "Source": null,
      "Destination": 80
    },
    "Interface": {
      "Source": "Interfaces.IP.LAN.Br0",
      "Destination": "Interfaces.IP.WAN.FTTH"
    },
    "TransportProtocol": "TCP",
    "Tag": {
      "DSCP": "AF12",
      "P-Bit": null,
      "WMM": null
    },
    "Statistics": {
      "Hits": 0
    }
  }
}</v>
      </c>
      <c r="H219" s="27" t="str">
        <f>VLOOKUP(C219,_RESOURCE_MAP[],2,FALSE)</f>
        <v>QoS Tagging Rule</v>
      </c>
      <c r="I219" s="65" t="str">
        <f>CONCATENATE(VLOOKUP(D219,_METHODS_DESCRIPTION_MAP[],2,FALSE),IF(RIGHT(C219,1)="}"," specified "," "),H219,VLOOKUP(D219,_METHODS_DESCRIPTION_MAP[],3,FALSE))</f>
        <v>Retrieves the status and configuration parameters in regards to the specified QoS Tagging Rule.</v>
      </c>
    </row>
    <row r="220" spans="1:9" s="3" customFormat="1" x14ac:dyDescent="0.25">
      <c r="A220" s="26">
        <f>VLOOKUP(C220,_RESOURCE_MAP[],3,FALSE)</f>
        <v>2</v>
      </c>
      <c r="B220" s="25" t="str">
        <f>IFERROR(VLOOKUP(C220,_PACKAGES_MAP[],3,FALSE),"-")</f>
        <v>-</v>
      </c>
      <c r="C220" s="27" t="s">
        <v>346</v>
      </c>
      <c r="D220" s="27" t="s">
        <v>96</v>
      </c>
      <c r="E220" s="27" t="s">
        <v>1</v>
      </c>
      <c r="F220" s="27" t="s">
        <v>1</v>
      </c>
      <c r="G220" s="27" t="str">
        <f>CONCATENATE("{
  ""Header"": {
    ""Name"": """,'Response Codes'!$B$2,"""
  }",IF(F220="-","
}",CONCATENATE(",
  ""Body"": ",SUBSTITUTE(F220,"
","
  "),"
}")))</f>
        <v>{
  "Header": {
    "Name": "OK"
  }
}</v>
      </c>
      <c r="H220" s="27" t="str">
        <f>VLOOKUP(C220,_RESOURCE_MAP[],2,FALSE)</f>
        <v>QoS Tagging Rule</v>
      </c>
      <c r="I220" s="65" t="str">
        <f>CONCATENATE(VLOOKUP(D220,_METHODS_DESCRIPTION_MAP[],2,FALSE),IF(RIGHT(C220,1)="}"," specified "," "),H220,VLOOKUP(D220,_METHODS_DESCRIPTION_MAP[],3,FALSE))</f>
        <v>Resets the statistics counters of the specified QoS Tagging Rule.</v>
      </c>
    </row>
    <row r="221" spans="1:9" s="3" customFormat="1" x14ac:dyDescent="0.25">
      <c r="A221" s="26">
        <f>VLOOKUP(C221,_RESOURCE_MAP[],3,FALSE)</f>
        <v>2</v>
      </c>
      <c r="B221" s="25" t="str">
        <f>IFERROR(VLOOKUP(C221,_PACKAGES_MAP[],3,FALSE),"-")</f>
        <v>-</v>
      </c>
      <c r="C221" s="27" t="s">
        <v>346</v>
      </c>
      <c r="D221" s="27" t="s">
        <v>21</v>
      </c>
      <c r="E221" s="27" t="s">
        <v>348</v>
      </c>
      <c r="F221" s="27" t="s">
        <v>1</v>
      </c>
      <c r="G221" s="27" t="str">
        <f>CONCATENATE("{
  ""Header"": {
    ""Name"": """,'Response Codes'!$B$2,"""
  }",IF(F221="-","
}",CONCATENATE(",
  ""Body"": ",SUBSTITUTE(F221,"
","
  "),"
}")))</f>
        <v>{
  "Header": {
    "Name": "OK"
  }
}</v>
      </c>
      <c r="H221" s="27" t="str">
        <f>VLOOKUP(C221,_RESOURCE_MAP[],2,FALSE)</f>
        <v>QoS Tagging Rule</v>
      </c>
      <c r="I221" s="65" t="str">
        <f>CONCATENATE(VLOOKUP(D221,_METHODS_DESCRIPTION_MAP[],2,FALSE),IF(RIGHT(C221,1)="}"," specified "," "),H221,VLOOKUP(D221,_METHODS_DESCRIPTION_MAP[],3,FALSE))</f>
        <v>Modifies the status and configuration parameters of the specified QoS Tagging Rule.</v>
      </c>
    </row>
    <row r="222" spans="1:9" s="3" customFormat="1" x14ac:dyDescent="0.25">
      <c r="A222" s="26">
        <f>VLOOKUP(C222,_RESOURCE_MAP[],3,FALSE)</f>
        <v>2</v>
      </c>
      <c r="B222" s="25" t="str">
        <f>IFERROR(VLOOKUP(C222,_PACKAGES_MAP[],3,FALSE),"-")</f>
        <v>-</v>
      </c>
      <c r="C222" s="27" t="s">
        <v>442</v>
      </c>
      <c r="D222" s="27" t="s">
        <v>22</v>
      </c>
      <c r="E222" s="27" t="s">
        <v>1</v>
      </c>
      <c r="F222" s="27" t="s">
        <v>354</v>
      </c>
      <c r="G222" s="27" t="str">
        <f>CONCATENATE("{
  ""Header"": {
    ""Name"": """,'Response Codes'!$B$2,"""
  }",IF(F222="-","
}",CONCATENATE(",
  ""Body"": ",SUBSTITUTE(F222,"
","
  "),"
}")))</f>
        <v>{
  "Header": {
    "Name": "OK"
  },
  "Body": {
    "Enabled": true,
    "Status": "Active",
    "Remote": {
      "Address": "22.2.4.2"
    },
    "Interfaces": {
      "Outbound": "Interfaces.IP.ffth_dhcp",
      "Inbound": "Interfaces.IP.br0"
    },
    "Statistics": {
      "Bytes": {
        "Transmitted": 0,
        "Received": 0
      },
      "Frames": {
        "Transmitted": 0,
        "Received": 0
      }
    }
  }
}</v>
      </c>
      <c r="H222" s="27" t="str">
        <f>VLOOKUP(C222,_RESOURCE_MAP[],2,FALSE)</f>
        <v>GRE Tunnel</v>
      </c>
      <c r="I222" s="65" t="str">
        <f>CONCATENATE(VLOOKUP(D222,_METHODS_DESCRIPTION_MAP[],2,FALSE),IF(RIGHT(C222,1)="}"," specified "," "),H222,VLOOKUP(D222,_METHODS_DESCRIPTION_MAP[],3,FALSE))</f>
        <v>Retrieves the status and configuration parameters in regards to the GRE Tunnel.</v>
      </c>
    </row>
    <row r="223" spans="1:9" s="3" customFormat="1" x14ac:dyDescent="0.25">
      <c r="A223" s="26">
        <f>VLOOKUP(C223,_RESOURCE_MAP[],3,FALSE)</f>
        <v>2</v>
      </c>
      <c r="B223" s="25" t="str">
        <f>IFERROR(VLOOKUP(C223,_PACKAGES_MAP[],3,FALSE),"-")</f>
        <v>-</v>
      </c>
      <c r="C223" s="27" t="s">
        <v>442</v>
      </c>
      <c r="D223" s="27" t="s">
        <v>96</v>
      </c>
      <c r="E223" s="27" t="s">
        <v>1</v>
      </c>
      <c r="F223" s="27" t="s">
        <v>1</v>
      </c>
      <c r="G223" s="27" t="str">
        <f>CONCATENATE("{
  ""Header"": {
    ""Name"": """,'Response Codes'!$B$2,"""
  }",IF(F223="-","
}",CONCATENATE(",
  ""Body"": ",SUBSTITUTE(F223,"
","
  "),"
}")))</f>
        <v>{
  "Header": {
    "Name": "OK"
  }
}</v>
      </c>
      <c r="H223" s="27" t="str">
        <f>VLOOKUP(C223,_RESOURCE_MAP[],2,FALSE)</f>
        <v>GRE Tunnel</v>
      </c>
      <c r="I223" s="65" t="str">
        <f>CONCATENATE(VLOOKUP(D223,_METHODS_DESCRIPTION_MAP[],2,FALSE),IF(RIGHT(C223,1)="}"," specified "," "),H223,VLOOKUP(D223,_METHODS_DESCRIPTION_MAP[],3,FALSE))</f>
        <v>Resets the statistics counters of the GRE Tunnel.</v>
      </c>
    </row>
    <row r="224" spans="1:9" s="3" customFormat="1" x14ac:dyDescent="0.25">
      <c r="A224" s="26">
        <f>VLOOKUP(C224,_RESOURCE_MAP[],3,FALSE)</f>
        <v>2</v>
      </c>
      <c r="B224" s="25" t="str">
        <f>IFERROR(VLOOKUP(C224,_PACKAGES_MAP[],3,FALSE),"-")</f>
        <v>-</v>
      </c>
      <c r="C224" s="27" t="s">
        <v>442</v>
      </c>
      <c r="D224" s="27" t="s">
        <v>21</v>
      </c>
      <c r="E224" s="27" t="s">
        <v>355</v>
      </c>
      <c r="F224" s="27" t="s">
        <v>1</v>
      </c>
      <c r="G224" s="27" t="str">
        <f>CONCATENATE("{
  ""Header"": {
    ""Name"": """,'Response Codes'!$B$2,"""
  }",IF(F224="-","
}",CONCATENATE(",
  ""Body"": ",SUBSTITUTE(F224,"
","
  "),"
}")))</f>
        <v>{
  "Header": {
    "Name": "OK"
  }
}</v>
      </c>
      <c r="H224" s="27" t="str">
        <f>VLOOKUP(C224,_RESOURCE_MAP[],2,FALSE)</f>
        <v>GRE Tunnel</v>
      </c>
      <c r="I224" s="65" t="str">
        <f>CONCATENATE(VLOOKUP(D224,_METHODS_DESCRIPTION_MAP[],2,FALSE),IF(RIGHT(C224,1)="}"," specified "," "),H224,VLOOKUP(D224,_METHODS_DESCRIPTION_MAP[],3,FALSE))</f>
        <v>Modifies the status and configuration parameters of the GRE Tunnel.</v>
      </c>
    </row>
    <row r="225" spans="1:9" s="3" customFormat="1" x14ac:dyDescent="0.25">
      <c r="A225" s="26">
        <f>VLOOKUP(C225,_RESOURCE_MAP[],3,FALSE)</f>
        <v>2</v>
      </c>
      <c r="B225" s="25" t="str">
        <f>IFERROR(VLOOKUP(C225,_PACKAGES_MAP[],3,FALSE),"-")</f>
        <v>-</v>
      </c>
      <c r="C225" s="27" t="s">
        <v>247</v>
      </c>
      <c r="D225" s="27" t="s">
        <v>22</v>
      </c>
      <c r="E225" s="27" t="s">
        <v>1</v>
      </c>
      <c r="F225" s="27" t="s">
        <v>1686</v>
      </c>
      <c r="G225" s="27" t="str">
        <f>CONCATENATE("{
  ""Header"": {
    ""Name"": """,'Response Codes'!$B$2,"""
  }",IF(F225="-","
}",CONCATENATE(",
  ""Body"": ",SUBSTITUTE(F225,"
","
  "),"
}")))</f>
        <v>{
  "Header": {
    "Name": "OK"
  },
  "Body": {
    "Enabled": true,
    "Status": "Active",
    "Remote": {
      "Address": "22.2.4.2",
      "Port": 50,
      "Username": "prplFoundation",
      "Hash": {
        "Fingerprint": "21232f297a57a5a743894a0e4a801fc3",
        "Type": "MD5"
      },
      "Authentication": "IKE"
    },
    "Interfaces": {
      "Outbound": "Interfaces.IP.ffth_dhcp",
      "Inbound": "Interfaces.IP.br0"
    },
    "Statistics": {
      "Bytes": {
        "Transmitted": 0,
        "Received": 0
      },
      "Frames": {
        "Transmitted": 0,
        "Received": 0
      }
    }
  }
}</v>
      </c>
      <c r="H225" s="27" t="str">
        <f>VLOOKUP(C225,_RESOURCE_MAP[],2,FALSE)</f>
        <v>IPSec VPN Client</v>
      </c>
      <c r="I225" s="65" t="str">
        <f>CONCATENATE(VLOOKUP(D225,_METHODS_DESCRIPTION_MAP[],2,FALSE),IF(RIGHT(C225,1)="}"," specified "," "),H225,VLOOKUP(D225,_METHODS_DESCRIPTION_MAP[],3,FALSE))</f>
        <v>Retrieves the status and configuration parameters in regards to the IPSec VPN Client.</v>
      </c>
    </row>
    <row r="226" spans="1:9" s="3" customFormat="1" x14ac:dyDescent="0.25">
      <c r="A226" s="26">
        <f>VLOOKUP(C226,_RESOURCE_MAP[],3,FALSE)</f>
        <v>2</v>
      </c>
      <c r="B226" s="25" t="str">
        <f>IFERROR(VLOOKUP(C226,_PACKAGES_MAP[],3,FALSE),"-")</f>
        <v>-</v>
      </c>
      <c r="C226" s="27" t="s">
        <v>247</v>
      </c>
      <c r="D226" s="27" t="s">
        <v>96</v>
      </c>
      <c r="E226" s="27" t="s">
        <v>1</v>
      </c>
      <c r="F226" s="27" t="s">
        <v>1</v>
      </c>
      <c r="G226" s="27" t="str">
        <f>CONCATENATE("{
  ""Header"": {
    ""Name"": """,'Response Codes'!$B$2,"""
  }",IF(F226="-","
}",CONCATENATE(",
  ""Body"": ",SUBSTITUTE(F226,"
","
  "),"
}")))</f>
        <v>{
  "Header": {
    "Name": "OK"
  }
}</v>
      </c>
      <c r="H226" s="27" t="str">
        <f>VLOOKUP(C226,_RESOURCE_MAP[],2,FALSE)</f>
        <v>IPSec VPN Client</v>
      </c>
      <c r="I226" s="65" t="str">
        <f>CONCATENATE(VLOOKUP(D226,_METHODS_DESCRIPTION_MAP[],2,FALSE),IF(RIGHT(C226,1)="}"," specified "," "),H226,VLOOKUP(D226,_METHODS_DESCRIPTION_MAP[],3,FALSE))</f>
        <v>Resets the statistics counters of the IPSec VPN Client.</v>
      </c>
    </row>
    <row r="227" spans="1:9" s="3" customFormat="1" x14ac:dyDescent="0.25">
      <c r="A227" s="26">
        <f>VLOOKUP(C227,_RESOURCE_MAP[],3,FALSE)</f>
        <v>2</v>
      </c>
      <c r="B227" s="25" t="str">
        <f>IFERROR(VLOOKUP(C227,_PACKAGES_MAP[],3,FALSE),"-")</f>
        <v>-</v>
      </c>
      <c r="C227" s="27" t="s">
        <v>247</v>
      </c>
      <c r="D227" s="27" t="s">
        <v>21</v>
      </c>
      <c r="E227" s="27" t="s">
        <v>1622</v>
      </c>
      <c r="F227" s="27" t="s">
        <v>1</v>
      </c>
      <c r="G227" s="27" t="str">
        <f>CONCATENATE("{
  ""Header"": {
    ""Name"": """,'Response Codes'!$B$2,"""
  }",IF(F227="-","
}",CONCATENATE(",
  ""Body"": ",SUBSTITUTE(F227,"
","
  "),"
}")))</f>
        <v>{
  "Header": {
    "Name": "OK"
  }
}</v>
      </c>
      <c r="H227" s="27" t="str">
        <f>VLOOKUP(C227,_RESOURCE_MAP[],2,FALSE)</f>
        <v>IPSec VPN Client</v>
      </c>
      <c r="I227" s="65" t="str">
        <f>CONCATENATE(VLOOKUP(D227,_METHODS_DESCRIPTION_MAP[],2,FALSE),IF(RIGHT(C227,1)="}"," specified "," "),H227,VLOOKUP(D227,_METHODS_DESCRIPTION_MAP[],3,FALSE))</f>
        <v>Modifies the status and configuration parameters of the IPSec VPN Client.</v>
      </c>
    </row>
    <row r="228" spans="1:9" s="3" customFormat="1" x14ac:dyDescent="0.25">
      <c r="A228" s="26">
        <f>VLOOKUP(C228,_RESOURCE_MAP[],3,FALSE)</f>
        <v>2</v>
      </c>
      <c r="B228" s="25" t="str">
        <f>IFERROR(VLOOKUP(C228,_PACKAGES_MAP[],3,FALSE),"-")</f>
        <v>-</v>
      </c>
      <c r="C228" s="27" t="s">
        <v>248</v>
      </c>
      <c r="D228" s="27" t="s">
        <v>22</v>
      </c>
      <c r="E228" s="27" t="s">
        <v>1</v>
      </c>
      <c r="F228" s="27" t="s">
        <v>334</v>
      </c>
      <c r="G228" s="27" t="str">
        <f>CONCATENATE("{
  ""Header"": {
    ""Name"": """,'Response Codes'!$B$2,"""
  }",IF(F228="-","
}",CONCATENATE(",
  ""Body"": ",SUBSTITUTE(F228,"
","
  "),"
}")))</f>
        <v>{
  "Header": {
    "Name": "OK"
  },
  "Body": {
    "Enabled": true,
    "Status": "Active",
    "Server": {
      "Port": 50,
      "Authentication": "IKE",
      "MTU": 1200,
      "MaxClients": 1
    },
    "Interfaces": {
      "Outbound": "Interfaces.IP.ffth_dhcp",
      "Inbound": "Interfaces.IP.br0"
    },
    "Statistics": {
      "Bytes": {
        "Transmitted": 0,
        "Received": 0
      },
      "Frames": {
        "Transmitted": 0,
        "Received": 0
      }
    }
  }
}</v>
      </c>
      <c r="H228" s="27" t="str">
        <f>VLOOKUP(C228,_RESOURCE_MAP[],2,FALSE)</f>
        <v>IPSec VPN Server</v>
      </c>
      <c r="I228" s="65" t="str">
        <f>CONCATENATE(VLOOKUP(D228,_METHODS_DESCRIPTION_MAP[],2,FALSE),IF(RIGHT(C228,1)="}"," specified "," "),H228,VLOOKUP(D228,_METHODS_DESCRIPTION_MAP[],3,FALSE))</f>
        <v>Retrieves the status and configuration parameters in regards to the IPSec VPN Server.</v>
      </c>
    </row>
    <row r="229" spans="1:9" s="3" customFormat="1" x14ac:dyDescent="0.25">
      <c r="A229" s="26">
        <f>VLOOKUP(C229,_RESOURCE_MAP[],3,FALSE)</f>
        <v>2</v>
      </c>
      <c r="B229" s="25" t="str">
        <f>IFERROR(VLOOKUP(C229,_PACKAGES_MAP[],3,FALSE),"-")</f>
        <v>-</v>
      </c>
      <c r="C229" s="27" t="s">
        <v>248</v>
      </c>
      <c r="D229" s="27" t="s">
        <v>96</v>
      </c>
      <c r="E229" s="27" t="s">
        <v>1</v>
      </c>
      <c r="F229" s="27" t="s">
        <v>1</v>
      </c>
      <c r="G229" s="27" t="str">
        <f>CONCATENATE("{
  ""Header"": {
    ""Name"": """,'Response Codes'!$B$2,"""
  }",IF(F229="-","
}",CONCATENATE(",
  ""Body"": ",SUBSTITUTE(F229,"
","
  "),"
}")))</f>
        <v>{
  "Header": {
    "Name": "OK"
  }
}</v>
      </c>
      <c r="H229" s="27" t="str">
        <f>VLOOKUP(C229,_RESOURCE_MAP[],2,FALSE)</f>
        <v>IPSec VPN Server</v>
      </c>
      <c r="I229" s="65" t="str">
        <f>CONCATENATE(VLOOKUP(D229,_METHODS_DESCRIPTION_MAP[],2,FALSE),IF(RIGHT(C229,1)="}"," specified "," "),H229,VLOOKUP(D229,_METHODS_DESCRIPTION_MAP[],3,FALSE))</f>
        <v>Resets the statistics counters of the IPSec VPN Server.</v>
      </c>
    </row>
    <row r="230" spans="1:9" s="3" customFormat="1" x14ac:dyDescent="0.25">
      <c r="A230" s="26">
        <f>VLOOKUP(C230,_RESOURCE_MAP[],3,FALSE)</f>
        <v>2</v>
      </c>
      <c r="B230" s="25" t="str">
        <f>IFERROR(VLOOKUP(C230,_PACKAGES_MAP[],3,FALSE),"-")</f>
        <v>-</v>
      </c>
      <c r="C230" s="27" t="s">
        <v>248</v>
      </c>
      <c r="D230" s="27" t="s">
        <v>21</v>
      </c>
      <c r="E230" s="27" t="s">
        <v>335</v>
      </c>
      <c r="F230" s="27" t="s">
        <v>1</v>
      </c>
      <c r="G230" s="27" t="str">
        <f>CONCATENATE("{
  ""Header"": {
    ""Name"": """,'Response Codes'!$B$2,"""
  }",IF(F230="-","
}",CONCATENATE(",
  ""Body"": ",SUBSTITUTE(F230,"
","
  "),"
}")))</f>
        <v>{
  "Header": {
    "Name": "OK"
  }
}</v>
      </c>
      <c r="H230" s="27" t="str">
        <f>VLOOKUP(C230,_RESOURCE_MAP[],2,FALSE)</f>
        <v>IPSec VPN Server</v>
      </c>
      <c r="I230" s="65" t="str">
        <f>CONCATENATE(VLOOKUP(D230,_METHODS_DESCRIPTION_MAP[],2,FALSE),IF(RIGHT(C230,1)="}"," specified "," "),H230,VLOOKUP(D230,_METHODS_DESCRIPTION_MAP[],3,FALSE))</f>
        <v>Modifies the status and configuration parameters of the IPSec VPN Server.</v>
      </c>
    </row>
    <row r="231" spans="1:9" s="3" customFormat="1" x14ac:dyDescent="0.25">
      <c r="A231" s="26">
        <f>VLOOKUP(C231,_RESOURCE_MAP[],3,FALSE)</f>
        <v>2</v>
      </c>
      <c r="B231" s="25" t="str">
        <f>IFERROR(VLOOKUP(C231,_PACKAGES_MAP[],3,FALSE),"-")</f>
        <v>-</v>
      </c>
      <c r="C231" s="27" t="s">
        <v>249</v>
      </c>
      <c r="D231" s="27" t="s">
        <v>22</v>
      </c>
      <c r="E231" s="27" t="s">
        <v>1</v>
      </c>
      <c r="F231" s="27" t="s">
        <v>1689</v>
      </c>
      <c r="G231" s="27" t="str">
        <f>CONCATENATE("{
  ""Header"": {
    ""Name"": """,'Response Codes'!$B$2,"""
  }",IF(F231="-","
}",CONCATENATE(",
  ""Body"": ",SUBSTITUTE(F231,"
","
  "),"
}")))</f>
        <v>{
  "Header": {
    "Name": "OK"
  },
  "Body": {
    "Enabled": true,
    "Status": "Active",
    "Remote": {
      "Address": "22.2.4.2",
      "Port": 1701,
      "Username": "prplFoundation",
      "Hash": {
        "Fingerprint": "21232f297a57a5a743894a0e4a801fc3",
        "Type": "MD5"
      }
    },
    "Interfaces": {
      "Outbound": "Interfaces.IP.ffth_dhcp",
      "Inbound": "Interfaces.IP.br0"
    },
    "Statistics": {
      "Bytes": {
        "Transmitted": 0,
        "Received": 0
      },
      "Frames": {
        "Transmitted": 0,
        "Received": 0
      }
    }
  }
}</v>
      </c>
      <c r="H231" s="27" t="str">
        <f>VLOOKUP(C231,_RESOURCE_MAP[],2,FALSE)</f>
        <v>L2TP VPN Client</v>
      </c>
      <c r="I231" s="65" t="str">
        <f>CONCATENATE(VLOOKUP(D231,_METHODS_DESCRIPTION_MAP[],2,FALSE),IF(RIGHT(C231,1)="}"," specified "," "),H231,VLOOKUP(D231,_METHODS_DESCRIPTION_MAP[],3,FALSE))</f>
        <v>Retrieves the status and configuration parameters in regards to the L2TP VPN Client.</v>
      </c>
    </row>
    <row r="232" spans="1:9" s="3" customFormat="1" x14ac:dyDescent="0.25">
      <c r="A232" s="26">
        <f>VLOOKUP(C232,_RESOURCE_MAP[],3,FALSE)</f>
        <v>2</v>
      </c>
      <c r="B232" s="25" t="str">
        <f>IFERROR(VLOOKUP(C232,_PACKAGES_MAP[],3,FALSE),"-")</f>
        <v>-</v>
      </c>
      <c r="C232" s="27" t="s">
        <v>249</v>
      </c>
      <c r="D232" s="27" t="s">
        <v>96</v>
      </c>
      <c r="E232" s="27" t="s">
        <v>1</v>
      </c>
      <c r="F232" s="27" t="s">
        <v>1</v>
      </c>
      <c r="G232" s="27" t="str">
        <f>CONCATENATE("{
  ""Header"": {
    ""Name"": """,'Response Codes'!$B$2,"""
  }",IF(F232="-","
}",CONCATENATE(",
  ""Body"": ",SUBSTITUTE(F232,"
","
  "),"
}")))</f>
        <v>{
  "Header": {
    "Name": "OK"
  }
}</v>
      </c>
      <c r="H232" s="27" t="str">
        <f>VLOOKUP(C232,_RESOURCE_MAP[],2,FALSE)</f>
        <v>L2TP VPN Client</v>
      </c>
      <c r="I232" s="65" t="str">
        <f>CONCATENATE(VLOOKUP(D232,_METHODS_DESCRIPTION_MAP[],2,FALSE),IF(RIGHT(C232,1)="}"," specified "," "),H232,VLOOKUP(D232,_METHODS_DESCRIPTION_MAP[],3,FALSE))</f>
        <v>Resets the statistics counters of the L2TP VPN Client.</v>
      </c>
    </row>
    <row r="233" spans="1:9" s="3" customFormat="1" x14ac:dyDescent="0.25">
      <c r="A233" s="26">
        <f>VLOOKUP(C233,_RESOURCE_MAP[],3,FALSE)</f>
        <v>2</v>
      </c>
      <c r="B233" s="25" t="str">
        <f>IFERROR(VLOOKUP(C233,_PACKAGES_MAP[],3,FALSE),"-")</f>
        <v>-</v>
      </c>
      <c r="C233" s="27" t="s">
        <v>249</v>
      </c>
      <c r="D233" s="27" t="s">
        <v>21</v>
      </c>
      <c r="E233" s="27" t="s">
        <v>1623</v>
      </c>
      <c r="F233" s="27" t="s">
        <v>1</v>
      </c>
      <c r="G233" s="27" t="str">
        <f>CONCATENATE("{
  ""Header"": {
    ""Name"": """,'Response Codes'!$B$2,"""
  }",IF(F233="-","
}",CONCATENATE(",
  ""Body"": ",SUBSTITUTE(F233,"
","
  "),"
}")))</f>
        <v>{
  "Header": {
    "Name": "OK"
  }
}</v>
      </c>
      <c r="H233" s="27" t="str">
        <f>VLOOKUP(C233,_RESOURCE_MAP[],2,FALSE)</f>
        <v>L2TP VPN Client</v>
      </c>
      <c r="I233" s="65" t="str">
        <f>CONCATENATE(VLOOKUP(D233,_METHODS_DESCRIPTION_MAP[],2,FALSE),IF(RIGHT(C233,1)="}"," specified "," "),H233,VLOOKUP(D233,_METHODS_DESCRIPTION_MAP[],3,FALSE))</f>
        <v>Modifies the status and configuration parameters of the L2TP VPN Client.</v>
      </c>
    </row>
    <row r="234" spans="1:9" s="3" customFormat="1" x14ac:dyDescent="0.25">
      <c r="A234" s="26">
        <f>VLOOKUP(C234,_RESOURCE_MAP[],3,FALSE)</f>
        <v>2</v>
      </c>
      <c r="B234" s="25" t="str">
        <f>IFERROR(VLOOKUP(C234,_PACKAGES_MAP[],3,FALSE),"-")</f>
        <v>-</v>
      </c>
      <c r="C234" s="27" t="s">
        <v>250</v>
      </c>
      <c r="D234" s="27" t="s">
        <v>22</v>
      </c>
      <c r="E234" s="27" t="s">
        <v>1</v>
      </c>
      <c r="F234" s="27" t="s">
        <v>336</v>
      </c>
      <c r="G234" s="27" t="str">
        <f>CONCATENATE("{
  ""Header"": {
    ""Name"": """,'Response Codes'!$B$2,"""
  }",IF(F234="-","
}",CONCATENATE(",
  ""Body"": ",SUBSTITUTE(F234,"
","
  "),"
}")))</f>
        <v>{
  "Header": {
    "Name": "OK"
  },
  "Body": {
    "Enabled": true,
    "Status": "Active",
    "Server": {
      "Port": 1701,
      "MTU": 1200,
      "MaxClients": 1
    },
    "Interfaces": {
      "Outbound": "Interfaces.IP.ffth_dhcp",
      "Inbound": "Interfaces.IP.br0"
    },
    "Statistics": {
      "Bytes": {
        "Transmitted": 0,
        "Received": 0
      },
      "Frames": {
        "Transmitted": 0,
        "Received": 0
      }
    }
  }
}</v>
      </c>
      <c r="H234" s="27" t="str">
        <f>VLOOKUP(C234,_RESOURCE_MAP[],2,FALSE)</f>
        <v>L2TP VPN Server</v>
      </c>
      <c r="I234" s="65" t="str">
        <f>CONCATENATE(VLOOKUP(D234,_METHODS_DESCRIPTION_MAP[],2,FALSE),IF(RIGHT(C234,1)="}"," specified "," "),H234,VLOOKUP(D234,_METHODS_DESCRIPTION_MAP[],3,FALSE))</f>
        <v>Retrieves the status and configuration parameters in regards to the L2TP VPN Server.</v>
      </c>
    </row>
    <row r="235" spans="1:9" s="3" customFormat="1" x14ac:dyDescent="0.25">
      <c r="A235" s="26">
        <f>VLOOKUP(C235,_RESOURCE_MAP[],3,FALSE)</f>
        <v>2</v>
      </c>
      <c r="B235" s="25" t="str">
        <f>IFERROR(VLOOKUP(C235,_PACKAGES_MAP[],3,FALSE),"-")</f>
        <v>-</v>
      </c>
      <c r="C235" s="27" t="s">
        <v>250</v>
      </c>
      <c r="D235" s="27" t="s">
        <v>96</v>
      </c>
      <c r="E235" s="27" t="s">
        <v>1</v>
      </c>
      <c r="F235" s="27" t="s">
        <v>1</v>
      </c>
      <c r="G235" s="27" t="str">
        <f>CONCATENATE("{
  ""Header"": {
    ""Name"": """,'Response Codes'!$B$2,"""
  }",IF(F235="-","
}",CONCATENATE(",
  ""Body"": ",SUBSTITUTE(F235,"
","
  "),"
}")))</f>
        <v>{
  "Header": {
    "Name": "OK"
  }
}</v>
      </c>
      <c r="H235" s="27" t="str">
        <f>VLOOKUP(C235,_RESOURCE_MAP[],2,FALSE)</f>
        <v>L2TP VPN Server</v>
      </c>
      <c r="I235" s="65" t="str">
        <f>CONCATENATE(VLOOKUP(D235,_METHODS_DESCRIPTION_MAP[],2,FALSE),IF(RIGHT(C235,1)="}"," specified "," "),H235,VLOOKUP(D235,_METHODS_DESCRIPTION_MAP[],3,FALSE))</f>
        <v>Resets the statistics counters of the L2TP VPN Server.</v>
      </c>
    </row>
    <row r="236" spans="1:9" s="3" customFormat="1" x14ac:dyDescent="0.25">
      <c r="A236" s="26">
        <f>VLOOKUP(C236,_RESOURCE_MAP[],3,FALSE)</f>
        <v>2</v>
      </c>
      <c r="B236" s="25" t="str">
        <f>IFERROR(VLOOKUP(C236,_PACKAGES_MAP[],3,FALSE),"-")</f>
        <v>-</v>
      </c>
      <c r="C236" s="27" t="s">
        <v>250</v>
      </c>
      <c r="D236" s="27" t="s">
        <v>21</v>
      </c>
      <c r="E236" s="27" t="s">
        <v>337</v>
      </c>
      <c r="F236" s="27" t="s">
        <v>1</v>
      </c>
      <c r="G236" s="27" t="str">
        <f>CONCATENATE("{
  ""Header"": {
    ""Name"": """,'Response Codes'!$B$2,"""
  }",IF(F236="-","
}",CONCATENATE(",
  ""Body"": ",SUBSTITUTE(F236,"
","
  "),"
}")))</f>
        <v>{
  "Header": {
    "Name": "OK"
  }
}</v>
      </c>
      <c r="H236" s="27" t="str">
        <f>VLOOKUP(C236,_RESOURCE_MAP[],2,FALSE)</f>
        <v>L2TP VPN Server</v>
      </c>
      <c r="I236" s="65" t="str">
        <f>CONCATENATE(VLOOKUP(D236,_METHODS_DESCRIPTION_MAP[],2,FALSE),IF(RIGHT(C236,1)="}"," specified "," "),H236,VLOOKUP(D236,_METHODS_DESCRIPTION_MAP[],3,FALSE))</f>
        <v>Modifies the status and configuration parameters of the L2TP VPN Server.</v>
      </c>
    </row>
    <row r="237" spans="1:9" s="3" customFormat="1" x14ac:dyDescent="0.25">
      <c r="A237" s="26">
        <f>VLOOKUP(C237,_RESOURCE_MAP[],3,FALSE)</f>
        <v>2</v>
      </c>
      <c r="B237" s="25" t="str">
        <f>IFERROR(VLOOKUP(C237,_PACKAGES_MAP[],3,FALSE),"-")</f>
        <v>-</v>
      </c>
      <c r="C237" s="27" t="s">
        <v>251</v>
      </c>
      <c r="D237" s="27" t="s">
        <v>22</v>
      </c>
      <c r="E237" s="27" t="s">
        <v>1</v>
      </c>
      <c r="F237" s="27" t="s">
        <v>1690</v>
      </c>
      <c r="G237" s="27" t="str">
        <f>CONCATENATE("{
  ""Header"": {
    ""Name"": """,'Response Codes'!$B$2,"""
  }",IF(F237="-","
}",CONCATENATE(",
  ""Body"": ",SUBSTITUTE(F237,"
","
  "),"
}")))</f>
        <v>{
  "Header": {
    "Name": "OK"
  },
  "Body": {
    "Enabled": true,
    "Status": "Active",
    "Remote": {
      "Address": "22.2.4.2",
      "Port": 1194,
      "Protocol": "UDP",
      "Username": "prplFoundation",
      "Hash": {
        "Fingerprint": "21232f297a57a5a743894a0e4a801fc3",
        "Type": "MD5"
      }
    },
    "Interfaces": {
      "Outbound": "Interfaces.IP.ffth_dhcp",
      "Inbound": "Interfaces.IP.br0"
    },
    "Statistics": {
      "Bytes": {
        "Transmitted": 0,
        "Received": 0
      },
      "Frames": {
        "Transmitted": 0,
        "Received": 0
      }
    }
  }
}</v>
      </c>
      <c r="H237" s="27" t="str">
        <f>VLOOKUP(C237,_RESOURCE_MAP[],2,FALSE)</f>
        <v>OpenVPN Client</v>
      </c>
      <c r="I237" s="65" t="str">
        <f>CONCATENATE(VLOOKUP(D237,_METHODS_DESCRIPTION_MAP[],2,FALSE),IF(RIGHT(C237,1)="}"," specified "," "),H237,VLOOKUP(D237,_METHODS_DESCRIPTION_MAP[],3,FALSE))</f>
        <v>Retrieves the status and configuration parameters in regards to the OpenVPN Client.</v>
      </c>
    </row>
    <row r="238" spans="1:9" s="3" customFormat="1" x14ac:dyDescent="0.25">
      <c r="A238" s="26">
        <f>VLOOKUP(C238,_RESOURCE_MAP[],3,FALSE)</f>
        <v>2</v>
      </c>
      <c r="B238" s="25" t="str">
        <f>IFERROR(VLOOKUP(C238,_PACKAGES_MAP[],3,FALSE),"-")</f>
        <v>-</v>
      </c>
      <c r="C238" s="27" t="s">
        <v>251</v>
      </c>
      <c r="D238" s="27" t="s">
        <v>96</v>
      </c>
      <c r="E238" s="27" t="s">
        <v>1</v>
      </c>
      <c r="F238" s="27" t="s">
        <v>1</v>
      </c>
      <c r="G238" s="27" t="str">
        <f>CONCATENATE("{
  ""Header"": {
    ""Name"": """,'Response Codes'!$B$2,"""
  }",IF(F238="-","
}",CONCATENATE(",
  ""Body"": ",SUBSTITUTE(F238,"
","
  "),"
}")))</f>
        <v>{
  "Header": {
    "Name": "OK"
  }
}</v>
      </c>
      <c r="H238" s="27" t="str">
        <f>VLOOKUP(C238,_RESOURCE_MAP[],2,FALSE)</f>
        <v>OpenVPN Client</v>
      </c>
      <c r="I238" s="65" t="str">
        <f>CONCATENATE(VLOOKUP(D238,_METHODS_DESCRIPTION_MAP[],2,FALSE),IF(RIGHT(C238,1)="}"," specified "," "),H238,VLOOKUP(D238,_METHODS_DESCRIPTION_MAP[],3,FALSE))</f>
        <v>Resets the statistics counters of the OpenVPN Client.</v>
      </c>
    </row>
    <row r="239" spans="1:9" s="3" customFormat="1" x14ac:dyDescent="0.25">
      <c r="A239" s="26">
        <f>VLOOKUP(C239,_RESOURCE_MAP[],3,FALSE)</f>
        <v>2</v>
      </c>
      <c r="B239" s="25" t="str">
        <f>IFERROR(VLOOKUP(C239,_PACKAGES_MAP[],3,FALSE),"-")</f>
        <v>-</v>
      </c>
      <c r="C239" s="27" t="s">
        <v>251</v>
      </c>
      <c r="D239" s="27" t="s">
        <v>21</v>
      </c>
      <c r="E239" s="27" t="s">
        <v>1624</v>
      </c>
      <c r="F239" s="27" t="s">
        <v>1</v>
      </c>
      <c r="G239" s="27" t="str">
        <f>CONCATENATE("{
  ""Header"": {
    ""Name"": """,'Response Codes'!$B$2,"""
  }",IF(F239="-","
}",CONCATENATE(",
  ""Body"": ",SUBSTITUTE(F239,"
","
  "),"
}")))</f>
        <v>{
  "Header": {
    "Name": "OK"
  }
}</v>
      </c>
      <c r="H239" s="27" t="str">
        <f>VLOOKUP(C239,_RESOURCE_MAP[],2,FALSE)</f>
        <v>OpenVPN Client</v>
      </c>
      <c r="I239" s="65" t="str">
        <f>CONCATENATE(VLOOKUP(D239,_METHODS_DESCRIPTION_MAP[],2,FALSE),IF(RIGHT(C239,1)="}"," specified "," "),H239,VLOOKUP(D239,_METHODS_DESCRIPTION_MAP[],3,FALSE))</f>
        <v>Modifies the status and configuration parameters of the OpenVPN Client.</v>
      </c>
    </row>
    <row r="240" spans="1:9" s="3" customFormat="1" x14ac:dyDescent="0.25">
      <c r="A240" s="26">
        <f>VLOOKUP(C240,_RESOURCE_MAP[],3,FALSE)</f>
        <v>2</v>
      </c>
      <c r="B240" s="25" t="str">
        <f>IFERROR(VLOOKUP(C240,_PACKAGES_MAP[],3,FALSE),"-")</f>
        <v>-</v>
      </c>
      <c r="C240" s="27" t="s">
        <v>252</v>
      </c>
      <c r="D240" s="27" t="s">
        <v>22</v>
      </c>
      <c r="E240" s="27" t="s">
        <v>1</v>
      </c>
      <c r="F240" s="27" t="s">
        <v>342</v>
      </c>
      <c r="G240" s="27" t="str">
        <f>CONCATENATE("{
  ""Header"": {
    ""Name"": """,'Response Codes'!$B$2,"""
  }",IF(F240="-","
}",CONCATENATE(",
  ""Body"": ",SUBSTITUTE(F240,"
","
  "),"
}")))</f>
        <v>{
  "Header": {
    "Name": "OK"
  },
  "Body": {
    "Enabled": true,
    "Status": "Active",
    "Server": {
      "Port": 1194,
      "Protocol": "UDP",
      "MTU": 1200,
      "MaxClients": 1,
      "Fragment": true
    },
    "Interfaces": {
      "Outbound": "Interfaces.IP.ffth_dhcp",
      "Inbound": "Interfaces.IP.br0"
    },
    "Statistics": {
      "Bytes": {
        "Transmitted": 0,
        "Received": 0
      },
      "Frames": {
        "Transmitted": 0,
        "Received": 0
      }
    }
  }
}</v>
      </c>
      <c r="H240" s="27" t="str">
        <f>VLOOKUP(C240,_RESOURCE_MAP[],2,FALSE)</f>
        <v>OpenVPN Server</v>
      </c>
      <c r="I240" s="65" t="str">
        <f>CONCATENATE(VLOOKUP(D240,_METHODS_DESCRIPTION_MAP[],2,FALSE),IF(RIGHT(C240,1)="}"," specified "," "),H240,VLOOKUP(D240,_METHODS_DESCRIPTION_MAP[],3,FALSE))</f>
        <v>Retrieves the status and configuration parameters in regards to the OpenVPN Server.</v>
      </c>
    </row>
    <row r="241" spans="1:9" s="3" customFormat="1" x14ac:dyDescent="0.25">
      <c r="A241" s="26">
        <f>VLOOKUP(C241,_RESOURCE_MAP[],3,FALSE)</f>
        <v>2</v>
      </c>
      <c r="B241" s="25" t="str">
        <f>IFERROR(VLOOKUP(C241,_PACKAGES_MAP[],3,FALSE),"-")</f>
        <v>-</v>
      </c>
      <c r="C241" s="27" t="s">
        <v>252</v>
      </c>
      <c r="D241" s="27" t="s">
        <v>96</v>
      </c>
      <c r="E241" s="27" t="s">
        <v>1</v>
      </c>
      <c r="F241" s="27" t="s">
        <v>1</v>
      </c>
      <c r="G241" s="27" t="str">
        <f>CONCATENATE("{
  ""Header"": {
    ""Name"": """,'Response Codes'!$B$2,"""
  }",IF(F241="-","
}",CONCATENATE(",
  ""Body"": ",SUBSTITUTE(F241,"
","
  "),"
}")))</f>
        <v>{
  "Header": {
    "Name": "OK"
  }
}</v>
      </c>
      <c r="H241" s="27" t="str">
        <f>VLOOKUP(C241,_RESOURCE_MAP[],2,FALSE)</f>
        <v>OpenVPN Server</v>
      </c>
      <c r="I241" s="65" t="str">
        <f>CONCATENATE(VLOOKUP(D241,_METHODS_DESCRIPTION_MAP[],2,FALSE),IF(RIGHT(C241,1)="}"," specified "," "),H241,VLOOKUP(D241,_METHODS_DESCRIPTION_MAP[],3,FALSE))</f>
        <v>Resets the statistics counters of the OpenVPN Server.</v>
      </c>
    </row>
    <row r="242" spans="1:9" s="3" customFormat="1" x14ac:dyDescent="0.25">
      <c r="A242" s="26">
        <f>VLOOKUP(C242,_RESOURCE_MAP[],3,FALSE)</f>
        <v>2</v>
      </c>
      <c r="B242" s="25" t="str">
        <f>IFERROR(VLOOKUP(C242,_PACKAGES_MAP[],3,FALSE),"-")</f>
        <v>-</v>
      </c>
      <c r="C242" s="27" t="s">
        <v>252</v>
      </c>
      <c r="D242" s="27" t="s">
        <v>21</v>
      </c>
      <c r="E242" s="27" t="s">
        <v>343</v>
      </c>
      <c r="F242" s="27" t="s">
        <v>1</v>
      </c>
      <c r="G242" s="27" t="str">
        <f>CONCATENATE("{
  ""Header"": {
    ""Name"": """,'Response Codes'!$B$2,"""
  }",IF(F242="-","
}",CONCATENATE(",
  ""Body"": ",SUBSTITUTE(F242,"
","
  "),"
}")))</f>
        <v>{
  "Header": {
    "Name": "OK"
  }
}</v>
      </c>
      <c r="H242" s="27" t="str">
        <f>VLOOKUP(C242,_RESOURCE_MAP[],2,FALSE)</f>
        <v>OpenVPN Server</v>
      </c>
      <c r="I242" s="65" t="str">
        <f>CONCATENATE(VLOOKUP(D242,_METHODS_DESCRIPTION_MAP[],2,FALSE),IF(RIGHT(C242,1)="}"," specified "," "),H242,VLOOKUP(D242,_METHODS_DESCRIPTION_MAP[],3,FALSE))</f>
        <v>Modifies the status and configuration parameters of the OpenVPN Server.</v>
      </c>
    </row>
    <row r="243" spans="1:9" s="3" customFormat="1" x14ac:dyDescent="0.25">
      <c r="A243" s="26">
        <f>VLOOKUP(C243,_RESOURCE_MAP[],3,FALSE)</f>
        <v>2</v>
      </c>
      <c r="B243" s="25" t="str">
        <f>IFERROR(VLOOKUP(C243,_PACKAGES_MAP[],3,FALSE),"-")</f>
        <v>-</v>
      </c>
      <c r="C243" s="27" t="s">
        <v>333</v>
      </c>
      <c r="D243" s="27" t="s">
        <v>22</v>
      </c>
      <c r="E243" s="27" t="s">
        <v>1</v>
      </c>
      <c r="F243" s="27" t="s">
        <v>1691</v>
      </c>
      <c r="G243" s="27" t="str">
        <f>CONCATENATE("{
  ""Header"": {
    ""Name"": """,'Response Codes'!$B$2,"""
  }",IF(F243="-","
}",CONCATENATE(",
  ""Body"": ",SUBSTITUTE(F243,"
","
  "),"
}")))</f>
        <v>{
  "Header": {
    "Name": "OK"
  },
  "Body": {
    "Enabled": true,
    "Status": "Active",
    "Remote": {
      "Address": "22.2.4.2",
      "Port": 1723,
      "Username": "prplFoundation",
      "Hash": {
        "Fingerprint": "21232f297a57a5a743894a0e4a801fc3",
        "Type": "MD5"
      }
    },
    "Interfaces": {
      "Outbound": "Interfaces.IP.ffth_dhcp",
      "Inbound": "Interfaces.IP.br0"
    },
    "Statistics": {
      "Bytes": {
        "Transmitted": 0,
        "Received": 0
      },
      "Frames": {
        "Transmitted": 0,
        "Received": 0
      }
    }
  }
}</v>
      </c>
      <c r="H243" s="27" t="str">
        <f>VLOOKUP(C243,_RESOURCE_MAP[],2,FALSE)</f>
        <v>PPTP Client</v>
      </c>
      <c r="I243" s="65" t="str">
        <f>CONCATENATE(VLOOKUP(D243,_METHODS_DESCRIPTION_MAP[],2,FALSE),IF(RIGHT(C243,1)="}"," specified "," "),H243,VLOOKUP(D243,_METHODS_DESCRIPTION_MAP[],3,FALSE))</f>
        <v>Retrieves the status and configuration parameters in regards to the PPTP Client.</v>
      </c>
    </row>
    <row r="244" spans="1:9" s="3" customFormat="1" x14ac:dyDescent="0.25">
      <c r="A244" s="26">
        <f>VLOOKUP(C244,_RESOURCE_MAP[],3,FALSE)</f>
        <v>2</v>
      </c>
      <c r="B244" s="25" t="str">
        <f>IFERROR(VLOOKUP(C244,_PACKAGES_MAP[],3,FALSE),"-")</f>
        <v>-</v>
      </c>
      <c r="C244" s="27" t="s">
        <v>333</v>
      </c>
      <c r="D244" s="27" t="s">
        <v>96</v>
      </c>
      <c r="E244" s="27" t="s">
        <v>1</v>
      </c>
      <c r="F244" s="27" t="s">
        <v>1</v>
      </c>
      <c r="G244" s="27" t="str">
        <f>CONCATENATE("{
  ""Header"": {
    ""Name"": """,'Response Codes'!$B$2,"""
  }",IF(F244="-","
}",CONCATENATE(",
  ""Body"": ",SUBSTITUTE(F244,"
","
  "),"
}")))</f>
        <v>{
  "Header": {
    "Name": "OK"
  }
}</v>
      </c>
      <c r="H244" s="27" t="str">
        <f>VLOOKUP(C244,_RESOURCE_MAP[],2,FALSE)</f>
        <v>PPTP Client</v>
      </c>
      <c r="I244" s="65" t="str">
        <f>CONCATENATE(VLOOKUP(D244,_METHODS_DESCRIPTION_MAP[],2,FALSE),IF(RIGHT(C244,1)="}"," specified "," "),H244,VLOOKUP(D244,_METHODS_DESCRIPTION_MAP[],3,FALSE))</f>
        <v>Resets the statistics counters of the PPTP Client.</v>
      </c>
    </row>
    <row r="245" spans="1:9" s="3" customFormat="1" x14ac:dyDescent="0.25">
      <c r="A245" s="26">
        <f>VLOOKUP(C245,_RESOURCE_MAP[],3,FALSE)</f>
        <v>2</v>
      </c>
      <c r="B245" s="25" t="str">
        <f>IFERROR(VLOOKUP(C245,_PACKAGES_MAP[],3,FALSE),"-")</f>
        <v>-</v>
      </c>
      <c r="C245" s="27" t="s">
        <v>333</v>
      </c>
      <c r="D245" s="27" t="s">
        <v>21</v>
      </c>
      <c r="E245" s="27" t="s">
        <v>1625</v>
      </c>
      <c r="F245" s="27" t="s">
        <v>1</v>
      </c>
      <c r="G245" s="27" t="str">
        <f>CONCATENATE("{
  ""Header"": {
    ""Name"": """,'Response Codes'!$B$2,"""
  }",IF(F245="-","
}",CONCATENATE(",
  ""Body"": ",SUBSTITUTE(F245,"
","
  "),"
}")))</f>
        <v>{
  "Header": {
    "Name": "OK"
  }
}</v>
      </c>
      <c r="H245" s="27" t="str">
        <f>VLOOKUP(C245,_RESOURCE_MAP[],2,FALSE)</f>
        <v>PPTP Client</v>
      </c>
      <c r="I245" s="65" t="str">
        <f>CONCATENATE(VLOOKUP(D245,_METHODS_DESCRIPTION_MAP[],2,FALSE),IF(RIGHT(C245,1)="}"," specified "," "),H245,VLOOKUP(D245,_METHODS_DESCRIPTION_MAP[],3,FALSE))</f>
        <v>Modifies the status and configuration parameters of the PPTP Client.</v>
      </c>
    </row>
    <row r="246" spans="1:9" s="3" customFormat="1" x14ac:dyDescent="0.25">
      <c r="A246" s="26">
        <f>VLOOKUP(C246,_RESOURCE_MAP[],3,FALSE)</f>
        <v>2</v>
      </c>
      <c r="B246" s="25" t="str">
        <f>IFERROR(VLOOKUP(C246,_PACKAGES_MAP[],3,FALSE),"-")</f>
        <v>-</v>
      </c>
      <c r="C246" s="27" t="s">
        <v>332</v>
      </c>
      <c r="D246" s="27" t="s">
        <v>22</v>
      </c>
      <c r="E246" s="27" t="s">
        <v>1</v>
      </c>
      <c r="F246" s="27" t="s">
        <v>338</v>
      </c>
      <c r="G246" s="27" t="str">
        <f>CONCATENATE("{
  ""Header"": {
    ""Name"": """,'Response Codes'!$B$2,"""
  }",IF(F246="-","
}",CONCATENATE(",
  ""Body"": ",SUBSTITUTE(F246,"
","
  "),"
}")))</f>
        <v>{
  "Header": {
    "Name": "OK"
  },
  "Body": {
    "Enabled": true,
    "Status": "Active",
    "Server": {
      "Port": 1723,
      "MTU": 1200,
      "MaxClients": 1
    },
    "Interfaces": {
      "Outbound": "Interfaces.IP.ffth_dhcp",
      "Inbound": "Interfaces.IP.br0"
    },
    "Statistics": {
      "Bytes": {
        "Transmitted": 0,
        "Received": 0
      },
      "Frames": {
        "Transmitted": 0,
        "Received": 0
      }
    }
  }
}</v>
      </c>
      <c r="H246" s="27" t="str">
        <f>VLOOKUP(C246,_RESOURCE_MAP[],2,FALSE)</f>
        <v>PPTP Server</v>
      </c>
      <c r="I246" s="65" t="str">
        <f>CONCATENATE(VLOOKUP(D246,_METHODS_DESCRIPTION_MAP[],2,FALSE),IF(RIGHT(C246,1)="}"," specified "," "),H246,VLOOKUP(D246,_METHODS_DESCRIPTION_MAP[],3,FALSE))</f>
        <v>Retrieves the status and configuration parameters in regards to the PPTP Server.</v>
      </c>
    </row>
    <row r="247" spans="1:9" s="3" customFormat="1" x14ac:dyDescent="0.25">
      <c r="A247" s="26">
        <f>VLOOKUP(C247,_RESOURCE_MAP[],3,FALSE)</f>
        <v>2</v>
      </c>
      <c r="B247" s="25" t="str">
        <f>IFERROR(VLOOKUP(C247,_PACKAGES_MAP[],3,FALSE),"-")</f>
        <v>-</v>
      </c>
      <c r="C247" s="27" t="s">
        <v>332</v>
      </c>
      <c r="D247" s="27" t="s">
        <v>96</v>
      </c>
      <c r="E247" s="27" t="s">
        <v>1</v>
      </c>
      <c r="F247" s="27" t="s">
        <v>1</v>
      </c>
      <c r="G247" s="27" t="str">
        <f>CONCATENATE("{
  ""Header"": {
    ""Name"": """,'Response Codes'!$B$2,"""
  }",IF(F247="-","
}",CONCATENATE(",
  ""Body"": ",SUBSTITUTE(F247,"
","
  "),"
}")))</f>
        <v>{
  "Header": {
    "Name": "OK"
  }
}</v>
      </c>
      <c r="H247" s="27" t="str">
        <f>VLOOKUP(C247,_RESOURCE_MAP[],2,FALSE)</f>
        <v>PPTP Server</v>
      </c>
      <c r="I247" s="65" t="str">
        <f>CONCATENATE(VLOOKUP(D247,_METHODS_DESCRIPTION_MAP[],2,FALSE),IF(RIGHT(C247,1)="}"," specified "," "),H247,VLOOKUP(D247,_METHODS_DESCRIPTION_MAP[],3,FALSE))</f>
        <v>Resets the statistics counters of the PPTP Server.</v>
      </c>
    </row>
    <row r="248" spans="1:9" s="3" customFormat="1" x14ac:dyDescent="0.25">
      <c r="A248" s="26">
        <f>VLOOKUP(C248,_RESOURCE_MAP[],3,FALSE)</f>
        <v>2</v>
      </c>
      <c r="B248" s="25" t="str">
        <f>IFERROR(VLOOKUP(C248,_PACKAGES_MAP[],3,FALSE),"-")</f>
        <v>-</v>
      </c>
      <c r="C248" s="27" t="s">
        <v>332</v>
      </c>
      <c r="D248" s="27" t="s">
        <v>21</v>
      </c>
      <c r="E248" s="27" t="s">
        <v>341</v>
      </c>
      <c r="F248" s="27" t="s">
        <v>1</v>
      </c>
      <c r="G248" s="27" t="str">
        <f>CONCATENATE("{
  ""Header"": {
    ""Name"": """,'Response Codes'!$B$2,"""
  }",IF(F248="-","
}",CONCATENATE(",
  ""Body"": ",SUBSTITUTE(F248,"
","
  "),"
}")))</f>
        <v>{
  "Header": {
    "Name": "OK"
  }
}</v>
      </c>
      <c r="H248" s="27" t="str">
        <f>VLOOKUP(C248,_RESOURCE_MAP[],2,FALSE)</f>
        <v>PPTP Server</v>
      </c>
      <c r="I248" s="65" t="str">
        <f>CONCATENATE(VLOOKUP(D248,_METHODS_DESCRIPTION_MAP[],2,FALSE),IF(RIGHT(C248,1)="}"," specified "," "),H248,VLOOKUP(D248,_METHODS_DESCRIPTION_MAP[],3,FALSE))</f>
        <v>Modifies the status and configuration parameters of the PPTP Server.</v>
      </c>
    </row>
    <row r="249" spans="1:9" s="3" customFormat="1" x14ac:dyDescent="0.25">
      <c r="A249" s="26">
        <f>VLOOKUP(C249,_RESOURCE_MAP[],3,FALSE)</f>
        <v>2</v>
      </c>
      <c r="B249" s="25" t="str">
        <f>IFERROR(VLOOKUP(C249,_PACKAGES_MAP[],3,FALSE),"-")</f>
        <v>-</v>
      </c>
      <c r="C249" s="27" t="s">
        <v>30</v>
      </c>
      <c r="D249" s="27" t="s">
        <v>22</v>
      </c>
      <c r="E249" s="27" t="s">
        <v>1</v>
      </c>
      <c r="F249" s="27" t="s">
        <v>238</v>
      </c>
      <c r="G249" s="27" t="str">
        <f>CONCATENATE("{
  ""Header"": {
    ""Name"": """,'Response Codes'!$B$2,"""
  }",IF(F249="-","
}",CONCATENATE(",
  ""Body"": ",SUBSTITUTE(F249,"
","
  "),"
}")))</f>
        <v>{
  "Header": {
    "Name": "OK"
  },
  "Body": {
    "Enabled": true,
    "Status": "Active"
  }
}</v>
      </c>
      <c r="H249" s="27" t="str">
        <f>VLOOKUP(C249,_RESOURCE_MAP[],2,FALSE)</f>
        <v>Wi-Fi MAC Address ACL</v>
      </c>
      <c r="I249" s="65" t="str">
        <f>CONCATENATE(VLOOKUP(D249,_METHODS_DESCRIPTION_MAP[],2,FALSE),IF(RIGHT(C249,1)="}"," specified "," "),H249,VLOOKUP(D249,_METHODS_DESCRIPTION_MAP[],3,FALSE))</f>
        <v>Retrieves the status and configuration parameters in regards to the Wi-Fi MAC Address ACL.</v>
      </c>
    </row>
    <row r="250" spans="1:9" s="3" customFormat="1" x14ac:dyDescent="0.25">
      <c r="A250" s="26">
        <f>VLOOKUP(C250,_RESOURCE_MAP[],3,FALSE)</f>
        <v>2</v>
      </c>
      <c r="B250" s="25" t="str">
        <f>IFERROR(VLOOKUP(C250,_PACKAGES_MAP[],3,FALSE),"-")</f>
        <v>-</v>
      </c>
      <c r="C250" s="27" t="s">
        <v>30</v>
      </c>
      <c r="D250" s="27" t="s">
        <v>21</v>
      </c>
      <c r="E250" s="27" t="s">
        <v>240</v>
      </c>
      <c r="F250" s="27" t="s">
        <v>1</v>
      </c>
      <c r="G250" s="27" t="str">
        <f>CONCATENATE("{
  ""Header"": {
    ""Name"": """,'Response Codes'!$B$2,"""
  }",IF(F250="-","
}",CONCATENATE(",
  ""Body"": ",SUBSTITUTE(F250,"
","
  "),"
}")))</f>
        <v>{
  "Header": {
    "Name": "OK"
  }
}</v>
      </c>
      <c r="H250" s="27" t="str">
        <f>VLOOKUP(C250,_RESOURCE_MAP[],2,FALSE)</f>
        <v>Wi-Fi MAC Address ACL</v>
      </c>
      <c r="I250" s="65" t="str">
        <f>CONCATENATE(VLOOKUP(D250,_METHODS_DESCRIPTION_MAP[],2,FALSE),IF(RIGHT(C250,1)="}"," specified "," "),H250,VLOOKUP(D250,_METHODS_DESCRIPTION_MAP[],3,FALSE))</f>
        <v>Modifies the status and configuration parameters of the Wi-Fi MAC Address ACL.</v>
      </c>
    </row>
    <row r="251" spans="1:9" s="3" customFormat="1" x14ac:dyDescent="0.25">
      <c r="A251" s="26">
        <f>VLOOKUP(C251,_RESOURCE_MAP[],3,FALSE)</f>
        <v>2</v>
      </c>
      <c r="B251" s="25" t="str">
        <f>IFERROR(VLOOKUP(C251,_PACKAGES_MAP[],3,FALSE),"-")</f>
        <v>-</v>
      </c>
      <c r="C251" s="27" t="s">
        <v>1646</v>
      </c>
      <c r="D251" s="27" t="s">
        <v>19</v>
      </c>
      <c r="E251" s="27" t="s">
        <v>1662</v>
      </c>
      <c r="F251" s="27" t="s">
        <v>1645</v>
      </c>
      <c r="G251" s="27" t="str">
        <f>CONCATENATE("{
  ""Header"": {
    ""Name"": """,'Response Codes'!$B$2,"""
  }",IF(F251="-","
}",CONCATENATE(",
  ""Body"": ",SUBSTITUTE(F251,"
","
  "),"
}")))</f>
        <v>{
  "Header": {
    "Name": "OK"
  },
  "Body": {
    "Id": "0"
  }
}</v>
      </c>
      <c r="H251" s="27" t="str">
        <f>VLOOKUP(C251,_RESOURCE_MAP[],2,FALSE)</f>
        <v>Wi-Fi MAC Address ACL Profile</v>
      </c>
      <c r="I251" s="65" t="str">
        <f>CONCATENATE(VLOOKUP(D251,_METHODS_DESCRIPTION_MAP[],2,FALSE),IF(RIGHT(C251,1)="}"," specified "," "),H251,VLOOKUP(D251,_METHODS_DESCRIPTION_MAP[],3,FALSE))</f>
        <v>Adds a new Wi-Fi MAC Address ACL Profile.</v>
      </c>
    </row>
    <row r="252" spans="1:9" s="3" customFormat="1" x14ac:dyDescent="0.25">
      <c r="A252" s="26">
        <f>VLOOKUP(C252,_RESOURCE_MAP[],3,FALSE)</f>
        <v>2</v>
      </c>
      <c r="B252" s="25" t="str">
        <f>IFERROR(VLOOKUP(C252,_PACKAGES_MAP[],3,FALSE),"-")</f>
        <v>-</v>
      </c>
      <c r="C252" s="27" t="s">
        <v>1646</v>
      </c>
      <c r="D252" s="27" t="s">
        <v>20</v>
      </c>
      <c r="E252" s="27" t="s">
        <v>53</v>
      </c>
      <c r="F252" s="27" t="s">
        <v>1663</v>
      </c>
      <c r="G252" s="27" t="str">
        <f>CONCATENATE("{
  ""Header"": {
    ""Name"": """,'Response Codes'!$B$2,"""
  }",IF(F252="-","
}",CONCATENATE(",
  ""Body"": ",SUBSTITUTE(F252,"
","
  "),"
}")))</f>
        <v>{
  "Header": {
    "Name": "OK"
  },
  "Body": {
    "List": [
      {
        "Id": "0",
        "Name": "Guest",
        "Enabled": true,
        "Mode": "Whitelist",
        "ServiceSetId": "Interfaces.Physical.Network.LAN.Wi-Fi.Radios.24GHz.BSSs.Guest",
        "Notify": false,
        "Status": "Active"
      }
    ],
    "Limit": 10,
    "Offset": 0
  }
}</v>
      </c>
      <c r="H252" s="27" t="str">
        <f>VLOOKUP(C252,_RESOURCE_MAP[],2,FALSE)</f>
        <v>Wi-Fi MAC Address ACL Profile</v>
      </c>
      <c r="I252" s="65" t="str">
        <f>CONCATENATE(VLOOKUP(D252,_METHODS_DESCRIPTION_MAP[],2,FALSE),IF(RIGHT(C252,1)="}"," specified "," "),H252,VLOOKUP(D252,_METHODS_DESCRIPTION_MAP[],3,FALSE))</f>
        <v>Retrieves a list of Wi-Fi MAC Address ACL Profiles.</v>
      </c>
    </row>
    <row r="253" spans="1:9" s="3" customFormat="1" x14ac:dyDescent="0.25">
      <c r="A253" s="26">
        <f>VLOOKUP(C253,_RESOURCE_MAP[],3,FALSE)</f>
        <v>2</v>
      </c>
      <c r="B253" s="25" t="str">
        <f>IFERROR(VLOOKUP(C253,_PACKAGES_MAP[],3,FALSE),"-")</f>
        <v>-</v>
      </c>
      <c r="C253" s="27" t="s">
        <v>1647</v>
      </c>
      <c r="D253" s="27" t="s">
        <v>23</v>
      </c>
      <c r="E253" s="27" t="s">
        <v>1</v>
      </c>
      <c r="F253" s="27" t="s">
        <v>1</v>
      </c>
      <c r="G253" s="27" t="str">
        <f>CONCATENATE("{
  ""Header"": {
    ""Name"": """,'Response Codes'!$B$2,"""
  }",IF(F253="-","
}",CONCATENATE(",
  ""Body"": ",SUBSTITUTE(F253,"
","
  "),"
}")))</f>
        <v>{
  "Header": {
    "Name": "OK"
  }
}</v>
      </c>
      <c r="H253" s="27" t="str">
        <f>VLOOKUP(C253,_RESOURCE_MAP[],2,FALSE)</f>
        <v>Wi-Fi MAC Address ACL Profile</v>
      </c>
      <c r="I253" s="65" t="str">
        <f>CONCATENATE(VLOOKUP(D253,_METHODS_DESCRIPTION_MAP[],2,FALSE),IF(RIGHT(C253,1)="}"," specified "," "),H253,VLOOKUP(D253,_METHODS_DESCRIPTION_MAP[],3,FALSE))</f>
        <v>Deletes the specified Wi-Fi MAC Address ACL Profile.</v>
      </c>
    </row>
    <row r="254" spans="1:9" s="3" customFormat="1" x14ac:dyDescent="0.25">
      <c r="A254" s="26">
        <f>VLOOKUP(C254,_RESOURCE_MAP[],3,FALSE)</f>
        <v>2</v>
      </c>
      <c r="B254" s="25" t="str">
        <f>IFERROR(VLOOKUP(C254,_PACKAGES_MAP[],3,FALSE),"-")</f>
        <v>-</v>
      </c>
      <c r="C254" s="27" t="s">
        <v>1647</v>
      </c>
      <c r="D254" s="27" t="s">
        <v>22</v>
      </c>
      <c r="E254" s="27" t="s">
        <v>1</v>
      </c>
      <c r="F254" s="27" t="s">
        <v>1664</v>
      </c>
      <c r="G254" s="27" t="str">
        <f>CONCATENATE("{
  ""Header"": {
    ""Name"": """,'Response Codes'!$B$2,"""
  }",IF(F254="-","
}",CONCATENATE(",
  ""Body"": ",SUBSTITUTE(F254,"
","
  "),"
}")))</f>
        <v>{
  "Header": {
    "Name": "OK"
  },
  "Body": {
    "Id": "0",
    "Name": "Guest",
    "Enabled": true,
    "Mode": "Whitelist",
    "ServiceSetId": "Interfaces.Physical.Network.LAN.Wi-Fi.Radios.24GHz.BSSs.Guest",
    "Notify": false,
    "Status": "Active"
  }
}</v>
      </c>
      <c r="H254" s="27" t="str">
        <f>VLOOKUP(C254,_RESOURCE_MAP[],2,FALSE)</f>
        <v>Wi-Fi MAC Address ACL Profile</v>
      </c>
      <c r="I254" s="65" t="str">
        <f>CONCATENATE(VLOOKUP(D254,_METHODS_DESCRIPTION_MAP[],2,FALSE),IF(RIGHT(C254,1)="}"," specified "," "),H254,VLOOKUP(D254,_METHODS_DESCRIPTION_MAP[],3,FALSE))</f>
        <v>Retrieves the status and configuration parameters in regards to the specified Wi-Fi MAC Address ACL Profile.</v>
      </c>
    </row>
    <row r="255" spans="1:9" s="3" customFormat="1" x14ac:dyDescent="0.25">
      <c r="A255" s="26">
        <f>VLOOKUP(C255,_RESOURCE_MAP[],3,FALSE)</f>
        <v>2</v>
      </c>
      <c r="B255" s="25" t="str">
        <f>IFERROR(VLOOKUP(C255,_PACKAGES_MAP[],3,FALSE),"-")</f>
        <v>-</v>
      </c>
      <c r="C255" s="27" t="s">
        <v>1647</v>
      </c>
      <c r="D255" s="27" t="s">
        <v>21</v>
      </c>
      <c r="E255" s="27" t="s">
        <v>1665</v>
      </c>
      <c r="F255" s="27" t="s">
        <v>1</v>
      </c>
      <c r="G255" s="27" t="str">
        <f>CONCATENATE("{
  ""Header"": {
    ""Name"": """,'Response Codes'!$B$2,"""
  }",IF(F255="-","
}",CONCATENATE(",
  ""Body"": ",SUBSTITUTE(F255,"
","
  "),"
}")))</f>
        <v>{
  "Header": {
    "Name": "OK"
  }
}</v>
      </c>
      <c r="H255" s="27" t="str">
        <f>VLOOKUP(C255,_RESOURCE_MAP[],2,FALSE)</f>
        <v>Wi-Fi MAC Address ACL Profile</v>
      </c>
      <c r="I255" s="65" t="str">
        <f>CONCATENATE(VLOOKUP(D255,_METHODS_DESCRIPTION_MAP[],2,FALSE),IF(RIGHT(C255,1)="}"," specified "," "),H255,VLOOKUP(D255,_METHODS_DESCRIPTION_MAP[],3,FALSE))</f>
        <v>Modifies the status and configuration parameters of the specified Wi-Fi MAC Address ACL Profile.</v>
      </c>
    </row>
    <row r="256" spans="1:9" s="3" customFormat="1" x14ac:dyDescent="0.25">
      <c r="A256" s="26">
        <f>VLOOKUP(C256,_RESOURCE_MAP[],3,FALSE)</f>
        <v>2</v>
      </c>
      <c r="B256" s="25" t="str">
        <f>IFERROR(VLOOKUP(C256,_PACKAGES_MAP[],3,FALSE),"-")</f>
        <v>-</v>
      </c>
      <c r="C256" s="27" t="s">
        <v>1650</v>
      </c>
      <c r="D256" s="27" t="s">
        <v>19</v>
      </c>
      <c r="E256" s="27" t="s">
        <v>1649</v>
      </c>
      <c r="F256" s="27" t="s">
        <v>1645</v>
      </c>
      <c r="G256" s="27" t="str">
        <f>CONCATENATE("{
  ""Header"": {
    ""Name"": """,'Response Codes'!$B$2,"""
  }",IF(F256="-","
}",CONCATENATE(",
  ""Body"": ",SUBSTITUTE(F256,"
","
  "),"
}")))</f>
        <v>{
  "Header": {
    "Name": "OK"
  },
  "Body": {
    "Id": "0"
  }
}</v>
      </c>
      <c r="H256" s="27" t="str">
        <f>VLOOKUP(C256,_RESOURCE_MAP[],2,FALSE)</f>
        <v>Wi-Fi MAC Address ACL Rule</v>
      </c>
      <c r="I256" s="65" t="str">
        <f>CONCATENATE(VLOOKUP(D256,_METHODS_DESCRIPTION_MAP[],2,FALSE),IF(RIGHT(C256,1)="}"," specified "," "),H256,VLOOKUP(D256,_METHODS_DESCRIPTION_MAP[],3,FALSE))</f>
        <v>Adds a new Wi-Fi MAC Address ACL Rule.</v>
      </c>
    </row>
    <row r="257" spans="1:9" s="3" customFormat="1" x14ac:dyDescent="0.25">
      <c r="A257" s="26">
        <f>VLOOKUP(C257,_RESOURCE_MAP[],3,FALSE)</f>
        <v>2</v>
      </c>
      <c r="B257" s="25" t="str">
        <f>IFERROR(VLOOKUP(C257,_PACKAGES_MAP[],3,FALSE),"-")</f>
        <v>-</v>
      </c>
      <c r="C257" s="27" t="s">
        <v>1650</v>
      </c>
      <c r="D257" s="27" t="s">
        <v>20</v>
      </c>
      <c r="E257" s="27" t="s">
        <v>53</v>
      </c>
      <c r="F257" s="27" t="s">
        <v>1652</v>
      </c>
      <c r="G257" s="27" t="str">
        <f>CONCATENATE("{
  ""Header"": {
    ""Name"": """,'Response Codes'!$B$2,"""
  }",IF(F257="-","
}",CONCATENATE(",
  ""Body"": ",SUBSTITUTE(F257,"
","
  "),"
}")))</f>
        <v>{
  "Header": {
    "Name": "OK"
  },
  "Body": {
    "List": [
      {
        "Id": "0",
        "Name": "iPad",
        "Enabled": false,
        "MAC": "AA:BB:CC:00:11:22",
        "Notify": true
      }
    ],
    "Limit": 10,
    "Offset": 0
  }
}</v>
      </c>
      <c r="H257" s="27" t="str">
        <f>VLOOKUP(C257,_RESOURCE_MAP[],2,FALSE)</f>
        <v>Wi-Fi MAC Address ACL Rule</v>
      </c>
      <c r="I257" s="65" t="str">
        <f>CONCATENATE(VLOOKUP(D257,_METHODS_DESCRIPTION_MAP[],2,FALSE),IF(RIGHT(C257,1)="}"," specified "," "),H257,VLOOKUP(D257,_METHODS_DESCRIPTION_MAP[],3,FALSE))</f>
        <v>Retrieves a list of Wi-Fi MAC Address ACL Rules.</v>
      </c>
    </row>
    <row r="258" spans="1:9" s="3" customFormat="1" x14ac:dyDescent="0.25">
      <c r="A258" s="26">
        <f>VLOOKUP(C258,_RESOURCE_MAP[],3,FALSE)</f>
        <v>2</v>
      </c>
      <c r="B258" s="25" t="str">
        <f>IFERROR(VLOOKUP(C258,_PACKAGES_MAP[],3,FALSE),"-")</f>
        <v>-</v>
      </c>
      <c r="C258" s="27" t="s">
        <v>1648</v>
      </c>
      <c r="D258" s="27" t="s">
        <v>23</v>
      </c>
      <c r="E258" s="27" t="s">
        <v>1</v>
      </c>
      <c r="F258" s="27" t="s">
        <v>1</v>
      </c>
      <c r="G258" s="27" t="str">
        <f>CONCATENATE("{
  ""Header"": {
    ""Name"": """,'Response Codes'!$B$2,"""
  }",IF(F258="-","
}",CONCATENATE(",
  ""Body"": ",SUBSTITUTE(F258,"
","
  "),"
}")))</f>
        <v>{
  "Header": {
    "Name": "OK"
  }
}</v>
      </c>
      <c r="H258" s="27" t="str">
        <f>VLOOKUP(C258,_RESOURCE_MAP[],2,FALSE)</f>
        <v>Wi-Fi MAC Address ACL Rule</v>
      </c>
      <c r="I258" s="65" t="str">
        <f>CONCATENATE(VLOOKUP(D258,_METHODS_DESCRIPTION_MAP[],2,FALSE),IF(RIGHT(C258,1)="}"," specified "," "),H258,VLOOKUP(D258,_METHODS_DESCRIPTION_MAP[],3,FALSE))</f>
        <v>Deletes the specified Wi-Fi MAC Address ACL Rule.</v>
      </c>
    </row>
    <row r="259" spans="1:9" s="3" customFormat="1" x14ac:dyDescent="0.25">
      <c r="A259" s="26">
        <f>VLOOKUP(C259,_RESOURCE_MAP[],3,FALSE)</f>
        <v>2</v>
      </c>
      <c r="B259" s="25" t="str">
        <f>IFERROR(VLOOKUP(C259,_PACKAGES_MAP[],3,FALSE),"-")</f>
        <v>-</v>
      </c>
      <c r="C259" s="27" t="s">
        <v>1648</v>
      </c>
      <c r="D259" s="27" t="s">
        <v>22</v>
      </c>
      <c r="E259" s="27" t="s">
        <v>1</v>
      </c>
      <c r="F259" s="27" t="s">
        <v>1649</v>
      </c>
      <c r="G259" s="27" t="str">
        <f>CONCATENATE("{
  ""Header"": {
    ""Name"": """,'Response Codes'!$B$2,"""
  }",IF(F259="-","
}",CONCATENATE(",
  ""Body"": ",SUBSTITUTE(F259,"
","
  "),"
}")))</f>
        <v>{
  "Header": {
    "Name": "OK"
  },
  "Body": {
    "Id": "0",
    "Name": "iPad",
    "Enabled": false,
    "MAC": "AA:BB:CC:00:11:22",
    "Notify": true
  }
}</v>
      </c>
      <c r="H259" s="27" t="str">
        <f>VLOOKUP(C259,_RESOURCE_MAP[],2,FALSE)</f>
        <v>Wi-Fi MAC Address ACL Rule</v>
      </c>
      <c r="I259" s="65" t="str">
        <f>CONCATENATE(VLOOKUP(D259,_METHODS_DESCRIPTION_MAP[],2,FALSE),IF(RIGHT(C259,1)="}"," specified "," "),H259,VLOOKUP(D259,_METHODS_DESCRIPTION_MAP[],3,FALSE))</f>
        <v>Retrieves the status and configuration parameters in regards to the specified Wi-Fi MAC Address ACL Rule.</v>
      </c>
    </row>
    <row r="260" spans="1:9" s="3" customFormat="1" x14ac:dyDescent="0.25">
      <c r="A260" s="26">
        <f>VLOOKUP(C260,_RESOURCE_MAP[],3,FALSE)</f>
        <v>2</v>
      </c>
      <c r="B260" s="25" t="str">
        <f>IFERROR(VLOOKUP(C260,_PACKAGES_MAP[],3,FALSE),"-")</f>
        <v>-</v>
      </c>
      <c r="C260" s="27" t="s">
        <v>1648</v>
      </c>
      <c r="D260" s="27" t="s">
        <v>21</v>
      </c>
      <c r="E260" s="27" t="s">
        <v>1651</v>
      </c>
      <c r="F260" s="27" t="s">
        <v>1</v>
      </c>
      <c r="G260" s="27" t="str">
        <f>CONCATENATE("{
  ""Header"": {
    ""Name"": """,'Response Codes'!$B$2,"""
  }",IF(F260="-","
}",CONCATENATE(",
  ""Body"": ",SUBSTITUTE(F260,"
","
  "),"
}")))</f>
        <v>{
  "Header": {
    "Name": "OK"
  }
}</v>
      </c>
      <c r="H260" s="27" t="str">
        <f>VLOOKUP(C260,_RESOURCE_MAP[],2,FALSE)</f>
        <v>Wi-Fi MAC Address ACL Rule</v>
      </c>
      <c r="I260" s="65" t="str">
        <f>CONCATENATE(VLOOKUP(D260,_METHODS_DESCRIPTION_MAP[],2,FALSE),IF(RIGHT(C260,1)="}"," specified "," "),H260,VLOOKUP(D260,_METHODS_DESCRIPTION_MAP[],3,FALSE))</f>
        <v>Modifies the status and configuration parameters of the specified Wi-Fi MAC Address ACL Rule.</v>
      </c>
    </row>
    <row r="261" spans="1:9" s="3" customFormat="1" x14ac:dyDescent="0.25">
      <c r="A261" s="26">
        <f>VLOOKUP(C261,_RESOURCE_MAP[],3,FALSE)</f>
        <v>2</v>
      </c>
      <c r="B261" s="25" t="str">
        <f>IFERROR(VLOOKUP(C261,_PACKAGES_MAP[],3,FALSE),"-")</f>
        <v>-</v>
      </c>
      <c r="C261" s="27" t="s">
        <v>1480</v>
      </c>
      <c r="D261" s="27" t="s">
        <v>22</v>
      </c>
      <c r="E261" s="27" t="s">
        <v>1</v>
      </c>
      <c r="F261" s="27" t="s">
        <v>206</v>
      </c>
      <c r="G261" s="27" t="str">
        <f>CONCATENATE("{
  ""Header"": {
    ""Name"": """,'Response Codes'!$B$2,"""
  }",IF(F261="-","
}",CONCATENATE(",
  ""Body"": ",SUBSTITUTE(F261,"
","
  "),"
}")))</f>
        <v>{
  "Header": {
    "Name": "OK"
  },
  "Body": {
    "Enabled": true,
    "Status": "Active",
    "Mode": "Blacklist"
  }
}</v>
      </c>
      <c r="H261" s="27" t="str">
        <f>VLOOKUP(C261,_RESOURCE_MAP[],2,FALSE)</f>
        <v>Wi-Fi Scheduler ACL</v>
      </c>
      <c r="I261" s="65" t="str">
        <f>CONCATENATE(VLOOKUP(D261,_METHODS_DESCRIPTION_MAP[],2,FALSE),IF(RIGHT(C261,1)="}"," specified "," "),H261,VLOOKUP(D261,_METHODS_DESCRIPTION_MAP[],3,FALSE))</f>
        <v>Retrieves the status and configuration parameters in regards to the Wi-Fi Scheduler ACL.</v>
      </c>
    </row>
    <row r="262" spans="1:9" s="3" customFormat="1" x14ac:dyDescent="0.25">
      <c r="A262" s="26">
        <f>VLOOKUP(C262,_RESOURCE_MAP[],3,FALSE)</f>
        <v>2</v>
      </c>
      <c r="B262" s="25" t="str">
        <f>IFERROR(VLOOKUP(C262,_PACKAGES_MAP[],3,FALSE),"-")</f>
        <v>-</v>
      </c>
      <c r="C262" s="27" t="s">
        <v>1480</v>
      </c>
      <c r="D262" s="27" t="s">
        <v>21</v>
      </c>
      <c r="E262" s="27" t="s">
        <v>207</v>
      </c>
      <c r="F262" s="27" t="s">
        <v>1</v>
      </c>
      <c r="G262" s="27" t="str">
        <f>CONCATENATE("{
  ""Header"": {
    ""Name"": """,'Response Codes'!$B$2,"""
  }",IF(F262="-","
}",CONCATENATE(",
  ""Body"": ",SUBSTITUTE(F262,"
","
  "),"
}")))</f>
        <v>{
  "Header": {
    "Name": "OK"
  }
}</v>
      </c>
      <c r="H262" s="27" t="str">
        <f>VLOOKUP(C262,_RESOURCE_MAP[],2,FALSE)</f>
        <v>Wi-Fi Scheduler ACL</v>
      </c>
      <c r="I262" s="65" t="str">
        <f>CONCATENATE(VLOOKUP(D262,_METHODS_DESCRIPTION_MAP[],2,FALSE),IF(RIGHT(C262,1)="}"," specified "," "),H262,VLOOKUP(D262,_METHODS_DESCRIPTION_MAP[],3,FALSE))</f>
        <v>Modifies the status and configuration parameters of the Wi-Fi Scheduler ACL.</v>
      </c>
    </row>
    <row r="263" spans="1:9" s="3" customFormat="1" x14ac:dyDescent="0.25">
      <c r="A263" s="26">
        <f>VLOOKUP(C263,_RESOURCE_MAP[],3,FALSE)</f>
        <v>2</v>
      </c>
      <c r="B263" s="25" t="str">
        <f>IFERROR(VLOOKUP(C263,_PACKAGES_MAP[],3,FALSE),"-")</f>
        <v>-</v>
      </c>
      <c r="C263" s="27" t="s">
        <v>1481</v>
      </c>
      <c r="D263" s="27" t="s">
        <v>19</v>
      </c>
      <c r="E263" s="27" t="s">
        <v>1443</v>
      </c>
      <c r="F263" s="27" t="s">
        <v>1442</v>
      </c>
      <c r="G263" s="27" t="str">
        <f>CONCATENATE("{
  ""Header"": {
    ""Name"": """,'Response Codes'!$B$2,"""
  }",IF(F263="-","
}",CONCATENATE(",
  ""Body"": ",SUBSTITUTE(F263,"
","
  "),"
}")))</f>
        <v>{
  "Header": {
    "Name": "OK"
  },
  "Body": {
    "Id": "1"
  }
}</v>
      </c>
      <c r="H263" s="27" t="str">
        <f>VLOOKUP(C263,_RESOURCE_MAP[],2,FALSE)</f>
        <v>Wi-Fi Scheduler ACL Rule</v>
      </c>
      <c r="I263" s="65" t="str">
        <f>CONCATENATE(VLOOKUP(D263,_METHODS_DESCRIPTION_MAP[],2,FALSE),IF(RIGHT(C263,1)="}"," specified "," "),H263,VLOOKUP(D263,_METHODS_DESCRIPTION_MAP[],3,FALSE))</f>
        <v>Adds a new Wi-Fi Scheduler ACL Rule.</v>
      </c>
    </row>
    <row r="264" spans="1:9" s="3" customFormat="1" x14ac:dyDescent="0.25">
      <c r="A264" s="26">
        <f>VLOOKUP(C264,_RESOURCE_MAP[],3,FALSE)</f>
        <v>2</v>
      </c>
      <c r="B264" s="25" t="str">
        <f>IFERROR(VLOOKUP(C264,_PACKAGES_MAP[],3,FALSE),"-")</f>
        <v>-</v>
      </c>
      <c r="C264" s="27" t="s">
        <v>1481</v>
      </c>
      <c r="D264" s="27" t="s">
        <v>20</v>
      </c>
      <c r="E264" s="27" t="s">
        <v>53</v>
      </c>
      <c r="F264" s="27" t="s">
        <v>1444</v>
      </c>
      <c r="G264" s="27" t="str">
        <f>CONCATENATE("{
  ""Header"": {
    ""Name"": """,'Response Codes'!$B$2,"""
  }",IF(F264="-","
}",CONCATENATE(",
  ""Body"": ",SUBSTITUTE(F264,"
","
  "),"
}")))</f>
        <v>{
  "Header": {
    "Name": "OK"
  },
  "Body": {
    "List": [
      {
        "Id": "1",
        "Name": "Kids",
        "Enabled": true,
        "Days": {
          "Monday": true,
          "Tuesday": true,
          "Wednesday": true,
          "Thursday": true,
          "Friday": true,
          "Saturday": false,
          "Sunday": false
        },
        "Time": {
          "Start": "20:00",
          "End": "07:00"
        },
        "BSSsList": [
          "Wireless.Radio.24ghz.BSSs.Private",
          "Wireless.Radio.5ghz.BSSs.Private"
        ]
      }
    ],
    "Limit": 10,
    "Offset": 0
  }
}</v>
      </c>
      <c r="H264" s="27" t="str">
        <f>VLOOKUP(C264,_RESOURCE_MAP[],2,FALSE)</f>
        <v>Wi-Fi Scheduler ACL Rule</v>
      </c>
      <c r="I264" s="65" t="str">
        <f>CONCATENATE(VLOOKUP(D264,_METHODS_DESCRIPTION_MAP[],2,FALSE),IF(RIGHT(C264,1)="}"," specified "," "),H264,VLOOKUP(D264,_METHODS_DESCRIPTION_MAP[],3,FALSE))</f>
        <v>Retrieves a list of Wi-Fi Scheduler ACL Rules.</v>
      </c>
    </row>
    <row r="265" spans="1:9" s="3" customFormat="1" x14ac:dyDescent="0.25">
      <c r="A265" s="26">
        <f>VLOOKUP(C265,_RESOURCE_MAP[],3,FALSE)</f>
        <v>2</v>
      </c>
      <c r="B265" s="25" t="str">
        <f>IFERROR(VLOOKUP(C265,_PACKAGES_MAP[],3,FALSE),"-")</f>
        <v>-</v>
      </c>
      <c r="C265" s="27" t="s">
        <v>1482</v>
      </c>
      <c r="D265" s="27" t="s">
        <v>23</v>
      </c>
      <c r="E265" s="27" t="s">
        <v>1</v>
      </c>
      <c r="F265" s="27" t="s">
        <v>1</v>
      </c>
      <c r="G265" s="27" t="str">
        <f>CONCATENATE("{
  ""Header"": {
    ""Name"": """,'Response Codes'!$B$2,"""
  }",IF(F265="-","
}",CONCATENATE(",
  ""Body"": ",SUBSTITUTE(F265,"
","
  "),"
}")))</f>
        <v>{
  "Header": {
    "Name": "OK"
  }
}</v>
      </c>
      <c r="H265" s="27" t="str">
        <f>VLOOKUP(C265,_RESOURCE_MAP[],2,FALSE)</f>
        <v>Wi-Fi Scheduler ACL Rule</v>
      </c>
      <c r="I265" s="65" t="str">
        <f>CONCATENATE(VLOOKUP(D265,_METHODS_DESCRIPTION_MAP[],2,FALSE),IF(RIGHT(C265,1)="}"," specified "," "),H265,VLOOKUP(D265,_METHODS_DESCRIPTION_MAP[],3,FALSE))</f>
        <v>Deletes the specified Wi-Fi Scheduler ACL Rule.</v>
      </c>
    </row>
    <row r="266" spans="1:9" s="3" customFormat="1" x14ac:dyDescent="0.25">
      <c r="A266" s="26">
        <f>VLOOKUP(C266,_RESOURCE_MAP[],3,FALSE)</f>
        <v>2</v>
      </c>
      <c r="B266" s="25" t="str">
        <f>IFERROR(VLOOKUP(C266,_PACKAGES_MAP[],3,FALSE),"-")</f>
        <v>-</v>
      </c>
      <c r="C266" s="27" t="s">
        <v>1482</v>
      </c>
      <c r="D266" s="27" t="s">
        <v>22</v>
      </c>
      <c r="E266" s="27" t="s">
        <v>1</v>
      </c>
      <c r="F266" s="27" t="s">
        <v>1443</v>
      </c>
      <c r="G266" s="27" t="str">
        <f>CONCATENATE("{
  ""Header"": {
    ""Name"": """,'Response Codes'!$B$2,"""
  }",IF(F266="-","
}",CONCATENATE(",
  ""Body"": ",SUBSTITUTE(F266,"
","
  "),"
}")))</f>
        <v>{
  "Header": {
    "Name": "OK"
  },
  "Body": {
    "Id": "1",
    "Name": "Kids",
    "Enabled": true,
    "Days": {
      "Monday": true,
      "Tuesday": true,
      "Wednesday": true,
      "Thursday": true,
      "Friday": true,
      "Saturday": false,
      "Sunday": false
    },
    "Time": {
      "Start": "20:00",
      "End": "07:00"
    },
    "BSSsList": [
      "Wireless.Radio.24ghz.BSSs.Private",
      "Wireless.Radio.5ghz.BSSs.Private"
    ]
  }
}</v>
      </c>
      <c r="H266" s="27" t="str">
        <f>VLOOKUP(C266,_RESOURCE_MAP[],2,FALSE)</f>
        <v>Wi-Fi Scheduler ACL Rule</v>
      </c>
      <c r="I266" s="65" t="str">
        <f>CONCATENATE(VLOOKUP(D266,_METHODS_DESCRIPTION_MAP[],2,FALSE),IF(RIGHT(C266,1)="}"," specified "," "),H266,VLOOKUP(D266,_METHODS_DESCRIPTION_MAP[],3,FALSE))</f>
        <v>Retrieves the status and configuration parameters in regards to the specified Wi-Fi Scheduler ACL Rule.</v>
      </c>
    </row>
    <row r="267" spans="1:9" s="3" customFormat="1" x14ac:dyDescent="0.25">
      <c r="A267" s="26">
        <f>VLOOKUP(C267,_RESOURCE_MAP[],3,FALSE)</f>
        <v>2</v>
      </c>
      <c r="B267" s="25" t="str">
        <f>IFERROR(VLOOKUP(C267,_PACKAGES_MAP[],3,FALSE),"-")</f>
        <v>-</v>
      </c>
      <c r="C267" s="27" t="s">
        <v>1482</v>
      </c>
      <c r="D267" s="27" t="s">
        <v>21</v>
      </c>
      <c r="E267" s="27" t="s">
        <v>1445</v>
      </c>
      <c r="F267" s="27" t="s">
        <v>1</v>
      </c>
      <c r="G267" s="27" t="str">
        <f>CONCATENATE("{
  ""Header"": {
    ""Name"": """,'Response Codes'!$B$2,"""
  }",IF(F267="-","
}",CONCATENATE(",
  ""Body"": ",SUBSTITUTE(F267,"
","
  "),"
}")))</f>
        <v>{
  "Header": {
    "Name": "OK"
  }
}</v>
      </c>
      <c r="H267" s="27" t="str">
        <f>VLOOKUP(C267,_RESOURCE_MAP[],2,FALSE)</f>
        <v>Wi-Fi Scheduler ACL Rule</v>
      </c>
      <c r="I267" s="65" t="str">
        <f>CONCATENATE(VLOOKUP(D267,_METHODS_DESCRIPTION_MAP[],2,FALSE),IF(RIGHT(C267,1)="}"," specified "," "),H267,VLOOKUP(D267,_METHODS_DESCRIPTION_MAP[],3,FALSE))</f>
        <v>Modifies the status and configuration parameters of the specified Wi-Fi Scheduler ACL Rule.</v>
      </c>
    </row>
    <row r="268" spans="1:9" s="3" customFormat="1" x14ac:dyDescent="0.25">
      <c r="A268" s="26">
        <f>VLOOKUP(C268,_RESOURCE_MAP[],3,FALSE)</f>
        <v>2</v>
      </c>
      <c r="B268" s="25" t="str">
        <f>IFERROR(VLOOKUP(C268,_PACKAGES_MAP[],3,FALSE),"-")</f>
        <v>-</v>
      </c>
      <c r="C268" s="27" t="s">
        <v>2002</v>
      </c>
      <c r="D268" s="27" t="s">
        <v>22</v>
      </c>
      <c r="E268" s="27" t="s">
        <v>1</v>
      </c>
      <c r="F268" s="27" t="s">
        <v>238</v>
      </c>
      <c r="G268" s="27" t="str">
        <f>CONCATENATE("{
  ""Header"": {
    ""Name"": """,'Response Codes'!$B$2,"""
  }",IF(F268="-","
}",CONCATENATE(",
  ""Body"": ",SUBSTITUTE(F268,"
","
  "),"
}")))</f>
        <v>{
  "Header": {
    "Name": "OK"
  },
  "Body": {
    "Enabled": true,
    "Status": "Active"
  }
}</v>
      </c>
      <c r="H268" s="27" t="str">
        <f>VLOOKUP(C268,_RESOURCE_MAP[],2,FALSE)</f>
        <v>Wi-Fi Scheduler Timer</v>
      </c>
      <c r="I268" s="65" t="str">
        <f>CONCATENATE(VLOOKUP(D268,_METHODS_DESCRIPTION_MAP[],2,FALSE),IF(RIGHT(C268,1)="}"," specified "," "),H268,VLOOKUP(D268,_METHODS_DESCRIPTION_MAP[],3,FALSE))</f>
        <v>Retrieves the status and configuration parameters in regards to the Wi-Fi Scheduler Timer.</v>
      </c>
    </row>
    <row r="269" spans="1:9" s="3" customFormat="1" x14ac:dyDescent="0.25">
      <c r="A269" s="26">
        <f>VLOOKUP(C269,_RESOURCE_MAP[],3,FALSE)</f>
        <v>2</v>
      </c>
      <c r="B269" s="25" t="str">
        <f>IFERROR(VLOOKUP(C269,_PACKAGES_MAP[],3,FALSE),"-")</f>
        <v>-</v>
      </c>
      <c r="C269" s="27" t="s">
        <v>2002</v>
      </c>
      <c r="D269" s="27" t="s">
        <v>21</v>
      </c>
      <c r="E269" s="27" t="s">
        <v>240</v>
      </c>
      <c r="F269" s="27" t="s">
        <v>1</v>
      </c>
      <c r="G269" s="27" t="str">
        <f>CONCATENATE("{
  ""Header"": {
    ""Name"": """,'Response Codes'!$B$2,"""
  }",IF(F269="-","
}",CONCATENATE(",
  ""Body"": ",SUBSTITUTE(F269,"
","
  "),"
}")))</f>
        <v>{
  "Header": {
    "Name": "OK"
  }
}</v>
      </c>
      <c r="H269" s="27" t="str">
        <f>VLOOKUP(C269,_RESOURCE_MAP[],2,FALSE)</f>
        <v>Wi-Fi Scheduler Timer</v>
      </c>
      <c r="I269" s="65" t="str">
        <f>CONCATENATE(VLOOKUP(D269,_METHODS_DESCRIPTION_MAP[],2,FALSE),IF(RIGHT(C269,1)="}"," specified "," "),H269,VLOOKUP(D269,_METHODS_DESCRIPTION_MAP[],3,FALSE))</f>
        <v>Modifies the status and configuration parameters of the Wi-Fi Scheduler Timer.</v>
      </c>
    </row>
    <row r="270" spans="1:9" s="3" customFormat="1" x14ac:dyDescent="0.25">
      <c r="A270" s="26">
        <f>VLOOKUP(C270,_RESOURCE_MAP[],3,FALSE)</f>
        <v>2</v>
      </c>
      <c r="B270" s="25" t="str">
        <f>IFERROR(VLOOKUP(C270,_PACKAGES_MAP[],3,FALSE),"-")</f>
        <v>-</v>
      </c>
      <c r="C270" s="27" t="s">
        <v>1473</v>
      </c>
      <c r="D270" s="27" t="s">
        <v>19</v>
      </c>
      <c r="E270" s="27" t="s">
        <v>1509</v>
      </c>
      <c r="F270" s="27" t="s">
        <v>142</v>
      </c>
      <c r="G270" s="27" t="str">
        <f>CONCATENATE("{
  ""Header"": {
    ""Name"": """,'Response Codes'!$B$2,"""
  }",IF(F270="-","
}",CONCATENATE(",
  ""Body"": ",SUBSTITUTE(F270,"
","
  "),"
}")))</f>
        <v>{
  "Header": {
    "Name": "OK"
  },
  "Body": {
    "Id": 0
  }
}</v>
      </c>
      <c r="H270" s="27" t="str">
        <f>VLOOKUP(C270,_RESOURCE_MAP[],2,FALSE)</f>
        <v>Wi-Fi Scheduler Timer Rule</v>
      </c>
      <c r="I270" s="65" t="str">
        <f>CONCATENATE(VLOOKUP(D270,_METHODS_DESCRIPTION_MAP[],2,FALSE),IF(RIGHT(C270,1)="}"," specified "," "),H270,VLOOKUP(D270,_METHODS_DESCRIPTION_MAP[],3,FALSE))</f>
        <v>Adds a new Wi-Fi Scheduler Timer Rule.</v>
      </c>
    </row>
    <row r="271" spans="1:9" s="3" customFormat="1" x14ac:dyDescent="0.25">
      <c r="A271" s="26">
        <f>VLOOKUP(C271,_RESOURCE_MAP[],3,FALSE)</f>
        <v>2</v>
      </c>
      <c r="B271" s="25" t="str">
        <f>IFERROR(VLOOKUP(C271,_PACKAGES_MAP[],3,FALSE),"-")</f>
        <v>-</v>
      </c>
      <c r="C271" s="27" t="s">
        <v>1473</v>
      </c>
      <c r="D271" s="27" t="s">
        <v>20</v>
      </c>
      <c r="E271" s="27" t="s">
        <v>53</v>
      </c>
      <c r="F271" s="27" t="s">
        <v>1510</v>
      </c>
      <c r="G271" s="27" t="str">
        <f>CONCATENATE("{
  ""Header"": {
    ""Name"": """,'Response Codes'!$B$2,"""
  }",IF(F271="-","
}",CONCATENATE(",
  ""Body"": ",SUBSTITUTE(F271,"
","
  "),"
}")))</f>
        <v>{
  "Header": {
    "Name": "OK"
  },
  "Body": {
    "List": [
      {
        "Id": 0,
        "Name": "Guest",
        "Enabled": true,
        "Duration": 7200,
        "ExpireWarning": 600,
        "BSSsList": [
          "Interfaces.Physical.Network.LAN.Wi-Fi.Radios.24GHz.BSSs.Guest"
        ],
        "Status": {
          "State": "Active",
          "Time": {
            "Elapsed": 7140,
            "Remaining": 60
          }
        }
      }
    ],
    "Limit": 10,
    "Offset": 0
  }
}</v>
      </c>
      <c r="H271" s="27" t="str">
        <f>VLOOKUP(C271,_RESOURCE_MAP[],2,FALSE)</f>
        <v>Wi-Fi Scheduler Timer Rule</v>
      </c>
      <c r="I271" s="65" t="str">
        <f>CONCATENATE(VLOOKUP(D271,_METHODS_DESCRIPTION_MAP[],2,FALSE),IF(RIGHT(C271,1)="}"," specified "," "),H271,VLOOKUP(D271,_METHODS_DESCRIPTION_MAP[],3,FALSE))</f>
        <v>Retrieves a list of Wi-Fi Scheduler Timer Rules.</v>
      </c>
    </row>
    <row r="272" spans="1:9" s="3" customFormat="1" x14ac:dyDescent="0.25">
      <c r="A272" s="26">
        <f>VLOOKUP(C272,_RESOURCE_MAP[],3,FALSE)</f>
        <v>2</v>
      </c>
      <c r="B272" s="25" t="str">
        <f>IFERROR(VLOOKUP(C272,_PACKAGES_MAP[],3,FALSE),"-")</f>
        <v>-</v>
      </c>
      <c r="C272" s="27" t="s">
        <v>1474</v>
      </c>
      <c r="D272" s="27" t="s">
        <v>23</v>
      </c>
      <c r="E272" s="27" t="s">
        <v>1</v>
      </c>
      <c r="F272" s="27" t="s">
        <v>1</v>
      </c>
      <c r="G272" s="27" t="str">
        <f>CONCATENATE("{
  ""Header"": {
    ""Name"": """,'Response Codes'!$B$2,"""
  }",IF(F272="-","
}",CONCATENATE(",
  ""Body"": ",SUBSTITUTE(F272,"
","
  "),"
}")))</f>
        <v>{
  "Header": {
    "Name": "OK"
  }
}</v>
      </c>
      <c r="H272" s="27" t="str">
        <f>VLOOKUP(C272,_RESOURCE_MAP[],2,FALSE)</f>
        <v>Wi-Fi Scheduler Timer Rule</v>
      </c>
      <c r="I272" s="65" t="str">
        <f>CONCATENATE(VLOOKUP(D272,_METHODS_DESCRIPTION_MAP[],2,FALSE),IF(RIGHT(C272,1)="}"," specified "," "),H272,VLOOKUP(D272,_METHODS_DESCRIPTION_MAP[],3,FALSE))</f>
        <v>Deletes the specified Wi-Fi Scheduler Timer Rule.</v>
      </c>
    </row>
    <row r="273" spans="1:9" s="3" customFormat="1" x14ac:dyDescent="0.25">
      <c r="A273" s="26">
        <f>VLOOKUP(C273,_RESOURCE_MAP[],3,FALSE)</f>
        <v>2</v>
      </c>
      <c r="B273" s="25" t="str">
        <f>IFERROR(VLOOKUP(C273,_PACKAGES_MAP[],3,FALSE),"-")</f>
        <v>-</v>
      </c>
      <c r="C273" s="27" t="s">
        <v>1474</v>
      </c>
      <c r="D273" s="27" t="s">
        <v>22</v>
      </c>
      <c r="E273" s="27" t="s">
        <v>1</v>
      </c>
      <c r="F273" s="27" t="s">
        <v>1511</v>
      </c>
      <c r="G273" s="27" t="str">
        <f>CONCATENATE("{
  ""Header"": {
    ""Name"": """,'Response Codes'!$B$2,"""
  }",IF(F273="-","
}",CONCATENATE(",
  ""Body"": ",SUBSTITUTE(F273,"
","
  "),"
}")))</f>
        <v>{
  "Header": {
    "Name": "OK"
  },
  "Body": {
    "Id": 0,
    "Name": "Guest",
    "Enabled": true,
    "Duration": 7200,
    "ExpireWarning": 600,
    "BSSsList": [
      "Interfaces.Physical.Network.LAN.Wi-Fi.Radios.24GHz.BSSs.Guest"
    ],
    "Status": {
      "State": "Active",
      "Time": {
        "Elapsed": 7140,
        "Remaining": 60
      }
    }
  }
}</v>
      </c>
      <c r="H273" s="27" t="str">
        <f>VLOOKUP(C273,_RESOURCE_MAP[],2,FALSE)</f>
        <v>Wi-Fi Scheduler Timer Rule</v>
      </c>
      <c r="I273" s="65" t="str">
        <f>CONCATENATE(VLOOKUP(D273,_METHODS_DESCRIPTION_MAP[],2,FALSE),IF(RIGHT(C273,1)="}"," specified "," "),H273,VLOOKUP(D273,_METHODS_DESCRIPTION_MAP[],3,FALSE))</f>
        <v>Retrieves the status and configuration parameters in regards to the specified Wi-Fi Scheduler Timer Rule.</v>
      </c>
    </row>
    <row r="274" spans="1:9" s="3" customFormat="1" x14ac:dyDescent="0.25">
      <c r="A274" s="26">
        <f>VLOOKUP(C274,_RESOURCE_MAP[],3,FALSE)</f>
        <v>2</v>
      </c>
      <c r="B274" s="25" t="str">
        <f>IFERROR(VLOOKUP(C274,_PACKAGES_MAP[],3,FALSE),"-")</f>
        <v>-</v>
      </c>
      <c r="C274" s="27" t="s">
        <v>1474</v>
      </c>
      <c r="D274" s="27" t="s">
        <v>21</v>
      </c>
      <c r="E274" s="27" t="s">
        <v>1512</v>
      </c>
      <c r="F274" s="27" t="s">
        <v>1</v>
      </c>
      <c r="G274" s="27" t="str">
        <f>CONCATENATE("{
  ""Header"": {
    ""Name"": """,'Response Codes'!$B$2,"""
  }",IF(F274="-","
}",CONCATENATE(",
  ""Body"": ",SUBSTITUTE(F274,"
","
  "),"
}")))</f>
        <v>{
  "Header": {
    "Name": "OK"
  }
}</v>
      </c>
      <c r="H274" s="27" t="str">
        <f>VLOOKUP(C274,_RESOURCE_MAP[],2,FALSE)</f>
        <v>Wi-Fi Scheduler Timer Rule</v>
      </c>
      <c r="I274" s="65" t="str">
        <f>CONCATENATE(VLOOKUP(D274,_METHODS_DESCRIPTION_MAP[],2,FALSE),IF(RIGHT(C274,1)="}"," specified "," "),H274,VLOOKUP(D274,_METHODS_DESCRIPTION_MAP[],3,FALSE))</f>
        <v>Modifies the status and configuration parameters of the specified Wi-Fi Scheduler Timer Rule.</v>
      </c>
    </row>
    <row r="275" spans="1:9" s="3" customFormat="1" x14ac:dyDescent="0.25">
      <c r="A275" s="26">
        <f>VLOOKUP(C275,_RESOURCE_MAP[],3,FALSE)</f>
        <v>2</v>
      </c>
      <c r="B275" s="25" t="str">
        <f>IFERROR(VLOOKUP(C275,_PACKAGES_MAP[],3,FALSE),"-")</f>
        <v>-</v>
      </c>
      <c r="C275" s="27" t="s">
        <v>32</v>
      </c>
      <c r="D275" s="27" t="s">
        <v>22</v>
      </c>
      <c r="E275" s="27" t="s">
        <v>1</v>
      </c>
      <c r="F275" s="27" t="s">
        <v>198</v>
      </c>
      <c r="G275" s="27" t="str">
        <f>CONCATENATE("{
  ""Header"": {
    ""Name"": """,'Response Codes'!$B$2,"""
  }",IF(F275="-","
}",CONCATENATE(",
  ""Body"": ",SUBSTITUTE(F275,"
","
  "),"
}")))</f>
        <v>{
  "Header": {
    "Name": "OK"
  },
  "Body": {
    "Enabled": false,
    "Status": "Pairing",
    "Mode": "Button",
    "Timer": 120,
    "BSSsList": [
      "Wireless.Radios.24ghz.Private",
      "Wireless.Radios.5ghz.Private"
    ]
  }
}</v>
      </c>
      <c r="H275" s="27" t="str">
        <f>VLOOKUP(C275,_RESOURCE_MAP[],2,FALSE)</f>
        <v>Wi-Fi WPS</v>
      </c>
      <c r="I275" s="65" t="str">
        <f>CONCATENATE(VLOOKUP(D275,_METHODS_DESCRIPTION_MAP[],2,FALSE),IF(RIGHT(C275,1)="}"," specified "," "),H275,VLOOKUP(D275,_METHODS_DESCRIPTION_MAP[],3,FALSE))</f>
        <v>Retrieves the status and configuration parameters in regards to the Wi-Fi WPS.</v>
      </c>
    </row>
    <row r="276" spans="1:9" s="3" customFormat="1" x14ac:dyDescent="0.25">
      <c r="A276" s="26">
        <f>VLOOKUP(C276,_RESOURCE_MAP[],3,FALSE)</f>
        <v>2</v>
      </c>
      <c r="B276" s="25" t="str">
        <f>IFERROR(VLOOKUP(C276,_PACKAGES_MAP[],3,FALSE),"-")</f>
        <v>-</v>
      </c>
      <c r="C276" s="27" t="s">
        <v>32</v>
      </c>
      <c r="D276" s="27" t="s">
        <v>21</v>
      </c>
      <c r="E276" s="27" t="s">
        <v>1715</v>
      </c>
      <c r="F276" s="27" t="s">
        <v>1</v>
      </c>
      <c r="G276" s="27" t="str">
        <f>CONCATENATE("{
  ""Header"": {
    ""Name"": """,'Response Codes'!$B$2,"""
  }",IF(F276="-","
}",CONCATENATE(",
  ""Body"": ",SUBSTITUTE(F276,"
","
  "),"
}")))</f>
        <v>{
  "Header": {
    "Name": "OK"
  }
}</v>
      </c>
      <c r="H276" s="27" t="str">
        <f>VLOOKUP(C276,_RESOURCE_MAP[],2,FALSE)</f>
        <v>Wi-Fi WPS</v>
      </c>
      <c r="I276" s="65" t="str">
        <f>CONCATENATE(VLOOKUP(D276,_METHODS_DESCRIPTION_MAP[],2,FALSE),IF(RIGHT(C276,1)="}"," specified "," "),H276,VLOOKUP(D276,_METHODS_DESCRIPTION_MAP[],3,FALSE))</f>
        <v>Modifies the status and configuration parameters of the Wi-Fi WPS.</v>
      </c>
    </row>
    <row r="277" spans="1:9" s="3" customFormat="1" x14ac:dyDescent="0.25">
      <c r="A277" s="26">
        <f>VLOOKUP(C277,_RESOURCE_MAP[],3,FALSE)</f>
        <v>2</v>
      </c>
      <c r="B277" s="25" t="str">
        <f>IFERROR(VLOOKUP(C277,_PACKAGES_MAP[],3,FALSE),"-")</f>
        <v>-</v>
      </c>
      <c r="C277" s="27" t="s">
        <v>202</v>
      </c>
      <c r="D277" s="27" t="s">
        <v>200</v>
      </c>
      <c r="E277" s="27" t="s">
        <v>1</v>
      </c>
      <c r="F277" s="27" t="s">
        <v>1</v>
      </c>
      <c r="G277" s="27" t="str">
        <f>CONCATENATE("{
  ""Header"": {
    ""Name"": """,'Response Codes'!$B$2,"""
  }",IF(F277="-","
}",CONCATENATE(",
  ""Body"": ",SUBSTITUTE(F277,"
","
  "),"
}")))</f>
        <v>{
  "Header": {
    "Name": "OK"
  }
}</v>
      </c>
      <c r="H277" s="27" t="str">
        <f>VLOOKUP(C277,_RESOURCE_MAP[],2,FALSE)</f>
        <v>Wi-Fi WPS Pairing Process</v>
      </c>
      <c r="I277" s="65" t="str">
        <f>CONCATENATE(VLOOKUP(D277,_METHODS_DESCRIPTION_MAP[],2,FALSE),IF(RIGHT(C277,1)="}"," specified "," "),H277,VLOOKUP(D277,_METHODS_DESCRIPTION_MAP[],3,FALSE))</f>
        <v>Starts the Wi-Fi WPS Pairing Process.</v>
      </c>
    </row>
    <row r="278" spans="1:9" s="3" customFormat="1" x14ac:dyDescent="0.25">
      <c r="A278" s="26">
        <f>VLOOKUP(C278,_RESOURCE_MAP[],3,FALSE)</f>
        <v>2</v>
      </c>
      <c r="B278" s="25" t="str">
        <f>IFERROR(VLOOKUP(C278,_PACKAGES_MAP[],3,FALSE),"-")</f>
        <v>-</v>
      </c>
      <c r="C278" s="27" t="s">
        <v>202</v>
      </c>
      <c r="D278" s="27" t="s">
        <v>201</v>
      </c>
      <c r="E278" s="27" t="s">
        <v>1</v>
      </c>
      <c r="F278" s="27" t="s">
        <v>1</v>
      </c>
      <c r="G278" s="27" t="str">
        <f>CONCATENATE("{
  ""Header"": {
    ""Name"": """,'Response Codes'!$B$2,"""
  }",IF(F278="-","
}",CONCATENATE(",
  ""Body"": ",SUBSTITUTE(F278,"
","
  "),"
}")))</f>
        <v>{
  "Header": {
    "Name": "OK"
  }
}</v>
      </c>
      <c r="H278" s="27" t="str">
        <f>VLOOKUP(C278,_RESOURCE_MAP[],2,FALSE)</f>
        <v>Wi-Fi WPS Pairing Process</v>
      </c>
      <c r="I278" s="65" t="str">
        <f>CONCATENATE(VLOOKUP(D278,_METHODS_DESCRIPTION_MAP[],2,FALSE),IF(RIGHT(C278,1)="}"," specified "," "),H278,VLOOKUP(D278,_METHODS_DESCRIPTION_MAP[],3,FALSE))</f>
        <v>Stops the Wi-Fi WPS Pairing Process.</v>
      </c>
    </row>
    <row r="279" spans="1:9" s="3" customFormat="1" x14ac:dyDescent="0.25">
      <c r="A279" s="26">
        <f>VLOOKUP(C279,_RESOURCE_MAP[],3,FALSE)</f>
        <v>2</v>
      </c>
      <c r="B279" s="25" t="str">
        <f>IFERROR(VLOOKUP(C279,_PACKAGES_MAP[],3,FALSE),"-")</f>
        <v>-</v>
      </c>
      <c r="C279" s="27" t="s">
        <v>33</v>
      </c>
      <c r="D279" s="27" t="s">
        <v>209</v>
      </c>
      <c r="E279" s="27" t="s">
        <v>1</v>
      </c>
      <c r="F279" s="27" t="s">
        <v>57</v>
      </c>
      <c r="G279" s="27" t="str">
        <f>CONCATENATE("{
  ""Header"": {
    ""Name"": """,'Response Codes'!$B$2,"""
  }",IF(F279="-","
}",CONCATENATE(",
  ""Body"": ",SUBSTITUTE(F279,"
","
  "),"
}")))</f>
        <v>{
  "Header": {
    "Name": "OK"
  },
  "Body": {
    "PIN": 1234
  }
}</v>
      </c>
      <c r="H279" s="27" t="str">
        <f>VLOOKUP(C279,_RESOURCE_MAP[],2,FALSE)</f>
        <v>Wi-Fi WPS PIN</v>
      </c>
      <c r="I279" s="65" t="str">
        <f>CONCATENATE(VLOOKUP(D279,_METHODS_DESCRIPTION_MAP[],2,FALSE),IF(RIGHT(C279,1)="}"," specified "," "),H279,VLOOKUP(D279,_METHODS_DESCRIPTION_MAP[],3,FALSE))</f>
        <v>Generates a new Wi-Fi WPS PIN.</v>
      </c>
    </row>
    <row r="280" spans="1:9" s="3" customFormat="1" x14ac:dyDescent="0.25">
      <c r="A280" s="26">
        <f>VLOOKUP(C280,_RESOURCE_MAP[],3,FALSE)</f>
        <v>2</v>
      </c>
      <c r="B280" s="25" t="str">
        <f>IFERROR(VLOOKUP(C280,_PACKAGES_MAP[],3,FALSE),"-")</f>
        <v>-</v>
      </c>
      <c r="C280" s="27" t="s">
        <v>33</v>
      </c>
      <c r="D280" s="27" t="s">
        <v>22</v>
      </c>
      <c r="E280" s="27" t="s">
        <v>1</v>
      </c>
      <c r="F280" s="27" t="s">
        <v>57</v>
      </c>
      <c r="G280" s="27" t="str">
        <f>CONCATENATE("{
  ""Header"": {
    ""Name"": """,'Response Codes'!$B$2,"""
  }",IF(F280="-","
}",CONCATENATE(",
  ""Body"": ",SUBSTITUTE(F280,"
","
  "),"
}")))</f>
        <v>{
  "Header": {
    "Name": "OK"
  },
  "Body": {
    "PIN": 1234
  }
}</v>
      </c>
      <c r="H280" s="27" t="str">
        <f>VLOOKUP(C280,_RESOURCE_MAP[],2,FALSE)</f>
        <v>Wi-Fi WPS PIN</v>
      </c>
      <c r="I280" s="65" t="str">
        <f>CONCATENATE(VLOOKUP(D280,_METHODS_DESCRIPTION_MAP[],2,FALSE),IF(RIGHT(C280,1)="}"," specified "," "),H280,VLOOKUP(D280,_METHODS_DESCRIPTION_MAP[],3,FALSE))</f>
        <v>Retrieves the status and configuration parameters in regards to the Wi-Fi WPS PIN.</v>
      </c>
    </row>
    <row r="281" spans="1:9" s="3" customFormat="1" x14ac:dyDescent="0.25">
      <c r="A281" s="26">
        <f>VLOOKUP(C281,_RESOURCE_MAP[],3,FALSE)</f>
        <v>2</v>
      </c>
      <c r="B281" s="25" t="str">
        <f>IFERROR(VLOOKUP(C281,_PACKAGES_MAP[],3,FALSE),"-")</f>
        <v>-</v>
      </c>
      <c r="C281" s="27" t="s">
        <v>33</v>
      </c>
      <c r="D281" s="27" t="s">
        <v>21</v>
      </c>
      <c r="E281" s="27" t="s">
        <v>57</v>
      </c>
      <c r="F281" s="27" t="s">
        <v>1</v>
      </c>
      <c r="G281" s="27" t="str">
        <f>CONCATENATE("{
  ""Header"": {
    ""Name"": """,'Response Codes'!$B$2,"""
  }",IF(F281="-","
}",CONCATENATE(",
  ""Body"": ",SUBSTITUTE(F281,"
","
  "),"
}")))</f>
        <v>{
  "Header": {
    "Name": "OK"
  }
}</v>
      </c>
      <c r="H281" s="27" t="str">
        <f>VLOOKUP(C281,_RESOURCE_MAP[],2,FALSE)</f>
        <v>Wi-Fi WPS PIN</v>
      </c>
      <c r="I281" s="65" t="str">
        <f>CONCATENATE(VLOOKUP(D281,_METHODS_DESCRIPTION_MAP[],2,FALSE),IF(RIGHT(C281,1)="}"," specified "," "),H281,VLOOKUP(D281,_METHODS_DESCRIPTION_MAP[],3,FALSE))</f>
        <v>Modifies the status and configuration parameters of the Wi-Fi WPS PIN.</v>
      </c>
    </row>
    <row r="282" spans="1:9" s="3" customFormat="1" x14ac:dyDescent="0.25">
      <c r="A282" s="26">
        <f>VLOOKUP(C282,_RESOURCE_MAP[],3,FALSE)</f>
        <v>2</v>
      </c>
      <c r="B282" s="25" t="str">
        <f>IFERROR(VLOOKUP(C282,_PACKAGES_MAP[],3,FALSE),"-")</f>
        <v>-</v>
      </c>
      <c r="C282" s="27" t="s">
        <v>478</v>
      </c>
      <c r="D282" s="27" t="s">
        <v>22</v>
      </c>
      <c r="E282" s="27" t="s">
        <v>1</v>
      </c>
      <c r="F282" s="27" t="s">
        <v>479</v>
      </c>
      <c r="G282" s="27" t="str">
        <f>CONCATENATE("{
  ""Header"": {
    ""Name"": """,'Response Codes'!$B$2,"""
  }",IF(F282="-","
}",CONCATENATE(",
  ""Body"": ",SUBSTITUTE(F282,"
","
  "),"
}")))</f>
        <v>{
  "Header": {
    "Name": "OK"
  },
  "Body": {
    "Enabled": true,
    "Status": "Active",
    "Protocols": {
      "Telnet": false,
      "SSH": true
    },
    "Authentication": {
      "MaximumAllowedUsers": 2,
      "Timeout": 300
    }
  }
}</v>
      </c>
      <c r="H282" s="27" t="str">
        <f>VLOOKUP(C282,_RESOURCE_MAP[],2,FALSE)</f>
        <v>Command Line Interface</v>
      </c>
      <c r="I282" s="65" t="str">
        <f>CONCATENATE(VLOOKUP(D282,_METHODS_DESCRIPTION_MAP[],2,FALSE),IF(RIGHT(C282,1)="}"," specified "," "),H282,VLOOKUP(D282,_METHODS_DESCRIPTION_MAP[],3,FALSE))</f>
        <v>Retrieves the status and configuration parameters in regards to the Command Line Interface.</v>
      </c>
    </row>
    <row r="283" spans="1:9" s="3" customFormat="1" x14ac:dyDescent="0.25">
      <c r="A283" s="26">
        <f>VLOOKUP(C283,_RESOURCE_MAP[],3,FALSE)</f>
        <v>2</v>
      </c>
      <c r="B283" s="25" t="str">
        <f>IFERROR(VLOOKUP(C283,_PACKAGES_MAP[],3,FALSE),"-")</f>
        <v>-</v>
      </c>
      <c r="C283" s="27" t="s">
        <v>478</v>
      </c>
      <c r="D283" s="27" t="s">
        <v>21</v>
      </c>
      <c r="E283" s="27" t="s">
        <v>481</v>
      </c>
      <c r="F283" s="27" t="s">
        <v>1</v>
      </c>
      <c r="G283" s="27" t="str">
        <f>CONCATENATE("{
  ""Header"": {
    ""Name"": """,'Response Codes'!$B$2,"""
  }",IF(F283="-","
}",CONCATENATE(",
  ""Body"": ",SUBSTITUTE(F283,"
","
  "),"
}")))</f>
        <v>{
  "Header": {
    "Name": "OK"
  }
}</v>
      </c>
      <c r="H283" s="27" t="str">
        <f>VLOOKUP(C283,_RESOURCE_MAP[],2,FALSE)</f>
        <v>Command Line Interface</v>
      </c>
      <c r="I283" s="65" t="str">
        <f>CONCATENATE(VLOOKUP(D283,_METHODS_DESCRIPTION_MAP[],2,FALSE),IF(RIGHT(C283,1)="}"," specified "," "),H283,VLOOKUP(D283,_METHODS_DESCRIPTION_MAP[],3,FALSE))</f>
        <v>Modifies the status and configuration parameters of the Command Line Interface.</v>
      </c>
    </row>
    <row r="284" spans="1:9" s="3" customFormat="1" x14ac:dyDescent="0.25">
      <c r="A284" s="26">
        <f>VLOOKUP(C284,_RESOURCE_MAP[],3,FALSE)</f>
        <v>2</v>
      </c>
      <c r="B284" s="25" t="str">
        <f>IFERROR(VLOOKUP(C284,_PACKAGES_MAP[],3,FALSE),"-")</f>
        <v>-</v>
      </c>
      <c r="C284" s="27" t="s">
        <v>45</v>
      </c>
      <c r="D284" s="27" t="s">
        <v>22</v>
      </c>
      <c r="E284" s="27" t="s">
        <v>1</v>
      </c>
      <c r="F284" s="27" t="s">
        <v>235</v>
      </c>
      <c r="G284" s="27" t="str">
        <f>CONCATENATE("{
  ""Header"": {
    ""Name"": """,'Response Codes'!$B$2,"""
  }",IF(F284="-","
}",CONCATENATE(",
  ""Body"": ",SUBSTITUTE(F284,"
","
  "),"
}")))</f>
        <v>{
  "Header": {
    "Name": "OK"
  },
  "Body": {
    "Enabled": true,
    "Status": "Active",
    "PeriodicInform": {
      "Enabled": true,
      "Interval": 3600
    },
    "InterfacesList": [
      "Interfaces.Networknterfaces.network.wan.xdsl.pvcs.035",
      "interfaces.network.mobile"
    ],
    "Mode": "Fallback"
  }
}</v>
      </c>
      <c r="H284" s="27" t="str">
        <f>VLOOKUP(C284,_RESOURCE_MAP[],2,FALSE)</f>
        <v>CWMP (TR-069) Client</v>
      </c>
      <c r="I284" s="65" t="str">
        <f>CONCATENATE(VLOOKUP(D284,_METHODS_DESCRIPTION_MAP[],2,FALSE),IF(RIGHT(C284,1)="}"," specified "," "),H284,VLOOKUP(D284,_METHODS_DESCRIPTION_MAP[],3,FALSE))</f>
        <v>Retrieves the status and configuration parameters in regards to the CWMP (TR-069) Client.</v>
      </c>
    </row>
    <row r="285" spans="1:9" s="3" customFormat="1" x14ac:dyDescent="0.25">
      <c r="A285" s="26">
        <f>VLOOKUP(C285,_RESOURCE_MAP[],3,FALSE)</f>
        <v>2</v>
      </c>
      <c r="B285" s="25" t="str">
        <f>IFERROR(VLOOKUP(C285,_PACKAGES_MAP[],3,FALSE),"-")</f>
        <v>-</v>
      </c>
      <c r="C285" s="27" t="s">
        <v>45</v>
      </c>
      <c r="D285" s="27" t="s">
        <v>21</v>
      </c>
      <c r="E285" s="27" t="s">
        <v>236</v>
      </c>
      <c r="F285" s="27" t="s">
        <v>1</v>
      </c>
      <c r="G285" s="27" t="str">
        <f>CONCATENATE("{
  ""Header"": {
    ""Name"": """,'Response Codes'!$B$2,"""
  }",IF(F285="-","
}",CONCATENATE(",
  ""Body"": ",SUBSTITUTE(F285,"
","
  "),"
}")))</f>
        <v>{
  "Header": {
    "Name": "OK"
  }
}</v>
      </c>
      <c r="H285" s="27" t="str">
        <f>VLOOKUP(C285,_RESOURCE_MAP[],2,FALSE)</f>
        <v>CWMP (TR-069) Client</v>
      </c>
      <c r="I285" s="65" t="str">
        <f>CONCATENATE(VLOOKUP(D285,_METHODS_DESCRIPTION_MAP[],2,FALSE),IF(RIGHT(C285,1)="}"," specified "," "),H285,VLOOKUP(D285,_METHODS_DESCRIPTION_MAP[],3,FALSE))</f>
        <v>Modifies the status and configuration parameters of the CWMP (TR-069) Client.</v>
      </c>
    </row>
    <row r="286" spans="1:9" x14ac:dyDescent="0.25">
      <c r="A286" s="26">
        <f>VLOOKUP(C286,_RESOURCE_MAP[],3,FALSE)</f>
        <v>2</v>
      </c>
      <c r="B286" s="25" t="str">
        <f>IFERROR(VLOOKUP(C286,_PACKAGES_MAP[],3,FALSE),"-")</f>
        <v>-</v>
      </c>
      <c r="C286" s="27" t="s">
        <v>46</v>
      </c>
      <c r="D286" s="27" t="s">
        <v>22</v>
      </c>
      <c r="E286" s="27" t="s">
        <v>1</v>
      </c>
      <c r="F286" s="27" t="s">
        <v>1626</v>
      </c>
      <c r="G286" s="27" t="str">
        <f>CONCATENATE("{
  ""Header"": {
    ""Name"": """,'Response Codes'!$B$2,"""
  }",IF(F286="-","
}",CONCATENATE(",
  ""Body"": ",SUBSTITUTE(F286,"
","
  "),"
}")))</f>
        <v>{
  "Header": {
    "Name": "OK"
  },
  "Body": {
    "Address": "https://ACS.prpl.com/CWMP",
    "Port": 4444,
    "Username": "prplFoundation",
    "Hash": {
      "Fingerprint": "21232f297a57a5a743894a0e4a801fc3",
      "Type": "MD5"
    }
  }
}</v>
      </c>
      <c r="H286" s="27" t="str">
        <f>VLOOKUP(C286,_RESOURCE_MAP[],2,FALSE)</f>
        <v>CWMP (TR-069) Client ACS</v>
      </c>
      <c r="I286" s="65" t="str">
        <f>CONCATENATE(VLOOKUP(D286,_METHODS_DESCRIPTION_MAP[],2,FALSE),IF(RIGHT(C286,1)="}"," specified "," "),H286,VLOOKUP(D286,_METHODS_DESCRIPTION_MAP[],3,FALSE))</f>
        <v>Retrieves the status and configuration parameters in regards to the CWMP (TR-069) Client ACS.</v>
      </c>
    </row>
    <row r="287" spans="1:9" s="3" customFormat="1" x14ac:dyDescent="0.25">
      <c r="A287" s="26">
        <f>VLOOKUP(C287,_RESOURCE_MAP[],3,FALSE)</f>
        <v>2</v>
      </c>
      <c r="B287" s="25" t="str">
        <f>IFERROR(VLOOKUP(C287,_PACKAGES_MAP[],3,FALSE),"-")</f>
        <v>-</v>
      </c>
      <c r="C287" s="27" t="s">
        <v>46</v>
      </c>
      <c r="D287" s="27" t="s">
        <v>21</v>
      </c>
      <c r="E287" s="27" t="s">
        <v>1698</v>
      </c>
      <c r="F287" s="27" t="s">
        <v>1</v>
      </c>
      <c r="G287" s="27" t="str">
        <f>CONCATENATE("{
  ""Header"": {
    ""Name"": """,'Response Codes'!$B$2,"""
  }",IF(F287="-","
}",CONCATENATE(",
  ""Body"": ",SUBSTITUTE(F287,"
","
  "),"
}")))</f>
        <v>{
  "Header": {
    "Name": "OK"
  }
}</v>
      </c>
      <c r="H287" s="27" t="str">
        <f>VLOOKUP(C287,_RESOURCE_MAP[],2,FALSE)</f>
        <v>CWMP (TR-069) Client ACS</v>
      </c>
      <c r="I287" s="65" t="str">
        <f>CONCATENATE(VLOOKUP(D287,_METHODS_DESCRIPTION_MAP[],2,FALSE),IF(RIGHT(C287,1)="}"," specified "," "),H287,VLOOKUP(D287,_METHODS_DESCRIPTION_MAP[],3,FALSE))</f>
        <v>Modifies the status and configuration parameters of the CWMP (TR-069) Client ACS.</v>
      </c>
    </row>
    <row r="288" spans="1:9" s="3" customFormat="1" x14ac:dyDescent="0.25">
      <c r="A288" s="26">
        <f>VLOOKUP(C288,_RESOURCE_MAP[],3,FALSE)</f>
        <v>2</v>
      </c>
      <c r="B288" s="25" t="str">
        <f>IFERROR(VLOOKUP(C288,_PACKAGES_MAP[],3,FALSE),"-")</f>
        <v>-</v>
      </c>
      <c r="C288" s="27" t="s">
        <v>234</v>
      </c>
      <c r="D288" s="27" t="s">
        <v>22</v>
      </c>
      <c r="E288" s="27" t="s">
        <v>1</v>
      </c>
      <c r="F288" s="27" t="s">
        <v>304</v>
      </c>
      <c r="G288" s="27" t="str">
        <f>CONCATENATE("{
  ""Header"": {
    ""Name"": """,'Response Codes'!$B$2,"""
  }",IF(F288="-","
}",CONCATENATE(",
  ""Body"": ",SUBSTITUTE(F288,"
","
  "),"
}")))</f>
        <v>{
  "Header": {
    "Name": "OK"
  },
  "Body": {
    "URL": "https://23.14.2.1:3000/cwmpMngt",
    "Port": 3000,
    "Authentication": "MD5",
    "Protocol": "HTTPS",
    "Statistics": {
      "RequestsCount": 32,
      "LastRequest": "2017-10-04 14:12:30"
    }
  }
}</v>
      </c>
      <c r="H288" s="27" t="str">
        <f>VLOOKUP(C288,_RESOURCE_MAP[],2,FALSE)</f>
        <v>CWMP (TR-069) Client Connection Request</v>
      </c>
      <c r="I288" s="65" t="str">
        <f>CONCATENATE(VLOOKUP(D288,_METHODS_DESCRIPTION_MAP[],2,FALSE),IF(RIGHT(C288,1)="}"," specified "," "),H288,VLOOKUP(D288,_METHODS_DESCRIPTION_MAP[],3,FALSE))</f>
        <v>Retrieves the status and configuration parameters in regards to the CWMP (TR-069) Client Connection Request.</v>
      </c>
    </row>
    <row r="289" spans="1:9" s="3" customFormat="1" x14ac:dyDescent="0.25">
      <c r="A289" s="26">
        <f>VLOOKUP(C289,_RESOURCE_MAP[],3,FALSE)</f>
        <v>2</v>
      </c>
      <c r="B289" s="25" t="str">
        <f>IFERROR(VLOOKUP(C289,_PACKAGES_MAP[],3,FALSE),"-")</f>
        <v>-</v>
      </c>
      <c r="C289" s="27" t="s">
        <v>234</v>
      </c>
      <c r="D289" s="27" t="s">
        <v>21</v>
      </c>
      <c r="E289" s="27" t="s">
        <v>305</v>
      </c>
      <c r="F289" s="27" t="s">
        <v>1</v>
      </c>
      <c r="G289" s="27" t="str">
        <f>CONCATENATE("{
  ""Header"": {
    ""Name"": """,'Response Codes'!$B$2,"""
  }",IF(F289="-","
}",CONCATENATE(",
  ""Body"": ",SUBSTITUTE(F289,"
","
  "),"
}")))</f>
        <v>{
  "Header": {
    "Name": "OK"
  }
}</v>
      </c>
      <c r="H289" s="27" t="str">
        <f>VLOOKUP(C289,_RESOURCE_MAP[],2,FALSE)</f>
        <v>CWMP (TR-069) Client Connection Request</v>
      </c>
      <c r="I289" s="65" t="str">
        <f>CONCATENATE(VLOOKUP(D289,_METHODS_DESCRIPTION_MAP[],2,FALSE),IF(RIGHT(C289,1)="}"," specified "," "),H289,VLOOKUP(D289,_METHODS_DESCRIPTION_MAP[],3,FALSE))</f>
        <v>Modifies the status and configuration parameters of the CWMP (TR-069) Client Connection Request.</v>
      </c>
    </row>
    <row r="290" spans="1:9" s="3" customFormat="1" x14ac:dyDescent="0.25">
      <c r="A290" s="26">
        <f>VLOOKUP(C290,_RESOURCE_MAP[],3,FALSE)</f>
        <v>2</v>
      </c>
      <c r="B290" s="25" t="str">
        <f>IFERROR(VLOOKUP(C290,_PACKAGES_MAP[],3,FALSE),"-")</f>
        <v>LCM</v>
      </c>
      <c r="C290" s="27" t="s">
        <v>2352</v>
      </c>
      <c r="D290" s="27" t="s">
        <v>668</v>
      </c>
      <c r="E290" s="27" t="s">
        <v>1</v>
      </c>
      <c r="F290" s="27" t="s">
        <v>2617</v>
      </c>
      <c r="G290" s="27" t="str">
        <f>CONCATENATE("{
  ""Header"": {
    ""Name"": """,'Response Codes'!$B$2,"""
  }",IF(F290="-","
}",CONCATENATE(",
  ""Body"": ",SUBSTITUTE(F290,"
","
  "),"
}")))</f>
        <v>{
  "Header": {
    "Name": "OK"
  },
  "Body": {
    "API": "1.0.0",
    "Release": "3.2.1"
  }
}</v>
      </c>
      <c r="H290" s="27" t="str">
        <f>VLOOKUP(C290,_RESOURCE_MAP[],2,FALSE)</f>
        <v>LCM</v>
      </c>
      <c r="I290" s="65" t="str">
        <f>CONCATENATE(VLOOKUP(D290,_METHODS_DESCRIPTION_MAP[],2,FALSE),IF(RIGHT(C290,1)="}"," specified "," "),H290,VLOOKUP(D290,_METHODS_DESCRIPTION_MAP[],3,FALSE))</f>
        <v>Returns the version of the LCM service.</v>
      </c>
    </row>
    <row r="291" spans="1:9" s="3" customFormat="1" x14ac:dyDescent="0.25">
      <c r="A291" s="26">
        <f>VLOOKUP(C291,_RESOURCE_MAP[],3,FALSE)</f>
        <v>2</v>
      </c>
      <c r="B291" s="25" t="str">
        <f>IFERROR(VLOOKUP(C291,_PACKAGES_MAP[],3,FALSE),"-")</f>
        <v>LCM</v>
      </c>
      <c r="C291" s="32" t="s">
        <v>2348</v>
      </c>
      <c r="D291" s="32" t="s">
        <v>20</v>
      </c>
      <c r="E291" s="46" t="s">
        <v>2356</v>
      </c>
      <c r="F291" s="46" t="s">
        <v>2359</v>
      </c>
      <c r="G291" s="27" t="str">
        <f>CONCATENATE("{
  ""Header"": {
    ""Name"": """,'Response Codes'!$B$2,"""
  }",IF(F291="-","
}",CONCATENATE(",
  ""Body"": ",SUBSTITUTE(F291,"
","
  "),"
}")))</f>
        <v>{
  "Header": {
    "Name": "OK"
  },
  "Body": {
    "List": [
      {
        "Id": "0",
        "Name": "BaseSystem",
        "Enabled": true,
        "Version": "1.0",
        "Vendor": "prplFoundation",
        "Type": "LXC",
        "Resources": {
          "Memory": {
            "Total": 64000,
            "Free": 32000,
            "Usage": 0.70
          },
          "Storage": {
            "Total": 256000000,
            "Free": 128000000,
            "Usage": 0.50
          }
        },
        "Status": "Active"
      }
    ],
    "Limit": 10,
    "Offset": 0
  }
}</v>
      </c>
      <c r="H291" s="27" t="str">
        <f>VLOOKUP(C291,_RESOURCE_MAP[],2,FALSE)</f>
        <v>LCM Execution Environment</v>
      </c>
      <c r="I291" s="65" t="str">
        <f>CONCATENATE(VLOOKUP(D291,_METHODS_DESCRIPTION_MAP[],2,FALSE),IF(RIGHT(C291,1)="}"," specified "," "),H291,VLOOKUP(D291,_METHODS_DESCRIPTION_MAP[],3,FALSE))</f>
        <v>Retrieves a list of LCM Execution Environments.</v>
      </c>
    </row>
    <row r="292" spans="1:9" s="3" customFormat="1" x14ac:dyDescent="0.25">
      <c r="A292" s="26">
        <f>VLOOKUP(C292,_RESOURCE_MAP[],3,FALSE)</f>
        <v>2</v>
      </c>
      <c r="B292" s="25" t="str">
        <f>IFERROR(VLOOKUP(C292,_PACKAGES_MAP[],3,FALSE),"-")</f>
        <v>LCM</v>
      </c>
      <c r="C292" s="32" t="s">
        <v>2349</v>
      </c>
      <c r="D292" s="32" t="s">
        <v>22</v>
      </c>
      <c r="E292" s="46" t="s">
        <v>1</v>
      </c>
      <c r="F292" s="46" t="s">
        <v>2360</v>
      </c>
      <c r="G292" s="27" t="str">
        <f>CONCATENATE("{
  ""Header"": {
    ""Name"": """,'Response Codes'!$B$2,"""
  }",IF(F292="-","
}",CONCATENATE(",
  ""Body"": ",SUBSTITUTE(F292,"
","
  "),"
}")))</f>
        <v>{
  "Header": {
    "Name": "OK"
  },
  "Body": {
    "Id": "0",
    "Name": "BaseSystem",
    "Enabled": true,
    "Version": "1.0",
    "Vendor": "prplFoundation",
    "Type": "LXC",
    "Resources": {
      "Memory": {
        "Total": 64000,
        "Free": 32000,
        "Usage": 0.70
      },
      "Storage": {
        "Total": 256000000,
        "Free": 128000000,
        "Usage": 0.50
      }
    },
    "Status": "Active"
  }
}</v>
      </c>
      <c r="H292" s="27" t="str">
        <f>VLOOKUP(C292,_RESOURCE_MAP[],2,FALSE)</f>
        <v>LCM Execution Environment</v>
      </c>
      <c r="I292" s="65" t="str">
        <f>CONCATENATE(VLOOKUP(D292,_METHODS_DESCRIPTION_MAP[],2,FALSE),IF(RIGHT(C292,1)="}"," specified "," "),H292,VLOOKUP(D292,_METHODS_DESCRIPTION_MAP[],3,FALSE))</f>
        <v>Retrieves the status and configuration parameters in regards to the specified LCM Execution Environment.</v>
      </c>
    </row>
    <row r="293" spans="1:9" s="3" customFormat="1" x14ac:dyDescent="0.25">
      <c r="A293" s="26">
        <f>VLOOKUP(C293,_RESOURCE_MAP[],3,FALSE)</f>
        <v>2</v>
      </c>
      <c r="B293" s="25" t="str">
        <f>IFERROR(VLOOKUP(C293,_PACKAGES_MAP[],3,FALSE),"-")</f>
        <v>LCM</v>
      </c>
      <c r="C293" s="32" t="s">
        <v>2349</v>
      </c>
      <c r="D293" s="32" t="s">
        <v>21</v>
      </c>
      <c r="E293" s="46" t="s">
        <v>2357</v>
      </c>
      <c r="F293" s="46" t="s">
        <v>1</v>
      </c>
      <c r="G293" s="27" t="str">
        <f>CONCATENATE("{
  ""Header"": {
    ""Name"": """,'Response Codes'!$B$2,"""
  }",IF(F293="-","
}",CONCATENATE(",
  ""Body"": ",SUBSTITUTE(F293,"
","
  "),"
}")))</f>
        <v>{
  "Header": {
    "Name": "OK"
  }
}</v>
      </c>
      <c r="H293" s="27" t="str">
        <f>VLOOKUP(C293,_RESOURCE_MAP[],2,FALSE)</f>
        <v>LCM Execution Environment</v>
      </c>
      <c r="I293" s="65" t="str">
        <f>CONCATENATE(VLOOKUP(D293,_METHODS_DESCRIPTION_MAP[],2,FALSE),IF(RIGHT(C293,1)="}"," specified "," "),H293,VLOOKUP(D293,_METHODS_DESCRIPTION_MAP[],3,FALSE))</f>
        <v>Modifies the status and configuration parameters of the specified LCM Execution Environment.</v>
      </c>
    </row>
    <row r="294" spans="1:9" s="3" customFormat="1" x14ac:dyDescent="0.25">
      <c r="A294" s="26">
        <f>VLOOKUP(C294,_RESOURCE_MAP[],3,FALSE)</f>
        <v>2</v>
      </c>
      <c r="B294" s="25" t="str">
        <f>IFERROR(VLOOKUP(C294,_PACKAGES_MAP[],3,FALSE),"-")</f>
        <v>LCM</v>
      </c>
      <c r="C294" s="32" t="s">
        <v>2350</v>
      </c>
      <c r="D294" s="32" t="s">
        <v>2502</v>
      </c>
      <c r="E294" s="46" t="s">
        <v>2623</v>
      </c>
      <c r="F294" s="46" t="s">
        <v>2474</v>
      </c>
      <c r="G294" s="27" t="str">
        <f>CONCATENATE("{
  ""Header"": {
    ""Name"": """,'Response Codes'!$B$2,"""
  }",IF(F294="-","
}",CONCATENATE(",
  ""Body"": ",SUBSTITUTE(F294,"
","
  "),"
}")))</f>
        <v>{
  "Header": {
    "Name": "OK"
  },
  "Body": {
    "Id": "uci"
  }
}</v>
      </c>
      <c r="H294" s="27" t="str">
        <f>VLOOKUP(C294,_RESOURCE_MAP[],2,FALSE)</f>
        <v>LCM Package</v>
      </c>
      <c r="I294" s="65" t="str">
        <f>CONCATENATE(VLOOKUP(D294,_METHODS_DESCRIPTION_MAP[],2,FALSE),IF(RIGHT(C294,1)="}"," specified "," "),H294,VLOOKUP(D294,_METHODS_DESCRIPTION_MAP[],3,FALSE))</f>
        <v>Installs a new LCM Package.</v>
      </c>
    </row>
    <row r="295" spans="1:9" s="3" customFormat="1" x14ac:dyDescent="0.25">
      <c r="A295" s="26">
        <f>VLOOKUP(C295,_RESOURCE_MAP[],3,FALSE)</f>
        <v>2</v>
      </c>
      <c r="B295" s="25" t="str">
        <f>IFERROR(VLOOKUP(C295,_PACKAGES_MAP[],3,FALSE),"-")</f>
        <v>LCM</v>
      </c>
      <c r="C295" s="32" t="s">
        <v>2350</v>
      </c>
      <c r="D295" s="32" t="s">
        <v>20</v>
      </c>
      <c r="E295" s="46" t="s">
        <v>2513</v>
      </c>
      <c r="F295" s="46" t="s">
        <v>2514</v>
      </c>
      <c r="G295" s="27" t="str">
        <f>CONCATENATE("{
  ""Header"": {
    ""Name"": """,'Response Codes'!$B$2,"""
  }",IF(F295="-","
}",CONCATENATE(",
  ""Body"": ",SUBSTITUTE(F295,"
","
  "),"
}")))</f>
        <v>{
  "Header": {
    "Name": "OK"
  },
  "Body": {
    "List": [
      {
        "Id": "e8640310-7164-4b67-87cf-4ba717d0f094",
        "UUID": "tOhQEAzEzk9zbf9uljt5OnjKEifP8JvQ",
        "Name": "libuci",
        "Description": "C library for the Unified Configuration Interface (UCI)",
        "Enabled": true,
        "Source": {
          "Protocol": "HTTPS",
          "Address": "feeds.prpl.org",
          "Port": "8080",
          "Resource": "uci.ipkg"
        },
        "Section": "libs",
        "Vendor": "Felix Fietkau",
        "Version": "2016-07-04.1-1",
        "Dependencies": [
          "libc",
          "libssp",
          "libubox"
        ],
        "License": "LGPL-2.1",
        "Architecture": "brcm63xx",
        "Status": "Installed",
        "Install": {
          "Timestamp": "2018-04-09T20:45:00+01:00",
          "Size": 16760
        }
      }
    ],
    "Limit": 10,
    "Offset": 0
  }
}</v>
      </c>
      <c r="H295" s="27" t="str">
        <f>VLOOKUP(C295,_RESOURCE_MAP[],2,FALSE)</f>
        <v>LCM Package</v>
      </c>
      <c r="I295" s="65" t="str">
        <f>CONCATENATE(VLOOKUP(D295,_METHODS_DESCRIPTION_MAP[],2,FALSE),IF(RIGHT(C295,1)="}"," specified "," "),H295,VLOOKUP(D295,_METHODS_DESCRIPTION_MAP[],3,FALSE))</f>
        <v>Retrieves a list of LCM Packages.</v>
      </c>
    </row>
    <row r="296" spans="1:9" s="3" customFormat="1" x14ac:dyDescent="0.25">
      <c r="A296" s="120">
        <f>VLOOKUP(C296,_RESOURCE_MAP[],3,FALSE)</f>
        <v>2</v>
      </c>
      <c r="B296" s="121" t="str">
        <f>IFERROR(VLOOKUP(C296,_PACKAGES_MAP[],3,FALSE),"-")</f>
        <v>LCM</v>
      </c>
      <c r="C296" s="28" t="s">
        <v>2351</v>
      </c>
      <c r="D296" s="122" t="s">
        <v>187</v>
      </c>
      <c r="E296" s="125" t="s">
        <v>1</v>
      </c>
      <c r="F296" s="125" t="s">
        <v>2627</v>
      </c>
      <c r="G296" s="122" t="str">
        <f>CONCATENATE("{
  ""Header"": {
    ""Name"": """,'Response Codes'!$B$2,"""
  }",IF(F296="-","
}",CONCATENATE(",
  ""Body"": ",SUBSTITUTE(F296,"
","
  "),"
}")))</f>
        <v>{
  "Header": {
    "Name": "OK"
  },
  "Body": {
    "Configuration": "&lt;?xml version=\"1.0\"?&gt;&lt;Config&gt;&lt;CPUCap&gt;0.30&lt;/CPUCap&gt;&lt;MemoryLimit&gt;50Mb&lt;/MemoryLimit&gt;&lt;PackageName&gt;prplHelloWorld&lt;/PackageName&gt;&lt;/Config&gt;"
  }
}</v>
      </c>
      <c r="H296" s="123" t="str">
        <f>VLOOKUP(C296,_RESOURCE_MAP[],2,FALSE)</f>
        <v>LCM Package</v>
      </c>
      <c r="I296" s="124" t="str">
        <f>CONCATENATE(VLOOKUP(D296,_METHODS_DESCRIPTION_MAP[],2,FALSE),IF(RIGHT(C296,1)="}"," specified "," "),H296,VLOOKUP(D296,_METHODS_DESCRIPTION_MAP[],3,FALSE))</f>
        <v>Creates a copy (backup) of the specified specified LCM Package.</v>
      </c>
    </row>
    <row r="297" spans="1:9" s="3" customFormat="1" x14ac:dyDescent="0.25">
      <c r="A297" s="26">
        <f>VLOOKUP(C297,_RESOURCE_MAP[],3,FALSE)</f>
        <v>2</v>
      </c>
      <c r="B297" s="25" t="str">
        <f>IFERROR(VLOOKUP(C297,_PACKAGES_MAP[],3,FALSE),"-")</f>
        <v>LCM</v>
      </c>
      <c r="C297" s="32" t="s">
        <v>2351</v>
      </c>
      <c r="D297" s="32" t="s">
        <v>23</v>
      </c>
      <c r="E297" s="46" t="s">
        <v>1</v>
      </c>
      <c r="F297" s="46" t="s">
        <v>1</v>
      </c>
      <c r="G297" s="27" t="str">
        <f>CONCATENATE("{
  ""Header"": {
    ""Name"": """,'Response Codes'!$B$2,"""
  }",IF(F297="-","
}",CONCATENATE(",
  ""Body"": ",SUBSTITUTE(F297,"
","
  "),"
}")))</f>
        <v>{
  "Header": {
    "Name": "OK"
  }
}</v>
      </c>
      <c r="H297" s="27" t="str">
        <f>VLOOKUP(C297,_RESOURCE_MAP[],2,FALSE)</f>
        <v>LCM Package</v>
      </c>
      <c r="I297" s="65" t="str">
        <f>CONCATENATE(VLOOKUP(D297,_METHODS_DESCRIPTION_MAP[],2,FALSE),IF(RIGHT(C297,1)="}"," specified "," "),H297,VLOOKUP(D297,_METHODS_DESCRIPTION_MAP[],3,FALSE))</f>
        <v>Deletes the specified LCM Package.</v>
      </c>
    </row>
    <row r="298" spans="1:9" s="3" customFormat="1" x14ac:dyDescent="0.25">
      <c r="A298" s="26">
        <f>VLOOKUP(C298,_RESOURCE_MAP[],3,FALSE)</f>
        <v>2</v>
      </c>
      <c r="B298" s="25" t="str">
        <f>IFERROR(VLOOKUP(C298,_PACKAGES_MAP[],3,FALSE),"-")</f>
        <v>LCM</v>
      </c>
      <c r="C298" s="32" t="s">
        <v>2351</v>
      </c>
      <c r="D298" s="32" t="s">
        <v>22</v>
      </c>
      <c r="E298" s="46" t="s">
        <v>1</v>
      </c>
      <c r="F298" s="46" t="s">
        <v>2512</v>
      </c>
      <c r="G298" s="27" t="str">
        <f>CONCATENATE("{
  ""Header"": {
    ""Name"": """,'Response Codes'!$B$2,"""
  }",IF(F298="-","
}",CONCATENATE(",
  ""Body"": ",SUBSTITUTE(F298,"
","
  "),"
}")))</f>
        <v>{
  "Header": {
    "Name": "OK"
  },
  "Body": {
    "Id": "e8640310-7164-4b67-87cf-4ba717d0f094",
    "UUID": "tOhQEAzEzk9zbf9uljt5OnjKEifP8JvQ",
    "Name": "libuci",
    "Description": "C library for the Unified Configuration Interface (UCI)",
    "Enabled": true,
    "Source": {
      "Protocol": "HTTPS",
      "Address": "feeds.prpl.org",
      "Port": "8080",
      "Resource": "uci.ipkg"
    },
    "Section": "libs",
    "Vendor": "Felix Fietkau",
    "Version": "2016-07-04.1-1",
    "Dependencies": [
      "libc",
      "libssp",
      "libubox"
    ],
    "License": "LGPL-2.1",
    "Architecture": "brcm63xx",
    "Status": "Installed",
    "Install": {
      "Timestamp": "2018-04-09T20:45:00+01:00",
      "Size": 16760
    }
  }
}</v>
      </c>
      <c r="H298" s="27" t="str">
        <f>VLOOKUP(C298,_RESOURCE_MAP[],2,FALSE)</f>
        <v>LCM Package</v>
      </c>
      <c r="I298" s="65" t="str">
        <f>CONCATENATE(VLOOKUP(D298,_METHODS_DESCRIPTION_MAP[],2,FALSE),IF(RIGHT(C298,1)="}"," specified "," "),H298,VLOOKUP(D298,_METHODS_DESCRIPTION_MAP[],3,FALSE))</f>
        <v>Retrieves the status and configuration parameters in regards to the specified LCM Package.</v>
      </c>
    </row>
    <row r="299" spans="1:9" s="3" customFormat="1" x14ac:dyDescent="0.25">
      <c r="A299" s="120">
        <f>VLOOKUP(C299,_RESOURCE_MAP[],3,FALSE)</f>
        <v>2</v>
      </c>
      <c r="B299" s="121" t="str">
        <f>IFERROR(VLOOKUP(C299,_PACKAGES_MAP[],3,FALSE),"-")</f>
        <v>LCM</v>
      </c>
      <c r="C299" s="28" t="s">
        <v>2351</v>
      </c>
      <c r="D299" s="122" t="s">
        <v>2613</v>
      </c>
      <c r="E299" s="125" t="s">
        <v>2627</v>
      </c>
      <c r="F299" s="122" t="s">
        <v>1</v>
      </c>
      <c r="G299" s="122" t="str">
        <f>CONCATENATE("{
  ""Header"": {
    ""Name"": """,'Response Codes'!$B$2,"""
  }",IF(F299="-","
}",CONCATENATE(",
  ""Body"": ",SUBSTITUTE(F299,"
","
  "),"
}")))</f>
        <v>{
  "Header": {
    "Name": "OK"
  }
}</v>
      </c>
      <c r="H299" s="123" t="str">
        <f>VLOOKUP(C299,_RESOURCE_MAP[],2,FALSE)</f>
        <v>LCM Package</v>
      </c>
      <c r="I299" s="124" t="str">
        <f>CONCATENATE(VLOOKUP(D299,_METHODS_DESCRIPTION_MAP[],2,FALSE),IF(RIGHT(C299,1)="}"," specified "," "),H299,VLOOKUP(D299,_METHODS_DESCRIPTION_MAP[],3,FALSE))</f>
        <v>Restores the configuration of the specified specified LCM Package.</v>
      </c>
    </row>
    <row r="300" spans="1:9" s="3" customFormat="1" x14ac:dyDescent="0.25">
      <c r="A300" s="26">
        <f>VLOOKUP(C300,_RESOURCE_MAP[],3,FALSE)</f>
        <v>2</v>
      </c>
      <c r="B300" s="25" t="str">
        <f>IFERROR(VLOOKUP(C300,_PACKAGES_MAP[],3,FALSE),"-")</f>
        <v>LCM</v>
      </c>
      <c r="C300" s="32" t="s">
        <v>2351</v>
      </c>
      <c r="D300" s="32" t="s">
        <v>21</v>
      </c>
      <c r="E300" s="46" t="s">
        <v>2358</v>
      </c>
      <c r="F300" s="46" t="s">
        <v>1</v>
      </c>
      <c r="G300" s="27" t="str">
        <f>CONCATENATE("{
  ""Header"": {
    ""Name"": """,'Response Codes'!$B$2,"""
  }",IF(F300="-","
}",CONCATENATE(",
  ""Body"": ",SUBSTITUTE(F300,"
","
  "),"
}")))</f>
        <v>{
  "Header": {
    "Name": "OK"
  }
}</v>
      </c>
      <c r="H300" s="27" t="str">
        <f>VLOOKUP(C300,_RESOURCE_MAP[],2,FALSE)</f>
        <v>LCM Package</v>
      </c>
      <c r="I300" s="65" t="str">
        <f>CONCATENATE(VLOOKUP(D300,_METHODS_DESCRIPTION_MAP[],2,FALSE),IF(RIGHT(C300,1)="}"," specified "," "),H300,VLOOKUP(D300,_METHODS_DESCRIPTION_MAP[],3,FALSE))</f>
        <v>Modifies the status and configuration parameters of the specified LCM Package.</v>
      </c>
    </row>
    <row r="301" spans="1:9" s="3" customFormat="1" x14ac:dyDescent="0.25">
      <c r="A301" s="26">
        <f>VLOOKUP(C301,_RESOURCE_MAP[],3,FALSE)</f>
        <v>2</v>
      </c>
      <c r="B301" s="25" t="str">
        <f>IFERROR(VLOOKUP(C301,_PACKAGES_MAP[],3,FALSE),"-")</f>
        <v>LCM</v>
      </c>
      <c r="C301" s="32" t="s">
        <v>2351</v>
      </c>
      <c r="D301" s="32" t="s">
        <v>200</v>
      </c>
      <c r="E301" s="46" t="s">
        <v>1</v>
      </c>
      <c r="F301" s="46" t="s">
        <v>1</v>
      </c>
      <c r="G301" s="27" t="str">
        <f>CONCATENATE("{
  ""Header"": {
    ""Name"": """,'Response Codes'!$B$2,"""
  }",IF(F301="-","
}",CONCATENATE(",
  ""Body"": ",SUBSTITUTE(F301,"
","
  "),"
}")))</f>
        <v>{
  "Header": {
    "Name": "OK"
  }
}</v>
      </c>
      <c r="H301" s="27" t="str">
        <f>VLOOKUP(C301,_RESOURCE_MAP[],2,FALSE)</f>
        <v>LCM Package</v>
      </c>
      <c r="I301" s="65" t="str">
        <f>CONCATENATE(VLOOKUP(D301,_METHODS_DESCRIPTION_MAP[],2,FALSE),IF(RIGHT(C301,1)="}"," specified "," "),H301,VLOOKUP(D301,_METHODS_DESCRIPTION_MAP[],3,FALSE))</f>
        <v>Starts the specified LCM Package.</v>
      </c>
    </row>
    <row r="302" spans="1:9" s="3" customFormat="1" x14ac:dyDescent="0.25">
      <c r="A302" s="26">
        <f>VLOOKUP(C302,_RESOURCE_MAP[],3,FALSE)</f>
        <v>2</v>
      </c>
      <c r="B302" s="25" t="str">
        <f>IFERROR(VLOOKUP(C302,_PACKAGES_MAP[],3,FALSE),"-")</f>
        <v>LCM</v>
      </c>
      <c r="C302" s="32" t="s">
        <v>2351</v>
      </c>
      <c r="D302" s="32" t="s">
        <v>201</v>
      </c>
      <c r="E302" s="46" t="s">
        <v>1</v>
      </c>
      <c r="F302" s="46" t="s">
        <v>1</v>
      </c>
      <c r="G302" s="27" t="str">
        <f>CONCATENATE("{
  ""Header"": {
    ""Name"": """,'Response Codes'!$B$2,"""
  }",IF(F302="-","
}",CONCATENATE(",
  ""Body"": ",SUBSTITUTE(F302,"
","
  "),"
}")))</f>
        <v>{
  "Header": {
    "Name": "OK"
  }
}</v>
      </c>
      <c r="H302" s="27" t="str">
        <f>VLOOKUP(C302,_RESOURCE_MAP[],2,FALSE)</f>
        <v>LCM Package</v>
      </c>
      <c r="I302" s="65" t="str">
        <f>CONCATENATE(VLOOKUP(D302,_METHODS_DESCRIPTION_MAP[],2,FALSE),IF(RIGHT(C302,1)="}"," specified "," "),H302,VLOOKUP(D302,_METHODS_DESCRIPTION_MAP[],3,FALSE))</f>
        <v>Stops the specified LCM Package.</v>
      </c>
    </row>
    <row r="303" spans="1:9" s="3" customFormat="1" x14ac:dyDescent="0.25">
      <c r="A303" s="26">
        <f>VLOOKUP(C303,_RESOURCE_MAP[],3,FALSE)</f>
        <v>2</v>
      </c>
      <c r="B303" s="25" t="str">
        <f>IFERROR(VLOOKUP(C303,_PACKAGES_MAP[],3,FALSE),"-")</f>
        <v>-</v>
      </c>
      <c r="C303" s="27" t="s">
        <v>474</v>
      </c>
      <c r="D303" s="27" t="s">
        <v>22</v>
      </c>
      <c r="E303" s="27" t="s">
        <v>1</v>
      </c>
      <c r="F303" s="27" t="s">
        <v>475</v>
      </c>
      <c r="G303" s="27" t="str">
        <f>CONCATENATE("{
  ""Header"": {
    ""Name"": """,'Response Codes'!$B$2,"""
  }",IF(F303="-","
}",CONCATENATE(",
  ""Body"": ",SUBSTITUTE(F303,"
","
  "),"
}")))</f>
        <v>{
  "Header": {
    "Name": "OK"
  },
  "Body": {
    "Enabled": true,
    "Status": "Active",
    "Protocols": {
      "HTTP": true,
      "HTTPS": true
    },
    "Locale": "DE",
    "Authentication": {
      "MaximumAllowedUsers": 2,
      "Timeout": 300
    }
  }
}</v>
      </c>
      <c r="H303" s="27" t="str">
        <f>VLOOKUP(C303,_RESOURCE_MAP[],2,FALSE)</f>
        <v>Web-GUI</v>
      </c>
      <c r="I303" s="65" t="str">
        <f>CONCATENATE(VLOOKUP(D303,_METHODS_DESCRIPTION_MAP[],2,FALSE),IF(RIGHT(C303,1)="}"," specified "," "),H303,VLOOKUP(D303,_METHODS_DESCRIPTION_MAP[],3,FALSE))</f>
        <v>Retrieves the status and configuration parameters in regards to the Web-GUI.</v>
      </c>
    </row>
    <row r="304" spans="1:9" s="3" customFormat="1" x14ac:dyDescent="0.25">
      <c r="A304" s="26">
        <f>VLOOKUP(C304,_RESOURCE_MAP[],3,FALSE)</f>
        <v>2</v>
      </c>
      <c r="B304" s="25" t="str">
        <f>IFERROR(VLOOKUP(C304,_PACKAGES_MAP[],3,FALSE),"-")</f>
        <v>-</v>
      </c>
      <c r="C304" s="27" t="s">
        <v>474</v>
      </c>
      <c r="D304" s="27" t="s">
        <v>21</v>
      </c>
      <c r="E304" s="27" t="s">
        <v>476</v>
      </c>
      <c r="F304" s="27" t="s">
        <v>1</v>
      </c>
      <c r="G304" s="27" t="str">
        <f>CONCATENATE("{
  ""Header"": {
    ""Name"": """,'Response Codes'!$B$2,"""
  }",IF(F304="-","
}",CONCATENATE(",
  ""Body"": ",SUBSTITUTE(F304,"
","
  "),"
}")))</f>
        <v>{
  "Header": {
    "Name": "OK"
  }
}</v>
      </c>
      <c r="H304" s="27" t="str">
        <f>VLOOKUP(C304,_RESOURCE_MAP[],2,FALSE)</f>
        <v>Web-GUI</v>
      </c>
      <c r="I304" s="65" t="str">
        <f>CONCATENATE(VLOOKUP(D304,_METHODS_DESCRIPTION_MAP[],2,FALSE),IF(RIGHT(C304,1)="}"," specified "," "),H304,VLOOKUP(D304,_METHODS_DESCRIPTION_MAP[],3,FALSE))</f>
        <v>Modifies the status and configuration parameters of the Web-GUI.</v>
      </c>
    </row>
    <row r="305" spans="1:9" s="3" customFormat="1" x14ac:dyDescent="0.25">
      <c r="A305" s="26">
        <f>VLOOKUP(C305,_RESOURCE_MAP[],3,FALSE)</f>
        <v>3</v>
      </c>
      <c r="B305" s="25" t="str">
        <f>IFERROR(VLOOKUP(C305,_PACKAGES_MAP[],3,FALSE),"-")</f>
        <v>-</v>
      </c>
      <c r="C305" s="27" t="s">
        <v>94</v>
      </c>
      <c r="D305" s="27" t="s">
        <v>19</v>
      </c>
      <c r="E305" s="27" t="s">
        <v>2563</v>
      </c>
      <c r="F305" s="27" t="s">
        <v>98</v>
      </c>
      <c r="G305" s="27" t="str">
        <f>CONCATENATE("{
  ""Header"": {
    ""Name"": """,'Response Codes'!$B$2,"""
  }",IF(F305="-","
}",CONCATENATE(",
  ""Body"": ",SUBSTITUTE(F305,"
","
  "),"
}")))</f>
        <v>{
  "Header": {
    "Name": "OK"
  },
  "Body": {
    "Id": "WAN_Mobile"
  }
}</v>
      </c>
      <c r="H305" s="27" t="str">
        <f>VLOOKUP(C305,_RESOURCE_MAP[],2,FALSE)</f>
        <v>IP Interface</v>
      </c>
      <c r="I305" s="65" t="str">
        <f>CONCATENATE(VLOOKUP(D305,_METHODS_DESCRIPTION_MAP[],2,FALSE),IF(RIGHT(C305,1)="}"," specified "," "),H305,VLOOKUP(D305,_METHODS_DESCRIPTION_MAP[],3,FALSE))</f>
        <v>Adds a new IP Interface.</v>
      </c>
    </row>
    <row r="306" spans="1:9" s="3" customFormat="1" x14ac:dyDescent="0.25">
      <c r="A306" s="26">
        <f>VLOOKUP(C306,_RESOURCE_MAP[],3,FALSE)</f>
        <v>3</v>
      </c>
      <c r="B306" s="25" t="str">
        <f>IFERROR(VLOOKUP(C306,_PACKAGES_MAP[],3,FALSE),"-")</f>
        <v>-</v>
      </c>
      <c r="C306" s="27" t="s">
        <v>94</v>
      </c>
      <c r="D306" s="27" t="s">
        <v>20</v>
      </c>
      <c r="E306" s="27" t="s">
        <v>53</v>
      </c>
      <c r="F306" s="27" t="s">
        <v>2564</v>
      </c>
      <c r="G306" s="27" t="str">
        <f>CONCATENATE("{
  ""Header"": {
    ""Name"": """,'Response Codes'!$B$2,"""
  }",IF(F306="-","
}",CONCATENATE(",
  ""Body"": ",SUBSTITUTE(F306,"
","
  "),"
}")))</f>
        <v>{
  "Header": {
    "Name": "OK"
  },
  "Body": {
    "InterfacesList": [
      {
        "Id": "WAN_Mobile",
        "Name": "Mobile",
        "Enabled": true,
        "Status": "Connected",
        "IPv4": {
          "Protocol": "DHCP",
          "Address": "82.14.2.1",
          "NetworkMask": "255.255.255.0",
          "Broadcast": "82.14.2.255"
        },
        "IPv6": {
          "Protocol": "DHCP",
          "LinkLocalAddress": "fe80::a00:27ff:fe70:e3f5",
          "GlobalAddress": "2001::a00:27ff:fe70:e3f5",
          "Prefix": 64
        },
        "PhysicalInterface": [
          "Interfaces.Physical.WAN.xDSL.PVCs.035"
        ],
        "Statistics": {
          "Packets": {
            "Transmitted": 0,
            "Received": 0
          },
          "Bytes": {
            "Transmitted": 0,
            "Received": 0
          },
          "Dropped": {
            "Transmitted": 0,
            "Received": 0
          },
          "Errors": {
            "Transmitted": 0,
            "Received": 0
          },
          "Collisions": 0
        }
      }
    ],
    "Limit": 10,
    "Offset": 0
  }
}</v>
      </c>
      <c r="H306" s="27" t="str">
        <f>VLOOKUP(C306,_RESOURCE_MAP[],2,FALSE)</f>
        <v>IP Interface</v>
      </c>
      <c r="I306" s="65" t="str">
        <f>CONCATENATE(VLOOKUP(D306,_METHODS_DESCRIPTION_MAP[],2,FALSE),IF(RIGHT(C306,1)="}"," specified "," "),H306,VLOOKUP(D306,_METHODS_DESCRIPTION_MAP[],3,FALSE))</f>
        <v>Retrieves a list of IP Interfaces.</v>
      </c>
    </row>
    <row r="307" spans="1:9" s="3" customFormat="1" x14ac:dyDescent="0.25">
      <c r="A307" s="26">
        <f>VLOOKUP(C307,_RESOURCE_MAP[],3,FALSE)</f>
        <v>3</v>
      </c>
      <c r="B307" s="25" t="str">
        <f>IFERROR(VLOOKUP(C307,_PACKAGES_MAP[],3,FALSE),"-")</f>
        <v>-</v>
      </c>
      <c r="C307" s="27" t="s">
        <v>95</v>
      </c>
      <c r="D307" s="27" t="s">
        <v>23</v>
      </c>
      <c r="E307" s="27" t="s">
        <v>1</v>
      </c>
      <c r="F307" s="27" t="s">
        <v>1</v>
      </c>
      <c r="G307" s="27" t="str">
        <f>CONCATENATE("{
  ""Header"": {
    ""Name"": """,'Response Codes'!$B$2,"""
  }",IF(F307="-","
}",CONCATENATE(",
  ""Body"": ",SUBSTITUTE(F307,"
","
  "),"
}")))</f>
        <v>{
  "Header": {
    "Name": "OK"
  }
}</v>
      </c>
      <c r="H307" s="27" t="str">
        <f>VLOOKUP(C307,_RESOURCE_MAP[],2,FALSE)</f>
        <v>IP Interface</v>
      </c>
      <c r="I307" s="65" t="str">
        <f>CONCATENATE(VLOOKUP(D307,_METHODS_DESCRIPTION_MAP[],2,FALSE),IF(RIGHT(C307,1)="}"," specified "," "),H307,VLOOKUP(D307,_METHODS_DESCRIPTION_MAP[],3,FALSE))</f>
        <v>Deletes the specified IP Interface.</v>
      </c>
    </row>
    <row r="308" spans="1:9" x14ac:dyDescent="0.25">
      <c r="A308" s="26">
        <f>VLOOKUP(C308,_RESOURCE_MAP[],3,FALSE)</f>
        <v>3</v>
      </c>
      <c r="B308" s="25" t="str">
        <f>IFERROR(VLOOKUP(C308,_PACKAGES_MAP[],3,FALSE),"-")</f>
        <v>-</v>
      </c>
      <c r="C308" s="27" t="s">
        <v>95</v>
      </c>
      <c r="D308" s="27" t="s">
        <v>22</v>
      </c>
      <c r="E308" s="27" t="s">
        <v>1</v>
      </c>
      <c r="F308" s="27" t="s">
        <v>2565</v>
      </c>
      <c r="G308" s="27" t="str">
        <f>CONCATENATE("{
  ""Header"": {
    ""Name"": """,'Response Codes'!$B$2,"""
  }",IF(F308="-","
}",CONCATENATE(",
  ""Body"": ",SUBSTITUTE(F308,"
","
  "),"
}")))</f>
        <v>{
  "Header": {
    "Name": "OK"
  },
  "Body": {
    "Id": "WAN_Mobile",
    "Name": "Mobile",
    "Enabled": true,
    "Status": "Connected",
    "IPv4": {
      "Protocol": "DHCP",
      "Address": "82.14.2.1",
      "NetworkMask": "255.255.255.0",
      "Broadcast": "82.14.2.255"
    },
    "IPv6": {
      "Protocol": "DHCP",
      "LinkLocalAddress": "fe80::a00:27ff:fe70:e3f5",
      "GlobalAddress": "2001::a00:27ff:fe70:e3f5",
      "Prefix": 64
    },
    "PhysicalInterface": [
      "Interfaces.Physical.WAN.xDSL.PVCs.035"
    ],
    "Statistics": {
      "Packets": {
        "Transmitted": 0,
        "Received": 0
      },
      "Bytes": {
        "Transmitted": 0,
        "Received": 0
      },
      "Dropped": {
        "Transmitted": 0,
        "Received": 0
      },
      "Errors": {
        "Transmitted": 0,
        "Received": 0
      },
      "Collisions": 0
    }
  }
}</v>
      </c>
      <c r="H308" s="27" t="str">
        <f>VLOOKUP(C308,_RESOURCE_MAP[],2,FALSE)</f>
        <v>IP Interface</v>
      </c>
      <c r="I308" s="65" t="str">
        <f>CONCATENATE(VLOOKUP(D308,_METHODS_DESCRIPTION_MAP[],2,FALSE),IF(RIGHT(C308,1)="}"," specified "," "),H308,VLOOKUP(D308,_METHODS_DESCRIPTION_MAP[],3,FALSE))</f>
        <v>Retrieves the status and configuration parameters in regards to the specified IP Interface.</v>
      </c>
    </row>
    <row r="309" spans="1:9" s="3" customFormat="1" x14ac:dyDescent="0.25">
      <c r="A309" s="26">
        <f>VLOOKUP(C309,_RESOURCE_MAP[],3,FALSE)</f>
        <v>3</v>
      </c>
      <c r="B309" s="25" t="str">
        <f>IFERROR(VLOOKUP(C309,_PACKAGES_MAP[],3,FALSE),"-")</f>
        <v>-</v>
      </c>
      <c r="C309" s="27" t="s">
        <v>95</v>
      </c>
      <c r="D309" s="27" t="s">
        <v>96</v>
      </c>
      <c r="E309" s="27" t="s">
        <v>1</v>
      </c>
      <c r="F309" s="27" t="s">
        <v>1</v>
      </c>
      <c r="G309" s="27" t="str">
        <f>CONCATENATE("{
  ""Header"": {
    ""Name"": """,'Response Codes'!$B$2,"""
  }",IF(F309="-","
}",CONCATENATE(",
  ""Body"": ",SUBSTITUTE(F309,"
","
  "),"
}")))</f>
        <v>{
  "Header": {
    "Name": "OK"
  }
}</v>
      </c>
      <c r="H309" s="27" t="str">
        <f>VLOOKUP(C309,_RESOURCE_MAP[],2,FALSE)</f>
        <v>IP Interface</v>
      </c>
      <c r="I309" s="65" t="str">
        <f>CONCATENATE(VLOOKUP(D309,_METHODS_DESCRIPTION_MAP[],2,FALSE),IF(RIGHT(C309,1)="}"," specified "," "),H309,VLOOKUP(D309,_METHODS_DESCRIPTION_MAP[],3,FALSE))</f>
        <v>Resets the statistics counters of the specified IP Interface.</v>
      </c>
    </row>
    <row r="310" spans="1:9" s="3" customFormat="1" x14ac:dyDescent="0.25">
      <c r="A310" s="26">
        <f>VLOOKUP(C310,_RESOURCE_MAP[],3,FALSE)</f>
        <v>3</v>
      </c>
      <c r="B310" s="25" t="str">
        <f>IFERROR(VLOOKUP(C310,_PACKAGES_MAP[],3,FALSE),"-")</f>
        <v>-</v>
      </c>
      <c r="C310" s="27" t="s">
        <v>95</v>
      </c>
      <c r="D310" s="27" t="s">
        <v>21</v>
      </c>
      <c r="E310" s="27" t="s">
        <v>2566</v>
      </c>
      <c r="F310" s="27" t="s">
        <v>1</v>
      </c>
      <c r="G310" s="27" t="str">
        <f>CONCATENATE("{
  ""Header"": {
    ""Name"": """,'Response Codes'!$B$2,"""
  }",IF(F310="-","
}",CONCATENATE(",
  ""Body"": ",SUBSTITUTE(F310,"
","
  "),"
}")))</f>
        <v>{
  "Header": {
    "Name": "OK"
  }
}</v>
      </c>
      <c r="H310" s="27" t="str">
        <f>VLOOKUP(C310,_RESOURCE_MAP[],2,FALSE)</f>
        <v>IP Interface</v>
      </c>
      <c r="I310" s="65" t="str">
        <f>CONCATENATE(VLOOKUP(D310,_METHODS_DESCRIPTION_MAP[],2,FALSE),IF(RIGHT(C310,1)="}"," specified "," "),H310,VLOOKUP(D310,_METHODS_DESCRIPTION_MAP[],3,FALSE))</f>
        <v>Modifies the status and configuration parameters of the specified IP Interface.</v>
      </c>
    </row>
    <row r="311" spans="1:9" s="3" customFormat="1" x14ac:dyDescent="0.25">
      <c r="A311" s="26">
        <f>VLOOKUP(C311,_RESOURCE_MAP[],3,FALSE)</f>
        <v>3</v>
      </c>
      <c r="B311" s="25" t="str">
        <f>IFERROR(VLOOKUP(C311,_PACKAGES_MAP[],3,FALSE),"-")</f>
        <v>-</v>
      </c>
      <c r="C311" s="27" t="s">
        <v>1546</v>
      </c>
      <c r="D311" s="27" t="s">
        <v>22</v>
      </c>
      <c r="E311" s="27" t="s">
        <v>1</v>
      </c>
      <c r="F311" s="27" t="s">
        <v>1718</v>
      </c>
      <c r="G311" s="27" t="str">
        <f>CONCATENATE("{
  ""Header"": {
    ""Name"": """,'Response Codes'!$B$2,"""
  }",IF(F311="-","
}",CONCATENATE(",
  ""Body"": ",SUBSTITUTE(F311,"
","
  "),"
}")))</f>
        <v>{
  "Header": {
    "Name": "OK"
  },
  "Body": {
    "Enabled": true,
    "Version": "3.0",
    "Type": "xHCI",
    "Status": "Connected"
  }
}</v>
      </c>
      <c r="H311" s="27" t="str">
        <f>VLOOKUP(C311,_RESOURCE_MAP[],2,FALSE)</f>
        <v>USB Interface</v>
      </c>
      <c r="I311" s="65" t="str">
        <f>CONCATENATE(VLOOKUP(D311,_METHODS_DESCRIPTION_MAP[],2,FALSE),IF(RIGHT(C311,1)="}"," specified "," "),H311,VLOOKUP(D311,_METHODS_DESCRIPTION_MAP[],3,FALSE))</f>
        <v>Retrieves the status and configuration parameters in regards to the USB Interface.</v>
      </c>
    </row>
    <row r="312" spans="1:9" s="3" customFormat="1" x14ac:dyDescent="0.25">
      <c r="A312" s="26">
        <f>VLOOKUP(C312,_RESOURCE_MAP[],3,FALSE)</f>
        <v>3</v>
      </c>
      <c r="B312" s="25" t="str">
        <f>IFERROR(VLOOKUP(C312,_PACKAGES_MAP[],3,FALSE),"-")</f>
        <v>-</v>
      </c>
      <c r="C312" s="27" t="s">
        <v>1546</v>
      </c>
      <c r="D312" s="27" t="s">
        <v>21</v>
      </c>
      <c r="E312" s="27" t="s">
        <v>240</v>
      </c>
      <c r="F312" s="27" t="s">
        <v>1</v>
      </c>
      <c r="G312" s="27" t="str">
        <f>CONCATENATE("{
  ""Header"": {
    ""Name"": """,'Response Codes'!$B$2,"""
  }",IF(F312="-","
}",CONCATENATE(",
  ""Body"": ",SUBSTITUTE(F312,"
","
  "),"
}")))</f>
        <v>{
  "Header": {
    "Name": "OK"
  }
}</v>
      </c>
      <c r="H312" s="27" t="str">
        <f>VLOOKUP(C312,_RESOURCE_MAP[],2,FALSE)</f>
        <v>USB Interface</v>
      </c>
      <c r="I312" s="65" t="str">
        <f>CONCATENATE(VLOOKUP(D312,_METHODS_DESCRIPTION_MAP[],2,FALSE),IF(RIGHT(C312,1)="}"," specified "," "),H312,VLOOKUP(D312,_METHODS_DESCRIPTION_MAP[],3,FALSE))</f>
        <v>Modifies the status and configuration parameters of the USB Interface.</v>
      </c>
    </row>
    <row r="313" spans="1:9" s="3" customFormat="1" x14ac:dyDescent="0.25">
      <c r="A313" s="26">
        <f>VLOOKUP(C313,_RESOURCE_MAP[],3,FALSE)</f>
        <v>3</v>
      </c>
      <c r="B313" s="25" t="str">
        <f>IFERROR(VLOOKUP(C313,_PACKAGES_MAP[],3,FALSE),"-")</f>
        <v>-</v>
      </c>
      <c r="C313" s="27" t="s">
        <v>1548</v>
      </c>
      <c r="D313" s="27" t="s">
        <v>20</v>
      </c>
      <c r="E313" s="27" t="s">
        <v>53</v>
      </c>
      <c r="F313" s="27" t="s">
        <v>1556</v>
      </c>
      <c r="G313" s="27" t="str">
        <f>CONCATENATE("{
  ""Header"": {
    ""Name"": """,'Response Codes'!$B$2,"""
  }",IF(F313="-","
}",CONCATENATE(",
  ""Body"": ",SUBSTITUTE(F313,"
","
  "),"
}")))</f>
        <v>{
  "Header": {
    "Name": "OK"
  },
  "Body": {
    "List": [
      {
        "Id": "0",
        "Name": "USB0",
        "Enabled": true,
        "Status": {
          "State": "Active",
          "Speed": "High"
        },
        "Statistics": {
          "Devices": 2,
          "Packets": {
            "Transmitted": 0,
            "Received": 0
          },
          "Bytes": {
            "Transmitted": 0,
            "Received": 0
          },
          "Errors": {
            "Transmitted": 0,
            "Received": 0
          }
        }
      }
    ],
    "Limit": 10,
    "Offset": 0
  }
}</v>
      </c>
      <c r="H313" s="27" t="str">
        <f>VLOOKUP(C313,_RESOURCE_MAP[],2,FALSE)</f>
        <v>USB Port</v>
      </c>
      <c r="I313" s="65" t="str">
        <f>CONCATENATE(VLOOKUP(D313,_METHODS_DESCRIPTION_MAP[],2,FALSE),IF(RIGHT(C313,1)="}"," specified "," "),H313,VLOOKUP(D313,_METHODS_DESCRIPTION_MAP[],3,FALSE))</f>
        <v>Retrieves a list of USB Ports.</v>
      </c>
    </row>
    <row r="314" spans="1:9" x14ac:dyDescent="0.25">
      <c r="A314" s="26">
        <f>VLOOKUP(C314,_RESOURCE_MAP[],3,FALSE)</f>
        <v>3</v>
      </c>
      <c r="B314" s="25" t="str">
        <f>IFERROR(VLOOKUP(C314,_PACKAGES_MAP[],3,FALSE),"-")</f>
        <v>-</v>
      </c>
      <c r="C314" s="27" t="s">
        <v>1547</v>
      </c>
      <c r="D314" s="27" t="s">
        <v>22</v>
      </c>
      <c r="E314" s="27" t="s">
        <v>1</v>
      </c>
      <c r="F314" s="27" t="s">
        <v>1554</v>
      </c>
      <c r="G314" s="27" t="str">
        <f>CONCATENATE("{
  ""Header"": {
    ""Name"": """,'Response Codes'!$B$2,"""
  }",IF(F314="-","
}",CONCATENATE(",
  ""Body"": ",SUBSTITUTE(F314,"
","
  "),"
}")))</f>
        <v>{
  "Header": {
    "Name": "OK"
  },
  "Body": {
    "Id": "0",
    "Name": "USB0",
    "Enabled": true,
    "Status": {
      "State": "Active",
      "Speed": "High"
    },
    "Statistics": {
      "Devices": 2,
      "Packets": {
        "Transmitted": 0,
        "Received": 0
      },
      "Bytes": {
        "Transmitted": 0,
        "Received": 0
      },
      "Errors": {
        "Transmitted": 0,
        "Received": 0
      }
    }
  }
}</v>
      </c>
      <c r="H314" s="27" t="str">
        <f>VLOOKUP(C314,_RESOURCE_MAP[],2,FALSE)</f>
        <v>USB Port</v>
      </c>
      <c r="I314" s="65" t="str">
        <f>CONCATENATE(VLOOKUP(D314,_METHODS_DESCRIPTION_MAP[],2,FALSE),IF(RIGHT(C314,1)="}"," specified "," "),H314,VLOOKUP(D314,_METHODS_DESCRIPTION_MAP[],3,FALSE))</f>
        <v>Retrieves the status and configuration parameters in regards to the specified USB Port.</v>
      </c>
    </row>
    <row r="315" spans="1:9" s="3" customFormat="1" x14ac:dyDescent="0.25">
      <c r="A315" s="26">
        <f>VLOOKUP(C315,_RESOURCE_MAP[],3,FALSE)</f>
        <v>3</v>
      </c>
      <c r="B315" s="25" t="str">
        <f>IFERROR(VLOOKUP(C315,_PACKAGES_MAP[],3,FALSE),"-")</f>
        <v>-</v>
      </c>
      <c r="C315" s="27" t="s">
        <v>1547</v>
      </c>
      <c r="D315" s="27" t="s">
        <v>96</v>
      </c>
      <c r="E315" s="27" t="s">
        <v>1</v>
      </c>
      <c r="F315" s="27" t="s">
        <v>1</v>
      </c>
      <c r="G315" s="27" t="str">
        <f>CONCATENATE("{
  ""Header"": {
    ""Name"": """,'Response Codes'!$B$2,"""
  }",IF(F315="-","
}",CONCATENATE(",
  ""Body"": ",SUBSTITUTE(F315,"
","
  "),"
}")))</f>
        <v>{
  "Header": {
    "Name": "OK"
  }
}</v>
      </c>
      <c r="H315" s="27" t="str">
        <f>VLOOKUP(C315,_RESOURCE_MAP[],2,FALSE)</f>
        <v>USB Port</v>
      </c>
      <c r="I315" s="65" t="str">
        <f>CONCATENATE(VLOOKUP(D315,_METHODS_DESCRIPTION_MAP[],2,FALSE),IF(RIGHT(C315,1)="}"," specified "," "),H315,VLOOKUP(D315,_METHODS_DESCRIPTION_MAP[],3,FALSE))</f>
        <v>Resets the statistics counters of the specified USB Port.</v>
      </c>
    </row>
    <row r="316" spans="1:9" s="3" customFormat="1" x14ac:dyDescent="0.25">
      <c r="A316" s="26">
        <f>VLOOKUP(C316,_RESOURCE_MAP[],3,FALSE)</f>
        <v>3</v>
      </c>
      <c r="B316" s="25" t="str">
        <f>IFERROR(VLOOKUP(C316,_PACKAGES_MAP[],3,FALSE),"-")</f>
        <v>-</v>
      </c>
      <c r="C316" s="27" t="s">
        <v>1547</v>
      </c>
      <c r="D316" s="27" t="s">
        <v>21</v>
      </c>
      <c r="E316" s="27" t="s">
        <v>1555</v>
      </c>
      <c r="F316" s="27" t="s">
        <v>1</v>
      </c>
      <c r="G316" s="27" t="str">
        <f>CONCATENATE("{
  ""Header"": {
    ""Name"": """,'Response Codes'!$B$2,"""
  }",IF(F316="-","
}",CONCATENATE(",
  ""Body"": ",SUBSTITUTE(F316,"
","
  "),"
}")))</f>
        <v>{
  "Header": {
    "Name": "OK"
  }
}</v>
      </c>
      <c r="H316" s="27" t="str">
        <f>VLOOKUP(C316,_RESOURCE_MAP[],2,FALSE)</f>
        <v>USB Port</v>
      </c>
      <c r="I316" s="65" t="str">
        <f>CONCATENATE(VLOOKUP(D316,_METHODS_DESCRIPTION_MAP[],2,FALSE),IF(RIGHT(C316,1)="}"," specified "," "),H316,VLOOKUP(D316,_METHODS_DESCRIPTION_MAP[],3,FALSE))</f>
        <v>Modifies the status and configuration parameters of the specified USB Port.</v>
      </c>
    </row>
    <row r="317" spans="1:9" x14ac:dyDescent="0.25">
      <c r="A317" s="26">
        <f>VLOOKUP(C317,_RESOURCE_MAP[],3,FALSE)</f>
        <v>3</v>
      </c>
      <c r="B317" s="25" t="str">
        <f>IFERROR(VLOOKUP(C317,_PACKAGES_MAP[],3,FALSE),"-")</f>
        <v>-</v>
      </c>
      <c r="C317" s="27" t="s">
        <v>1551</v>
      </c>
      <c r="D317" s="27" t="s">
        <v>20</v>
      </c>
      <c r="E317" s="27" t="s">
        <v>53</v>
      </c>
      <c r="F317" s="27" t="s">
        <v>2529</v>
      </c>
      <c r="G317" s="27" t="str">
        <f>CONCATENATE("{
  ""Header"": {
    ""Name"": """,'Response Codes'!$B$2,"""
  }",IF(F317="-","
}",CONCATENATE(",
  ""Body"": ",SUBSTITUTE(F317,"
","
  "),"
}")))</f>
        <v>{
  "Header": {
    "Name": "OK"
  },
  "Body": {
    "List": [
      {
        "Id": "0",
        "Name": "External HD",
        "Device": {
          "Number": 2,
          "Class": "0x00",
          "SubClass": "0x00",
          "Version": "2",
          "Protocol": "0x00"
        },
        "Product": {
          "Id": 1,
          "VendorId": 2,
          "Class": "Storage",
          "Manufacturer": "prplFoundation",
          "SerialNumber": "ABC123"
        },
        "USB": {
          "Version": "3.0",
          "Rate": "Super"
        }
      }
    ],
    "Limit": 10,
    "Offset": 0
  }
}</v>
      </c>
      <c r="H317" s="27" t="str">
        <f>VLOOKUP(C317,_RESOURCE_MAP[],2,FALSE)</f>
        <v>USB Device</v>
      </c>
      <c r="I317" s="65" t="str">
        <f>CONCATENATE(VLOOKUP(D317,_METHODS_DESCRIPTION_MAP[],2,FALSE),IF(RIGHT(C317,1)="}"," specified "," "),H317,VLOOKUP(D317,_METHODS_DESCRIPTION_MAP[],3,FALSE))</f>
        <v>Retrieves a list of USB Devices.</v>
      </c>
    </row>
    <row r="318" spans="1:9" s="3" customFormat="1" x14ac:dyDescent="0.25">
      <c r="A318" s="26">
        <f>VLOOKUP(C318,_RESOURCE_MAP[],3,FALSE)</f>
        <v>3</v>
      </c>
      <c r="B318" s="25" t="str">
        <f>IFERROR(VLOOKUP(C318,_PACKAGES_MAP[],3,FALSE),"-")</f>
        <v>-</v>
      </c>
      <c r="C318" s="27" t="s">
        <v>1553</v>
      </c>
      <c r="D318" s="27" t="s">
        <v>22</v>
      </c>
      <c r="E318" s="27" t="s">
        <v>1</v>
      </c>
      <c r="F318" s="27" t="s">
        <v>2528</v>
      </c>
      <c r="G318" s="27" t="str">
        <f>CONCATENATE("{
  ""Header"": {
    ""Name"": """,'Response Codes'!$B$2,"""
  }",IF(F318="-","
}",CONCATENATE(",
  ""Body"": ",SUBSTITUTE(F318,"
","
  "),"
}")))</f>
        <v>{
  "Header": {
    "Name": "OK"
  },
  "Body": {
    "Id": "0",
    "Name": "External HD",
    "Device": {
      "Number": 2,
      "Class": "0x00",
      "SubClass": "0x00",
      "Version": "2",
      "Protocol": "0x00"
    },
    "Product": {
      "Id": 1,
      "VendorId": 2,
      "Class": "Storage",
      "Manufacturer": "prplFoundation",
      "SerialNumber": "ABC123"
    },
    "USB": {
      "Version": "3.0",
      "Rate": "Super"
    }
  }
}</v>
      </c>
      <c r="H318" s="27" t="str">
        <f>VLOOKUP(C318,_RESOURCE_MAP[],2,FALSE)</f>
        <v>USB Device</v>
      </c>
      <c r="I318" s="65" t="str">
        <f>CONCATENATE(VLOOKUP(D318,_METHODS_DESCRIPTION_MAP[],2,FALSE),IF(RIGHT(C318,1)="}"," specified "," "),H318,VLOOKUP(D318,_METHODS_DESCRIPTION_MAP[],3,FALSE))</f>
        <v>Retrieves the status and configuration parameters in regards to the specified USB Device.</v>
      </c>
    </row>
    <row r="319" spans="1:9" s="3" customFormat="1" x14ac:dyDescent="0.25">
      <c r="A319" s="26">
        <f>VLOOKUP(C319,_RESOURCE_MAP[],3,FALSE)</f>
        <v>3</v>
      </c>
      <c r="B319" s="25" t="str">
        <f>IFERROR(VLOOKUP(C319,_PACKAGES_MAP[],3,FALSE),"-")</f>
        <v>-</v>
      </c>
      <c r="C319" s="27" t="s">
        <v>314</v>
      </c>
      <c r="D319" s="27" t="s">
        <v>20</v>
      </c>
      <c r="E319" s="27" t="s">
        <v>53</v>
      </c>
      <c r="F319" s="27" t="s">
        <v>317</v>
      </c>
      <c r="G319" s="27" t="str">
        <f>CONCATENATE("{
  ""Header"": {
    ""Name"": """,'Response Codes'!$B$2,"""
  }",IF(F319="-","
}",CONCATENATE(",
  ""Body"": ",SUBSTITUTE(F319,"
","
  "),"
}")))</f>
        <v>{
  "Header": {
    "Name": "OK"
  },
  "Body": {
    "List": [
      {
        "Id": "0",
        "Name": "Eth0",
        "Enabled": true,
        "Mode": [
          "FastEthernet",
          "GigabitEthernet"
        ],
        "EnergyEfficientEthernet": true,
        "AutoNegotiation": true,
        "Duplex": [
          "Half",
          "Full"
        ],
        "Status": {
          "State": "Active",
          "Protocol": "GigabitEthernet",
          "Duplex": "Full",
          "Uptime": 3600
        },
        "Statistics": {
          "Frames": {
            "Transmitted": 0,
            "Received": 0
          },
          "Bytes": {
            "Transmitted": 0,
            "Received": 0
          }
        }
      }
    ],
    "Limit": 10,
    "Offset": 0
  }
}</v>
      </c>
      <c r="H319" s="27" t="str">
        <f>VLOOKUP(C319,_RESOURCE_MAP[],2,FALSE)</f>
        <v>Ethernet Switch Port</v>
      </c>
      <c r="I319" s="65" t="str">
        <f>CONCATENATE(VLOOKUP(D319,_METHODS_DESCRIPTION_MAP[],2,FALSE),IF(RIGHT(C319,1)="}"," specified "," "),H319,VLOOKUP(D319,_METHODS_DESCRIPTION_MAP[],3,FALSE))</f>
        <v>Retrieves a list of Ethernet Switch Ports.</v>
      </c>
    </row>
    <row r="320" spans="1:9" s="3" customFormat="1" x14ac:dyDescent="0.25">
      <c r="A320" s="26">
        <f>VLOOKUP(C320,_RESOURCE_MAP[],3,FALSE)</f>
        <v>3</v>
      </c>
      <c r="B320" s="25" t="str">
        <f>IFERROR(VLOOKUP(C320,_PACKAGES_MAP[],3,FALSE),"-")</f>
        <v>-</v>
      </c>
      <c r="C320" s="27" t="s">
        <v>313</v>
      </c>
      <c r="D320" s="27" t="s">
        <v>22</v>
      </c>
      <c r="E320" s="27" t="s">
        <v>1</v>
      </c>
      <c r="F320" s="27" t="s">
        <v>1731</v>
      </c>
      <c r="G320" s="27" t="str">
        <f>CONCATENATE("{
  ""Header"": {
    ""Name"": """,'Response Codes'!$B$2,"""
  }",IF(F320="-","
}",CONCATENATE(",
  ""Body"": ",SUBSTITUTE(F320,"
","
  "),"
}")))</f>
        <v>{
  "Header": {
    "Name": "OK"
  },
  "Body": {
    "Id": "0",
    "Name": "Eth0",
    "Enabled": true,
    "Mode": [
      "FastEthernet",
      "GigabitEthernet"
    ],
    "EnergyEfficientEthernet": true,
    "AutoNegotiation": true,
    "Duplex": [
      "Half",
      "Full"
    ],
    "Status": {
      "State": "Connected",
      "Protocol": "GigabitEthernet",
      "Duplex": "Full",
      "Uptime": 3600
    },
    "Statistics": {
      "Frames": {
        "Transmitted": 0,
        "Received": 0
      },
      "Bytes": {
        "Transmitted": 0,
        "Received": 0
      }
    }
  }
}</v>
      </c>
      <c r="H320" s="27" t="str">
        <f>VLOOKUP(C320,_RESOURCE_MAP[],2,FALSE)</f>
        <v>Ethernet Switch Port</v>
      </c>
      <c r="I320" s="65" t="str">
        <f>CONCATENATE(VLOOKUP(D320,_METHODS_DESCRIPTION_MAP[],2,FALSE),IF(RIGHT(C320,1)="}"," specified "," "),H320,VLOOKUP(D320,_METHODS_DESCRIPTION_MAP[],3,FALSE))</f>
        <v>Retrieves the status and configuration parameters in regards to the specified Ethernet Switch Port.</v>
      </c>
    </row>
    <row r="321" spans="1:9" s="3" customFormat="1" x14ac:dyDescent="0.25">
      <c r="A321" s="26">
        <f>VLOOKUP(C321,_RESOURCE_MAP[],3,FALSE)</f>
        <v>3</v>
      </c>
      <c r="B321" s="25" t="str">
        <f>IFERROR(VLOOKUP(C321,_PACKAGES_MAP[],3,FALSE),"-")</f>
        <v>-</v>
      </c>
      <c r="C321" s="27" t="s">
        <v>313</v>
      </c>
      <c r="D321" s="27" t="s">
        <v>96</v>
      </c>
      <c r="E321" s="27" t="s">
        <v>1</v>
      </c>
      <c r="F321" s="27" t="s">
        <v>1</v>
      </c>
      <c r="G321" s="27" t="str">
        <f>CONCATENATE("{
  ""Header"": {
    ""Name"": """,'Response Codes'!$B$2,"""
  }",IF(F321="-","
}",CONCATENATE(",
  ""Body"": ",SUBSTITUTE(F321,"
","
  "),"
}")))</f>
        <v>{
  "Header": {
    "Name": "OK"
  }
}</v>
      </c>
      <c r="H321" s="27" t="str">
        <f>VLOOKUP(C321,_RESOURCE_MAP[],2,FALSE)</f>
        <v>Ethernet Switch Port</v>
      </c>
      <c r="I321" s="65" t="str">
        <f>CONCATENATE(VLOOKUP(D321,_METHODS_DESCRIPTION_MAP[],2,FALSE),IF(RIGHT(C321,1)="}"," specified "," "),H321,VLOOKUP(D321,_METHODS_DESCRIPTION_MAP[],3,FALSE))</f>
        <v>Resets the statistics counters of the specified Ethernet Switch Port.</v>
      </c>
    </row>
    <row r="322" spans="1:9" s="3" customFormat="1" x14ac:dyDescent="0.25">
      <c r="A322" s="26">
        <f>VLOOKUP(C322,_RESOURCE_MAP[],3,FALSE)</f>
        <v>3</v>
      </c>
      <c r="B322" s="25" t="str">
        <f>IFERROR(VLOOKUP(C322,_PACKAGES_MAP[],3,FALSE),"-")</f>
        <v>-</v>
      </c>
      <c r="C322" s="27" t="s">
        <v>313</v>
      </c>
      <c r="D322" s="27" t="s">
        <v>21</v>
      </c>
      <c r="E322" s="27" t="s">
        <v>316</v>
      </c>
      <c r="F322" s="27" t="s">
        <v>1</v>
      </c>
      <c r="G322" s="27" t="str">
        <f>CONCATENATE("{
  ""Header"": {
    ""Name"": """,'Response Codes'!$B$2,"""
  }",IF(F322="-","
}",CONCATENATE(",
  ""Body"": ",SUBSTITUTE(F322,"
","
  "),"
}")))</f>
        <v>{
  "Header": {
    "Name": "OK"
  }
}</v>
      </c>
      <c r="H322" s="27" t="str">
        <f>VLOOKUP(C322,_RESOURCE_MAP[],2,FALSE)</f>
        <v>Ethernet Switch Port</v>
      </c>
      <c r="I322" s="65" t="str">
        <f>CONCATENATE(VLOOKUP(D322,_METHODS_DESCRIPTION_MAP[],2,FALSE),IF(RIGHT(C322,1)="}"," specified "," "),H322,VLOOKUP(D322,_METHODS_DESCRIPTION_MAP[],3,FALSE))</f>
        <v>Modifies the status and configuration parameters of the specified Ethernet Switch Port.</v>
      </c>
    </row>
    <row r="323" spans="1:9" x14ac:dyDescent="0.25">
      <c r="A323" s="26">
        <f>VLOOKUP(C323,_RESOURCE_MAP[],3,FALSE)</f>
        <v>3</v>
      </c>
      <c r="B323" s="25" t="str">
        <f>IFERROR(VLOOKUP(C323,_PACKAGES_MAP[],3,FALSE),"-")</f>
        <v>-</v>
      </c>
      <c r="C323" s="27" t="s">
        <v>1675</v>
      </c>
      <c r="D323" s="27" t="s">
        <v>19</v>
      </c>
      <c r="E323" s="27" t="s">
        <v>1627</v>
      </c>
      <c r="F323" s="27" t="s">
        <v>219</v>
      </c>
      <c r="G323" s="27" t="str">
        <f>CONCATENATE("{
  ""Header"": {
    ""Name"": """,'Response Codes'!$B$2,"""
  }",IF(F323="-","
}",CONCATENATE(",
  ""Body"": ",SUBSTITUTE(F323,"
","
  "),"
}")))</f>
        <v>{
  "Header": {
    "Name": "OK"
  },
  "Body": {
    "Id": "Private"
  }
}</v>
      </c>
      <c r="H323" s="27" t="str">
        <f>VLOOKUP(C323,_RESOURCE_MAP[],2,FALSE)</f>
        <v>Wi-Fi ESS</v>
      </c>
      <c r="I323" s="65" t="str">
        <f>CONCATENATE(VLOOKUP(D323,_METHODS_DESCRIPTION_MAP[],2,FALSE),IF(RIGHT(C323,1)="}"," specified "," "),H323,VLOOKUP(D323,_METHODS_DESCRIPTION_MAP[],3,FALSE))</f>
        <v>Adds a new Wi-Fi ESS.</v>
      </c>
    </row>
    <row r="324" spans="1:9" s="3" customFormat="1" x14ac:dyDescent="0.25">
      <c r="A324" s="26">
        <f>VLOOKUP(C324,_RESOURCE_MAP[],3,FALSE)</f>
        <v>3</v>
      </c>
      <c r="B324" s="25" t="str">
        <f>IFERROR(VLOOKUP(C324,_PACKAGES_MAP[],3,FALSE),"-")</f>
        <v>-</v>
      </c>
      <c r="C324" s="27" t="s">
        <v>1675</v>
      </c>
      <c r="D324" s="27" t="s">
        <v>20</v>
      </c>
      <c r="E324" s="27" t="s">
        <v>53</v>
      </c>
      <c r="F324" s="27" t="s">
        <v>1628</v>
      </c>
      <c r="G324" s="27" t="str">
        <f>CONCATENATE("{
  ""Header"": {
    ""Name"": """,'Response Codes'!$B$2,"""
  }",IF(F324="-","
}",CONCATENATE(",
  ""Body"": ",SUBSTITUTE(F324,"
","
  "),"
}")))</f>
        <v>{
  "Header": {
    "Name": "OK"
  },
  "Body": {
    "List": [
      {
        "Id": "Private",
        "Name": "Private",
        "Enabled": true,
        "Status": "Active",
        "SSID": "prplFoundation",
        "SecurityKey": "abc12345678",
        "SecurityMode": "WPA2",
        "BSSs": [
          "Interfaces.Physical.Wi-Fi.Radios.24ghz.BSSs.Private",
          "Interfaces.Physical.Wi-Fi.Radio.5ghz.BSSs.Private"
        ]
      }
    ],
    "Limit": 10,
    "Offset": 0
  }
}</v>
      </c>
      <c r="H324" s="27" t="str">
        <f>VLOOKUP(C324,_RESOURCE_MAP[],2,FALSE)</f>
        <v>Wi-Fi ESS</v>
      </c>
      <c r="I324" s="65" t="str">
        <f>CONCATENATE(VLOOKUP(D324,_METHODS_DESCRIPTION_MAP[],2,FALSE),IF(RIGHT(C324,1)="}"," specified "," "),H324,VLOOKUP(D324,_METHODS_DESCRIPTION_MAP[],3,FALSE))</f>
        <v>Retrieves a list of Wi-Fi ESSs.</v>
      </c>
    </row>
    <row r="325" spans="1:9" s="3" customFormat="1" x14ac:dyDescent="0.25">
      <c r="A325" s="26">
        <f>VLOOKUP(C325,_RESOURCE_MAP[],3,FALSE)</f>
        <v>3</v>
      </c>
      <c r="B325" s="25" t="str">
        <f>IFERROR(VLOOKUP(C325,_PACKAGES_MAP[],3,FALSE),"-")</f>
        <v>-</v>
      </c>
      <c r="C325" s="27" t="s">
        <v>1676</v>
      </c>
      <c r="D325" s="27" t="s">
        <v>23</v>
      </c>
      <c r="E325" s="27" t="s">
        <v>1</v>
      </c>
      <c r="F325" s="27" t="s">
        <v>1</v>
      </c>
      <c r="G325" s="27" t="str">
        <f>CONCATENATE("{
  ""Header"": {
    ""Name"": """,'Response Codes'!$B$2,"""
  }",IF(F325="-","
}",CONCATENATE(",
  ""Body"": ",SUBSTITUTE(F325,"
","
  "),"
}")))</f>
        <v>{
  "Header": {
    "Name": "OK"
  }
}</v>
      </c>
      <c r="H325" s="27" t="str">
        <f>VLOOKUP(C325,_RESOURCE_MAP[],2,FALSE)</f>
        <v>Wi-Fi ESS</v>
      </c>
      <c r="I325" s="65" t="str">
        <f>CONCATENATE(VLOOKUP(D325,_METHODS_DESCRIPTION_MAP[],2,FALSE),IF(RIGHT(C325,1)="}"," specified "," "),H325,VLOOKUP(D325,_METHODS_DESCRIPTION_MAP[],3,FALSE))</f>
        <v>Deletes the specified Wi-Fi ESS.</v>
      </c>
    </row>
    <row r="326" spans="1:9" s="3" customFormat="1" x14ac:dyDescent="0.25">
      <c r="A326" s="26">
        <f>VLOOKUP(C326,_RESOURCE_MAP[],3,FALSE)</f>
        <v>3</v>
      </c>
      <c r="B326" s="25" t="str">
        <f>IFERROR(VLOOKUP(C326,_PACKAGES_MAP[],3,FALSE),"-")</f>
        <v>-</v>
      </c>
      <c r="C326" s="27" t="s">
        <v>1676</v>
      </c>
      <c r="D326" s="27" t="s">
        <v>22</v>
      </c>
      <c r="E326" s="27" t="s">
        <v>1</v>
      </c>
      <c r="F326" s="27" t="s">
        <v>1629</v>
      </c>
      <c r="G326" s="27" t="str">
        <f>CONCATENATE("{
  ""Header"": {
    ""Name"": """,'Response Codes'!$B$2,"""
  }",IF(F326="-","
}",CONCATENATE(",
  ""Body"": ",SUBSTITUTE(F326,"
","
  "),"
}")))</f>
        <v>{
  "Header": {
    "Name": "OK"
  },
  "Body": {
    "Id": "Private",
    "Name": "Private",
    "Enabled": true,
    "Status": "Active",
    "SSID": "prplFoundation",
    "SecurityKey": "abc12345678",
    "SecurityMode": "WPA2",
    "Encryption": "AES",
    "BSSs": [
      "Interfaces.Physical.Wi-Fi.Radios.24ghz.BSSs.Private",
      "Interfaces.Physical.Wi-Fi.Radio.5ghz.BSSs.Private"
    ]
  }
}</v>
      </c>
      <c r="H326" s="27" t="str">
        <f>VLOOKUP(C326,_RESOURCE_MAP[],2,FALSE)</f>
        <v>Wi-Fi ESS</v>
      </c>
      <c r="I326" s="65" t="str">
        <f>CONCATENATE(VLOOKUP(D326,_METHODS_DESCRIPTION_MAP[],2,FALSE),IF(RIGHT(C326,1)="}"," specified "," "),H326,VLOOKUP(D326,_METHODS_DESCRIPTION_MAP[],3,FALSE))</f>
        <v>Retrieves the status and configuration parameters in regards to the specified Wi-Fi ESS.</v>
      </c>
    </row>
    <row r="327" spans="1:9" s="3" customFormat="1" x14ac:dyDescent="0.25">
      <c r="A327" s="26">
        <f>VLOOKUP(C327,_RESOURCE_MAP[],3,FALSE)</f>
        <v>3</v>
      </c>
      <c r="B327" s="25" t="str">
        <f>IFERROR(VLOOKUP(C327,_PACKAGES_MAP[],3,FALSE),"-")</f>
        <v>-</v>
      </c>
      <c r="C327" s="27" t="s">
        <v>1676</v>
      </c>
      <c r="D327" s="27" t="s">
        <v>21</v>
      </c>
      <c r="E327" s="27" t="s">
        <v>1630</v>
      </c>
      <c r="F327" s="27" t="s">
        <v>1</v>
      </c>
      <c r="G327" s="27" t="str">
        <f>CONCATENATE("{
  ""Header"": {
    ""Name"": """,'Response Codes'!$B$2,"""
  }",IF(F327="-","
}",CONCATENATE(",
  ""Body"": ",SUBSTITUTE(F327,"
","
  "),"
}")))</f>
        <v>{
  "Header": {
    "Name": "OK"
  }
}</v>
      </c>
      <c r="H327" s="27" t="str">
        <f>VLOOKUP(C327,_RESOURCE_MAP[],2,FALSE)</f>
        <v>Wi-Fi ESS</v>
      </c>
      <c r="I327" s="65" t="str">
        <f>CONCATENATE(VLOOKUP(D327,_METHODS_DESCRIPTION_MAP[],2,FALSE),IF(RIGHT(C327,1)="}"," specified "," "),H327,VLOOKUP(D327,_METHODS_DESCRIPTION_MAP[],3,FALSE))</f>
        <v>Modifies the status and configuration parameters of the specified Wi-Fi ESS.</v>
      </c>
    </row>
    <row r="328" spans="1:9" s="3" customFormat="1" x14ac:dyDescent="0.25">
      <c r="A328" s="26">
        <f>VLOOKUP(C328,_RESOURCE_MAP[],3,FALSE)</f>
        <v>3</v>
      </c>
      <c r="B328" s="25" t="str">
        <f>IFERROR(VLOOKUP(C328,_PACKAGES_MAP[],3,FALSE),"-")</f>
        <v>-</v>
      </c>
      <c r="C328" s="27" t="s">
        <v>79</v>
      </c>
      <c r="D328" s="27" t="s">
        <v>20</v>
      </c>
      <c r="E328" s="27" t="s">
        <v>53</v>
      </c>
      <c r="F328" s="27" t="s">
        <v>1468</v>
      </c>
      <c r="G328" s="27" t="str">
        <f>CONCATENATE("{
  ""Header"": {
    ""Name"": """,'Response Codes'!$B$2,"""
  }",IF(F328="-","
}",CONCATENATE(",
  ""Body"": ",SUBSTITUTE(F328,"
","
  "),"
}")))</f>
        <v>{
  "Header": {
    "Name": "OK"
  },
  "Body": {
    "List": [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
    "Limit": 10,
    "Offset": 0
  }
}</v>
      </c>
      <c r="H328" s="27" t="str">
        <f>VLOOKUP(C328,_RESOURCE_MAP[],2,FALSE)</f>
        <v>Wi-Fi Radio</v>
      </c>
      <c r="I328" s="65" t="str">
        <f>CONCATENATE(VLOOKUP(D328,_METHODS_DESCRIPTION_MAP[],2,FALSE),IF(RIGHT(C328,1)="}"," specified "," "),H328,VLOOKUP(D328,_METHODS_DESCRIPTION_MAP[],3,FALSE))</f>
        <v>Retrieves a list of Wi-Fi Radios.</v>
      </c>
    </row>
    <row r="329" spans="1:9" s="3" customFormat="1" x14ac:dyDescent="0.25">
      <c r="A329" s="26">
        <f>VLOOKUP(C329,_RESOURCE_MAP[],3,FALSE)</f>
        <v>3</v>
      </c>
      <c r="B329" s="25" t="str">
        <f>IFERROR(VLOOKUP(C329,_PACKAGES_MAP[],3,FALSE),"-")</f>
        <v>-</v>
      </c>
      <c r="C329" s="27" t="s">
        <v>80</v>
      </c>
      <c r="D329" s="27" t="s">
        <v>22</v>
      </c>
      <c r="E329" s="27" t="s">
        <v>1</v>
      </c>
      <c r="F329" s="27" t="s">
        <v>1469</v>
      </c>
      <c r="G329" s="27" t="str">
        <f>CONCATENATE("{
  ""Header"": {
    ""Name"": """,'Response Codes'!$B$2,"""
  }",IF(F329="-","
}",CONCATENATE(",
  ""Body"": ",SUBSTITUTE(F329,"
","
  "),"
}")))</f>
        <v>{
  "Header": {
    "Name": "OK"
  },
  "Body": {
    "Id": "5ghz",
    "Name": "5 GHz",
    "Enabled": true,
    "Capabilities": "3x3",
    "Country": "DE",
    "Band": "5GHz",
    "Bandwidth": {
      "20": true,
      "40": true
    },
    "Channels": {
      "Preferred": 36,
      "List": {
        "34": true,
        "36": true,
        "38": true,
        "40": true
      },
      "Selection": {
        "Mode": "Automatic",
        "Timer": 3600
      }
    },
    "Standard": {
      "802.11n": true,
      "802.11ac": true
    },
    "Status": {
      "State": "Active",
      "Channel": 36,
      "Bandwidth": 20,
      "Bytes": {
        "Transmitted": 0,
        "Received": 0
      },
      "Packets": {
        "Transmitted": 0,
        "Received": 0
      },
      "StationsCount": 0
    }
  }
}</v>
      </c>
      <c r="H329" s="27" t="str">
        <f>VLOOKUP(C329,_RESOURCE_MAP[],2,FALSE)</f>
        <v>Wi-Fi Radio</v>
      </c>
      <c r="I329" s="65" t="str">
        <f>CONCATENATE(VLOOKUP(D329,_METHODS_DESCRIPTION_MAP[],2,FALSE),IF(RIGHT(C329,1)="}"," specified "," "),H329,VLOOKUP(D329,_METHODS_DESCRIPTION_MAP[],3,FALSE))</f>
        <v>Retrieves the status and configuration parameters in regards to the specified Wi-Fi Radio.</v>
      </c>
    </row>
    <row r="330" spans="1:9" s="3" customFormat="1" x14ac:dyDescent="0.25">
      <c r="A330" s="26">
        <f>VLOOKUP(C330,_RESOURCE_MAP[],3,FALSE)</f>
        <v>3</v>
      </c>
      <c r="B330" s="25" t="str">
        <f>IFERROR(VLOOKUP(C330,_PACKAGES_MAP[],3,FALSE),"-")</f>
        <v>-</v>
      </c>
      <c r="C330" s="27" t="s">
        <v>80</v>
      </c>
      <c r="D330" s="27" t="s">
        <v>96</v>
      </c>
      <c r="E330" s="27" t="s">
        <v>1</v>
      </c>
      <c r="F330" s="27" t="s">
        <v>1</v>
      </c>
      <c r="G330" s="27" t="str">
        <f>CONCATENATE("{
  ""Header"": {
    ""Name"": """,'Response Codes'!$B$2,"""
  }",IF(F330="-","
}",CONCATENATE(",
  ""Body"": ",SUBSTITUTE(F330,"
","
  "),"
}")))</f>
        <v>{
  "Header": {
    "Name": "OK"
  }
}</v>
      </c>
      <c r="H330" s="27" t="str">
        <f>VLOOKUP(C330,_RESOURCE_MAP[],2,FALSE)</f>
        <v>Wi-Fi Radio</v>
      </c>
      <c r="I330" s="65" t="str">
        <f>CONCATENATE(VLOOKUP(D330,_METHODS_DESCRIPTION_MAP[],2,FALSE),IF(RIGHT(C330,1)="}"," specified "," "),H330,VLOOKUP(D330,_METHODS_DESCRIPTION_MAP[],3,FALSE))</f>
        <v>Resets the statistics counters of the specified Wi-Fi Radio.</v>
      </c>
    </row>
    <row r="331" spans="1:9" s="3" customFormat="1" x14ac:dyDescent="0.25">
      <c r="A331" s="26">
        <f>VLOOKUP(C331,_RESOURCE_MAP[],3,FALSE)</f>
        <v>3</v>
      </c>
      <c r="B331" s="25" t="str">
        <f>IFERROR(VLOOKUP(C331,_PACKAGES_MAP[],3,FALSE),"-")</f>
        <v>-</v>
      </c>
      <c r="C331" s="27" t="s">
        <v>80</v>
      </c>
      <c r="D331" s="27" t="s">
        <v>21</v>
      </c>
      <c r="E331" s="27" t="s">
        <v>1470</v>
      </c>
      <c r="F331" s="27" t="s">
        <v>1</v>
      </c>
      <c r="G331" s="27" t="str">
        <f>CONCATENATE("{
  ""Header"": {
    ""Name"": """,'Response Codes'!$B$2,"""
  }",IF(F331="-","
}",CONCATENATE(",
  ""Body"": ",SUBSTITUTE(F331,"
","
  "),"
}")))</f>
        <v>{
  "Header": {
    "Name": "OK"
  }
}</v>
      </c>
      <c r="H331" s="27" t="str">
        <f>VLOOKUP(C331,_RESOURCE_MAP[],2,FALSE)</f>
        <v>Wi-Fi Radio</v>
      </c>
      <c r="I331" s="65" t="str">
        <f>CONCATENATE(VLOOKUP(D331,_METHODS_DESCRIPTION_MAP[],2,FALSE),IF(RIGHT(C331,1)="}"," specified "," "),H331,VLOOKUP(D331,_METHODS_DESCRIPTION_MAP[],3,FALSE))</f>
        <v>Modifies the status and configuration parameters of the specified Wi-Fi Radio.</v>
      </c>
    </row>
    <row r="332" spans="1:9" s="3" customFormat="1" x14ac:dyDescent="0.25">
      <c r="A332" s="26">
        <f>VLOOKUP(C332,_RESOURCE_MAP[],3,FALSE)</f>
        <v>3</v>
      </c>
      <c r="B332" s="25" t="str">
        <f>IFERROR(VLOOKUP(C332,_PACKAGES_MAP[],3,FALSE),"-")</f>
        <v>-</v>
      </c>
      <c r="C332" s="27" t="s">
        <v>80</v>
      </c>
      <c r="D332" s="27" t="s">
        <v>214</v>
      </c>
      <c r="E332" s="27" t="s">
        <v>1</v>
      </c>
      <c r="F332" s="27" t="s">
        <v>1</v>
      </c>
      <c r="G332" s="27" t="str">
        <f>CONCATENATE("{
  ""Header"": {
    ""Name"": """,'Response Codes'!$B$2,"""
  }",IF(F332="-","
}",CONCATENATE(",
  ""Body"": ",SUBSTITUTE(F332,"
","
  "),"
}")))</f>
        <v>{
  "Header": {
    "Name": "OK"
  }
}</v>
      </c>
      <c r="H332" s="27" t="str">
        <f>VLOOKUP(C332,_RESOURCE_MAP[],2,FALSE)</f>
        <v>Wi-Fi Radio</v>
      </c>
      <c r="I332" s="65" t="str">
        <f>CONCATENATE(VLOOKUP(D332,_METHODS_DESCRIPTION_MAP[],2,FALSE),IF(RIGHT(C332,1)="}"," specified "," "),H332,VLOOKUP(D332,_METHODS_DESCRIPTION_MAP[],3,FALSE))</f>
        <v>Triggers an automatic channel selection on the specified Wi-Fi Radio.</v>
      </c>
    </row>
    <row r="333" spans="1:9" s="3" customFormat="1" x14ac:dyDescent="0.25">
      <c r="A333" s="26">
        <f>VLOOKUP(C333,_RESOURCE_MAP[],3,FALSE)</f>
        <v>3</v>
      </c>
      <c r="B333" s="25" t="str">
        <f>IFERROR(VLOOKUP(C333,_PACKAGES_MAP[],3,FALSE),"-")</f>
        <v>-</v>
      </c>
      <c r="C333" s="27" t="s">
        <v>81</v>
      </c>
      <c r="D333" s="27" t="s">
        <v>19</v>
      </c>
      <c r="E333" s="27" t="s">
        <v>307</v>
      </c>
      <c r="F333" s="27" t="s">
        <v>217</v>
      </c>
      <c r="G333" s="27" t="str">
        <f>CONCATENATE("{
  ""Header"": {
    ""Name"": """,'Response Codes'!$B$2,"""
  }",IF(F333="-","
}",CONCATENATE(",
  ""Body"": ",SUBSTITUTE(F333,"
","
  "),"
}")))</f>
        <v>{
  "Header": {
    "Name": "OK"
  },
  "Body": {
    "Id": "Guest"
  }
}</v>
      </c>
      <c r="H333" s="27" t="str">
        <f>VLOOKUP(C333,_RESOURCE_MAP[],2,FALSE)</f>
        <v>Wi-Fi BSS</v>
      </c>
      <c r="I333" s="65" t="str">
        <f>CONCATENATE(VLOOKUP(D333,_METHODS_DESCRIPTION_MAP[],2,FALSE),IF(RIGHT(C333,1)="}"," specified "," "),H333,VLOOKUP(D333,_METHODS_DESCRIPTION_MAP[],3,FALSE))</f>
        <v>Adds a new Wi-Fi BSS.</v>
      </c>
    </row>
    <row r="334" spans="1:9" s="3" customFormat="1" x14ac:dyDescent="0.25">
      <c r="A334" s="26">
        <f>VLOOKUP(C334,_RESOURCE_MAP[],3,FALSE)</f>
        <v>3</v>
      </c>
      <c r="B334" s="25" t="str">
        <f>IFERROR(VLOOKUP(C334,_PACKAGES_MAP[],3,FALSE),"-")</f>
        <v>-</v>
      </c>
      <c r="C334" s="27" t="s">
        <v>81</v>
      </c>
      <c r="D334" s="27" t="s">
        <v>20</v>
      </c>
      <c r="E334" s="27" t="s">
        <v>53</v>
      </c>
      <c r="F334" s="27" t="s">
        <v>308</v>
      </c>
      <c r="G334" s="27" t="str">
        <f>CONCATENATE("{
  ""Header"": {
    ""Name"": """,'Response Codes'!$B$2,"""
  }",IF(F334="-","
}",CONCATENATE(",
  ""Body"": ",SUBSTITUTE(F334,"
","
  "),"
}")))</f>
        <v>{
  "Header": {
    "Name": "OK"
  },
  "Body": {
    "List": [
      {
        "Id": "Guest",
        "Name": "Guest",
        "Enabled": true,
        "Status": "Active",
        "Broadcast": true,
        "BSSID": "AA:BB:CC:00:11:22",
        "SSID": "My Guest Network",
        "SecurityKey": "abc12345678",
        "SecurityMode": "WPA2",
        "Encryption": "AES",
        "Statistics": {
          "Bytes": {
            "Transmitted": 0,
            "Received": 0
          },
          "Packets": {
            "Transmitted": 0,
            "Received": 0
          },
          "StationsCount": 0
        }
      }
    ],
    "Limit": 10,
    "Offset": 0
  }
}</v>
      </c>
      <c r="H334" s="27" t="str">
        <f>VLOOKUP(C334,_RESOURCE_MAP[],2,FALSE)</f>
        <v>Wi-Fi BSS</v>
      </c>
      <c r="I334" s="65" t="str">
        <f>CONCATENATE(VLOOKUP(D334,_METHODS_DESCRIPTION_MAP[],2,FALSE),IF(RIGHT(C334,1)="}"," specified "," "),H334,VLOOKUP(D334,_METHODS_DESCRIPTION_MAP[],3,FALSE))</f>
        <v>Retrieves a list of Wi-Fi BSSs.</v>
      </c>
    </row>
    <row r="335" spans="1:9" s="3" customFormat="1" x14ac:dyDescent="0.25">
      <c r="A335" s="26">
        <f>VLOOKUP(C335,_RESOURCE_MAP[],3,FALSE)</f>
        <v>3</v>
      </c>
      <c r="B335" s="25" t="str">
        <f>IFERROR(VLOOKUP(C335,_PACKAGES_MAP[],3,FALSE),"-")</f>
        <v>-</v>
      </c>
      <c r="C335" s="27" t="s">
        <v>82</v>
      </c>
      <c r="D335" s="27" t="s">
        <v>23</v>
      </c>
      <c r="E335" s="27" t="s">
        <v>1</v>
      </c>
      <c r="F335" s="27" t="s">
        <v>1</v>
      </c>
      <c r="G335" s="27" t="str">
        <f>CONCATENATE("{
  ""Header"": {
    ""Name"": """,'Response Codes'!$B$2,"""
  }",IF(F335="-","
}",CONCATENATE(",
  ""Body"": ",SUBSTITUTE(F335,"
","
  "),"
}")))</f>
        <v>{
  "Header": {
    "Name": "OK"
  }
}</v>
      </c>
      <c r="H335" s="27" t="str">
        <f>VLOOKUP(C335,_RESOURCE_MAP[],2,FALSE)</f>
        <v>Wi-Fi BSS</v>
      </c>
      <c r="I335" s="65" t="str">
        <f>CONCATENATE(VLOOKUP(D335,_METHODS_DESCRIPTION_MAP[],2,FALSE),IF(RIGHT(C335,1)="}"," specified "," "),H335,VLOOKUP(D335,_METHODS_DESCRIPTION_MAP[],3,FALSE))</f>
        <v>Deletes the specified Wi-Fi BSS.</v>
      </c>
    </row>
    <row r="336" spans="1:9" s="3" customFormat="1" x14ac:dyDescent="0.25">
      <c r="A336" s="26">
        <f>VLOOKUP(C336,_RESOURCE_MAP[],3,FALSE)</f>
        <v>3</v>
      </c>
      <c r="B336" s="25" t="str">
        <f>IFERROR(VLOOKUP(C336,_PACKAGES_MAP[],3,FALSE),"-")</f>
        <v>-</v>
      </c>
      <c r="C336" s="27" t="s">
        <v>82</v>
      </c>
      <c r="D336" s="27" t="s">
        <v>22</v>
      </c>
      <c r="E336" s="27" t="s">
        <v>1</v>
      </c>
      <c r="F336" s="27" t="s">
        <v>306</v>
      </c>
      <c r="G336" s="27" t="str">
        <f>CONCATENATE("{
  ""Header"": {
    ""Name"": """,'Response Codes'!$B$2,"""
  }",IF(F336="-","
}",CONCATENATE(",
  ""Body"": ",SUBSTITUTE(F336,"
","
  "),"
}")))</f>
        <v>{
  "Header": {
    "Name": "OK"
  },
  "Body": {
    "Id": "Guest",
    "Name": "Guest",
    "Enabled": true,
    "Status": "Active",
    "Broadcast": true,
    "BSSID": "AA:BB:CC:00:11:22",
    "SSID": "My Guest Network",
    "SecurityKey": "abc12345678",
    "SecurityMode": "WPA2",
    "Encryption": "AES",
    "Statistics": {
      "Bytes": {
        "Transmitted": 0,
        "Received": 0
      },
      "Packets": {
        "Transmitted": 0,
        "Received": 0
      },
      "StationsCount": 0
    }
  }
}</v>
      </c>
      <c r="H336" s="27" t="str">
        <f>VLOOKUP(C336,_RESOURCE_MAP[],2,FALSE)</f>
        <v>Wi-Fi BSS</v>
      </c>
      <c r="I336" s="65" t="str">
        <f>CONCATENATE(VLOOKUP(D336,_METHODS_DESCRIPTION_MAP[],2,FALSE),IF(RIGHT(C336,1)="}"," specified "," "),H336,VLOOKUP(D336,_METHODS_DESCRIPTION_MAP[],3,FALSE))</f>
        <v>Retrieves the status and configuration parameters in regards to the specified Wi-Fi BSS.</v>
      </c>
    </row>
    <row r="337" spans="1:9" s="3" customFormat="1" x14ac:dyDescent="0.25">
      <c r="A337" s="26">
        <f>VLOOKUP(C337,_RESOURCE_MAP[],3,FALSE)</f>
        <v>3</v>
      </c>
      <c r="B337" s="25" t="str">
        <f>IFERROR(VLOOKUP(C337,_PACKAGES_MAP[],3,FALSE),"-")</f>
        <v>-</v>
      </c>
      <c r="C337" s="27" t="s">
        <v>82</v>
      </c>
      <c r="D337" s="27" t="s">
        <v>96</v>
      </c>
      <c r="E337" s="27" t="s">
        <v>1</v>
      </c>
      <c r="F337" s="27" t="s">
        <v>1</v>
      </c>
      <c r="G337" s="27" t="str">
        <f>CONCATENATE("{
  ""Header"": {
    ""Name"": """,'Response Codes'!$B$2,"""
  }",IF(F337="-","
}",CONCATENATE(",
  ""Body"": ",SUBSTITUTE(F337,"
","
  "),"
}")))</f>
        <v>{
  "Header": {
    "Name": "OK"
  }
}</v>
      </c>
      <c r="H337" s="27" t="str">
        <f>VLOOKUP(C337,_RESOURCE_MAP[],2,FALSE)</f>
        <v>Wi-Fi BSS</v>
      </c>
      <c r="I337" s="65" t="str">
        <f>CONCATENATE(VLOOKUP(D337,_METHODS_DESCRIPTION_MAP[],2,FALSE),IF(RIGHT(C337,1)="}"," specified "," "),H337,VLOOKUP(D337,_METHODS_DESCRIPTION_MAP[],3,FALSE))</f>
        <v>Resets the statistics counters of the specified Wi-Fi BSS.</v>
      </c>
    </row>
    <row r="338" spans="1:9" s="3" customFormat="1" x14ac:dyDescent="0.25">
      <c r="A338" s="26">
        <f>VLOOKUP(C338,_RESOURCE_MAP[],3,FALSE)</f>
        <v>3</v>
      </c>
      <c r="B338" s="25" t="str">
        <f>IFERROR(VLOOKUP(C338,_PACKAGES_MAP[],3,FALSE),"-")</f>
        <v>-</v>
      </c>
      <c r="C338" s="27" t="s">
        <v>82</v>
      </c>
      <c r="D338" s="27" t="s">
        <v>21</v>
      </c>
      <c r="E338" s="27" t="s">
        <v>307</v>
      </c>
      <c r="F338" s="27" t="s">
        <v>1</v>
      </c>
      <c r="G338" s="27" t="str">
        <f>CONCATENATE("{
  ""Header"": {
    ""Name"": """,'Response Codes'!$B$2,"""
  }",IF(F338="-","
}",CONCATENATE(",
  ""Body"": ",SUBSTITUTE(F338,"
","
  "),"
}")))</f>
        <v>{
  "Header": {
    "Name": "OK"
  }
}</v>
      </c>
      <c r="H338" s="27" t="str">
        <f>VLOOKUP(C338,_RESOURCE_MAP[],2,FALSE)</f>
        <v>Wi-Fi BSS</v>
      </c>
      <c r="I338" s="65" t="str">
        <f>CONCATENATE(VLOOKUP(D338,_METHODS_DESCRIPTION_MAP[],2,FALSE),IF(RIGHT(C338,1)="}"," specified "," "),H338,VLOOKUP(D338,_METHODS_DESCRIPTION_MAP[],3,FALSE))</f>
        <v>Modifies the status and configuration parameters of the specified Wi-Fi BSS.</v>
      </c>
    </row>
    <row r="339" spans="1:9" s="3" customFormat="1" x14ac:dyDescent="0.25">
      <c r="A339" s="26">
        <f>VLOOKUP(C339,_RESOURCE_MAP[],3,FALSE)</f>
        <v>3</v>
      </c>
      <c r="B339" s="25" t="str">
        <f>IFERROR(VLOOKUP(C339,_PACKAGES_MAP[],3,FALSE),"-")</f>
        <v>-</v>
      </c>
      <c r="C339" s="27" t="s">
        <v>83</v>
      </c>
      <c r="D339" s="27" t="s">
        <v>20</v>
      </c>
      <c r="E339" s="27" t="s">
        <v>53</v>
      </c>
      <c r="F339" s="27" t="s">
        <v>1680</v>
      </c>
      <c r="G339" s="27" t="str">
        <f>CONCATENATE("{
  ""Header"": {
    ""Name"": """,'Response Codes'!$B$2,"""
  }",IF(F339="-","
}",CONCATENATE(",
  ""Body"": ",SUBSTITUTE(F339,"
","
  "),"
}")))</f>
        <v>{
  "Header": {
    "Name": "OK"
  },
  "Body": {
    "List": [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
    "Limit": 10,
    "Offset": 0
  }
}</v>
      </c>
      <c r="H339" s="27" t="str">
        <f>VLOOKUP(C339,_RESOURCE_MAP[],2,FALSE)</f>
        <v>Wi-Fi Station</v>
      </c>
      <c r="I339" s="65" t="str">
        <f>CONCATENATE(VLOOKUP(D339,_METHODS_DESCRIPTION_MAP[],2,FALSE),IF(RIGHT(C339,1)="}"," specified "," "),H339,VLOOKUP(D339,_METHODS_DESCRIPTION_MAP[],3,FALSE))</f>
        <v>Retrieves a list of Wi-Fi Stations.</v>
      </c>
    </row>
    <row r="340" spans="1:9" x14ac:dyDescent="0.25">
      <c r="A340" s="26">
        <f>VLOOKUP(C340,_RESOURCE_MAP[],3,FALSE)</f>
        <v>3</v>
      </c>
      <c r="B340" s="25" t="str">
        <f>IFERROR(VLOOKUP(C340,_PACKAGES_MAP[],3,FALSE),"-")</f>
        <v>-</v>
      </c>
      <c r="C340" s="27" t="s">
        <v>84</v>
      </c>
      <c r="D340" s="27" t="s">
        <v>22</v>
      </c>
      <c r="E340" s="27" t="s">
        <v>1</v>
      </c>
      <c r="F340" s="27" t="s">
        <v>1900</v>
      </c>
      <c r="G340" s="27" t="str">
        <f>CONCATENATE("{
  ""Header"": {
    ""Name"": """,'Response Codes'!$B$2,"""
  }",IF(F340="-","
}",CONCATENATE(",
  ""Body"": ",SUBSTITUTE(F340,"
","
  "),"
}")))</f>
        <v>{
  "Header": {
    "Name": "OK"
  },
  "Body": {
    "Id": "1",
    "MAC": {
      "Host": "AA:BB:CC:00:11:22",
      "Transmitter": "DD:EE:FF:33:44:55"
    },
    "Status": {
      "State": "Connected",
      "Idle": "53",
      "MCS": 15,
      "PhysicalRate": 300,
      "ReceivedSignalStrength": -40,
      "Bandwidth": 20,
      "GuardInterval": 400,
      "SpatialStreams": 2,
      "Standard": "802.11n",
      "Beamforming": true
    },
    "Statistics": {
      "Bytes": {
        "Transmitted": 0,
        "Received": 0
      },
      "Packets": {
        "Transmitted": 0,
        "Received": 0
      }
    },
    "Capabilities": {
      "Beamforming": true
    }
  }
}</v>
      </c>
      <c r="H340" s="27" t="str">
        <f>VLOOKUP(C340,_RESOURCE_MAP[],2,FALSE)</f>
        <v>Wi-Fi Station</v>
      </c>
      <c r="I340" s="65" t="str">
        <f>CONCATENATE(VLOOKUP(D340,_METHODS_DESCRIPTION_MAP[],2,FALSE),IF(RIGHT(C340,1)="}"," specified "," "),H340,VLOOKUP(D340,_METHODS_DESCRIPTION_MAP[],3,FALSE))</f>
        <v>Retrieves the status and configuration parameters in regards to the specified Wi-Fi Station.</v>
      </c>
    </row>
    <row r="341" spans="1:9" x14ac:dyDescent="0.25">
      <c r="A341" s="26">
        <f>VLOOKUP(C341,_RESOURCE_MAP[],3,FALSE)</f>
        <v>3</v>
      </c>
      <c r="B341" s="25" t="str">
        <f>IFERROR(VLOOKUP(C341,_PACKAGES_MAP[],3,FALSE),"-")</f>
        <v>-</v>
      </c>
      <c r="C341" s="27" t="s">
        <v>84</v>
      </c>
      <c r="D341" s="27" t="s">
        <v>96</v>
      </c>
      <c r="E341" s="27" t="s">
        <v>1</v>
      </c>
      <c r="F341" s="27" t="s">
        <v>1</v>
      </c>
      <c r="G341" s="27" t="str">
        <f>CONCATENATE("{
  ""Header"": {
    ""Name"": """,'Response Codes'!$B$2,"""
  }",IF(F341="-","
}",CONCATENATE(",
  ""Body"": ",SUBSTITUTE(F341,"
","
  "),"
}")))</f>
        <v>{
  "Header": {
    "Name": "OK"
  }
}</v>
      </c>
      <c r="H341" s="27" t="str">
        <f>VLOOKUP(C341,_RESOURCE_MAP[],2,FALSE)</f>
        <v>Wi-Fi Station</v>
      </c>
      <c r="I341" s="65" t="str">
        <f>CONCATENATE(VLOOKUP(D341,_METHODS_DESCRIPTION_MAP[],2,FALSE),IF(RIGHT(C341,1)="}"," specified "," "),H341,VLOOKUP(D341,_METHODS_DESCRIPTION_MAP[],3,FALSE))</f>
        <v>Resets the statistics counters of the specified Wi-Fi Station.</v>
      </c>
    </row>
    <row r="342" spans="1:9" s="3" customFormat="1" x14ac:dyDescent="0.25">
      <c r="A342" s="26">
        <f>VLOOKUP(C342,_RESOURCE_MAP[],3,FALSE)</f>
        <v>3</v>
      </c>
      <c r="B342" s="25" t="str">
        <f>IFERROR(VLOOKUP(C342,_PACKAGES_MAP[],3,FALSE),"-")</f>
        <v>-</v>
      </c>
      <c r="C342" s="27" t="s">
        <v>85</v>
      </c>
      <c r="D342" s="27" t="s">
        <v>20</v>
      </c>
      <c r="E342" s="27" t="s">
        <v>53</v>
      </c>
      <c r="F342" s="27" t="s">
        <v>221</v>
      </c>
      <c r="G342" s="27" t="str">
        <f>CONCATENATE("{
  ""Header"": {
    ""Name"": """,'Response Codes'!$B$2,"""
  }",IF(F342="-","
}",CONCATENATE(",
  ""Body"": ",SUBSTITUTE(F342,"
","
  "),"
}")))</f>
        <v>{
  "Header": {
    "Name": "OK"
  },
  "Body": {
    "List": [
      {
        "Id": "DOCSIS",
        "Name": "DOCSIS",
        "Enabled": true,
        "Mode": [
          "DOCSIS 3.1",
          "DOCSIS 3.0"
        ],
        "Status": {
          "State": "Active",
          "Protocol": "DOCSIS 3.1",
          "SyncSpeed": {
            "Downstream": 80000000,
            "Upstream": 40000000
          },
          "SignalNoiseRatio": 20,
          "Uptime": 3600
        },
        "Statistics": {
          "Frames": {
            "Transmitted": 0,
            "Received": 0
          },
          "Bytes": {
            "Transmitted": 0,
            "Received": 0
          }
        }
      }
    ],
    "Limit": 10,
    "Offset": 0
  }
}</v>
      </c>
      <c r="H342" s="27" t="str">
        <f>VLOOKUP(C342,_RESOURCE_MAP[],2,FALSE)</f>
        <v>WAN Interface</v>
      </c>
      <c r="I342" s="65" t="str">
        <f>CONCATENATE(VLOOKUP(D342,_METHODS_DESCRIPTION_MAP[],2,FALSE),IF(RIGHT(C342,1)="}"," specified "," "),H342,VLOOKUP(D342,_METHODS_DESCRIPTION_MAP[],3,FALSE))</f>
        <v>Retrieves a list of WAN Interfaces.</v>
      </c>
    </row>
    <row r="343" spans="1:9" s="3" customFormat="1" x14ac:dyDescent="0.25">
      <c r="A343" s="26">
        <f>VLOOKUP(C343,_RESOURCE_MAP[],3,FALSE)</f>
        <v>3</v>
      </c>
      <c r="B343" s="25" t="str">
        <f>IFERROR(VLOOKUP(C343,_PACKAGES_MAP[],3,FALSE),"-")</f>
        <v>-</v>
      </c>
      <c r="C343" s="27" t="s">
        <v>86</v>
      </c>
      <c r="D343" s="27" t="s">
        <v>22</v>
      </c>
      <c r="E343" s="27" t="s">
        <v>1</v>
      </c>
      <c r="F343" s="27" t="s">
        <v>166</v>
      </c>
      <c r="G343" s="27" t="str">
        <f>CONCATENATE("{
  ""Header"": {
    ""Name"": """,'Response Codes'!$B$2,"""
  }",IF(F343="-","
}",CONCATENATE(",
  ""Body"": ",SUBSTITUTE(F343,"
","
  "),"
}")))</f>
        <v>{
  "Header": {
    "Name": "OK"
  },
  "Body": {
    "Id": "DOCSIS",
    "Name": "DOCSIS",
    "Enabled": true,
    "Mode": [
      "DOCSIS 3.1",
      "DOCSIS 3.0"
    ],
    "Status": {
      "State": "Active",
      "Protocol": "DOCSIS 3.1",
      "SyncSpeed": {
        "Downstream": 80000000,
        "Upstream": 40000000
      },
      "SignalNoiseRatio": 20,
      "Uptime": 3600
    },
    "Statistics": {
      "Frames": {
        "Transmitted": 0,
        "Received": 0
      },
      "Bytes": {
        "Transmitted": 0,
        "Received": 0
      }
    }
  }
}</v>
      </c>
      <c r="H343" s="27" t="str">
        <f>VLOOKUP(C343,_RESOURCE_MAP[],2,FALSE)</f>
        <v>DOCSIS WAN Interface</v>
      </c>
      <c r="I343" s="65" t="str">
        <f>CONCATENATE(VLOOKUP(D343,_METHODS_DESCRIPTION_MAP[],2,FALSE),IF(RIGHT(C343,1)="}"," specified "," "),H343,VLOOKUP(D343,_METHODS_DESCRIPTION_MAP[],3,FALSE))</f>
        <v>Retrieves the status and configuration parameters in regards to the DOCSIS WAN Interface.</v>
      </c>
    </row>
    <row r="344" spans="1:9" s="3" customFormat="1" x14ac:dyDescent="0.25">
      <c r="A344" s="26">
        <f>VLOOKUP(C344,_RESOURCE_MAP[],3,FALSE)</f>
        <v>3</v>
      </c>
      <c r="B344" s="25" t="str">
        <f>IFERROR(VLOOKUP(C344,_PACKAGES_MAP[],3,FALSE),"-")</f>
        <v>-</v>
      </c>
      <c r="C344" s="27" t="s">
        <v>86</v>
      </c>
      <c r="D344" s="27" t="s">
        <v>96</v>
      </c>
      <c r="E344" s="27" t="s">
        <v>1</v>
      </c>
      <c r="F344" s="27" t="s">
        <v>1</v>
      </c>
      <c r="G344" s="27" t="str">
        <f>CONCATENATE("{
  ""Header"": {
    ""Name"": """,'Response Codes'!$B$2,"""
  }",IF(F344="-","
}",CONCATENATE(",
  ""Body"": ",SUBSTITUTE(F344,"
","
  "),"
}")))</f>
        <v>{
  "Header": {
    "Name": "OK"
  }
}</v>
      </c>
      <c r="H344" s="27" t="str">
        <f>VLOOKUP(C344,_RESOURCE_MAP[],2,FALSE)</f>
        <v>DOCSIS WAN Interface</v>
      </c>
      <c r="I344" s="65" t="str">
        <f>CONCATENATE(VLOOKUP(D344,_METHODS_DESCRIPTION_MAP[],2,FALSE),IF(RIGHT(C344,1)="}"," specified "," "),H344,VLOOKUP(D344,_METHODS_DESCRIPTION_MAP[],3,FALSE))</f>
        <v>Resets the statistics counters of the DOCSIS WAN Interface.</v>
      </c>
    </row>
    <row r="345" spans="1:9" s="3" customFormat="1" x14ac:dyDescent="0.25">
      <c r="A345" s="26">
        <f>VLOOKUP(C345,_RESOURCE_MAP[],3,FALSE)</f>
        <v>3</v>
      </c>
      <c r="B345" s="25" t="str">
        <f>IFERROR(VLOOKUP(C345,_PACKAGES_MAP[],3,FALSE),"-")</f>
        <v>-</v>
      </c>
      <c r="C345" s="27" t="s">
        <v>86</v>
      </c>
      <c r="D345" s="27" t="s">
        <v>21</v>
      </c>
      <c r="E345" s="27" t="s">
        <v>167</v>
      </c>
      <c r="F345" s="27" t="s">
        <v>1</v>
      </c>
      <c r="G345" s="27" t="str">
        <f>CONCATENATE("{
  ""Header"": {
    ""Name"": """,'Response Codes'!$B$2,"""
  }",IF(F345="-","
}",CONCATENATE(",
  ""Body"": ",SUBSTITUTE(F345,"
","
  "),"
}")))</f>
        <v>{
  "Header": {
    "Name": "OK"
  }
}</v>
      </c>
      <c r="H345" s="27" t="str">
        <f>VLOOKUP(C345,_RESOURCE_MAP[],2,FALSE)</f>
        <v>DOCSIS WAN Interface</v>
      </c>
      <c r="I345" s="65" t="str">
        <f>CONCATENATE(VLOOKUP(D345,_METHODS_DESCRIPTION_MAP[],2,FALSE),IF(RIGHT(C345,1)="}"," specified "," "),H345,VLOOKUP(D345,_METHODS_DESCRIPTION_MAP[],3,FALSE))</f>
        <v>Modifies the status and configuration parameters of the DOCSIS WAN Interface.</v>
      </c>
    </row>
    <row r="346" spans="1:9" s="3" customFormat="1" x14ac:dyDescent="0.25">
      <c r="A346" s="26">
        <f>VLOOKUP(C346,_RESOURCE_MAP[],3,FALSE)</f>
        <v>3</v>
      </c>
      <c r="B346" s="25" t="str">
        <f>IFERROR(VLOOKUP(C346,_PACKAGES_MAP[],3,FALSE),"-")</f>
        <v>-</v>
      </c>
      <c r="C346" s="27" t="s">
        <v>87</v>
      </c>
      <c r="D346" s="27" t="s">
        <v>22</v>
      </c>
      <c r="E346" s="27" t="s">
        <v>1</v>
      </c>
      <c r="F346" s="27" t="s">
        <v>168</v>
      </c>
      <c r="G346" s="27" t="str">
        <f>CONCATENATE("{
  ""Header"": {
    ""Name"": """,'Response Codes'!$B$2,"""
  }",IF(F346="-","
}",CONCATENATE(",
  ""Body"": ",SUBSTITUTE(F346,"
","
  "),"
}")))</f>
        <v>{
  "Header": {
    "Name": "OK"
  },
  "Body": {
    "Id": "Ethernet",
    "Name": "Ethernet",
    "Enabled": true,
    "Mode": [
      "FastEthernet",
      "GigabitEthernet"
    ],
    "EnergyEfficientEthernet": true,
    "AutoNegotiation": true,
    "Duplex": [
      "Half",
      "Full"
    ],
    "Status": {
      "State": "Active",
      "Protocol": "GigabitEthernet",
      "Duplex": "Full",
      "Uptime": 3600
    },
    "Statistics": {
      "Frames": {
        "Transmitted": 0,
        "Received": 0
      },
      "Bytes": {
        "Transmitted": 0,
        "Received": 0
      }
    }
  }
}</v>
      </c>
      <c r="H346" s="27" t="str">
        <f>VLOOKUP(C346,_RESOURCE_MAP[],2,FALSE)</f>
        <v>Ethernet WAN Interface</v>
      </c>
      <c r="I346" s="65" t="str">
        <f>CONCATENATE(VLOOKUP(D346,_METHODS_DESCRIPTION_MAP[],2,FALSE),IF(RIGHT(C346,1)="}"," specified "," "),H346,VLOOKUP(D346,_METHODS_DESCRIPTION_MAP[],3,FALSE))</f>
        <v>Retrieves the status and configuration parameters in regards to the Ethernet WAN Interface.</v>
      </c>
    </row>
    <row r="347" spans="1:9" s="3" customFormat="1" x14ac:dyDescent="0.25">
      <c r="A347" s="26">
        <f>VLOOKUP(C347,_RESOURCE_MAP[],3,FALSE)</f>
        <v>3</v>
      </c>
      <c r="B347" s="25" t="str">
        <f>IFERROR(VLOOKUP(C347,_PACKAGES_MAP[],3,FALSE),"-")</f>
        <v>-</v>
      </c>
      <c r="C347" s="27" t="s">
        <v>87</v>
      </c>
      <c r="D347" s="27" t="s">
        <v>96</v>
      </c>
      <c r="E347" s="27" t="s">
        <v>1</v>
      </c>
      <c r="F347" s="27" t="s">
        <v>1</v>
      </c>
      <c r="G347" s="27" t="str">
        <f>CONCATENATE("{
  ""Header"": {
    ""Name"": """,'Response Codes'!$B$2,"""
  }",IF(F347="-","
}",CONCATENATE(",
  ""Body"": ",SUBSTITUTE(F347,"
","
  "),"
}")))</f>
        <v>{
  "Header": {
    "Name": "OK"
  }
}</v>
      </c>
      <c r="H347" s="27" t="str">
        <f>VLOOKUP(C347,_RESOURCE_MAP[],2,FALSE)</f>
        <v>Ethernet WAN Interface</v>
      </c>
      <c r="I347" s="65" t="str">
        <f>CONCATENATE(VLOOKUP(D347,_METHODS_DESCRIPTION_MAP[],2,FALSE),IF(RIGHT(C347,1)="}"," specified "," "),H347,VLOOKUP(D347,_METHODS_DESCRIPTION_MAP[],3,FALSE))</f>
        <v>Resets the statistics counters of the Ethernet WAN Interface.</v>
      </c>
    </row>
    <row r="348" spans="1:9" s="3" customFormat="1" x14ac:dyDescent="0.25">
      <c r="A348" s="26">
        <f>VLOOKUP(C348,_RESOURCE_MAP[],3,FALSE)</f>
        <v>3</v>
      </c>
      <c r="B348" s="25" t="str">
        <f>IFERROR(VLOOKUP(C348,_PACKAGES_MAP[],3,FALSE),"-")</f>
        <v>-</v>
      </c>
      <c r="C348" s="27" t="s">
        <v>87</v>
      </c>
      <c r="D348" s="27" t="s">
        <v>21</v>
      </c>
      <c r="E348" s="27" t="s">
        <v>169</v>
      </c>
      <c r="F348" s="27" t="s">
        <v>1</v>
      </c>
      <c r="G348" s="27" t="str">
        <f>CONCATENATE("{
  ""Header"": {
    ""Name"": """,'Response Codes'!$B$2,"""
  }",IF(F348="-","
}",CONCATENATE(",
  ""Body"": ",SUBSTITUTE(F348,"
","
  "),"
}")))</f>
        <v>{
  "Header": {
    "Name": "OK"
  }
}</v>
      </c>
      <c r="H348" s="27" t="str">
        <f>VLOOKUP(C348,_RESOURCE_MAP[],2,FALSE)</f>
        <v>Ethernet WAN Interface</v>
      </c>
      <c r="I348" s="65" t="str">
        <f>CONCATENATE(VLOOKUP(D348,_METHODS_DESCRIPTION_MAP[],2,FALSE),IF(RIGHT(C348,1)="}"," specified "," "),H348,VLOOKUP(D348,_METHODS_DESCRIPTION_MAP[],3,FALSE))</f>
        <v>Modifies the status and configuration parameters of the Ethernet WAN Interface.</v>
      </c>
    </row>
    <row r="349" spans="1:9" s="3" customFormat="1" x14ac:dyDescent="0.25">
      <c r="A349" s="26">
        <f>VLOOKUP(C349,_RESOURCE_MAP[],3,FALSE)</f>
        <v>3</v>
      </c>
      <c r="B349" s="25" t="str">
        <f>IFERROR(VLOOKUP(C349,_PACKAGES_MAP[],3,FALSE),"-")</f>
        <v>-</v>
      </c>
      <c r="C349" s="27" t="s">
        <v>469</v>
      </c>
      <c r="D349" s="27" t="s">
        <v>22</v>
      </c>
      <c r="E349" s="27" t="s">
        <v>1</v>
      </c>
      <c r="F349" s="27" t="s">
        <v>172</v>
      </c>
      <c r="G349" s="27" t="str">
        <f>CONCATENATE("{
  ""Header"": {
    ""Name"": """,'Response Codes'!$B$2,"""
  }",IF(F349="-","
}",CONCATENATE(",
  ""Body"": ",SUBSTITUTE(F349,"
","
  "),"
}")))</f>
        <v>{
  "Header": {
    "Name": "OK"
  },
  "Body": {
    "Id": "Fibre",
    "Name": "Fibre",
    "Enabled": true,
    "Mode": [
      "GPON"
    ],
    "Status": {
      "State": "Active",
      "Protocol": "GPON",
      "Uptime": 3600
    },
    "Statistics": {
      "Frames": {
        "Transmitted": 0,
        "Received": 0
      },
      "Bytes": {
        "Transmitted": 0,
        "Received": 0
      }
    }
  }
}</v>
      </c>
      <c r="H349" s="27" t="str">
        <f>VLOOKUP(C349,_RESOURCE_MAP[],2,FALSE)</f>
        <v>Fibre WAN Interface</v>
      </c>
      <c r="I349" s="65" t="str">
        <f>CONCATENATE(VLOOKUP(D349,_METHODS_DESCRIPTION_MAP[],2,FALSE),IF(RIGHT(C349,1)="}"," specified "," "),H349,VLOOKUP(D349,_METHODS_DESCRIPTION_MAP[],3,FALSE))</f>
        <v>Retrieves the status and configuration parameters in regards to the Fibre WAN Interface.</v>
      </c>
    </row>
    <row r="350" spans="1:9" s="3" customFormat="1" x14ac:dyDescent="0.25">
      <c r="A350" s="26">
        <f>VLOOKUP(C350,_RESOURCE_MAP[],3,FALSE)</f>
        <v>3</v>
      </c>
      <c r="B350" s="25" t="str">
        <f>IFERROR(VLOOKUP(C350,_PACKAGES_MAP[],3,FALSE),"-")</f>
        <v>-</v>
      </c>
      <c r="C350" s="27" t="s">
        <v>469</v>
      </c>
      <c r="D350" s="27" t="s">
        <v>96</v>
      </c>
      <c r="E350" s="27" t="s">
        <v>1</v>
      </c>
      <c r="F350" s="27" t="s">
        <v>1</v>
      </c>
      <c r="G350" s="27" t="str">
        <f>CONCATENATE("{
  ""Header"": {
    ""Name"": """,'Response Codes'!$B$2,"""
  }",IF(F350="-","
}",CONCATENATE(",
  ""Body"": ",SUBSTITUTE(F350,"
","
  "),"
}")))</f>
        <v>{
  "Header": {
    "Name": "OK"
  }
}</v>
      </c>
      <c r="H350" s="27" t="str">
        <f>VLOOKUP(C350,_RESOURCE_MAP[],2,FALSE)</f>
        <v>Fibre WAN Interface</v>
      </c>
      <c r="I350" s="65" t="str">
        <f>CONCATENATE(VLOOKUP(D350,_METHODS_DESCRIPTION_MAP[],2,FALSE),IF(RIGHT(C350,1)="}"," specified "," "),H350,VLOOKUP(D350,_METHODS_DESCRIPTION_MAP[],3,FALSE))</f>
        <v>Resets the statistics counters of the Fibre WAN Interface.</v>
      </c>
    </row>
    <row r="351" spans="1:9" s="3" customFormat="1" x14ac:dyDescent="0.25">
      <c r="A351" s="26">
        <f>VLOOKUP(C351,_RESOURCE_MAP[],3,FALSE)</f>
        <v>3</v>
      </c>
      <c r="B351" s="25" t="str">
        <f>IFERROR(VLOOKUP(C351,_PACKAGES_MAP[],3,FALSE),"-")</f>
        <v>-</v>
      </c>
      <c r="C351" s="27" t="s">
        <v>469</v>
      </c>
      <c r="D351" s="27" t="s">
        <v>21</v>
      </c>
      <c r="E351" s="27" t="s">
        <v>174</v>
      </c>
      <c r="F351" s="27" t="s">
        <v>1</v>
      </c>
      <c r="G351" s="27" t="str">
        <f>CONCATENATE("{
  ""Header"": {
    ""Name"": """,'Response Codes'!$B$2,"""
  }",IF(F351="-","
}",CONCATENATE(",
  ""Body"": ",SUBSTITUTE(F351,"
","
  "),"
}")))</f>
        <v>{
  "Header": {
    "Name": "OK"
  }
}</v>
      </c>
      <c r="H351" s="27" t="str">
        <f>VLOOKUP(C351,_RESOURCE_MAP[],2,FALSE)</f>
        <v>Fibre WAN Interface</v>
      </c>
      <c r="I351" s="65" t="str">
        <f>CONCATENATE(VLOOKUP(D351,_METHODS_DESCRIPTION_MAP[],2,FALSE),IF(RIGHT(C351,1)="}"," specified "," "),H351,VLOOKUP(D351,_METHODS_DESCRIPTION_MAP[],3,FALSE))</f>
        <v>Modifies the status and configuration parameters of the Fibre WAN Interface.</v>
      </c>
    </row>
    <row r="352" spans="1:9" s="3" customFormat="1" x14ac:dyDescent="0.25">
      <c r="A352" s="26">
        <f>VLOOKUP(C352,_RESOURCE_MAP[],3,FALSE)</f>
        <v>3</v>
      </c>
      <c r="B352" s="25" t="str">
        <f>IFERROR(VLOOKUP(C352,_PACKAGES_MAP[],3,FALSE),"-")</f>
        <v>-</v>
      </c>
      <c r="C352" s="27" t="s">
        <v>88</v>
      </c>
      <c r="D352" s="27" t="s">
        <v>22</v>
      </c>
      <c r="E352" s="27" t="s">
        <v>1</v>
      </c>
      <c r="F352" s="27" t="s">
        <v>1631</v>
      </c>
      <c r="G352" s="27" t="str">
        <f>CONCATENATE("{
  ""Header"": {
    ""Name"": """,'Response Codes'!$B$2,"""
  }",IF(F352="-","
}",CONCATENATE(",
  ""Body"": ",SUBSTITUTE(F352,"
","
  "),"
}")))</f>
        <v>{
  "Header": {
    "Name": "OK"
  },
  "Body": {
    "Id": "Mobile",
    "Name": "Mobile",
    "Enabled": true,
    "Mode": {
      "4G": true,
      "3G": true,
      "2G": false
    },
    "Standards": {
      "4G": {
        "LTEAdvanced": true,
        "LTE": true
      },
      "3G": {
        "HSPA+": true,
        "HSUPA": false,
        "HSDPA": false,
        "UMTS": false
      },
      "2G": {
        "EDGE": true,
        "GPRS": false,
        "GSM": false
      }
    },
    "Status": {
      "State": "Connected",
      "Carrier": "prplFoundation",
      "Mode": "4G",
      "Standard": "LTE",
      "Grade": 0.70,
      "SignalNoiseRatio": 25,
      "ReferenceSignalReceivedQuality": -10,
      "ReferenceSignalReceivedPower": -80,
      "ReceivedSignalStrengthIndicator": 0,
      "Uptime": 3600
    },
    "Statistics": {
      "Frames": {
        "Transmitted": 0,
        "Received": 0
      },
      "Bytes": {
        "Transmitted": 0,
        "Received": 0
      }
    }
  }
}</v>
      </c>
      <c r="H352" s="27" t="str">
        <f>VLOOKUP(C352,_RESOURCE_MAP[],2,FALSE)</f>
        <v>Mobile WAN Interface</v>
      </c>
      <c r="I352" s="65" t="str">
        <f>CONCATENATE(VLOOKUP(D352,_METHODS_DESCRIPTION_MAP[],2,FALSE),IF(RIGHT(C352,1)="}"," specified "," "),H352,VLOOKUP(D352,_METHODS_DESCRIPTION_MAP[],3,FALSE))</f>
        <v>Retrieves the status and configuration parameters in regards to the Mobile WAN Interface.</v>
      </c>
    </row>
    <row r="353" spans="1:9" s="3" customFormat="1" x14ac:dyDescent="0.25">
      <c r="A353" s="26">
        <f>VLOOKUP(C353,_RESOURCE_MAP[],3,FALSE)</f>
        <v>3</v>
      </c>
      <c r="B353" s="25" t="str">
        <f>IFERROR(VLOOKUP(C353,_PACKAGES_MAP[],3,FALSE),"-")</f>
        <v>-</v>
      </c>
      <c r="C353" s="27" t="s">
        <v>88</v>
      </c>
      <c r="D353" s="27" t="s">
        <v>96</v>
      </c>
      <c r="E353" s="27" t="s">
        <v>1</v>
      </c>
      <c r="F353" s="27" t="s">
        <v>1</v>
      </c>
      <c r="G353" s="27" t="str">
        <f>CONCATENATE("{
  ""Header"": {
    ""Name"": """,'Response Codes'!$B$2,"""
  }",IF(F353="-","
}",CONCATENATE(",
  ""Body"": ",SUBSTITUTE(F353,"
","
  "),"
}")))</f>
        <v>{
  "Header": {
    "Name": "OK"
  }
}</v>
      </c>
      <c r="H353" s="27" t="str">
        <f>VLOOKUP(C353,_RESOURCE_MAP[],2,FALSE)</f>
        <v>Mobile WAN Interface</v>
      </c>
      <c r="I353" s="65" t="str">
        <f>CONCATENATE(VLOOKUP(D353,_METHODS_DESCRIPTION_MAP[],2,FALSE),IF(RIGHT(C353,1)="}"," specified "," "),H353,VLOOKUP(D353,_METHODS_DESCRIPTION_MAP[],3,FALSE))</f>
        <v>Resets the statistics counters of the Mobile WAN Interface.</v>
      </c>
    </row>
    <row r="354" spans="1:9" s="3" customFormat="1" x14ac:dyDescent="0.25">
      <c r="A354" s="26">
        <f>VLOOKUP(C354,_RESOURCE_MAP[],3,FALSE)</f>
        <v>3</v>
      </c>
      <c r="B354" s="25" t="str">
        <f>IFERROR(VLOOKUP(C354,_PACKAGES_MAP[],3,FALSE),"-")</f>
        <v>-</v>
      </c>
      <c r="C354" s="27" t="s">
        <v>88</v>
      </c>
      <c r="D354" s="27" t="s">
        <v>21</v>
      </c>
      <c r="E354" s="27" t="s">
        <v>492</v>
      </c>
      <c r="F354" s="27" t="s">
        <v>1</v>
      </c>
      <c r="G354" s="27" t="str">
        <f>CONCATENATE("{
  ""Header"": {
    ""Name"": """,'Response Codes'!$B$2,"""
  }",IF(F354="-","
}",CONCATENATE(",
  ""Body"": ",SUBSTITUTE(F354,"
","
  "),"
}")))</f>
        <v>{
  "Header": {
    "Name": "OK"
  }
}</v>
      </c>
      <c r="H354" s="27" t="str">
        <f>VLOOKUP(C354,_RESOURCE_MAP[],2,FALSE)</f>
        <v>Mobile WAN Interface</v>
      </c>
      <c r="I354" s="65" t="str">
        <f>CONCATENATE(VLOOKUP(D354,_METHODS_DESCRIPTION_MAP[],2,FALSE),IF(RIGHT(C354,1)="}"," specified "," "),H354,VLOOKUP(D354,_METHODS_DESCRIPTION_MAP[],3,FALSE))</f>
        <v>Modifies the status and configuration parameters of the Mobile WAN Interface.</v>
      </c>
    </row>
    <row r="355" spans="1:9" s="3" customFormat="1" x14ac:dyDescent="0.25">
      <c r="A355" s="26">
        <f>VLOOKUP(C355,_RESOURCE_MAP[],3,FALSE)</f>
        <v>3</v>
      </c>
      <c r="B355" s="25" t="str">
        <f>IFERROR(VLOOKUP(C355,_PACKAGES_MAP[],3,FALSE),"-")</f>
        <v>-</v>
      </c>
      <c r="C355" s="27" t="s">
        <v>89</v>
      </c>
      <c r="D355" s="27" t="s">
        <v>22</v>
      </c>
      <c r="E355" s="27" t="s">
        <v>1</v>
      </c>
      <c r="F355" s="27" t="s">
        <v>1727</v>
      </c>
      <c r="G355" s="27" t="str">
        <f>CONCATENATE("{
  ""Header"": {
    ""Name"": """,'Response Codes'!$B$2,"""
  }",IF(F355="-","
}",CONCATENATE(",
  ""Body"": ",SUBSTITUTE(F355,"
","
  "),"
}")))</f>
        <v>{
  "Header": {
    "Name": "OK"
  },
  "Body": {
    "Status": "Locked",
    "RemainingUnlockAttempts" : 3,
    "PhoneNumber": "015258749023",
    "IMSI": "410072821393853"
  }
}</v>
      </c>
      <c r="H355" s="27" t="str">
        <f>VLOOKUP(C355,_RESOURCE_MAP[],2,FALSE)</f>
        <v>Mobile SIM Card</v>
      </c>
      <c r="I355" s="65" t="str">
        <f>CONCATENATE(VLOOKUP(D355,_METHODS_DESCRIPTION_MAP[],2,FALSE),IF(RIGHT(C355,1)="}"," specified "," "),H355,VLOOKUP(D355,_METHODS_DESCRIPTION_MAP[],3,FALSE))</f>
        <v>Retrieves the status and configuration parameters in regards to the Mobile SIM Card.</v>
      </c>
    </row>
    <row r="356" spans="1:9" s="3" customFormat="1" x14ac:dyDescent="0.25">
      <c r="A356" s="26">
        <f>VLOOKUP(C356,_RESOURCE_MAP[],3,FALSE)</f>
        <v>3</v>
      </c>
      <c r="B356" s="25" t="str">
        <f>IFERROR(VLOOKUP(C356,_PACKAGES_MAP[],3,FALSE),"-")</f>
        <v>-</v>
      </c>
      <c r="C356" s="27" t="s">
        <v>89</v>
      </c>
      <c r="D356" s="27" t="s">
        <v>21</v>
      </c>
      <c r="E356" s="27" t="s">
        <v>491</v>
      </c>
      <c r="F356" s="27" t="s">
        <v>1</v>
      </c>
      <c r="G356" s="27" t="str">
        <f>CONCATENATE("{
  ""Header"": {
    ""Name"": """,'Response Codes'!$B$2,"""
  }",IF(F356="-","
}",CONCATENATE(",
  ""Body"": ",SUBSTITUTE(F356,"
","
  "),"
}")))</f>
        <v>{
  "Header": {
    "Name": "OK"
  }
}</v>
      </c>
      <c r="H356" s="27" t="str">
        <f>VLOOKUP(C356,_RESOURCE_MAP[],2,FALSE)</f>
        <v>Mobile SIM Card</v>
      </c>
      <c r="I356" s="65" t="str">
        <f>CONCATENATE(VLOOKUP(D356,_METHODS_DESCRIPTION_MAP[],2,FALSE),IF(RIGHT(C356,1)="}"," specified "," "),H356,VLOOKUP(D356,_METHODS_DESCRIPTION_MAP[],3,FALSE))</f>
        <v>Modifies the status and configuration parameters of the Mobile SIM Card.</v>
      </c>
    </row>
    <row r="357" spans="1:9" s="3" customFormat="1" x14ac:dyDescent="0.25">
      <c r="A357" s="26">
        <f>VLOOKUP(C357,_RESOURCE_MAP[],3,FALSE)</f>
        <v>3</v>
      </c>
      <c r="B357" s="25" t="str">
        <f>IFERROR(VLOOKUP(C357,_PACKAGES_MAP[],3,FALSE),"-")</f>
        <v>-</v>
      </c>
      <c r="C357" s="27" t="s">
        <v>89</v>
      </c>
      <c r="D357" s="27" t="s">
        <v>177</v>
      </c>
      <c r="E357" s="27" t="s">
        <v>490</v>
      </c>
      <c r="F357" s="27" t="s">
        <v>1</v>
      </c>
      <c r="G357" s="27" t="str">
        <f>CONCATENATE("{
  ""Header"": {
    ""Name"": """,'Response Codes'!$B$2,"""
  }",IF(F357="-","
}",CONCATENATE(",
  ""Body"": ",SUBSTITUTE(F357,"
","
  "),"
}")))</f>
        <v>{
  "Header": {
    "Name": "OK"
  }
}</v>
      </c>
      <c r="H357" s="27" t="str">
        <f>VLOOKUP(C357,_RESOURCE_MAP[],2,FALSE)</f>
        <v>Mobile SIM Card</v>
      </c>
      <c r="I357" s="65" t="str">
        <f>CONCATENATE(VLOOKUP(D357,_METHODS_DESCRIPTION_MAP[],2,FALSE),IF(RIGHT(C357,1)="}"," specified "," "),H357,VLOOKUP(D357,_METHODS_DESCRIPTION_MAP[],3,FALSE))</f>
        <v>Attempts to unlock the specified Mobile SIM Card.</v>
      </c>
    </row>
    <row r="358" spans="1:9" x14ac:dyDescent="0.25">
      <c r="A358" s="26">
        <f>VLOOKUP(C358,_RESOURCE_MAP[],3,FALSE)</f>
        <v>3</v>
      </c>
      <c r="B358" s="25" t="str">
        <f>IFERROR(VLOOKUP(C358,_PACKAGES_MAP[],3,FALSE),"-")</f>
        <v>-</v>
      </c>
      <c r="C358" s="27" t="s">
        <v>90</v>
      </c>
      <c r="D358" s="27" t="s">
        <v>22</v>
      </c>
      <c r="E358" s="27" t="s">
        <v>1</v>
      </c>
      <c r="F358" s="27" t="s">
        <v>162</v>
      </c>
      <c r="G358" s="27" t="str">
        <f>CONCATENATE("{
  ""Header"": {
    ""Name"": """,'Response Codes'!$B$2,"""
  }",IF(F358="-","
}",CONCATENATE(",
  ""Body"": ",SUBSTITUTE(F358,"
","
  "),"
}")))</f>
        <v>{
  "Header": {
    "Name": "OK"
  },
  "Body": {
    "Id": "xDSL",
    "Name": "xDSL",
    "Enabled": true,
    "Mode": [
      "ADSL2+",
      "VDSL2"
    ],
    "Status": {
      "State": "Active",
      "Protocol": "ADSL2+",
      "SyncSpeed": {
        "Downstream": 24000000,
        "Upstream": 1000000
      },
      "SignalNoiseRatio": 20,
      "Uptime": 3600
    },
    "Statistics": {
      "Frames": {
        "Transmitted": 0,
        "Received": 0
      },
      "Bytes": {
        "Transmitted": 0,
        "Received": 0
      }
    }
  }
}</v>
      </c>
      <c r="H358" s="27" t="str">
        <f>VLOOKUP(C358,_RESOURCE_MAP[],2,FALSE)</f>
        <v>xDSL WAN Interface</v>
      </c>
      <c r="I358" s="65" t="str">
        <f>CONCATENATE(VLOOKUP(D358,_METHODS_DESCRIPTION_MAP[],2,FALSE),IF(RIGHT(C358,1)="}"," specified "," "),H358,VLOOKUP(D358,_METHODS_DESCRIPTION_MAP[],3,FALSE))</f>
        <v>Retrieves the status and configuration parameters in regards to the xDSL WAN Interface.</v>
      </c>
    </row>
    <row r="359" spans="1:9" s="3" customFormat="1" x14ac:dyDescent="0.25">
      <c r="A359" s="26">
        <f>VLOOKUP(C359,_RESOURCE_MAP[],3,FALSE)</f>
        <v>3</v>
      </c>
      <c r="B359" s="25" t="str">
        <f>IFERROR(VLOOKUP(C359,_PACKAGES_MAP[],3,FALSE),"-")</f>
        <v>-</v>
      </c>
      <c r="C359" s="27" t="s">
        <v>90</v>
      </c>
      <c r="D359" s="27" t="s">
        <v>96</v>
      </c>
      <c r="E359" s="27" t="s">
        <v>1</v>
      </c>
      <c r="F359" s="27" t="s">
        <v>1</v>
      </c>
      <c r="G359" s="27" t="str">
        <f>CONCATENATE("{
  ""Header"": {
    ""Name"": """,'Response Codes'!$B$2,"""
  }",IF(F359="-","
}",CONCATENATE(",
  ""Body"": ",SUBSTITUTE(F359,"
","
  "),"
}")))</f>
        <v>{
  "Header": {
    "Name": "OK"
  }
}</v>
      </c>
      <c r="H359" s="27" t="str">
        <f>VLOOKUP(C359,_RESOURCE_MAP[],2,FALSE)</f>
        <v>xDSL WAN Interface</v>
      </c>
      <c r="I359" s="65" t="str">
        <f>CONCATENATE(VLOOKUP(D359,_METHODS_DESCRIPTION_MAP[],2,FALSE),IF(RIGHT(C359,1)="}"," specified "," "),H359,VLOOKUP(D359,_METHODS_DESCRIPTION_MAP[],3,FALSE))</f>
        <v>Resets the statistics counters of the xDSL WAN Interface.</v>
      </c>
    </row>
    <row r="360" spans="1:9" s="3" customFormat="1" x14ac:dyDescent="0.25">
      <c r="A360" s="26">
        <f>VLOOKUP(C360,_RESOURCE_MAP[],3,FALSE)</f>
        <v>3</v>
      </c>
      <c r="B360" s="25" t="str">
        <f>IFERROR(VLOOKUP(C360,_PACKAGES_MAP[],3,FALSE),"-")</f>
        <v>-</v>
      </c>
      <c r="C360" s="27" t="s">
        <v>90</v>
      </c>
      <c r="D360" s="27" t="s">
        <v>21</v>
      </c>
      <c r="E360" s="27" t="s">
        <v>164</v>
      </c>
      <c r="F360" s="27" t="s">
        <v>1</v>
      </c>
      <c r="G360" s="27" t="str">
        <f>CONCATENATE("{
  ""Header"": {
    ""Name"": """,'Response Codes'!$B$2,"""
  }",IF(F360="-","
}",CONCATENATE(",
  ""Body"": ",SUBSTITUTE(F360,"
","
  "),"
}")))</f>
        <v>{
  "Header": {
    "Name": "OK"
  }
}</v>
      </c>
      <c r="H360" s="27" t="str">
        <f>VLOOKUP(C360,_RESOURCE_MAP[],2,FALSE)</f>
        <v>xDSL WAN Interface</v>
      </c>
      <c r="I360" s="65" t="str">
        <f>CONCATENATE(VLOOKUP(D360,_METHODS_DESCRIPTION_MAP[],2,FALSE),IF(RIGHT(C360,1)="}"," specified "," "),H360,VLOOKUP(D360,_METHODS_DESCRIPTION_MAP[],3,FALSE))</f>
        <v>Modifies the status and configuration parameters of the xDSL WAN Interface.</v>
      </c>
    </row>
    <row r="361" spans="1:9" s="3" customFormat="1" x14ac:dyDescent="0.25">
      <c r="A361" s="26">
        <f>VLOOKUP(C361,_RESOURCE_MAP[],3,FALSE)</f>
        <v>3</v>
      </c>
      <c r="B361" s="25" t="str">
        <f>IFERROR(VLOOKUP(C361,_PACKAGES_MAP[],3,FALSE),"-")</f>
        <v>-</v>
      </c>
      <c r="C361" s="27" t="s">
        <v>91</v>
      </c>
      <c r="D361" s="27" t="s">
        <v>22</v>
      </c>
      <c r="E361" s="27" t="s">
        <v>1</v>
      </c>
      <c r="F361" s="27" t="s">
        <v>158</v>
      </c>
      <c r="G361" s="27" t="str">
        <f>CONCATENATE("{
  ""Header"": {
    ""Name"": """,'Response Codes'!$B$2,"""
  }",IF(F361="-","
}",CONCATENATE(",
  ""Body"": ",SUBSTITUTE(F361,"
","
  "),"
}")))</f>
        <v>{
  "Header": {
    "Name": "OK"
  },
  "Body": {
    "Enabled": true,
    "Status": "Active",
    "Protocol": "CAT-iq 4.0",
    "Statistics": {
      "ConnectedDevicesCount": 3
    }
  }
}</v>
      </c>
      <c r="H361" s="27" t="str">
        <f>VLOOKUP(C361,_RESOURCE_MAP[],2,FALSE)</f>
        <v>DECT Voice Interface</v>
      </c>
      <c r="I361" s="65" t="str">
        <f>CONCATENATE(VLOOKUP(D361,_METHODS_DESCRIPTION_MAP[],2,FALSE),IF(RIGHT(C361,1)="}"," specified "," "),H361,VLOOKUP(D361,_METHODS_DESCRIPTION_MAP[],3,FALSE))</f>
        <v>Retrieves the status and configuration parameters in regards to the DECT Voice Interface.</v>
      </c>
    </row>
    <row r="362" spans="1:9" s="3" customFormat="1" x14ac:dyDescent="0.25">
      <c r="A362" s="26">
        <f>VLOOKUP(C362,_RESOURCE_MAP[],3,FALSE)</f>
        <v>3</v>
      </c>
      <c r="B362" s="25" t="str">
        <f>IFERROR(VLOOKUP(C362,_PACKAGES_MAP[],3,FALSE),"-")</f>
        <v>-</v>
      </c>
      <c r="C362" s="27" t="s">
        <v>91</v>
      </c>
      <c r="D362" s="27" t="s">
        <v>21</v>
      </c>
      <c r="E362" s="27" t="s">
        <v>159</v>
      </c>
      <c r="F362" s="27" t="s">
        <v>1</v>
      </c>
      <c r="G362" s="27" t="str">
        <f>CONCATENATE("{
  ""Header"": {
    ""Name"": """,'Response Codes'!$B$2,"""
  }",IF(F362="-","
}",CONCATENATE(",
  ""Body"": ",SUBSTITUTE(F362,"
","
  "),"
}")))</f>
        <v>{
  "Header": {
    "Name": "OK"
  }
}</v>
      </c>
      <c r="H362" s="27" t="str">
        <f>VLOOKUP(C362,_RESOURCE_MAP[],2,FALSE)</f>
        <v>DECT Voice Interface</v>
      </c>
      <c r="I362" s="65" t="str">
        <f>CONCATENATE(VLOOKUP(D362,_METHODS_DESCRIPTION_MAP[],2,FALSE),IF(RIGHT(C362,1)="}"," specified "," "),H362,VLOOKUP(D362,_METHODS_DESCRIPTION_MAP[],3,FALSE))</f>
        <v>Modifies the status and configuration parameters of the DECT Voice Interface.</v>
      </c>
    </row>
    <row r="363" spans="1:9" s="3" customFormat="1" x14ac:dyDescent="0.25">
      <c r="A363" s="26">
        <f>VLOOKUP(C363,_RESOURCE_MAP[],3,FALSE)</f>
        <v>3</v>
      </c>
      <c r="B363" s="25" t="str">
        <f>IFERROR(VLOOKUP(C363,_PACKAGES_MAP[],3,FALSE),"-")</f>
        <v>-</v>
      </c>
      <c r="C363" s="27" t="s">
        <v>92</v>
      </c>
      <c r="D363" s="27" t="s">
        <v>20</v>
      </c>
      <c r="E363" s="27" t="s">
        <v>53</v>
      </c>
      <c r="F363" s="27" t="s">
        <v>161</v>
      </c>
      <c r="G363" s="27" t="str">
        <f>CONCATENATE("{
  ""Header"": {
    ""Name"": """,'Response Codes'!$B$2,"""
  }",IF(F363="-","
}",CONCATENATE(",
  ""Body"": ",SUBSTITUTE(F363,"
","
  "),"
}")))</f>
        <v>{
  "Header": {
    "Name": "OK"
  },
  "Body": {
    "List": [
      {
        "Id": 0,
        "Name": "FXS1",
        "Enabled": true,
        "Status": "Active",
        "Signaling": "DTMF"
      }
    ],
    "Limit": 10,
    "Offset": 0
  }
}</v>
      </c>
      <c r="H363" s="27" t="str">
        <f>VLOOKUP(C363,_RESOURCE_MAP[],2,FALSE)</f>
        <v>FXS Voice Interface</v>
      </c>
      <c r="I363" s="65" t="str">
        <f>CONCATENATE(VLOOKUP(D363,_METHODS_DESCRIPTION_MAP[],2,FALSE),IF(RIGHT(C363,1)="}"," specified "," "),H363,VLOOKUP(D363,_METHODS_DESCRIPTION_MAP[],3,FALSE))</f>
        <v>Retrieves a list of FXS Voice Interfaces.</v>
      </c>
    </row>
    <row r="364" spans="1:9" s="3" customFormat="1" x14ac:dyDescent="0.25">
      <c r="A364" s="26">
        <f>VLOOKUP(C364,_RESOURCE_MAP[],3,FALSE)</f>
        <v>3</v>
      </c>
      <c r="B364" s="25" t="str">
        <f>IFERROR(VLOOKUP(C364,_PACKAGES_MAP[],3,FALSE),"-")</f>
        <v>-</v>
      </c>
      <c r="C364" s="27" t="s">
        <v>93</v>
      </c>
      <c r="D364" s="27" t="s">
        <v>22</v>
      </c>
      <c r="E364" s="27" t="s">
        <v>1</v>
      </c>
      <c r="F364" s="27" t="s">
        <v>1901</v>
      </c>
      <c r="G364" s="27" t="str">
        <f>CONCATENATE("{
  ""Header"": {
    ""Name"": """,'Response Codes'!$B$2,"""
  }",IF(F364="-","
}",CONCATENATE(",
  ""Body"": ",SUBSTITUTE(F364,"
","
  "),"
}")))</f>
        <v>{
  "Header": {
    "Name": "OK"
  },
  "Body": {
    "Id": "0",
    "Name": "FXS1",
    "Enabled": true,
    "Status": "Active",
    "Signaling": "DTMF"
  }
}</v>
      </c>
      <c r="H364" s="27" t="str">
        <f>VLOOKUP(C364,_RESOURCE_MAP[],2,FALSE)</f>
        <v>FXS Voice Interface</v>
      </c>
      <c r="I364" s="65" t="str">
        <f>CONCATENATE(VLOOKUP(D364,_METHODS_DESCRIPTION_MAP[],2,FALSE),IF(RIGHT(C364,1)="}"," specified "," "),H364,VLOOKUP(D364,_METHODS_DESCRIPTION_MAP[],3,FALSE))</f>
        <v>Retrieves the status and configuration parameters in regards to the specified FXS Voice Interface.</v>
      </c>
    </row>
    <row r="365" spans="1:9" s="3" customFormat="1" x14ac:dyDescent="0.25">
      <c r="A365" s="26">
        <f>VLOOKUP(C365,_RESOURCE_MAP[],3,FALSE)</f>
        <v>3</v>
      </c>
      <c r="B365" s="25" t="str">
        <f>IFERROR(VLOOKUP(C365,_PACKAGES_MAP[],3,FALSE),"-")</f>
        <v>-</v>
      </c>
      <c r="C365" s="27" t="s">
        <v>93</v>
      </c>
      <c r="D365" s="27" t="s">
        <v>21</v>
      </c>
      <c r="E365" s="27" t="s">
        <v>160</v>
      </c>
      <c r="F365" s="27" t="s">
        <v>1</v>
      </c>
      <c r="G365" s="27" t="str">
        <f>CONCATENATE("{
  ""Header"": {
    ""Name"": """,'Response Codes'!$B$2,"""
  }",IF(F365="-","
}",CONCATENATE(",
  ""Body"": ",SUBSTITUTE(F365,"
","
  "),"
}")))</f>
        <v>{
  "Header": {
    "Name": "OK"
  }
}</v>
      </c>
      <c r="H365" s="27" t="str">
        <f>VLOOKUP(C365,_RESOURCE_MAP[],2,FALSE)</f>
        <v>FXS Voice Interface</v>
      </c>
      <c r="I365" s="65" t="str">
        <f>CONCATENATE(VLOOKUP(D365,_METHODS_DESCRIPTION_MAP[],2,FALSE),IF(RIGHT(C365,1)="}"," specified "," "),H365,VLOOKUP(D365,_METHODS_DESCRIPTION_MAP[],3,FALSE))</f>
        <v>Modifies the status and configuration parameters of the specified FXS Voice Interface.</v>
      </c>
    </row>
    <row r="366" spans="1:9" s="3" customFormat="1" x14ac:dyDescent="0.25">
      <c r="A366" s="26">
        <f>VLOOKUP(C366,_RESOURCE_MAP[],3,FALSE)</f>
        <v>4</v>
      </c>
      <c r="B366" s="25" t="str">
        <f>IFERROR(VLOOKUP(C366,_PACKAGES_MAP[],3,FALSE),"-")</f>
        <v>-</v>
      </c>
      <c r="C366" s="27" t="s">
        <v>350</v>
      </c>
      <c r="D366" s="27" t="s">
        <v>20</v>
      </c>
      <c r="E366" s="27" t="s">
        <v>53</v>
      </c>
      <c r="F366" s="27" t="s">
        <v>1902</v>
      </c>
      <c r="G366" s="27" t="str">
        <f>CONCATENATE("{
  ""Header"": {
    ""Name"": """,'Response Codes'!$B$2,"""
  }",IF(F366="-","
}",CONCATENATE(",
  ""Body"": ",SUBSTITUTE(F366,"
","
  "),"
}")))</f>
        <v>{
  "Header": {
    "Name": "OK"
  },
  "Body": {
    "List": [
      {
        "Id": "0",
        "Name": "Wi-Fi",
        "Enabled": true,
        "Actions": {
          "Click": {
            "Object": "Interfaces.Physical.Network.LAN.Wi-Fi.Radios.24GHz",
            "Method": "Set",
            "Arguments": {
              "Enabled": false
            }
          },
          "Press": {
            "Object": "Services.Local.Wi-Fi.WPS.Pairing",
            "Method": "Start",
            "Arguments": null
          }
        },
        "Statistics": {
          "Click": 0,
          "Press": 0
        }
      }
    ],
    "Limit": 10,
    "Offset": 0
  }
}</v>
      </c>
      <c r="H366" s="27" t="str">
        <f>VLOOKUP(C366,_RESOURCE_MAP[],2,FALSE)</f>
        <v>Button</v>
      </c>
      <c r="I366" s="65" t="str">
        <f>CONCATENATE(VLOOKUP(D366,_METHODS_DESCRIPTION_MAP[],2,FALSE),IF(RIGHT(C366,1)="}"," specified "," "),H366,VLOOKUP(D366,_METHODS_DESCRIPTION_MAP[],3,FALSE))</f>
        <v>Retrieves a list of Buttons.</v>
      </c>
    </row>
    <row r="367" spans="1:9" s="3" customFormat="1" x14ac:dyDescent="0.25">
      <c r="A367" s="26">
        <f>VLOOKUP(C367,_RESOURCE_MAP[],3,FALSE)</f>
        <v>4</v>
      </c>
      <c r="B367" s="25" t="str">
        <f>IFERROR(VLOOKUP(C367,_PACKAGES_MAP[],3,FALSE),"-")</f>
        <v>-</v>
      </c>
      <c r="C367" s="27" t="s">
        <v>351</v>
      </c>
      <c r="D367" s="27" t="s">
        <v>22</v>
      </c>
      <c r="E367" s="27" t="s">
        <v>1</v>
      </c>
      <c r="F367" s="27" t="s">
        <v>1903</v>
      </c>
      <c r="G367" s="27" t="str">
        <f>CONCATENATE("{
  ""Header"": {
    ""Name"": """,'Response Codes'!$B$2,"""
  }",IF(F367="-","
}",CONCATENATE(",
  ""Body"": ",SUBSTITUTE(F367,"
","
  "),"
}")))</f>
        <v>{
  "Header": {
    "Name": "OK"
  },
  "Body": {
    "Id": "0",
    "Name": "Wi-Fi",
    "Enabled": true,
    "Actions": {
      "Click": {
        "Object": "Interfaces.Physical.Network.LAN.Wi-Fi.Radios.24GHz",
        "Method": "Set",
        "Arguments": "{\"Enabled\":false}"
      },
      "Press": {
        "Object": "Services.Local.Wi-Fi.WPS.Pairing",
        "Method": "Start",
        "Arguments": "{}"
      }
    },
    "Statistics": {
      "Click": 0,
      "Press": 0
    }
  }
}</v>
      </c>
      <c r="H367" s="27" t="str">
        <f>VLOOKUP(C367,_RESOURCE_MAP[],2,FALSE)</f>
        <v>Button</v>
      </c>
      <c r="I367" s="65" t="str">
        <f>CONCATENATE(VLOOKUP(D367,_METHODS_DESCRIPTION_MAP[],2,FALSE),IF(RIGHT(C367,1)="}"," specified "," "),H367,VLOOKUP(D367,_METHODS_DESCRIPTION_MAP[],3,FALSE))</f>
        <v>Retrieves the status and configuration parameters in regards to the specified Button.</v>
      </c>
    </row>
    <row r="368" spans="1:9" s="3" customFormat="1" x14ac:dyDescent="0.25">
      <c r="A368" s="26">
        <f>VLOOKUP(C368,_RESOURCE_MAP[],3,FALSE)</f>
        <v>4</v>
      </c>
      <c r="B368" s="25" t="str">
        <f>IFERROR(VLOOKUP(C368,_PACKAGES_MAP[],3,FALSE),"-")</f>
        <v>-</v>
      </c>
      <c r="C368" s="27" t="s">
        <v>351</v>
      </c>
      <c r="D368" s="27" t="s">
        <v>96</v>
      </c>
      <c r="E368" s="27" t="s">
        <v>1</v>
      </c>
      <c r="F368" s="27" t="s">
        <v>1</v>
      </c>
      <c r="G368" s="27" t="str">
        <f>CONCATENATE("{
  ""Header"": {
    ""Name"": """,'Response Codes'!$B$2,"""
  }",IF(F368="-","
}",CONCATENATE(",
  ""Body"": ",SUBSTITUTE(F368,"
","
  "),"
}")))</f>
        <v>{
  "Header": {
    "Name": "OK"
  }
}</v>
      </c>
      <c r="H368" s="27" t="str">
        <f>VLOOKUP(C368,_RESOURCE_MAP[],2,FALSE)</f>
        <v>Button</v>
      </c>
      <c r="I368" s="65" t="str">
        <f>CONCATENATE(VLOOKUP(D368,_METHODS_DESCRIPTION_MAP[],2,FALSE),IF(RIGHT(C368,1)="}"," specified "," "),H368,VLOOKUP(D368,_METHODS_DESCRIPTION_MAP[],3,FALSE))</f>
        <v>Resets the statistics counters of the specified Button.</v>
      </c>
    </row>
    <row r="369" spans="1:9" s="3" customFormat="1" x14ac:dyDescent="0.25">
      <c r="A369" s="26">
        <f>VLOOKUP(C369,_RESOURCE_MAP[],3,FALSE)</f>
        <v>4</v>
      </c>
      <c r="B369" s="25" t="str">
        <f>IFERROR(VLOOKUP(C369,_PACKAGES_MAP[],3,FALSE),"-")</f>
        <v>-</v>
      </c>
      <c r="C369" s="27" t="s">
        <v>351</v>
      </c>
      <c r="D369" s="27" t="s">
        <v>21</v>
      </c>
      <c r="E369" s="27" t="s">
        <v>1904</v>
      </c>
      <c r="F369" s="27" t="s">
        <v>1</v>
      </c>
      <c r="G369" s="27" t="str">
        <f>CONCATENATE("{
  ""Header"": {
    ""Name"": """,'Response Codes'!$B$2,"""
  }",IF(F369="-","
}",CONCATENATE(",
  ""Body"": ",SUBSTITUTE(F369,"
","
  "),"
}")))</f>
        <v>{
  "Header": {
    "Name": "OK"
  }
}</v>
      </c>
      <c r="H369" s="27" t="str">
        <f>VLOOKUP(C369,_RESOURCE_MAP[],2,FALSE)</f>
        <v>Button</v>
      </c>
      <c r="I369" s="65" t="str">
        <f>CONCATENATE(VLOOKUP(D369,_METHODS_DESCRIPTION_MAP[],2,FALSE),IF(RIGHT(C369,1)="}"," specified "," "),H369,VLOOKUP(D369,_METHODS_DESCRIPTION_MAP[],3,FALSE))</f>
        <v>Modifies the status and configuration parameters of the specified Button.</v>
      </c>
    </row>
    <row r="370" spans="1:9" s="3" customFormat="1" x14ac:dyDescent="0.25">
      <c r="A370" s="26">
        <f>VLOOKUP(C370,_RESOURCE_MAP[],3,FALSE)</f>
        <v>4</v>
      </c>
      <c r="B370" s="25" t="str">
        <f>IFERROR(VLOOKUP(C370,_PACKAGES_MAP[],3,FALSE),"-")</f>
        <v>-</v>
      </c>
      <c r="C370" s="27" t="s">
        <v>47</v>
      </c>
      <c r="D370" s="27" t="s">
        <v>22</v>
      </c>
      <c r="E370" s="27" t="s">
        <v>1</v>
      </c>
      <c r="F370" s="27" t="s">
        <v>1947</v>
      </c>
      <c r="G370" s="27" t="str">
        <f>CONCATENATE("{
  ""Header"": {
    ""Name"": """,'Response Codes'!$B$2,"""
  }",IF(F370="-","
}",CONCATENATE(",
  ""Body"": ",SUBSTITUTE(F370,"
","
  "),"
}")))</f>
        <v>{
  "Header": {
    "Name": "OK"
  },
  "Body": {
    "ActiveImageId": "System.Firmware.Images.1",
    "Status": "Installing",
    "InstallTimestamp": "2018-04-09T20:45:00+01:00"
  }
}</v>
      </c>
      <c r="H370" s="27" t="str">
        <f>VLOOKUP(C370,_RESOURCE_MAP[],2,FALSE)</f>
        <v>Firmware Image</v>
      </c>
      <c r="I370" s="65" t="str">
        <f>CONCATENATE(VLOOKUP(D370,_METHODS_DESCRIPTION_MAP[],2,FALSE),IF(RIGHT(C370,1)="}"," specified "," "),H370,VLOOKUP(D370,_METHODS_DESCRIPTION_MAP[],3,FALSE))</f>
        <v>Retrieves the status and configuration parameters in regards to the Firmware Image.</v>
      </c>
    </row>
    <row r="371" spans="1:9" s="3" customFormat="1" x14ac:dyDescent="0.25">
      <c r="A371" s="26">
        <f>VLOOKUP(C371,_RESOURCE_MAP[],3,FALSE)</f>
        <v>4</v>
      </c>
      <c r="B371" s="25" t="str">
        <f>IFERROR(VLOOKUP(C371,_PACKAGES_MAP[],3,FALSE),"-")</f>
        <v>-</v>
      </c>
      <c r="C371" s="27" t="s">
        <v>104</v>
      </c>
      <c r="D371" s="27" t="s">
        <v>19</v>
      </c>
      <c r="E371" s="27" t="s">
        <v>2557</v>
      </c>
      <c r="F371" s="27" t="s">
        <v>2550</v>
      </c>
      <c r="G371" s="27" t="str">
        <f>CONCATENATE("{
  ""Header"": {
    ""Name"": """,'Response Codes'!$B$2,"""
  }",IF(F371="-","
}",CONCATENATE(",
  ""Body"": ",SUBSTITUTE(F371,"
","
  "),"
}")))</f>
        <v>{
  "Header": {
    "Name": "OK"
  },
  "Body": {
    "Id": "Dummy"
  }
}</v>
      </c>
      <c r="H371" s="27" t="str">
        <f>VLOOKUP(C371,_RESOURCE_MAP[],2,FALSE)</f>
        <v>Firmware Image</v>
      </c>
      <c r="I371" s="65" t="str">
        <f>CONCATENATE(VLOOKUP(D371,_METHODS_DESCRIPTION_MAP[],2,FALSE),IF(RIGHT(C371,1)="}"," specified "," "),H371,VLOOKUP(D371,_METHODS_DESCRIPTION_MAP[],3,FALSE))</f>
        <v>Adds a new Firmware Image.</v>
      </c>
    </row>
    <row r="372" spans="1:9" s="3" customFormat="1" x14ac:dyDescent="0.25">
      <c r="A372" s="26">
        <f>VLOOKUP(C372,_RESOURCE_MAP[],3,FALSE)</f>
        <v>4</v>
      </c>
      <c r="B372" s="25" t="str">
        <f>IFERROR(VLOOKUP(C372,_PACKAGES_MAP[],3,FALSE),"-")</f>
        <v>-</v>
      </c>
      <c r="C372" s="27" t="s">
        <v>104</v>
      </c>
      <c r="D372" s="27" t="s">
        <v>20</v>
      </c>
      <c r="E372" s="27" t="s">
        <v>53</v>
      </c>
      <c r="F372" s="27" t="s">
        <v>1948</v>
      </c>
      <c r="G372" s="27" t="str">
        <f>CONCATENATE("{
  ""Header"": {
    ""Name"": """,'Response Codes'!$B$2,"""
  }",IF(F372="-","
}",CONCATENATE(",
  ""Body"": ",SUBSTITUTE(F372,"
","
  "),"
}")))</f>
        <v>{
  "Header": {
    "Name": "OK"
  },
  "Body": {
    "List": [
      {
        "Id": "1",
        "Status": "Downloaded",
        "Variant": "DE",
        "ReleaseDate": "2017-04-12",
        "Version": "3.2.00",
        "Source": {
          "Address": "fs.prpl.com/devices.img",
          "Port": 8080,
          "Protocol": "HTTPS",
          "Username": "prplFoundation",
          "Hash": {
            "Fingerprint": "21232f297a57a5a743894a0e4a801fc3",
            "Type": "MD5"
          }
        },
        "DownloadTimestamp": "2018-04-09T20:45:00+01:00"
      }
    ],
    "Limit": 10,
    "Offset": 0
  }
}</v>
      </c>
      <c r="H372" s="27" t="str">
        <f>VLOOKUP(C372,_RESOURCE_MAP[],2,FALSE)</f>
        <v>Firmware Image</v>
      </c>
      <c r="I372" s="65" t="str">
        <f>CONCATENATE(VLOOKUP(D372,_METHODS_DESCRIPTION_MAP[],2,FALSE),IF(RIGHT(C372,1)="}"," specified "," "),H372,VLOOKUP(D372,_METHODS_DESCRIPTION_MAP[],3,FALSE))</f>
        <v>Retrieves a list of Firmware Images.</v>
      </c>
    </row>
    <row r="373" spans="1:9" s="3" customFormat="1" x14ac:dyDescent="0.25">
      <c r="A373" s="26">
        <f>VLOOKUP(C373,_RESOURCE_MAP[],3,FALSE)</f>
        <v>4</v>
      </c>
      <c r="B373" s="25" t="str">
        <f>IFERROR(VLOOKUP(C373,_PACKAGES_MAP[],3,FALSE),"-")</f>
        <v>-</v>
      </c>
      <c r="C373" s="27" t="s">
        <v>105</v>
      </c>
      <c r="D373" s="27" t="s">
        <v>23</v>
      </c>
      <c r="E373" s="27" t="s">
        <v>1</v>
      </c>
      <c r="F373" s="27" t="s">
        <v>1</v>
      </c>
      <c r="G373" s="27" t="str">
        <f>CONCATENATE("{
  ""Header"": {
    ""Name"": """,'Response Codes'!$B$2,"""
  }",IF(F373="-","
}",CONCATENATE(",
  ""Body"": ",SUBSTITUTE(F373,"
","
  "),"
}")))</f>
        <v>{
  "Header": {
    "Name": "OK"
  }
}</v>
      </c>
      <c r="H373" s="27" t="str">
        <f>VLOOKUP(C373,_RESOURCE_MAP[],2,FALSE)</f>
        <v>Firmware Image</v>
      </c>
      <c r="I373" s="65" t="str">
        <f>CONCATENATE(VLOOKUP(D373,_METHODS_DESCRIPTION_MAP[],2,FALSE),IF(RIGHT(C373,1)="}"," specified "," "),H373,VLOOKUP(D373,_METHODS_DESCRIPTION_MAP[],3,FALSE))</f>
        <v>Deletes the specified Firmware Image.</v>
      </c>
    </row>
    <row r="374" spans="1:9" s="3" customFormat="1" x14ac:dyDescent="0.25">
      <c r="A374" s="26">
        <f>VLOOKUP(C374,_RESOURCE_MAP[],3,FALSE)</f>
        <v>4</v>
      </c>
      <c r="B374" s="25" t="str">
        <f>IFERROR(VLOOKUP(C374,_PACKAGES_MAP[],3,FALSE),"-")</f>
        <v>-</v>
      </c>
      <c r="C374" s="27" t="s">
        <v>105</v>
      </c>
      <c r="D374" s="27" t="s">
        <v>22</v>
      </c>
      <c r="E374" s="27" t="s">
        <v>1</v>
      </c>
      <c r="F374" s="27" t="s">
        <v>1949</v>
      </c>
      <c r="G374" s="27" t="str">
        <f>CONCATENATE("{
  ""Header"": {
    ""Name"": """,'Response Codes'!$B$2,"""
  }",IF(F374="-","
}",CONCATENATE(",
  ""Body"": ",SUBSTITUTE(F374,"
","
  "),"
}")))</f>
        <v>{
  "Header": {
    "Name": "OK"
  },
  "Body": {
    "Id": "1",
    "Status": "Downloaded",
    "Variant": "DE",
    "ReleaseDate": "2017-04-12",
    "Version": "3.2.00",
    "Source": {
      "Address": "fs.prpl.com/devices.img",
      "Port": 8080,
      "Protocol": "HTTPS",
      "Username": "prplFoundation",
      "Hash": {
        "Fingerprint": "21232f297a57a5a743894a0e4a801fc3",
        "Type": "MD5"
      }
    },
    "DownloadTimestamp": "2018-04-09T20:45:00+01:00"
  }
}</v>
      </c>
      <c r="H374" s="27" t="str">
        <f>VLOOKUP(C374,_RESOURCE_MAP[],2,FALSE)</f>
        <v>Firmware Image</v>
      </c>
      <c r="I374" s="65" t="str">
        <f>CONCATENATE(VLOOKUP(D374,_METHODS_DESCRIPTION_MAP[],2,FALSE),IF(RIGHT(C374,1)="}"," specified "," "),H374,VLOOKUP(D374,_METHODS_DESCRIPTION_MAP[],3,FALSE))</f>
        <v>Retrieves the status and configuration parameters in regards to the specified Firmware Image.</v>
      </c>
    </row>
    <row r="375" spans="1:9" s="3" customFormat="1" x14ac:dyDescent="0.25">
      <c r="A375" s="26">
        <f>VLOOKUP(C375,_RESOURCE_MAP[],3,FALSE)</f>
        <v>4</v>
      </c>
      <c r="B375" s="25" t="str">
        <f>IFERROR(VLOOKUP(C375,_PACKAGES_MAP[],3,FALSE),"-")</f>
        <v>-</v>
      </c>
      <c r="C375" s="27" t="s">
        <v>105</v>
      </c>
      <c r="D375" s="27" t="s">
        <v>102</v>
      </c>
      <c r="E375" s="27" t="s">
        <v>1</v>
      </c>
      <c r="F375" s="27" t="s">
        <v>1</v>
      </c>
      <c r="G375" s="27" t="str">
        <f>CONCATENATE("{
  ""Header"": {
    ""Name"": """,'Response Codes'!$B$2,"""
  }",IF(F375="-","
}",CONCATENATE(",
  ""Body"": ",SUBSTITUTE(F375,"
","
  "),"
}")))</f>
        <v>{
  "Header": {
    "Name": "OK"
  }
}</v>
      </c>
      <c r="H375" s="27" t="str">
        <f>VLOOKUP(C375,_RESOURCE_MAP[],2,FALSE)</f>
        <v>Firmware Image</v>
      </c>
      <c r="I375" s="65" t="str">
        <f>CONCATENATE(VLOOKUP(D375,_METHODS_DESCRIPTION_MAP[],2,FALSE),IF(RIGHT(C375,1)="}"," specified "," "),H375,VLOOKUP(D375,_METHODS_DESCRIPTION_MAP[],3,FALSE))</f>
        <v>Loads the specified Firmware Image.</v>
      </c>
    </row>
    <row r="376" spans="1:9" s="3" customFormat="1" x14ac:dyDescent="0.25">
      <c r="A376" s="26">
        <f>VLOOKUP(C376,_RESOURCE_MAP[],3,FALSE)</f>
        <v>4</v>
      </c>
      <c r="B376" s="25" t="str">
        <f>IFERROR(VLOOKUP(C376,_PACKAGES_MAP[],3,FALSE),"-")</f>
        <v>-</v>
      </c>
      <c r="C376" s="27" t="s">
        <v>48</v>
      </c>
      <c r="D376" s="27" t="s">
        <v>22</v>
      </c>
      <c r="E376" s="27" t="s">
        <v>1</v>
      </c>
      <c r="F376" s="27" t="s">
        <v>1632</v>
      </c>
      <c r="G376" s="27" t="str">
        <f>CONCATENATE("{
  ""Header"": {
    ""Name"": """,'Response Codes'!$B$2,"""
  }",IF(F376="-","
}",CONCATENATE(",
  ""Body"": ",SUBSTITUTE(F376,"
","
  "),"
}")))</f>
        <v>{
  "Header": {
    "Name": "OK"
  },
  "Body": {
    "ProductClass": "Gateway",
    "FriendlyName": "prplFoundation Essentials",
    "Manufacturer": "prplFoundation",
    "Model": "H500t",
    "Variant": "DE",
    "CasingColour": "White",
    "MAC": "AA:BB:CC:00:11:22",
    "SerialNumber": "CP13856A32",
    "Carrier": "prplFoundation"
  }
}</v>
      </c>
      <c r="H376" s="27" t="str">
        <f>VLOOKUP(C376,_RESOURCE_MAP[],2,FALSE)</f>
        <v>System Hardware</v>
      </c>
      <c r="I376" s="65" t="str">
        <f>CONCATENATE(VLOOKUP(D376,_METHODS_DESCRIPTION_MAP[],2,FALSE),IF(RIGHT(C376,1)="}"," specified "," "),H376,VLOOKUP(D376,_METHODS_DESCRIPTION_MAP[],3,FALSE))</f>
        <v>Retrieves the status and configuration parameters in regards to the System Hardware.</v>
      </c>
    </row>
    <row r="377" spans="1:9" x14ac:dyDescent="0.25">
      <c r="A377" s="26">
        <f>VLOOKUP(C377,_RESOURCE_MAP[],3,FALSE)</f>
        <v>4</v>
      </c>
      <c r="B377" s="25" t="str">
        <f>IFERROR(VLOOKUP(C377,_PACKAGES_MAP[],3,FALSE),"-")</f>
        <v>-</v>
      </c>
      <c r="C377" s="27" t="s">
        <v>49</v>
      </c>
      <c r="D377" s="27" t="s">
        <v>20</v>
      </c>
      <c r="E377" s="27" t="s">
        <v>53</v>
      </c>
      <c r="F377" s="27" t="s">
        <v>556</v>
      </c>
      <c r="G377" s="27" t="str">
        <f>CONCATENATE("{
  ""Header"": {
    ""Name"": """,'Response Codes'!$B$2,"""
  }",IF(F377="-","
}",CONCATENATE(",
  ""Body"": ",SUBSTITUTE(F377,"
","
  "),"
}")))</f>
        <v>{
  "Header": {
    "Name": "OK"
  },
  "Body": {
    "List": [
      {
        "Id": "Broadband",
        "Name": "Internet",
        "Enabled": true,
        "Mode": "Fixed",
        "Colour": "Red",
        "Brightness": 0.80
      }
    ],
    "Limit": 10,
    "Offset": 0
  }
}</v>
      </c>
      <c r="H377" s="27" t="str">
        <f>VLOOKUP(C377,_RESOURCE_MAP[],2,FALSE)</f>
        <v>LED</v>
      </c>
      <c r="I377" s="65" t="str">
        <f>CONCATENATE(VLOOKUP(D377,_METHODS_DESCRIPTION_MAP[],2,FALSE),IF(RIGHT(C377,1)="}"," specified "," "),H377,VLOOKUP(D377,_METHODS_DESCRIPTION_MAP[],3,FALSE))</f>
        <v>Retrieves a list of LEDs.</v>
      </c>
    </row>
    <row r="378" spans="1:9" s="3" customFormat="1" x14ac:dyDescent="0.25">
      <c r="A378" s="26">
        <f>VLOOKUP(C378,_RESOURCE_MAP[],3,FALSE)</f>
        <v>4</v>
      </c>
      <c r="B378" s="25" t="str">
        <f>IFERROR(VLOOKUP(C378,_PACKAGES_MAP[],3,FALSE),"-")</f>
        <v>-</v>
      </c>
      <c r="C378" s="27" t="s">
        <v>50</v>
      </c>
      <c r="D378" s="27" t="s">
        <v>22</v>
      </c>
      <c r="E378" s="27" t="s">
        <v>1</v>
      </c>
      <c r="F378" s="27" t="s">
        <v>555</v>
      </c>
      <c r="G378" s="27" t="str">
        <f>CONCATENATE("{
  ""Header"": {
    ""Name"": """,'Response Codes'!$B$2,"""
  }",IF(F378="-","
}",CONCATENATE(",
  ""Body"": ",SUBSTITUTE(F378,"
","
  "),"
}")))</f>
        <v>{
  "Header": {
    "Name": "OK"
  },
  "Body": {
    "Id": "Broadband",
    "Name": "Internet",
    "Enabled": true,
    "Mode": "Fixed",
    "Colour": "Red",
    "Brightness": 0.80
  }
}</v>
      </c>
      <c r="H378" s="27" t="str">
        <f>VLOOKUP(C378,_RESOURCE_MAP[],2,FALSE)</f>
        <v>LED</v>
      </c>
      <c r="I378" s="65" t="str">
        <f>CONCATENATE(VLOOKUP(D378,_METHODS_DESCRIPTION_MAP[],2,FALSE),IF(RIGHT(C378,1)="}"," specified "," "),H378,VLOOKUP(D378,_METHODS_DESCRIPTION_MAP[],3,FALSE))</f>
        <v>Retrieves the status and configuration parameters in regards to the specified LED.</v>
      </c>
    </row>
    <row r="379" spans="1:9" s="3" customFormat="1" x14ac:dyDescent="0.25">
      <c r="A379" s="26">
        <f>VLOOKUP(C379,_RESOURCE_MAP[],3,FALSE)</f>
        <v>4</v>
      </c>
      <c r="B379" s="25" t="str">
        <f>IFERROR(VLOOKUP(C379,_PACKAGES_MAP[],3,FALSE),"-")</f>
        <v>-</v>
      </c>
      <c r="C379" s="27" t="s">
        <v>50</v>
      </c>
      <c r="D379" s="27" t="s">
        <v>21</v>
      </c>
      <c r="E379" s="27" t="s">
        <v>557</v>
      </c>
      <c r="F379" s="27" t="s">
        <v>1</v>
      </c>
      <c r="G379" s="27" t="str">
        <f>CONCATENATE("{
  ""Header"": {
    ""Name"": """,'Response Codes'!$B$2,"""
  }",IF(F379="-","
}",CONCATENATE(",
  ""Body"": ",SUBSTITUTE(F379,"
","
  "),"
}")))</f>
        <v>{
  "Header": {
    "Name": "OK"
  }
}</v>
      </c>
      <c r="H379" s="27" t="str">
        <f>VLOOKUP(C379,_RESOURCE_MAP[],2,FALSE)</f>
        <v>LED</v>
      </c>
      <c r="I379" s="65" t="str">
        <f>CONCATENATE(VLOOKUP(D379,_METHODS_DESCRIPTION_MAP[],2,FALSE),IF(RIGHT(C379,1)="}"," specified "," "),H379,VLOOKUP(D379,_METHODS_DESCRIPTION_MAP[],3,FALSE))</f>
        <v>Modifies the status and configuration parameters of the specified LED.</v>
      </c>
    </row>
    <row r="380" spans="1:9" x14ac:dyDescent="0.25">
      <c r="A380" s="26">
        <f>VLOOKUP(C380,_RESOURCE_MAP[],3,FALSE)</f>
        <v>4</v>
      </c>
      <c r="B380" s="25" t="str">
        <f>IFERROR(VLOOKUP(C380,_PACKAGES_MAP[],3,FALSE),"-")</f>
        <v>SysLog</v>
      </c>
      <c r="C380" s="27" t="s">
        <v>318</v>
      </c>
      <c r="D380" s="27" t="s">
        <v>22</v>
      </c>
      <c r="E380" s="27" t="s">
        <v>1</v>
      </c>
      <c r="F380" s="27" t="s">
        <v>326</v>
      </c>
      <c r="G380" s="27" t="str">
        <f>CONCATENATE("{
  ""Header"": {
    ""Name"": """,'Response Codes'!$B$2,"""
  }",IF(F380="-","
}",CONCATENATE(",
  ""Body"": ",SUBSTITUTE(F380,"
","
  "),"
}")))</f>
        <v>{
  "Header": {
    "Name": "OK"
  },
  "Body": {
    "Enabled": true,
    "Status": "Active",
    "MaximumEvents": 200,
    "LevelFilter": "Warning"
  }
}</v>
      </c>
      <c r="H380" s="27" t="str">
        <f>VLOOKUP(C380,_RESOURCE_MAP[],2,FALSE)</f>
        <v>SysLog</v>
      </c>
      <c r="I380" s="65" t="str">
        <f>CONCATENATE(VLOOKUP(D380,_METHODS_DESCRIPTION_MAP[],2,FALSE),IF(RIGHT(C380,1)="}"," specified "," "),H380,VLOOKUP(D380,_METHODS_DESCRIPTION_MAP[],3,FALSE))</f>
        <v>Retrieves the status and configuration parameters in regards to the SysLog.</v>
      </c>
    </row>
    <row r="381" spans="1:9" s="3" customFormat="1" x14ac:dyDescent="0.25">
      <c r="A381" s="26">
        <f>VLOOKUP(C381,_RESOURCE_MAP[],3,FALSE)</f>
        <v>4</v>
      </c>
      <c r="B381" s="25" t="str">
        <f>IFERROR(VLOOKUP(C381,_PACKAGES_MAP[],3,FALSE),"-")</f>
        <v>SysLog</v>
      </c>
      <c r="C381" s="27" t="s">
        <v>318</v>
      </c>
      <c r="D381" s="27" t="s">
        <v>21</v>
      </c>
      <c r="E381" s="27" t="s">
        <v>327</v>
      </c>
      <c r="F381" s="27" t="s">
        <v>1</v>
      </c>
      <c r="G381" s="27" t="str">
        <f>CONCATENATE("{
  ""Header"": {
    ""Name"": """,'Response Codes'!$B$2,"""
  }",IF(F381="-","
}",CONCATENATE(",
  ""Body"": ",SUBSTITUTE(F381,"
","
  "),"
}")))</f>
        <v>{
  "Header": {
    "Name": "OK"
  }
}</v>
      </c>
      <c r="H381" s="27" t="str">
        <f>VLOOKUP(C381,_RESOURCE_MAP[],2,FALSE)</f>
        <v>SysLog</v>
      </c>
      <c r="I381" s="65" t="str">
        <f>CONCATENATE(VLOOKUP(D381,_METHODS_DESCRIPTION_MAP[],2,FALSE),IF(RIGHT(C381,1)="}"," specified "," "),H381,VLOOKUP(D381,_METHODS_DESCRIPTION_MAP[],3,FALSE))</f>
        <v>Modifies the status and configuration parameters of the SysLog.</v>
      </c>
    </row>
    <row r="382" spans="1:9" s="3" customFormat="1" x14ac:dyDescent="0.25">
      <c r="A382" s="26">
        <f>VLOOKUP(C382,_RESOURCE_MAP[],3,FALSE)</f>
        <v>4</v>
      </c>
      <c r="B382" s="25" t="str">
        <f>IFERROR(VLOOKUP(C382,_PACKAGES_MAP[],3,FALSE),"-")</f>
        <v>SysLog</v>
      </c>
      <c r="C382" s="27" t="s">
        <v>319</v>
      </c>
      <c r="D382" s="27" t="s">
        <v>19</v>
      </c>
      <c r="E382" s="27" t="s">
        <v>325</v>
      </c>
      <c r="F382" s="27" t="s">
        <v>1645</v>
      </c>
      <c r="G382" s="27" t="str">
        <f>CONCATENATE("{
  ""Header"": {
    ""Name"": """,'Response Codes'!$B$2,"""
  }",IF(F382="-","
}",CONCATENATE(",
  ""Body"": ",SUBSTITUTE(F382,"
","
  "),"
}")))</f>
        <v>{
  "Header": {
    "Name": "OK"
  },
  "Body": {
    "Id": "0"
  }
}</v>
      </c>
      <c r="H382" s="27" t="str">
        <f>VLOOKUP(C382,_RESOURCE_MAP[],2,FALSE)</f>
        <v>SysLog Event</v>
      </c>
      <c r="I382" s="65" t="str">
        <f>CONCATENATE(VLOOKUP(D382,_METHODS_DESCRIPTION_MAP[],2,FALSE),IF(RIGHT(C382,1)="}"," specified "," "),H382,VLOOKUP(D382,_METHODS_DESCRIPTION_MAP[],3,FALSE))</f>
        <v>Adds a new SysLog Event.</v>
      </c>
    </row>
    <row r="383" spans="1:9" s="3" customFormat="1" x14ac:dyDescent="0.25">
      <c r="A383" s="26">
        <f>VLOOKUP(C383,_RESOURCE_MAP[],3,FALSE)</f>
        <v>4</v>
      </c>
      <c r="B383" s="25" t="str">
        <f>IFERROR(VLOOKUP(C383,_PACKAGES_MAP[],3,FALSE),"-")</f>
        <v>SysLog</v>
      </c>
      <c r="C383" s="27" t="s">
        <v>319</v>
      </c>
      <c r="D383" s="27" t="s">
        <v>320</v>
      </c>
      <c r="E383" s="27" t="s">
        <v>1</v>
      </c>
      <c r="F383" s="27" t="s">
        <v>1</v>
      </c>
      <c r="G383" s="27" t="str">
        <f>CONCATENATE("{
  ""Header"": {
    ""Name"": """,'Response Codes'!$B$2,"""
  }",IF(F383="-","
}",CONCATENATE(",
  ""Body"": ",SUBSTITUTE(F383,"
","
  "),"
}")))</f>
        <v>{
  "Header": {
    "Name": "OK"
  }
}</v>
      </c>
      <c r="H383" s="27" t="str">
        <f>VLOOKUP(C383,_RESOURCE_MAP[],2,FALSE)</f>
        <v>SysLog Event</v>
      </c>
      <c r="I383" s="65" t="str">
        <f>CONCATENATE(VLOOKUP(D383,_METHODS_DESCRIPTION_MAP[],2,FALSE),IF(RIGHT(C383,1)="}"," specified "," "),H383,VLOOKUP(D383,_METHODS_DESCRIPTION_MAP[],3,FALSE))</f>
        <v>Clears all SysLog Events.</v>
      </c>
    </row>
    <row r="384" spans="1:9" x14ac:dyDescent="0.25">
      <c r="A384" s="26">
        <f>VLOOKUP(C384,_RESOURCE_MAP[],3,FALSE)</f>
        <v>4</v>
      </c>
      <c r="B384" s="25" t="str">
        <f>IFERROR(VLOOKUP(C384,_PACKAGES_MAP[],3,FALSE),"-")</f>
        <v>SysLog</v>
      </c>
      <c r="C384" s="27" t="s">
        <v>319</v>
      </c>
      <c r="D384" s="27" t="s">
        <v>20</v>
      </c>
      <c r="E384" s="27" t="s">
        <v>53</v>
      </c>
      <c r="F384" s="27" t="s">
        <v>1950</v>
      </c>
      <c r="G384" s="27" t="str">
        <f>CONCATENATE("{
  ""Header"": {
    ""Name"": """,'Response Codes'!$B$2,"""
  }",IF(F384="-","
}",CONCATENATE(",
  ""Body"": ",SUBSTITUTE(F384,"
","
  "),"
}")))</f>
        <v>{
  "Header": {
    "Name": "OK"
  },
  "Body": {
    "List": [
      {
        "Id": "0",
        "Timestamp": "2018-04-09T20:45:00+01:00",
        "Level": "Information",
        "Source": "Wi-Fi",
        "Description": "Wi-Fi 5 GHz interface disabled."
      }
    ],
    "Limit": 10,
    "Offset": 0
  }
}</v>
      </c>
      <c r="H384" s="27" t="str">
        <f>VLOOKUP(C384,_RESOURCE_MAP[],2,FALSE)</f>
        <v>SysLog Event</v>
      </c>
      <c r="I384" s="65" t="str">
        <f>CONCATENATE(VLOOKUP(D384,_METHODS_DESCRIPTION_MAP[],2,FALSE),IF(RIGHT(C384,1)="}"," specified "," "),H384,VLOOKUP(D384,_METHODS_DESCRIPTION_MAP[],3,FALSE))</f>
        <v>Retrieves a list of SysLog Events.</v>
      </c>
    </row>
    <row r="385" spans="1:9" ht="14.25" customHeight="1" x14ac:dyDescent="0.25">
      <c r="A385" s="26">
        <f>VLOOKUP(C385,_RESOURCE_MAP[],3,FALSE)</f>
        <v>4</v>
      </c>
      <c r="B385" s="25" t="str">
        <f>IFERROR(VLOOKUP(C385,_PACKAGES_MAP[],3,FALSE),"-")</f>
        <v>-</v>
      </c>
      <c r="C385" s="27" t="s">
        <v>51</v>
      </c>
      <c r="D385" s="27" t="s">
        <v>22</v>
      </c>
      <c r="E385" s="27" t="s">
        <v>1</v>
      </c>
      <c r="F385" s="27" t="s">
        <v>99</v>
      </c>
      <c r="G385" s="27" t="str">
        <f>CONCATENATE("{
  ""Header"": {
    ""Name"": """,'Response Codes'!$B$2,"""
  }",IF(F385="-","
}",CONCATENATE(",
  ""Body"": ",SUBSTITUTE(F385,"
","
  "),"
}")))</f>
        <v>{
  "Header": {
    "Name": "OK"
  },
  "Body": {
    "CPU": {
      "Usage": 0.4,
      "Load": {
        "1m": 0.09,
        "5m": 0.05,
        "15m": 0.01
      }
    },
    "Memory": {
      "Total": 64000,
      "Free": 32000,
      "Usage": 0.70
    },
    "Swap": {
      "Total": 32000,
      "Free": 16000,
      "Usage": 0.50
    },
    "Storage": {
      "Total": 256000000,
      "Free": 128000000,
      "Usage": 0.50
    },
    "Uptime": 12321
  }
}</v>
      </c>
      <c r="H385" s="27" t="str">
        <f>VLOOKUP(C385,_RESOURCE_MAP[],2,FALSE)</f>
        <v>System Resources</v>
      </c>
      <c r="I385" s="65" t="str">
        <f>CONCATENATE(VLOOKUP(D385,_METHODS_DESCRIPTION_MAP[],2,FALSE),IF(RIGHT(C385,1)="}"," specified "," "),H385,VLOOKUP(D385,_METHODS_DESCRIPTION_MAP[],3,FALSE))</f>
        <v>Retrieves the status and configuration parameters in regards to the System Resources.</v>
      </c>
    </row>
    <row r="386" spans="1:9" x14ac:dyDescent="0.25">
      <c r="A386" s="26">
        <f>VLOOKUP(C386,_RESOURCE_MAP[],3,FALSE)</f>
        <v>4</v>
      </c>
      <c r="B386" s="25" t="str">
        <f>IFERROR(VLOOKUP(C386,_PACKAGES_MAP[],3,FALSE),"-")</f>
        <v>-</v>
      </c>
      <c r="C386" s="27" t="s">
        <v>180</v>
      </c>
      <c r="D386" s="27" t="s">
        <v>22</v>
      </c>
      <c r="E386" s="27" t="s">
        <v>1</v>
      </c>
      <c r="F386" s="27" t="s">
        <v>182</v>
      </c>
      <c r="G386" s="27" t="str">
        <f>CONCATENATE("{
  ""Header"": {
    ""Name"": """,'Response Codes'!$B$2,"""
  }",IF(F386="-","
}",CONCATENATE(",
  ""Body"": ",SUBSTITUTE(F386,"
","
  "),"
}")))</f>
        <v>{
  "Header": {
    "Name": "OK"
  },
  "Body": {
    "AutoSave": {
      "Enabled": true,
      "Interval": 3600
    },
    "RunningId": "System.Settings.Configuration.1",
    "StartupId": "System.Settings.Configuration.1",
    "FactoryDefaultId": "System.Settings.Configuration.0"
  }
}</v>
      </c>
      <c r="H386" s="27" t="str">
        <f>VLOOKUP(C386,_RESOURCE_MAP[],2,FALSE)</f>
        <v>System Settings</v>
      </c>
      <c r="I386" s="65" t="str">
        <f>CONCATENATE(VLOOKUP(D386,_METHODS_DESCRIPTION_MAP[],2,FALSE),IF(RIGHT(C386,1)="}"," specified "," "),H386,VLOOKUP(D386,_METHODS_DESCRIPTION_MAP[],3,FALSE))</f>
        <v>Retrieves the status and configuration parameters in regards to the System Settings.</v>
      </c>
    </row>
    <row r="387" spans="1:9" x14ac:dyDescent="0.25">
      <c r="A387" s="26">
        <f>VLOOKUP(C387,_RESOURCE_MAP[],3,FALSE)</f>
        <v>4</v>
      </c>
      <c r="B387" s="25" t="str">
        <f>IFERROR(VLOOKUP(C387,_PACKAGES_MAP[],3,FALSE),"-")</f>
        <v>-</v>
      </c>
      <c r="C387" s="27" t="s">
        <v>180</v>
      </c>
      <c r="D387" s="27" t="s">
        <v>21</v>
      </c>
      <c r="E387" s="27" t="s">
        <v>184</v>
      </c>
      <c r="F387" s="27" t="s">
        <v>1</v>
      </c>
      <c r="G387" s="27" t="str">
        <f>CONCATENATE("{
  ""Header"": {
    ""Name"": """,'Response Codes'!$B$2,"""
  }",IF(F387="-","
}",CONCATENATE(",
  ""Body"": ",SUBSTITUTE(F387,"
","
  "),"
}")))</f>
        <v>{
  "Header": {
    "Name": "OK"
  }
}</v>
      </c>
      <c r="H387" s="27" t="str">
        <f>VLOOKUP(C387,_RESOURCE_MAP[],2,FALSE)</f>
        <v>System Settings</v>
      </c>
      <c r="I387" s="65" t="str">
        <f>CONCATENATE(VLOOKUP(D387,_METHODS_DESCRIPTION_MAP[],2,FALSE),IF(RIGHT(C387,1)="}"," specified "," "),H387,VLOOKUP(D387,_METHODS_DESCRIPTION_MAP[],3,FALSE))</f>
        <v>Modifies the status and configuration parameters of the System Settings.</v>
      </c>
    </row>
    <row r="388" spans="1:9" x14ac:dyDescent="0.25">
      <c r="A388" s="26">
        <f>VLOOKUP(C388,_RESOURCE_MAP[],3,FALSE)</f>
        <v>4</v>
      </c>
      <c r="B388" s="25" t="str">
        <f>IFERROR(VLOOKUP(C388,_PACKAGES_MAP[],3,FALSE),"-")</f>
        <v>-</v>
      </c>
      <c r="C388" s="27" t="s">
        <v>179</v>
      </c>
      <c r="D388" s="27" t="s">
        <v>19</v>
      </c>
      <c r="E388" s="27" t="s">
        <v>2558</v>
      </c>
      <c r="F388" s="27" t="s">
        <v>2550</v>
      </c>
      <c r="G388" s="27" t="str">
        <f>CONCATENATE("{
  ""Header"": {
    ""Name"": """,'Response Codes'!$B$2,"""
  }",IF(F388="-","
}",CONCATENATE(",
  ""Body"": ",SUBSTITUTE(F388,"
","
  "),"
}")))</f>
        <v>{
  "Header": {
    "Name": "OK"
  },
  "Body": {
    "Id": "Dummy"
  }
}</v>
      </c>
      <c r="H388" s="27" t="str">
        <f>VLOOKUP(C388,_RESOURCE_MAP[],2,FALSE)</f>
        <v>System Settings Configuration</v>
      </c>
      <c r="I388" s="65" t="str">
        <f>CONCATENATE(VLOOKUP(D388,_METHODS_DESCRIPTION_MAP[],2,FALSE),IF(RIGHT(C388,1)="}"," specified "," "),H388,VLOOKUP(D388,_METHODS_DESCRIPTION_MAP[],3,FALSE))</f>
        <v>Adds a new System Settings Configuration.</v>
      </c>
    </row>
    <row r="389" spans="1:9" x14ac:dyDescent="0.25">
      <c r="A389" s="26">
        <f>VLOOKUP(C389,_RESOURCE_MAP[],3,FALSE)</f>
        <v>4</v>
      </c>
      <c r="B389" s="25" t="str">
        <f>IFERROR(VLOOKUP(C389,_PACKAGES_MAP[],3,FALSE),"-")</f>
        <v>-</v>
      </c>
      <c r="C389" s="27" t="s">
        <v>179</v>
      </c>
      <c r="D389" s="27" t="s">
        <v>20</v>
      </c>
      <c r="E389" s="27" t="s">
        <v>53</v>
      </c>
      <c r="F389" s="27" t="s">
        <v>1951</v>
      </c>
      <c r="G389" s="27" t="str">
        <f>CONCATENATE("{
  ""Header"": {
    ""Name"": """,'Response Codes'!$B$2,"""
  }",IF(F389="-","
}",CONCATENATE(",
  ""Body"": ",SUBSTITUTE(F389,"
","
  "),"
}")))</f>
        <v>{
  "Header": {
    "Name": "OK"
  },
  "Body": {
    "List": [
      {
        "Id": "Default",
        "Name": "Factory Default",
        "Description": "Factory default settings.",
        "Status": "Downloaded",
        "Timestamp": "2018-04-09T20:45:00+01:00"
      }
    ],
    "Limit": 10,
    "Offset": 0
  }
}</v>
      </c>
      <c r="H389" s="27" t="str">
        <f>VLOOKUP(C389,_RESOURCE_MAP[],2,FALSE)</f>
        <v>System Settings Configuration</v>
      </c>
      <c r="I389" s="65" t="str">
        <f>CONCATENATE(VLOOKUP(D389,_METHODS_DESCRIPTION_MAP[],2,FALSE),IF(RIGHT(C389,1)="}"," specified "," "),H389,VLOOKUP(D389,_METHODS_DESCRIPTION_MAP[],3,FALSE))</f>
        <v>Retrieves a list of System Settings Configurations.</v>
      </c>
    </row>
    <row r="390" spans="1:9" x14ac:dyDescent="0.25">
      <c r="A390" s="26">
        <f>VLOOKUP(C390,_RESOURCE_MAP[],3,FALSE)</f>
        <v>4</v>
      </c>
      <c r="B390" s="25" t="str">
        <f>IFERROR(VLOOKUP(C390,_PACKAGES_MAP[],3,FALSE),"-")</f>
        <v>-</v>
      </c>
      <c r="C390" s="27" t="s">
        <v>181</v>
      </c>
      <c r="D390" s="27" t="s">
        <v>187</v>
      </c>
      <c r="E390" s="27" t="s">
        <v>186</v>
      </c>
      <c r="F390" s="27" t="s">
        <v>188</v>
      </c>
      <c r="G390" s="27" t="str">
        <f>CONCATENATE("{
  ""Header"": {
    ""Name"": """,'Response Codes'!$B$2,"""
  }",IF(F390="-","
}",CONCATENATE(",
  ""Body"": ",SUBSTITUTE(F390,"
","
  "),"
}")))</f>
        <v>{
  "Header": {
    "Name": "OK"
  },
  "Body": {
    "Id": "Backup"
  }
}</v>
      </c>
      <c r="H390" s="27" t="str">
        <f>VLOOKUP(C390,_RESOURCE_MAP[],2,FALSE)</f>
        <v>System Settings</v>
      </c>
      <c r="I390" s="65" t="str">
        <f>CONCATENATE(VLOOKUP(D390,_METHODS_DESCRIPTION_MAP[],2,FALSE),IF(RIGHT(C390,1)="}"," specified "," "),H390,VLOOKUP(D390,_METHODS_DESCRIPTION_MAP[],3,FALSE))</f>
        <v>Creates a copy (backup) of the specified specified System Settings.</v>
      </c>
    </row>
    <row r="391" spans="1:9" x14ac:dyDescent="0.25">
      <c r="A391" s="26">
        <f>VLOOKUP(C391,_RESOURCE_MAP[],3,FALSE)</f>
        <v>4</v>
      </c>
      <c r="B391" s="25" t="str">
        <f>IFERROR(VLOOKUP(C391,_PACKAGES_MAP[],3,FALSE),"-")</f>
        <v>-</v>
      </c>
      <c r="C391" s="27" t="s">
        <v>181</v>
      </c>
      <c r="D391" s="27" t="s">
        <v>23</v>
      </c>
      <c r="E391" s="27" t="s">
        <v>1</v>
      </c>
      <c r="F391" s="27" t="s">
        <v>1</v>
      </c>
      <c r="G391" s="27" t="str">
        <f>CONCATENATE("{
  ""Header"": {
    ""Name"": """,'Response Codes'!$B$2,"""
  }",IF(F391="-","
}",CONCATENATE(",
  ""Body"": ",SUBSTITUTE(F391,"
","
  "),"
}")))</f>
        <v>{
  "Header": {
    "Name": "OK"
  }
}</v>
      </c>
      <c r="H391" s="27" t="str">
        <f>VLOOKUP(C391,_RESOURCE_MAP[],2,FALSE)</f>
        <v>System Settings</v>
      </c>
      <c r="I391" s="65" t="str">
        <f>CONCATENATE(VLOOKUP(D391,_METHODS_DESCRIPTION_MAP[],2,FALSE),IF(RIGHT(C391,1)="}"," specified "," "),H391,VLOOKUP(D391,_METHODS_DESCRIPTION_MAP[],3,FALSE))</f>
        <v>Deletes the specified System Settings.</v>
      </c>
    </row>
    <row r="392" spans="1:9" x14ac:dyDescent="0.25">
      <c r="A392" s="26">
        <f>VLOOKUP(C392,_RESOURCE_MAP[],3,FALSE)</f>
        <v>4</v>
      </c>
      <c r="B392" s="25" t="str">
        <f>IFERROR(VLOOKUP(C392,_PACKAGES_MAP[],3,FALSE),"-")</f>
        <v>-</v>
      </c>
      <c r="C392" s="27" t="s">
        <v>181</v>
      </c>
      <c r="D392" s="27" t="s">
        <v>22</v>
      </c>
      <c r="E392" s="27" t="s">
        <v>1</v>
      </c>
      <c r="F392" s="27" t="s">
        <v>1952</v>
      </c>
      <c r="G392" s="27" t="str">
        <f>CONCATENATE("{
  ""Header"": {
    ""Name"": """,'Response Codes'!$B$2,"""
  }",IF(F392="-","
}",CONCATENATE(",
  ""Body"": ",SUBSTITUTE(F392,"
","
  "),"
}")))</f>
        <v>{
  "Header": {
    "Name": "OK"
  },
  "Body": {
    "Id": "Default",
    "Name": "Factory Default",
    "Description": "Factory default settings.",
    "Status": "Downloaded",
    "Timestamp": "2018-04-09T20:45:00+01:00"
  }
}</v>
      </c>
      <c r="H392" s="27" t="str">
        <f>VLOOKUP(C392,_RESOURCE_MAP[],2,FALSE)</f>
        <v>System Settings</v>
      </c>
      <c r="I392" s="65" t="str">
        <f>CONCATENATE(VLOOKUP(D392,_METHODS_DESCRIPTION_MAP[],2,FALSE),IF(RIGHT(C392,1)="}"," specified "," "),H392,VLOOKUP(D392,_METHODS_DESCRIPTION_MAP[],3,FALSE))</f>
        <v>Retrieves the status and configuration parameters in regards to the specified System Settings.</v>
      </c>
    </row>
    <row r="393" spans="1:9" x14ac:dyDescent="0.25">
      <c r="A393" s="26">
        <f>VLOOKUP(C393,_RESOURCE_MAP[],3,FALSE)</f>
        <v>4</v>
      </c>
      <c r="B393" s="25" t="str">
        <f>IFERROR(VLOOKUP(C393,_PACKAGES_MAP[],3,FALSE),"-")</f>
        <v>-</v>
      </c>
      <c r="C393" s="27" t="s">
        <v>181</v>
      </c>
      <c r="D393" s="27" t="s">
        <v>102</v>
      </c>
      <c r="E393" s="27" t="s">
        <v>1</v>
      </c>
      <c r="F393" s="27" t="s">
        <v>1</v>
      </c>
      <c r="G393" s="27" t="str">
        <f>CONCATENATE("{
  ""Header"": {
    ""Name"": """,'Response Codes'!$B$2,"""
  }",IF(F393="-","
}",CONCATENATE(",
  ""Body"": ",SUBSTITUTE(F393,"
","
  "),"
}")))</f>
        <v>{
  "Header": {
    "Name": "OK"
  }
}</v>
      </c>
      <c r="H393" s="27" t="str">
        <f>VLOOKUP(C393,_RESOURCE_MAP[],2,FALSE)</f>
        <v>System Settings</v>
      </c>
      <c r="I393" s="65" t="str">
        <f>CONCATENATE(VLOOKUP(D393,_METHODS_DESCRIPTION_MAP[],2,FALSE),IF(RIGHT(C393,1)="}"," specified "," "),H393,VLOOKUP(D393,_METHODS_DESCRIPTION_MAP[],3,FALSE))</f>
        <v>Loads the specified System Settings.</v>
      </c>
    </row>
    <row r="394" spans="1:9" x14ac:dyDescent="0.25">
      <c r="A394" s="69">
        <f>VLOOKUP(C394,_RESOURCE_MAP[],3,FALSE)</f>
        <v>4</v>
      </c>
      <c r="B394" s="68" t="str">
        <f>IFERROR(VLOOKUP(C394,_PACKAGES_MAP[],3,FALSE),"-")</f>
        <v>-</v>
      </c>
      <c r="C394" s="70" t="s">
        <v>181</v>
      </c>
      <c r="D394" s="70" t="s">
        <v>21</v>
      </c>
      <c r="E394" s="70" t="s">
        <v>186</v>
      </c>
      <c r="F394" s="70" t="s">
        <v>1</v>
      </c>
      <c r="G394" s="70" t="str">
        <f>CONCATENATE("{
  ""Header"": {
    ""Name"": """,'Response Codes'!$B$2,"""
  }",IF(F394="-","
}",CONCATENATE(",
  ""Body"": ",SUBSTITUTE(F394,"
","
  "),"
}")))</f>
        <v>{
  "Header": {
    "Name": "OK"
  }
}</v>
      </c>
      <c r="H394" s="70" t="str">
        <f>VLOOKUP(C394,_RESOURCE_MAP[],2,FALSE)</f>
        <v>System Settings</v>
      </c>
      <c r="I394" s="71" t="str">
        <f>CONCATENATE(VLOOKUP(D394,_METHODS_DESCRIPTION_MAP[],2,FALSE),IF(RIGHT(C394,1)="}"," specified "," "),H394,VLOOKUP(D394,_METHODS_DESCRIPTION_MAP[],3,FALSE))</f>
        <v>Modifies the status and configuration parameters of the specified System Settings.</v>
      </c>
    </row>
    <row r="395" spans="1:9" x14ac:dyDescent="0.25">
      <c r="C395" s="2"/>
      <c r="D395" s="2"/>
      <c r="E395" s="44"/>
      <c r="F395" s="44"/>
      <c r="G395" s="10"/>
    </row>
    <row r="396" spans="1:9" x14ac:dyDescent="0.25">
      <c r="C396" s="2"/>
      <c r="D396" s="2"/>
      <c r="E396" s="44"/>
      <c r="F396" s="44"/>
      <c r="G396" s="10"/>
    </row>
    <row r="397" spans="1:9" x14ac:dyDescent="0.25">
      <c r="C397" s="2"/>
      <c r="D397" s="2"/>
      <c r="E397" s="44"/>
      <c r="F397" s="44"/>
      <c r="G397" s="10"/>
    </row>
    <row r="398" spans="1:9" x14ac:dyDescent="0.25">
      <c r="C398" s="2"/>
      <c r="D398" s="2"/>
      <c r="E398" s="44"/>
      <c r="F398" s="44"/>
      <c r="G398" s="10"/>
    </row>
  </sheetData>
  <sortState ref="A2:M422">
    <sortCondition ref="A2:A422"/>
    <sortCondition ref="C2:C422"/>
    <sortCondition ref="D2:D422"/>
  </sortState>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N1939"/>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7.5703125" style="13" customWidth="1"/>
    <col min="2" max="2" width="10.140625" style="14" customWidth="1"/>
    <col min="3" max="3" width="67.5703125" customWidth="1"/>
    <col min="4" max="4" width="11.42578125" customWidth="1"/>
    <col min="5" max="5" width="33.140625" customWidth="1"/>
    <col min="6" max="6" width="11" hidden="1" customWidth="1"/>
    <col min="7" max="7" width="41.85546875" style="8" customWidth="1"/>
    <col min="8" max="8" width="14" customWidth="1"/>
    <col min="9" max="9" width="8.42578125" customWidth="1"/>
    <col min="10" max="10" width="10.85546875" customWidth="1"/>
    <col min="11" max="11" width="26.5703125" style="9" customWidth="1"/>
    <col min="12" max="12" width="38.85546875" style="9" customWidth="1"/>
    <col min="13" max="13" width="39.5703125" style="9" customWidth="1"/>
    <col min="14" max="14" width="81.42578125" customWidth="1"/>
  </cols>
  <sheetData>
    <row r="1" spans="1:14" s="1" customFormat="1" x14ac:dyDescent="0.25">
      <c r="A1" s="61" t="s">
        <v>59</v>
      </c>
      <c r="B1" s="53" t="s">
        <v>2600</v>
      </c>
      <c r="C1" s="74" t="s">
        <v>0</v>
      </c>
      <c r="D1" s="74" t="s">
        <v>2180</v>
      </c>
      <c r="E1" s="74" t="s">
        <v>2604</v>
      </c>
      <c r="F1" s="74" t="s">
        <v>61</v>
      </c>
      <c r="G1" s="75" t="s">
        <v>3</v>
      </c>
      <c r="H1" s="74" t="s">
        <v>551</v>
      </c>
      <c r="I1" s="74" t="s">
        <v>562</v>
      </c>
      <c r="J1" s="74" t="s">
        <v>552</v>
      </c>
      <c r="K1" s="76" t="s">
        <v>1175</v>
      </c>
      <c r="L1" s="76" t="s">
        <v>1176</v>
      </c>
      <c r="M1" s="76" t="s">
        <v>1177</v>
      </c>
      <c r="N1" s="77" t="s">
        <v>553</v>
      </c>
    </row>
    <row r="2" spans="1:14" s="1" customFormat="1" x14ac:dyDescent="0.25">
      <c r="A2" s="33">
        <f>VLOOKUP(C2,_RESOURCE_MAP[],3,FALSE)</f>
        <v>1</v>
      </c>
      <c r="B2" s="25" t="str">
        <f>IFERROR(VLOOKUP(C2,_PACKAGES_MAP[],3,FALSE),"-")</f>
        <v>-</v>
      </c>
      <c r="C2" s="32" t="s">
        <v>4</v>
      </c>
      <c r="D2" s="32" t="s">
        <v>19</v>
      </c>
      <c r="E2" s="32" t="s">
        <v>3</v>
      </c>
      <c r="F2" s="32" t="str">
        <f>VLOOKUP(C2,_RESOURCE_MAP[],2,FALSE)</f>
        <v>User Account</v>
      </c>
      <c r="G2" s="46" t="str">
        <f>CONCATENATE(F2," ",VLOOKUP(E2,_FIELDS_DESCRIPTION_MAP[],2,FALSE))</f>
        <v>User Account description.</v>
      </c>
      <c r="H2" s="32" t="s">
        <v>565</v>
      </c>
      <c r="I2" s="32" t="s">
        <v>564</v>
      </c>
      <c r="J2" s="32" t="s">
        <v>561</v>
      </c>
      <c r="K2" s="34" t="s">
        <v>1182</v>
      </c>
      <c r="L2" s="34" t="s">
        <v>1223</v>
      </c>
      <c r="M2" s="34" t="s">
        <v>1</v>
      </c>
      <c r="N2" s="72" t="str">
        <f t="shared" ref="N2:N65" si="0">IF(AND(K2="-",L2="-",M2="-"),"-",CONCATENATE(IF(K2="-","",CONCATENATE("Default Value is """,K2,""". ")),IF(L2="-","",CONCATENATE("Possible values are ",L2,". ")),IF(M2="-","",CONCATENATE("Format is ",M2,"."))))</f>
        <v xml:space="preserve">Default Value is "null". Possible values are "null" or any string with length from 1 up to 64 chars. </v>
      </c>
    </row>
    <row r="3" spans="1:14" s="1" customFormat="1" x14ac:dyDescent="0.25">
      <c r="A3" s="33">
        <f>VLOOKUP(C3,_RESOURCE_MAP[],3,FALSE)</f>
        <v>1</v>
      </c>
      <c r="B3" s="25" t="str">
        <f>IFERROR(VLOOKUP(C3,_PACKAGES_MAP[],3,FALSE),"-")</f>
        <v>-</v>
      </c>
      <c r="C3" s="32" t="s">
        <v>4</v>
      </c>
      <c r="D3" s="32" t="s">
        <v>19</v>
      </c>
      <c r="E3" s="32" t="s">
        <v>566</v>
      </c>
      <c r="F3" s="32" t="str">
        <f>VLOOKUP(C3,_RESOURCE_MAP[],2,FALSE)</f>
        <v>User Account</v>
      </c>
      <c r="G3" s="46" t="str">
        <f>CONCATENATE(F3," ",VLOOKUP(E3,_FIELDS_DESCRIPTION_MAP[],2,FALSE))</f>
        <v>User Account administrative status.</v>
      </c>
      <c r="H3" s="32" t="s">
        <v>567</v>
      </c>
      <c r="I3" s="32" t="s">
        <v>564</v>
      </c>
      <c r="J3" s="32" t="s">
        <v>561</v>
      </c>
      <c r="K3" s="34" t="s">
        <v>1183</v>
      </c>
      <c r="L3" s="34" t="s">
        <v>1184</v>
      </c>
      <c r="M3" s="34" t="s">
        <v>1</v>
      </c>
      <c r="N3" s="72" t="str">
        <f t="shared" si="0"/>
        <v xml:space="preserve">Default Value is "true". Possible values are "true" or "false". </v>
      </c>
    </row>
    <row r="4" spans="1:14" s="1" customFormat="1" x14ac:dyDescent="0.25">
      <c r="A4" s="33">
        <f>VLOOKUP(C4,_RESOURCE_MAP[],3,FALSE)</f>
        <v>1</v>
      </c>
      <c r="B4" s="25" t="str">
        <f>IFERROR(VLOOKUP(C4,_PACKAGES_MAP[],3,FALSE),"-")</f>
        <v>-</v>
      </c>
      <c r="C4" s="32" t="s">
        <v>4</v>
      </c>
      <c r="D4" s="32" t="s">
        <v>19</v>
      </c>
      <c r="E4" s="32" t="s">
        <v>573</v>
      </c>
      <c r="F4" s="32" t="str">
        <f>VLOOKUP(C4,_RESOURCE_MAP[],2,FALSE)</f>
        <v>User Account</v>
      </c>
      <c r="G4" s="46" t="str">
        <f>CONCATENATE(F4," ",VLOOKUP(E4,_FIELDS_DESCRIPTION_MAP[],2,FALSE))</f>
        <v>User Account password hash fingerprint.</v>
      </c>
      <c r="H4" s="32" t="s">
        <v>565</v>
      </c>
      <c r="I4" s="32" t="s">
        <v>564</v>
      </c>
      <c r="J4" s="32" t="s">
        <v>561</v>
      </c>
      <c r="K4" s="34" t="s">
        <v>1</v>
      </c>
      <c r="L4" s="34" t="s">
        <v>1</v>
      </c>
      <c r="M4" s="34" t="s">
        <v>1</v>
      </c>
      <c r="N4" s="72" t="str">
        <f t="shared" si="0"/>
        <v>-</v>
      </c>
    </row>
    <row r="5" spans="1:14" s="1" customFormat="1" x14ac:dyDescent="0.25">
      <c r="A5" s="33">
        <f>VLOOKUP(C5,_RESOURCE_MAP[],3,FALSE)</f>
        <v>1</v>
      </c>
      <c r="B5" s="25" t="str">
        <f>IFERROR(VLOOKUP(C5,_PACKAGES_MAP[],3,FALSE),"-")</f>
        <v>-</v>
      </c>
      <c r="C5" s="32" t="s">
        <v>4</v>
      </c>
      <c r="D5" s="32" t="s">
        <v>19</v>
      </c>
      <c r="E5" s="32" t="s">
        <v>2334</v>
      </c>
      <c r="F5" s="32" t="str">
        <f>VLOOKUP(C5,_RESOURCE_MAP[],2,FALSE)</f>
        <v>User Account</v>
      </c>
      <c r="G5" s="46" t="str">
        <f>CONCATENATE(F5," ",VLOOKUP(E5,_FIELDS_DESCRIPTION_MAP[],2,FALSE))</f>
        <v>User Account password hash salt sufix.</v>
      </c>
      <c r="H5" s="32" t="s">
        <v>565</v>
      </c>
      <c r="I5" s="32" t="s">
        <v>564</v>
      </c>
      <c r="J5" s="32" t="s">
        <v>561</v>
      </c>
      <c r="K5" s="34" t="s">
        <v>2335</v>
      </c>
      <c r="L5" s="34" t="s">
        <v>1223</v>
      </c>
      <c r="M5" s="34" t="s">
        <v>1</v>
      </c>
      <c r="N5" s="72" t="str">
        <f t="shared" si="0"/>
        <v xml:space="preserve">Default Value is "automatically generated 8 bytes salt". Possible values are "null" or any string with length from 1 up to 64 chars. </v>
      </c>
    </row>
    <row r="6" spans="1:14" s="1" customFormat="1" x14ac:dyDescent="0.25">
      <c r="A6" s="33">
        <f>VLOOKUP(C6,_RESOURCE_MAP[],3,FALSE)</f>
        <v>1</v>
      </c>
      <c r="B6" s="25" t="str">
        <f>IFERROR(VLOOKUP(C6,_PACKAGES_MAP[],3,FALSE),"-")</f>
        <v>-</v>
      </c>
      <c r="C6" s="32" t="s">
        <v>4</v>
      </c>
      <c r="D6" s="32" t="s">
        <v>19</v>
      </c>
      <c r="E6" s="32" t="s">
        <v>574</v>
      </c>
      <c r="F6" s="32" t="str">
        <f>VLOOKUP(C6,_RESOURCE_MAP[],2,FALSE)</f>
        <v>User Account</v>
      </c>
      <c r="G6" s="46" t="str">
        <f>CONCATENATE(F6," ",VLOOKUP(E6,_FIELDS_DESCRIPTION_MAP[],2,FALSE))</f>
        <v>User Account password hash type.</v>
      </c>
      <c r="H6" s="32" t="s">
        <v>565</v>
      </c>
      <c r="I6" s="32" t="s">
        <v>564</v>
      </c>
      <c r="J6" s="32" t="s">
        <v>561</v>
      </c>
      <c r="K6" s="34" t="s">
        <v>2443</v>
      </c>
      <c r="L6" s="34" t="s">
        <v>1188</v>
      </c>
      <c r="M6" s="34" t="s">
        <v>1</v>
      </c>
      <c r="N6" s="72" t="str">
        <f t="shared" si="0"/>
        <v xml:space="preserve">Default Value is "SHA-512". Possible values are "MD5", "SHA-256" or "SHA-512". </v>
      </c>
    </row>
    <row r="7" spans="1:14" s="1" customFormat="1" x14ac:dyDescent="0.25">
      <c r="A7" s="33">
        <f>VLOOKUP(C7,_RESOURCE_MAP[],3,FALSE)</f>
        <v>1</v>
      </c>
      <c r="B7" s="25" t="str">
        <f>IFERROR(VLOOKUP(C7,_PACKAGES_MAP[],3,FALSE),"-")</f>
        <v>-</v>
      </c>
      <c r="C7" s="32" t="s">
        <v>4</v>
      </c>
      <c r="D7" s="32" t="s">
        <v>19</v>
      </c>
      <c r="E7" s="32" t="s">
        <v>558</v>
      </c>
      <c r="F7" s="32" t="str">
        <f>VLOOKUP(C7,_RESOURCE_MAP[],2,FALSE)</f>
        <v>User Account</v>
      </c>
      <c r="G7" s="46" t="str">
        <f>CONCATENATE(F7," ",VLOOKUP(E7,_FIELDS_DESCRIPTION_MAP[],2,FALSE))</f>
        <v>User Account unique identifier.</v>
      </c>
      <c r="H7" s="32" t="s">
        <v>565</v>
      </c>
      <c r="I7" s="32" t="s">
        <v>563</v>
      </c>
      <c r="J7" s="32" t="s">
        <v>561</v>
      </c>
      <c r="K7" s="34" t="s">
        <v>1185</v>
      </c>
      <c r="L7" s="34" t="s">
        <v>1194</v>
      </c>
      <c r="M7" s="34" t="s">
        <v>1193</v>
      </c>
      <c r="N7" s="72" t="str">
        <f t="shared" si="0"/>
        <v>Default Value is "Integer starting at 0". Possible values are any string with length from 1 up to 64 chars. Format is 1 up to 64 chars.</v>
      </c>
    </row>
    <row r="8" spans="1:14" s="1" customFormat="1" x14ac:dyDescent="0.25">
      <c r="A8" s="33">
        <f>VLOOKUP(C8,_RESOURCE_MAP[],3,FALSE)</f>
        <v>1</v>
      </c>
      <c r="B8" s="25" t="str">
        <f>IFERROR(VLOOKUP(C8,_PACKAGES_MAP[],3,FALSE),"-")</f>
        <v>-</v>
      </c>
      <c r="C8" s="32" t="s">
        <v>4</v>
      </c>
      <c r="D8" s="32" t="s">
        <v>19</v>
      </c>
      <c r="E8" s="32" t="s">
        <v>575</v>
      </c>
      <c r="F8" s="32" t="str">
        <f>VLOOKUP(C8,_RESOURCE_MAP[],2,FALSE)</f>
        <v>User Account</v>
      </c>
      <c r="G8" s="46" t="str">
        <f>CONCATENATE(F8," ",VLOOKUP(E8,_FIELDS_DESCRIPTION_MAP[],2,FALSE))</f>
        <v>User Account language/locale.</v>
      </c>
      <c r="H8" s="32" t="s">
        <v>565</v>
      </c>
      <c r="I8" s="32" t="s">
        <v>564</v>
      </c>
      <c r="J8" s="32" t="s">
        <v>561</v>
      </c>
      <c r="K8" s="34" t="s">
        <v>2322</v>
      </c>
      <c r="L8" s="34" t="s">
        <v>2321</v>
      </c>
      <c r="M8" s="34" t="s">
        <v>2320</v>
      </c>
      <c r="N8" s="72" t="str">
        <f t="shared" si="0"/>
        <v>Default Value is "same locale as defined on User.Profile". Possible values are any ISO-639-1 language code and any ISO-3166-Alpha-2 country code. Format is lc-CC (lc = language code, CC = country code).</v>
      </c>
    </row>
    <row r="9" spans="1:14" s="1" customFormat="1" x14ac:dyDescent="0.25">
      <c r="A9" s="33">
        <f>VLOOKUP(C9,_RESOURCE_MAP[],3,FALSE)</f>
        <v>1</v>
      </c>
      <c r="B9" s="25" t="str">
        <f>IFERROR(VLOOKUP(C9,_PACKAGES_MAP[],3,FALSE),"-")</f>
        <v>-</v>
      </c>
      <c r="C9" s="32" t="s">
        <v>4</v>
      </c>
      <c r="D9" s="32" t="s">
        <v>19</v>
      </c>
      <c r="E9" s="32" t="s">
        <v>360</v>
      </c>
      <c r="F9" s="32" t="str">
        <f>VLOOKUP(C9,_RESOURCE_MAP[],2,FALSE)</f>
        <v>User Account</v>
      </c>
      <c r="G9" s="46" t="str">
        <f>CONCATENATE(F9," ",VLOOKUP(E9,_FIELDS_DESCRIPTION_MAP[],2,FALSE))</f>
        <v>User Account name (alias).</v>
      </c>
      <c r="H9" s="32" t="s">
        <v>565</v>
      </c>
      <c r="I9" s="32" t="s">
        <v>564</v>
      </c>
      <c r="J9" s="32" t="s">
        <v>561</v>
      </c>
      <c r="K9" s="34" t="s">
        <v>2308</v>
      </c>
      <c r="L9" s="34" t="s">
        <v>1194</v>
      </c>
      <c r="M9" s="34" t="s">
        <v>1</v>
      </c>
      <c r="N9" s="72" t="str">
        <f t="shared" si="0"/>
        <v xml:space="preserve">Default Value is "same value as Id". Possible values are any string with length from 1 up to 64 chars. </v>
      </c>
    </row>
    <row r="10" spans="1:14" s="1" customFormat="1" x14ac:dyDescent="0.25">
      <c r="A10" s="33">
        <f>VLOOKUP(C10,_RESOURCE_MAP[],3,FALSE)</f>
        <v>1</v>
      </c>
      <c r="B10" s="25" t="str">
        <f>IFERROR(VLOOKUP(C10,_PACKAGES_MAP[],3,FALSE),"-")</f>
        <v>-</v>
      </c>
      <c r="C10" s="32" t="s">
        <v>4</v>
      </c>
      <c r="D10" s="32" t="s">
        <v>19</v>
      </c>
      <c r="E10" s="32" t="s">
        <v>560</v>
      </c>
      <c r="F10" s="32" t="str">
        <f>VLOOKUP(C10,_RESOURCE_MAP[],2,FALSE)</f>
        <v>User Account</v>
      </c>
      <c r="G10" s="46" t="str">
        <f>CONCATENATE(F10," ",VLOOKUP(E10,_FIELDS_DESCRIPTION_MAP[],2,FALSE))</f>
        <v>User Account password.</v>
      </c>
      <c r="H10" s="32" t="s">
        <v>565</v>
      </c>
      <c r="I10" s="32" t="s">
        <v>564</v>
      </c>
      <c r="J10" s="32" t="s">
        <v>561</v>
      </c>
      <c r="K10" s="34" t="s">
        <v>1</v>
      </c>
      <c r="L10" s="34" t="s">
        <v>1261</v>
      </c>
      <c r="M10" s="34" t="s">
        <v>1</v>
      </c>
      <c r="N10" s="72" t="str">
        <f t="shared" si="0"/>
        <v xml:space="preserve">Possible values are any string with length from 3 up to 64 chars. </v>
      </c>
    </row>
    <row r="11" spans="1:14" s="1" customFormat="1" x14ac:dyDescent="0.25">
      <c r="A11" s="33">
        <f>VLOOKUP(C11,_RESOURCE_MAP[],3,FALSE)</f>
        <v>1</v>
      </c>
      <c r="B11" s="25" t="str">
        <f>IFERROR(VLOOKUP(C11,_PACKAGES_MAP[],3,FALSE),"-")</f>
        <v>-</v>
      </c>
      <c r="C11" s="32" t="s">
        <v>4</v>
      </c>
      <c r="D11" s="32" t="s">
        <v>19</v>
      </c>
      <c r="E11" s="32" t="s">
        <v>568</v>
      </c>
      <c r="F11" s="32" t="str">
        <f>VLOOKUP(C11,_RESOURCE_MAP[],2,FALSE)</f>
        <v>User Account</v>
      </c>
      <c r="G11" s="46" t="str">
        <f>CONCATENATE(F11," ",VLOOKUP(E11,_FIELDS_DESCRIPTION_MAP[],2,FALSE))</f>
        <v>User Account Id of the linked role.</v>
      </c>
      <c r="H11" s="32" t="s">
        <v>565</v>
      </c>
      <c r="I11" s="32" t="s">
        <v>564</v>
      </c>
      <c r="J11" s="32" t="s">
        <v>552</v>
      </c>
      <c r="K11" s="34" t="s">
        <v>1</v>
      </c>
      <c r="L11" s="34" t="s">
        <v>1278</v>
      </c>
      <c r="M11" s="34" t="s">
        <v>1</v>
      </c>
      <c r="N11" s="72" t="str">
        <f t="shared" si="0"/>
        <v xml:space="preserve">Possible values are valid "User.Accounts.Roles.{RoleId}" object. </v>
      </c>
    </row>
    <row r="12" spans="1:14" s="1" customFormat="1" x14ac:dyDescent="0.25">
      <c r="A12" s="33">
        <f>VLOOKUP(C12,_RESOURCE_MAP[],3,FALSE)</f>
        <v>1</v>
      </c>
      <c r="B12" s="25" t="str">
        <f>IFERROR(VLOOKUP(C12,_PACKAGES_MAP[],3,FALSE),"-")</f>
        <v>-</v>
      </c>
      <c r="C12" s="32" t="s">
        <v>4</v>
      </c>
      <c r="D12" s="32" t="s">
        <v>19</v>
      </c>
      <c r="E12" s="32" t="s">
        <v>559</v>
      </c>
      <c r="F12" s="32" t="str">
        <f>VLOOKUP(C12,_RESOURCE_MAP[],2,FALSE)</f>
        <v>User Account</v>
      </c>
      <c r="G12" s="46" t="str">
        <f>CONCATENATE(F12," ",VLOOKUP(E12,_FIELDS_DESCRIPTION_MAP[],2,FALSE))</f>
        <v>User Account username.</v>
      </c>
      <c r="H12" s="32" t="s">
        <v>565</v>
      </c>
      <c r="I12" s="32" t="s">
        <v>564</v>
      </c>
      <c r="J12" s="32" t="s">
        <v>552</v>
      </c>
      <c r="K12" s="34" t="s">
        <v>1</v>
      </c>
      <c r="L12" s="34" t="s">
        <v>1194</v>
      </c>
      <c r="M12" s="34" t="s">
        <v>1</v>
      </c>
      <c r="N12" s="72" t="str">
        <f t="shared" si="0"/>
        <v xml:space="preserve">Possible values are any string with length from 1 up to 64 chars. </v>
      </c>
    </row>
    <row r="13" spans="1:14" s="1" customFormat="1" x14ac:dyDescent="0.25">
      <c r="A13" s="33">
        <f>VLOOKUP(C13,_RESOURCE_MAP[],3,FALSE)</f>
        <v>1</v>
      </c>
      <c r="B13" s="25" t="str">
        <f>IFERROR(VLOOKUP(C13,_PACKAGES_MAP[],3,FALSE),"-")</f>
        <v>-</v>
      </c>
      <c r="C13" s="32" t="s">
        <v>4</v>
      </c>
      <c r="D13" s="32" t="s">
        <v>2338</v>
      </c>
      <c r="E13" s="32" t="s">
        <v>558</v>
      </c>
      <c r="F13" s="32" t="str">
        <f>VLOOKUP(C13,_RESOURCE_MAP[],2,FALSE)</f>
        <v>User Account</v>
      </c>
      <c r="G13" s="46" t="str">
        <f>CONCATENATE(F13," ",VLOOKUP(E13,_FIELDS_DESCRIPTION_MAP[],2,FALSE))</f>
        <v>User Account unique identifier.</v>
      </c>
      <c r="H13" s="32" t="s">
        <v>565</v>
      </c>
      <c r="I13" s="32" t="s">
        <v>572</v>
      </c>
      <c r="J13" s="32" t="s">
        <v>1</v>
      </c>
      <c r="K13" s="34" t="s">
        <v>1</v>
      </c>
      <c r="L13" s="34" t="s">
        <v>2343</v>
      </c>
      <c r="M13" s="34" t="s">
        <v>1</v>
      </c>
      <c r="N13" s="72" t="str">
        <f t="shared" si="0"/>
        <v xml:space="preserve">Possible values are valid "User.Accounts.{AccountId}" object. </v>
      </c>
    </row>
    <row r="14" spans="1:14" s="1" customFormat="1" x14ac:dyDescent="0.25">
      <c r="A14" s="33">
        <f>VLOOKUP(C14,_RESOURCE_MAP[],3,FALSE)</f>
        <v>1</v>
      </c>
      <c r="B14" s="25" t="str">
        <f>IFERROR(VLOOKUP(C14,_PACKAGES_MAP[],3,FALSE),"-")</f>
        <v>-</v>
      </c>
      <c r="C14" s="32" t="s">
        <v>4</v>
      </c>
      <c r="D14" s="32" t="s">
        <v>2338</v>
      </c>
      <c r="E14" s="32" t="s">
        <v>560</v>
      </c>
      <c r="F14" s="32" t="str">
        <f>VLOOKUP(C14,_RESOURCE_MAP[],2,FALSE)</f>
        <v>User Account</v>
      </c>
      <c r="G14" s="46" t="str">
        <f>CONCATENATE(F14," ",VLOOKUP(E14,_FIELDS_DESCRIPTION_MAP[],2,FALSE))</f>
        <v>User Account password.</v>
      </c>
      <c r="H14" s="32" t="s">
        <v>565</v>
      </c>
      <c r="I14" s="32" t="s">
        <v>564</v>
      </c>
      <c r="J14" s="32" t="s">
        <v>552</v>
      </c>
      <c r="K14" s="34" t="s">
        <v>1</v>
      </c>
      <c r="L14" s="34" t="s">
        <v>1261</v>
      </c>
      <c r="M14" s="34" t="s">
        <v>1</v>
      </c>
      <c r="N14" s="72" t="str">
        <f t="shared" si="0"/>
        <v xml:space="preserve">Possible values are any string with length from 3 up to 64 chars. </v>
      </c>
    </row>
    <row r="15" spans="1:14" s="1" customFormat="1" x14ac:dyDescent="0.25">
      <c r="A15" s="33">
        <f>VLOOKUP(C15,_RESOURCE_MAP[],3,FALSE)</f>
        <v>1</v>
      </c>
      <c r="B15" s="25" t="str">
        <f>IFERROR(VLOOKUP(C15,_PACKAGES_MAP[],3,FALSE),"-")</f>
        <v>-</v>
      </c>
      <c r="C15" s="32" t="s">
        <v>4</v>
      </c>
      <c r="D15" s="32" t="s">
        <v>2338</v>
      </c>
      <c r="E15" s="32" t="s">
        <v>559</v>
      </c>
      <c r="F15" s="32" t="str">
        <f>VLOOKUP(C15,_RESOURCE_MAP[],2,FALSE)</f>
        <v>User Account</v>
      </c>
      <c r="G15" s="46" t="str">
        <f>CONCATENATE(F15," ",VLOOKUP(E15,_FIELDS_DESCRIPTION_MAP[],2,FALSE))</f>
        <v>User Account username.</v>
      </c>
      <c r="H15" s="32" t="s">
        <v>565</v>
      </c>
      <c r="I15" s="32" t="s">
        <v>564</v>
      </c>
      <c r="J15" s="32" t="s">
        <v>552</v>
      </c>
      <c r="K15" s="34" t="s">
        <v>1</v>
      </c>
      <c r="L15" s="34" t="s">
        <v>1194</v>
      </c>
      <c r="M15" s="34" t="s">
        <v>1</v>
      </c>
      <c r="N15" s="72" t="str">
        <f t="shared" si="0"/>
        <v xml:space="preserve">Possible values are any string with length from 1 up to 64 chars. </v>
      </c>
    </row>
    <row r="16" spans="1:14" s="1" customFormat="1" x14ac:dyDescent="0.25">
      <c r="A16" s="33">
        <f>VLOOKUP(C16,_RESOURCE_MAP[],3,FALSE)</f>
        <v>1</v>
      </c>
      <c r="B16" s="25" t="str">
        <f>IFERROR(VLOOKUP(C16,_PACKAGES_MAP[],3,FALSE),"-")</f>
        <v>-</v>
      </c>
      <c r="C16" s="32" t="s">
        <v>4</v>
      </c>
      <c r="D16" s="32" t="s">
        <v>20</v>
      </c>
      <c r="E16" s="32" t="s">
        <v>569</v>
      </c>
      <c r="F16" s="32" t="str">
        <f>VLOOKUP(C16,_RESOURCE_MAP[],2,FALSE)</f>
        <v>User Account</v>
      </c>
      <c r="G16" s="46" t="str">
        <f>CONCATENATE(F16," ",VLOOKUP(E16,_FIELDS_DESCRIPTION_MAP[],2,FALSE))</f>
        <v>User Account maximum number of returned entries.</v>
      </c>
      <c r="H16" s="32" t="s">
        <v>570</v>
      </c>
      <c r="I16" s="32" t="s">
        <v>563</v>
      </c>
      <c r="J16" s="32" t="s">
        <v>561</v>
      </c>
      <c r="K16" s="34" t="s">
        <v>1186</v>
      </c>
      <c r="L16" s="34" t="s">
        <v>1187</v>
      </c>
      <c r="M16" s="34" t="s">
        <v>1</v>
      </c>
      <c r="N16" s="72" t="str">
        <f t="shared" si="0"/>
        <v xml:space="preserve">Default Value is "0". Possible values are "0" to fetch all entries or positive integer. </v>
      </c>
    </row>
    <row r="17" spans="1:14" s="1" customFormat="1" x14ac:dyDescent="0.25">
      <c r="A17" s="33">
        <f>VLOOKUP(C17,_RESOURCE_MAP[],3,FALSE)</f>
        <v>1</v>
      </c>
      <c r="B17" s="25" t="str">
        <f>IFERROR(VLOOKUP(C17,_PACKAGES_MAP[],3,FALSE),"-")</f>
        <v>-</v>
      </c>
      <c r="C17" s="32" t="s">
        <v>4</v>
      </c>
      <c r="D17" s="32" t="s">
        <v>20</v>
      </c>
      <c r="E17" s="32" t="s">
        <v>20</v>
      </c>
      <c r="F17" s="32" t="str">
        <f>VLOOKUP(C17,_RESOURCE_MAP[],2,FALSE)</f>
        <v>User Account</v>
      </c>
      <c r="G17" s="46" t="str">
        <f>CONCATENATE(F17," ",VLOOKUP(E17,_FIELDS_DESCRIPTION_MAP[],2,FALSE))</f>
        <v>User Account list of entries.</v>
      </c>
      <c r="H17" s="32" t="s">
        <v>20</v>
      </c>
      <c r="I17" s="32" t="s">
        <v>572</v>
      </c>
      <c r="J17" s="32" t="s">
        <v>1</v>
      </c>
      <c r="K17" s="34" t="s">
        <v>1</v>
      </c>
      <c r="L17" s="34" t="s">
        <v>1</v>
      </c>
      <c r="M17" s="34" t="s">
        <v>1</v>
      </c>
      <c r="N17" s="72" t="str">
        <f t="shared" si="0"/>
        <v>-</v>
      </c>
    </row>
    <row r="18" spans="1:14" s="1" customFormat="1" x14ac:dyDescent="0.25">
      <c r="A18" s="33">
        <f>VLOOKUP(C18,_RESOURCE_MAP[],3,FALSE)</f>
        <v>1</v>
      </c>
      <c r="B18" s="25" t="str">
        <f>IFERROR(VLOOKUP(C18,_PACKAGES_MAP[],3,FALSE),"-")</f>
        <v>-</v>
      </c>
      <c r="C18" s="32" t="s">
        <v>4</v>
      </c>
      <c r="D18" s="32" t="s">
        <v>20</v>
      </c>
      <c r="E18" s="32" t="s">
        <v>571</v>
      </c>
      <c r="F18" s="32" t="str">
        <f>VLOOKUP(C18,_RESOURCE_MAP[],2,FALSE)</f>
        <v>User Account</v>
      </c>
      <c r="G18" s="46" t="str">
        <f>CONCATENATE(F18," ",VLOOKUP(E18,_FIELDS_DESCRIPTION_MAP[],2,FALSE))</f>
        <v>User Account list start offset.</v>
      </c>
      <c r="H18" s="32" t="s">
        <v>570</v>
      </c>
      <c r="I18" s="32" t="s">
        <v>563</v>
      </c>
      <c r="J18" s="32" t="s">
        <v>561</v>
      </c>
      <c r="K18" s="34" t="s">
        <v>1186</v>
      </c>
      <c r="L18" s="34" t="s">
        <v>1187</v>
      </c>
      <c r="M18" s="34" t="s">
        <v>1</v>
      </c>
      <c r="N18" s="72" t="str">
        <f t="shared" si="0"/>
        <v xml:space="preserve">Default Value is "0". Possible values are "0" to fetch all entries or positive integer. </v>
      </c>
    </row>
    <row r="19" spans="1:14" s="1" customFormat="1" x14ac:dyDescent="0.25">
      <c r="A19" s="33">
        <f>VLOOKUP(C19,_RESOURCE_MAP[],3,FALSE)</f>
        <v>1</v>
      </c>
      <c r="B19" s="25" t="str">
        <f>IFERROR(VLOOKUP(C19,_PACKAGES_MAP[],3,FALSE),"-")</f>
        <v>-</v>
      </c>
      <c r="C19" s="32" t="s">
        <v>5</v>
      </c>
      <c r="D19" s="32" t="s">
        <v>22</v>
      </c>
      <c r="E19" s="32" t="s">
        <v>3</v>
      </c>
      <c r="F19" s="32" t="str">
        <f>VLOOKUP(C19,_RESOURCE_MAP[],2,FALSE)</f>
        <v>User Account</v>
      </c>
      <c r="G19" s="46" t="str">
        <f>CONCATENATE(F19," ",VLOOKUP(E19,_FIELDS_DESCRIPTION_MAP[],2,FALSE))</f>
        <v>User Account description.</v>
      </c>
      <c r="H19" s="32" t="s">
        <v>565</v>
      </c>
      <c r="I19" s="32" t="s">
        <v>572</v>
      </c>
      <c r="J19" s="32" t="s">
        <v>1</v>
      </c>
      <c r="K19" s="34" t="s">
        <v>1</v>
      </c>
      <c r="L19" s="34" t="s">
        <v>1223</v>
      </c>
      <c r="M19" s="34" t="s">
        <v>1</v>
      </c>
      <c r="N19" s="72" t="str">
        <f t="shared" si="0"/>
        <v xml:space="preserve">Possible values are "null" or any string with length from 1 up to 64 chars. </v>
      </c>
    </row>
    <row r="20" spans="1:14" s="1" customFormat="1" x14ac:dyDescent="0.25">
      <c r="A20" s="33">
        <f>VLOOKUP(C20,_RESOURCE_MAP[],3,FALSE)</f>
        <v>1</v>
      </c>
      <c r="B20" s="25" t="str">
        <f>IFERROR(VLOOKUP(C20,_PACKAGES_MAP[],3,FALSE),"-")</f>
        <v>-</v>
      </c>
      <c r="C20" s="32" t="s">
        <v>5</v>
      </c>
      <c r="D20" s="32" t="s">
        <v>22</v>
      </c>
      <c r="E20" s="32" t="s">
        <v>566</v>
      </c>
      <c r="F20" s="32" t="str">
        <f>VLOOKUP(C20,_RESOURCE_MAP[],2,FALSE)</f>
        <v>User Account</v>
      </c>
      <c r="G20" s="46" t="str">
        <f>CONCATENATE(F20," ",VLOOKUP(E20,_FIELDS_DESCRIPTION_MAP[],2,FALSE))</f>
        <v>User Account administrative status.</v>
      </c>
      <c r="H20" s="32" t="s">
        <v>567</v>
      </c>
      <c r="I20" s="32" t="s">
        <v>572</v>
      </c>
      <c r="J20" s="32" t="s">
        <v>1</v>
      </c>
      <c r="K20" s="34" t="s">
        <v>1</v>
      </c>
      <c r="L20" s="34" t="s">
        <v>1184</v>
      </c>
      <c r="M20" s="34" t="s">
        <v>1</v>
      </c>
      <c r="N20" s="72" t="str">
        <f t="shared" si="0"/>
        <v xml:space="preserve">Possible values are "true" or "false". </v>
      </c>
    </row>
    <row r="21" spans="1:14" s="1" customFormat="1" x14ac:dyDescent="0.25">
      <c r="A21" s="33">
        <f>VLOOKUP(C21,_RESOURCE_MAP[],3,FALSE)</f>
        <v>1</v>
      </c>
      <c r="B21" s="25" t="str">
        <f>IFERROR(VLOOKUP(C21,_PACKAGES_MAP[],3,FALSE),"-")</f>
        <v>-</v>
      </c>
      <c r="C21" s="32" t="s">
        <v>5</v>
      </c>
      <c r="D21" s="32" t="s">
        <v>22</v>
      </c>
      <c r="E21" s="32" t="s">
        <v>573</v>
      </c>
      <c r="F21" s="32" t="str">
        <f>VLOOKUP(C21,_RESOURCE_MAP[],2,FALSE)</f>
        <v>User Account</v>
      </c>
      <c r="G21" s="46" t="str">
        <f>CONCATENATE(F21," ",VLOOKUP(E21,_FIELDS_DESCRIPTION_MAP[],2,FALSE))</f>
        <v>User Account password hash fingerprint.</v>
      </c>
      <c r="H21" s="32" t="s">
        <v>565</v>
      </c>
      <c r="I21" s="32" t="s">
        <v>572</v>
      </c>
      <c r="J21" s="32" t="s">
        <v>1</v>
      </c>
      <c r="K21" s="34" t="s">
        <v>1</v>
      </c>
      <c r="L21" s="34" t="s">
        <v>1</v>
      </c>
      <c r="M21" s="34" t="s">
        <v>1</v>
      </c>
      <c r="N21" s="72" t="str">
        <f t="shared" si="0"/>
        <v>-</v>
      </c>
    </row>
    <row r="22" spans="1:14" s="1" customFormat="1" x14ac:dyDescent="0.25">
      <c r="A22" s="33">
        <f>VLOOKUP(C22,_RESOURCE_MAP[],3,FALSE)</f>
        <v>1</v>
      </c>
      <c r="B22" s="25" t="str">
        <f>IFERROR(VLOOKUP(C22,_PACKAGES_MAP[],3,FALSE),"-")</f>
        <v>-</v>
      </c>
      <c r="C22" s="32" t="s">
        <v>5</v>
      </c>
      <c r="D22" s="32" t="s">
        <v>22</v>
      </c>
      <c r="E22" s="32" t="s">
        <v>2334</v>
      </c>
      <c r="F22" s="32" t="str">
        <f>VLOOKUP(C22,_RESOURCE_MAP[],2,FALSE)</f>
        <v>User Account</v>
      </c>
      <c r="G22" s="46" t="str">
        <f>CONCATENATE(F22," ",VLOOKUP(E22,_FIELDS_DESCRIPTION_MAP[],2,FALSE))</f>
        <v>User Account password hash salt sufix.</v>
      </c>
      <c r="H22" s="32" t="s">
        <v>565</v>
      </c>
      <c r="I22" s="32" t="s">
        <v>572</v>
      </c>
      <c r="J22" s="32" t="s">
        <v>1</v>
      </c>
      <c r="K22" s="34" t="s">
        <v>1</v>
      </c>
      <c r="L22" s="34" t="s">
        <v>1223</v>
      </c>
      <c r="M22" s="34" t="s">
        <v>1</v>
      </c>
      <c r="N22" s="72" t="str">
        <f t="shared" si="0"/>
        <v xml:space="preserve">Possible values are "null" or any string with length from 1 up to 64 chars. </v>
      </c>
    </row>
    <row r="23" spans="1:14" s="1" customFormat="1" x14ac:dyDescent="0.25">
      <c r="A23" s="33">
        <f>VLOOKUP(C23,_RESOURCE_MAP[],3,FALSE)</f>
        <v>1</v>
      </c>
      <c r="B23" s="25" t="str">
        <f>IFERROR(VLOOKUP(C23,_PACKAGES_MAP[],3,FALSE),"-")</f>
        <v>-</v>
      </c>
      <c r="C23" s="32" t="s">
        <v>5</v>
      </c>
      <c r="D23" s="32" t="s">
        <v>22</v>
      </c>
      <c r="E23" s="32" t="s">
        <v>574</v>
      </c>
      <c r="F23" s="32" t="str">
        <f>VLOOKUP(C23,_RESOURCE_MAP[],2,FALSE)</f>
        <v>User Account</v>
      </c>
      <c r="G23" s="46" t="str">
        <f>CONCATENATE(F23," ",VLOOKUP(E23,_FIELDS_DESCRIPTION_MAP[],2,FALSE))</f>
        <v>User Account password hash type.</v>
      </c>
      <c r="H23" s="32" t="s">
        <v>565</v>
      </c>
      <c r="I23" s="32" t="s">
        <v>572</v>
      </c>
      <c r="J23" s="32" t="s">
        <v>1</v>
      </c>
      <c r="K23" s="34" t="s">
        <v>1</v>
      </c>
      <c r="L23" s="34" t="s">
        <v>1188</v>
      </c>
      <c r="M23" s="34" t="s">
        <v>1</v>
      </c>
      <c r="N23" s="72" t="str">
        <f t="shared" si="0"/>
        <v xml:space="preserve">Possible values are "MD5", "SHA-256" or "SHA-512". </v>
      </c>
    </row>
    <row r="24" spans="1:14" s="1" customFormat="1" x14ac:dyDescent="0.25">
      <c r="A24" s="33">
        <f>VLOOKUP(C24,_RESOURCE_MAP[],3,FALSE)</f>
        <v>1</v>
      </c>
      <c r="B24" s="25" t="str">
        <f>IFERROR(VLOOKUP(C24,_PACKAGES_MAP[],3,FALSE),"-")</f>
        <v>-</v>
      </c>
      <c r="C24" s="32" t="s">
        <v>5</v>
      </c>
      <c r="D24" s="32" t="s">
        <v>22</v>
      </c>
      <c r="E24" s="32" t="s">
        <v>558</v>
      </c>
      <c r="F24" s="32" t="str">
        <f>VLOOKUP(C24,_RESOURCE_MAP[],2,FALSE)</f>
        <v>User Account</v>
      </c>
      <c r="G24" s="46" t="str">
        <f>CONCATENATE(F24," ",VLOOKUP(E24,_FIELDS_DESCRIPTION_MAP[],2,FALSE))</f>
        <v>User Account unique identifier.</v>
      </c>
      <c r="H24" s="32" t="s">
        <v>565</v>
      </c>
      <c r="I24" s="32" t="s">
        <v>572</v>
      </c>
      <c r="J24" s="32" t="s">
        <v>1</v>
      </c>
      <c r="K24" s="34" t="s">
        <v>1</v>
      </c>
      <c r="L24" s="34" t="s">
        <v>1194</v>
      </c>
      <c r="M24" s="34" t="s">
        <v>1193</v>
      </c>
      <c r="N24" s="72" t="str">
        <f t="shared" si="0"/>
        <v>Possible values are any string with length from 1 up to 64 chars. Format is 1 up to 64 chars.</v>
      </c>
    </row>
    <row r="25" spans="1:14" s="1" customFormat="1" x14ac:dyDescent="0.25">
      <c r="A25" s="33">
        <f>VLOOKUP(C25,_RESOURCE_MAP[],3,FALSE)</f>
        <v>1</v>
      </c>
      <c r="B25" s="25" t="str">
        <f>IFERROR(VLOOKUP(C25,_PACKAGES_MAP[],3,FALSE),"-")</f>
        <v>-</v>
      </c>
      <c r="C25" s="32" t="s">
        <v>5</v>
      </c>
      <c r="D25" s="32" t="s">
        <v>22</v>
      </c>
      <c r="E25" s="32" t="s">
        <v>575</v>
      </c>
      <c r="F25" s="32" t="str">
        <f>VLOOKUP(C25,_RESOURCE_MAP[],2,FALSE)</f>
        <v>User Account</v>
      </c>
      <c r="G25" s="46" t="str">
        <f>CONCATENATE(F25," ",VLOOKUP(E25,_FIELDS_DESCRIPTION_MAP[],2,FALSE))</f>
        <v>User Account language/locale.</v>
      </c>
      <c r="H25" s="32" t="s">
        <v>565</v>
      </c>
      <c r="I25" s="32" t="s">
        <v>572</v>
      </c>
      <c r="J25" s="32" t="s">
        <v>1</v>
      </c>
      <c r="K25" s="34" t="s">
        <v>1</v>
      </c>
      <c r="L25" s="34" t="s">
        <v>2321</v>
      </c>
      <c r="M25" s="34" t="s">
        <v>2320</v>
      </c>
      <c r="N25" s="72" t="str">
        <f t="shared" si="0"/>
        <v>Possible values are any ISO-639-1 language code and any ISO-3166-Alpha-2 country code. Format is lc-CC (lc = language code, CC = country code).</v>
      </c>
    </row>
    <row r="26" spans="1:14" s="1" customFormat="1" x14ac:dyDescent="0.25">
      <c r="A26" s="33">
        <f>VLOOKUP(C26,_RESOURCE_MAP[],3,FALSE)</f>
        <v>1</v>
      </c>
      <c r="B26" s="25" t="str">
        <f>IFERROR(VLOOKUP(C26,_PACKAGES_MAP[],3,FALSE),"-")</f>
        <v>-</v>
      </c>
      <c r="C26" s="32" t="s">
        <v>5</v>
      </c>
      <c r="D26" s="32" t="s">
        <v>22</v>
      </c>
      <c r="E26" s="32" t="s">
        <v>360</v>
      </c>
      <c r="F26" s="32" t="str">
        <f>VLOOKUP(C26,_RESOURCE_MAP[],2,FALSE)</f>
        <v>User Account</v>
      </c>
      <c r="G26" s="46" t="str">
        <f>CONCATENATE(F26," ",VLOOKUP(E26,_FIELDS_DESCRIPTION_MAP[],2,FALSE))</f>
        <v>User Account name (alias).</v>
      </c>
      <c r="H26" s="32" t="s">
        <v>565</v>
      </c>
      <c r="I26" s="32" t="s">
        <v>572</v>
      </c>
      <c r="J26" s="32" t="s">
        <v>1</v>
      </c>
      <c r="K26" s="34" t="s">
        <v>1</v>
      </c>
      <c r="L26" s="34" t="s">
        <v>1194</v>
      </c>
      <c r="M26" s="34" t="s">
        <v>1</v>
      </c>
      <c r="N26" s="72" t="str">
        <f t="shared" si="0"/>
        <v xml:space="preserve">Possible values are any string with length from 1 up to 64 chars. </v>
      </c>
    </row>
    <row r="27" spans="1:14" s="1" customFormat="1" x14ac:dyDescent="0.25">
      <c r="A27" s="33">
        <f>VLOOKUP(C27,_RESOURCE_MAP[],3,FALSE)</f>
        <v>1</v>
      </c>
      <c r="B27" s="25" t="str">
        <f>IFERROR(VLOOKUP(C27,_PACKAGES_MAP[],3,FALSE),"-")</f>
        <v>-</v>
      </c>
      <c r="C27" s="32" t="s">
        <v>5</v>
      </c>
      <c r="D27" s="32" t="s">
        <v>22</v>
      </c>
      <c r="E27" s="32" t="s">
        <v>568</v>
      </c>
      <c r="F27" s="32" t="str">
        <f>VLOOKUP(C27,_RESOURCE_MAP[],2,FALSE)</f>
        <v>User Account</v>
      </c>
      <c r="G27" s="46" t="str">
        <f>CONCATENATE(F27," ",VLOOKUP(E27,_FIELDS_DESCRIPTION_MAP[],2,FALSE))</f>
        <v>User Account Id of the linked role.</v>
      </c>
      <c r="H27" s="32" t="s">
        <v>565</v>
      </c>
      <c r="I27" s="32" t="s">
        <v>572</v>
      </c>
      <c r="J27" s="32" t="s">
        <v>1</v>
      </c>
      <c r="K27" s="34" t="s">
        <v>1</v>
      </c>
      <c r="L27" s="34" t="s">
        <v>1278</v>
      </c>
      <c r="M27" s="34" t="s">
        <v>1</v>
      </c>
      <c r="N27" s="72" t="str">
        <f t="shared" si="0"/>
        <v xml:space="preserve">Possible values are valid "User.Accounts.Roles.{RoleId}" object. </v>
      </c>
    </row>
    <row r="28" spans="1:14" s="1" customFormat="1" x14ac:dyDescent="0.25">
      <c r="A28" s="33">
        <f>VLOOKUP(C28,_RESOURCE_MAP[],3,FALSE)</f>
        <v>1</v>
      </c>
      <c r="B28" s="25" t="str">
        <f>IFERROR(VLOOKUP(C28,_PACKAGES_MAP[],3,FALSE),"-")</f>
        <v>-</v>
      </c>
      <c r="C28" s="32" t="s">
        <v>5</v>
      </c>
      <c r="D28" s="32" t="s">
        <v>22</v>
      </c>
      <c r="E28" s="32" t="s">
        <v>559</v>
      </c>
      <c r="F28" s="32" t="str">
        <f>VLOOKUP(C28,_RESOURCE_MAP[],2,FALSE)</f>
        <v>User Account</v>
      </c>
      <c r="G28" s="46" t="str">
        <f>CONCATENATE(F28," ",VLOOKUP(E28,_FIELDS_DESCRIPTION_MAP[],2,FALSE))</f>
        <v>User Account username.</v>
      </c>
      <c r="H28" s="32" t="s">
        <v>565</v>
      </c>
      <c r="I28" s="32" t="s">
        <v>572</v>
      </c>
      <c r="J28" s="32" t="s">
        <v>1</v>
      </c>
      <c r="K28" s="34" t="s">
        <v>1</v>
      </c>
      <c r="L28" s="34" t="s">
        <v>1194</v>
      </c>
      <c r="M28" s="34" t="s">
        <v>1</v>
      </c>
      <c r="N28" s="72" t="str">
        <f t="shared" si="0"/>
        <v xml:space="preserve">Possible values are any string with length from 1 up to 64 chars. </v>
      </c>
    </row>
    <row r="29" spans="1:14" s="1" customFormat="1" x14ac:dyDescent="0.25">
      <c r="A29" s="33">
        <f>VLOOKUP(C29,_RESOURCE_MAP[],3,FALSE)</f>
        <v>1</v>
      </c>
      <c r="B29" s="25" t="str">
        <f>IFERROR(VLOOKUP(C29,_PACKAGES_MAP[],3,FALSE),"-")</f>
        <v>-</v>
      </c>
      <c r="C29" s="32" t="s">
        <v>5</v>
      </c>
      <c r="D29" s="32" t="s">
        <v>21</v>
      </c>
      <c r="E29" s="32" t="s">
        <v>3</v>
      </c>
      <c r="F29" s="32" t="str">
        <f>VLOOKUP(C29,_RESOURCE_MAP[],2,FALSE)</f>
        <v>User Account</v>
      </c>
      <c r="G29" s="46" t="str">
        <f>CONCATENATE(F29," ",VLOOKUP(E29,_FIELDS_DESCRIPTION_MAP[],2,FALSE))</f>
        <v>User Account description.</v>
      </c>
      <c r="H29" s="32" t="s">
        <v>565</v>
      </c>
      <c r="I29" s="32" t="s">
        <v>564</v>
      </c>
      <c r="J29" s="32" t="s">
        <v>561</v>
      </c>
      <c r="K29" s="34" t="s">
        <v>1658</v>
      </c>
      <c r="L29" s="34" t="s">
        <v>1223</v>
      </c>
      <c r="M29" s="34" t="s">
        <v>1</v>
      </c>
      <c r="N29" s="72" t="str">
        <f t="shared" si="0"/>
        <v xml:space="preserve">Default Value is "the existing configuration". Possible values are "null" or any string with length from 1 up to 64 chars. </v>
      </c>
    </row>
    <row r="30" spans="1:14" s="1" customFormat="1" x14ac:dyDescent="0.25">
      <c r="A30" s="33">
        <f>VLOOKUP(C30,_RESOURCE_MAP[],3,FALSE)</f>
        <v>1</v>
      </c>
      <c r="B30" s="25" t="str">
        <f>IFERROR(VLOOKUP(C30,_PACKAGES_MAP[],3,FALSE),"-")</f>
        <v>-</v>
      </c>
      <c r="C30" s="32" t="s">
        <v>5</v>
      </c>
      <c r="D30" s="32" t="s">
        <v>21</v>
      </c>
      <c r="E30" s="32" t="s">
        <v>566</v>
      </c>
      <c r="F30" s="32" t="str">
        <f>VLOOKUP(C30,_RESOURCE_MAP[],2,FALSE)</f>
        <v>User Account</v>
      </c>
      <c r="G30" s="46" t="str">
        <f>CONCATENATE(F30," ",VLOOKUP(E30,_FIELDS_DESCRIPTION_MAP[],2,FALSE))</f>
        <v>User Account administrative status.</v>
      </c>
      <c r="H30" s="32" t="s">
        <v>567</v>
      </c>
      <c r="I30" s="32" t="s">
        <v>564</v>
      </c>
      <c r="J30" s="32" t="s">
        <v>561</v>
      </c>
      <c r="K30" s="34" t="s">
        <v>1658</v>
      </c>
      <c r="L30" s="34" t="s">
        <v>1184</v>
      </c>
      <c r="M30" s="34" t="s">
        <v>1</v>
      </c>
      <c r="N30" s="72" t="str">
        <f t="shared" si="0"/>
        <v xml:space="preserve">Default Value is "the existing configuration". Possible values are "true" or "false". </v>
      </c>
    </row>
    <row r="31" spans="1:14" s="1" customFormat="1" x14ac:dyDescent="0.25">
      <c r="A31" s="33">
        <f>VLOOKUP(C31,_RESOURCE_MAP[],3,FALSE)</f>
        <v>1</v>
      </c>
      <c r="B31" s="25" t="str">
        <f>IFERROR(VLOOKUP(C31,_PACKAGES_MAP[],3,FALSE),"-")</f>
        <v>-</v>
      </c>
      <c r="C31" s="32" t="s">
        <v>5</v>
      </c>
      <c r="D31" s="32" t="s">
        <v>21</v>
      </c>
      <c r="E31" s="32" t="s">
        <v>573</v>
      </c>
      <c r="F31" s="32" t="str">
        <f>VLOOKUP(C31,_RESOURCE_MAP[],2,FALSE)</f>
        <v>User Account</v>
      </c>
      <c r="G31" s="46" t="str">
        <f>CONCATENATE(F31," ",VLOOKUP(E31,_FIELDS_DESCRIPTION_MAP[],2,FALSE))</f>
        <v>User Account password hash fingerprint.</v>
      </c>
      <c r="H31" s="32" t="s">
        <v>565</v>
      </c>
      <c r="I31" s="32" t="s">
        <v>564</v>
      </c>
      <c r="J31" s="32" t="s">
        <v>561</v>
      </c>
      <c r="K31" s="34" t="s">
        <v>1658</v>
      </c>
      <c r="L31" s="34" t="s">
        <v>1</v>
      </c>
      <c r="M31" s="34" t="s">
        <v>1</v>
      </c>
      <c r="N31" s="72" t="str">
        <f t="shared" si="0"/>
        <v xml:space="preserve">Default Value is "the existing configuration". </v>
      </c>
    </row>
    <row r="32" spans="1:14" s="1" customFormat="1" x14ac:dyDescent="0.25">
      <c r="A32" s="33">
        <f>VLOOKUP(C32,_RESOURCE_MAP[],3,FALSE)</f>
        <v>1</v>
      </c>
      <c r="B32" s="25" t="str">
        <f>IFERROR(VLOOKUP(C32,_PACKAGES_MAP[],3,FALSE),"-")</f>
        <v>-</v>
      </c>
      <c r="C32" s="32" t="s">
        <v>5</v>
      </c>
      <c r="D32" s="32" t="s">
        <v>21</v>
      </c>
      <c r="E32" s="32" t="s">
        <v>2334</v>
      </c>
      <c r="F32" s="32" t="str">
        <f>VLOOKUP(C32,_RESOURCE_MAP[],2,FALSE)</f>
        <v>User Account</v>
      </c>
      <c r="G32" s="46" t="str">
        <f>CONCATENATE(F32," ",VLOOKUP(E32,_FIELDS_DESCRIPTION_MAP[],2,FALSE))</f>
        <v>User Account password hash salt sufix.</v>
      </c>
      <c r="H32" s="32" t="s">
        <v>565</v>
      </c>
      <c r="I32" s="32" t="s">
        <v>564</v>
      </c>
      <c r="J32" s="32" t="s">
        <v>561</v>
      </c>
      <c r="K32" s="34" t="s">
        <v>1658</v>
      </c>
      <c r="L32" s="34" t="s">
        <v>1223</v>
      </c>
      <c r="M32" s="34" t="s">
        <v>1</v>
      </c>
      <c r="N32" s="72" t="str">
        <f t="shared" si="0"/>
        <v xml:space="preserve">Default Value is "the existing configuration". Possible values are "null" or any string with length from 1 up to 64 chars. </v>
      </c>
    </row>
    <row r="33" spans="1:14" s="1" customFormat="1" x14ac:dyDescent="0.25">
      <c r="A33" s="33">
        <f>VLOOKUP(C33,_RESOURCE_MAP[],3,FALSE)</f>
        <v>1</v>
      </c>
      <c r="B33" s="25" t="str">
        <f>IFERROR(VLOOKUP(C33,_PACKAGES_MAP[],3,FALSE),"-")</f>
        <v>-</v>
      </c>
      <c r="C33" s="32" t="s">
        <v>5</v>
      </c>
      <c r="D33" s="32" t="s">
        <v>21</v>
      </c>
      <c r="E33" s="32" t="s">
        <v>574</v>
      </c>
      <c r="F33" s="32" t="str">
        <f>VLOOKUP(C33,_RESOURCE_MAP[],2,FALSE)</f>
        <v>User Account</v>
      </c>
      <c r="G33" s="46" t="str">
        <f>CONCATENATE(F33," ",VLOOKUP(E33,_FIELDS_DESCRIPTION_MAP[],2,FALSE))</f>
        <v>User Account password hash type.</v>
      </c>
      <c r="H33" s="32" t="s">
        <v>565</v>
      </c>
      <c r="I33" s="32" t="s">
        <v>564</v>
      </c>
      <c r="J33" s="32" t="s">
        <v>561</v>
      </c>
      <c r="K33" s="34" t="s">
        <v>1658</v>
      </c>
      <c r="L33" s="34" t="s">
        <v>1188</v>
      </c>
      <c r="M33" s="34" t="s">
        <v>1</v>
      </c>
      <c r="N33" s="72" t="str">
        <f t="shared" si="0"/>
        <v xml:space="preserve">Default Value is "the existing configuration". Possible values are "MD5", "SHA-256" or "SHA-512". </v>
      </c>
    </row>
    <row r="34" spans="1:14" s="1" customFormat="1" x14ac:dyDescent="0.25">
      <c r="A34" s="33">
        <f>VLOOKUP(C34,_RESOURCE_MAP[],3,FALSE)</f>
        <v>1</v>
      </c>
      <c r="B34" s="25" t="str">
        <f>IFERROR(VLOOKUP(C34,_PACKAGES_MAP[],3,FALSE),"-")</f>
        <v>-</v>
      </c>
      <c r="C34" s="32" t="s">
        <v>5</v>
      </c>
      <c r="D34" s="32" t="s">
        <v>21</v>
      </c>
      <c r="E34" s="32" t="s">
        <v>575</v>
      </c>
      <c r="F34" s="32" t="str">
        <f>VLOOKUP(C34,_RESOURCE_MAP[],2,FALSE)</f>
        <v>User Account</v>
      </c>
      <c r="G34" s="46" t="str">
        <f>CONCATENATE(F34," ",VLOOKUP(E34,_FIELDS_DESCRIPTION_MAP[],2,FALSE))</f>
        <v>User Account language/locale.</v>
      </c>
      <c r="H34" s="32" t="s">
        <v>565</v>
      </c>
      <c r="I34" s="32" t="s">
        <v>564</v>
      </c>
      <c r="J34" s="32" t="s">
        <v>561</v>
      </c>
      <c r="K34" s="34" t="s">
        <v>1658</v>
      </c>
      <c r="L34" s="34" t="s">
        <v>2321</v>
      </c>
      <c r="M34" s="34" t="s">
        <v>2320</v>
      </c>
      <c r="N34" s="72" t="str">
        <f t="shared" si="0"/>
        <v>Default Value is "the existing configuration". Possible values are any ISO-639-1 language code and any ISO-3166-Alpha-2 country code. Format is lc-CC (lc = language code, CC = country code).</v>
      </c>
    </row>
    <row r="35" spans="1:14" s="1" customFormat="1" x14ac:dyDescent="0.25">
      <c r="A35" s="33">
        <f>VLOOKUP(C35,_RESOURCE_MAP[],3,FALSE)</f>
        <v>1</v>
      </c>
      <c r="B35" s="25" t="str">
        <f>IFERROR(VLOOKUP(C35,_PACKAGES_MAP[],3,FALSE),"-")</f>
        <v>-</v>
      </c>
      <c r="C35" s="32" t="s">
        <v>5</v>
      </c>
      <c r="D35" s="32" t="s">
        <v>21</v>
      </c>
      <c r="E35" s="32" t="s">
        <v>360</v>
      </c>
      <c r="F35" s="32" t="str">
        <f>VLOOKUP(C35,_RESOURCE_MAP[],2,FALSE)</f>
        <v>User Account</v>
      </c>
      <c r="G35" s="46" t="str">
        <f>CONCATENATE(F35," ",VLOOKUP(E35,_FIELDS_DESCRIPTION_MAP[],2,FALSE))</f>
        <v>User Account name (alias).</v>
      </c>
      <c r="H35" s="32" t="s">
        <v>565</v>
      </c>
      <c r="I35" s="32" t="s">
        <v>564</v>
      </c>
      <c r="J35" s="32" t="s">
        <v>561</v>
      </c>
      <c r="K35" s="34" t="s">
        <v>1658</v>
      </c>
      <c r="L35" s="34" t="s">
        <v>1194</v>
      </c>
      <c r="M35" s="34" t="s">
        <v>1</v>
      </c>
      <c r="N35" s="72" t="str">
        <f t="shared" si="0"/>
        <v xml:space="preserve">Default Value is "the existing configuration". Possible values are any string with length from 1 up to 64 chars. </v>
      </c>
    </row>
    <row r="36" spans="1:14" s="1" customFormat="1" x14ac:dyDescent="0.25">
      <c r="A36" s="33">
        <f>VLOOKUP(C36,_RESOURCE_MAP[],3,FALSE)</f>
        <v>1</v>
      </c>
      <c r="B36" s="25" t="str">
        <f>IFERROR(VLOOKUP(C36,_PACKAGES_MAP[],3,FALSE),"-")</f>
        <v>-</v>
      </c>
      <c r="C36" s="32" t="s">
        <v>5</v>
      </c>
      <c r="D36" s="32" t="s">
        <v>21</v>
      </c>
      <c r="E36" s="32" t="s">
        <v>560</v>
      </c>
      <c r="F36" s="32" t="str">
        <f>VLOOKUP(C36,_RESOURCE_MAP[],2,FALSE)</f>
        <v>User Account</v>
      </c>
      <c r="G36" s="46" t="str">
        <f>CONCATENATE(F36," ",VLOOKUP(E36,_FIELDS_DESCRIPTION_MAP[],2,FALSE))</f>
        <v>User Account password.</v>
      </c>
      <c r="H36" s="32" t="s">
        <v>565</v>
      </c>
      <c r="I36" s="32" t="s">
        <v>564</v>
      </c>
      <c r="J36" s="32" t="s">
        <v>561</v>
      </c>
      <c r="K36" s="34" t="s">
        <v>1658</v>
      </c>
      <c r="L36" s="34" t="s">
        <v>1261</v>
      </c>
      <c r="M36" s="34" t="s">
        <v>1</v>
      </c>
      <c r="N36" s="72" t="str">
        <f t="shared" si="0"/>
        <v xml:space="preserve">Default Value is "the existing configuration". Possible values are any string with length from 3 up to 64 chars. </v>
      </c>
    </row>
    <row r="37" spans="1:14" s="1" customFormat="1" x14ac:dyDescent="0.25">
      <c r="A37" s="33">
        <f>VLOOKUP(C37,_RESOURCE_MAP[],3,FALSE)</f>
        <v>1</v>
      </c>
      <c r="B37" s="25" t="str">
        <f>IFERROR(VLOOKUP(C37,_PACKAGES_MAP[],3,FALSE),"-")</f>
        <v>-</v>
      </c>
      <c r="C37" s="32" t="s">
        <v>5</v>
      </c>
      <c r="D37" s="32" t="s">
        <v>21</v>
      </c>
      <c r="E37" s="32" t="s">
        <v>568</v>
      </c>
      <c r="F37" s="32" t="str">
        <f>VLOOKUP(C37,_RESOURCE_MAP[],2,FALSE)</f>
        <v>User Account</v>
      </c>
      <c r="G37" s="46" t="str">
        <f>CONCATENATE(F37," ",VLOOKUP(E37,_FIELDS_DESCRIPTION_MAP[],2,FALSE))</f>
        <v>User Account Id of the linked role.</v>
      </c>
      <c r="H37" s="32" t="s">
        <v>565</v>
      </c>
      <c r="I37" s="32" t="s">
        <v>564</v>
      </c>
      <c r="J37" s="32" t="s">
        <v>561</v>
      </c>
      <c r="K37" s="34" t="s">
        <v>1658</v>
      </c>
      <c r="L37" s="34" t="s">
        <v>1278</v>
      </c>
      <c r="M37" s="34" t="s">
        <v>1</v>
      </c>
      <c r="N37" s="72" t="str">
        <f t="shared" si="0"/>
        <v xml:space="preserve">Default Value is "the existing configuration". Possible values are valid "User.Accounts.Roles.{RoleId}" object. </v>
      </c>
    </row>
    <row r="38" spans="1:14" s="1" customFormat="1" x14ac:dyDescent="0.25">
      <c r="A38" s="33">
        <f>VLOOKUP(C38,_RESOURCE_MAP[],3,FALSE)</f>
        <v>1</v>
      </c>
      <c r="B38" s="25" t="str">
        <f>IFERROR(VLOOKUP(C38,_PACKAGES_MAP[],3,FALSE),"-")</f>
        <v>-</v>
      </c>
      <c r="C38" s="28" t="s">
        <v>2104</v>
      </c>
      <c r="D38" s="32" t="s">
        <v>19</v>
      </c>
      <c r="E38" s="32" t="s">
        <v>566</v>
      </c>
      <c r="F38" s="32" t="str">
        <f>VLOOKUP(C38,_RESOURCE_MAP[],2,FALSE)</f>
        <v>User Certificate</v>
      </c>
      <c r="G38" s="46" t="str">
        <f>CONCATENATE(F38," ",VLOOKUP(E38,_FIELDS_DESCRIPTION_MAP[],2,FALSE))</f>
        <v>User Certificate administrative status.</v>
      </c>
      <c r="H38" s="32" t="s">
        <v>567</v>
      </c>
      <c r="I38" s="32" t="s">
        <v>564</v>
      </c>
      <c r="J38" s="32" t="s">
        <v>561</v>
      </c>
      <c r="K38" s="34" t="s">
        <v>1219</v>
      </c>
      <c r="L38" s="34" t="s">
        <v>2309</v>
      </c>
      <c r="M38" s="34" t="s">
        <v>1</v>
      </c>
      <c r="N38" s="72" t="str">
        <f t="shared" si="0"/>
        <v xml:space="preserve">Default Value is "false". Possible values are true or false. </v>
      </c>
    </row>
    <row r="39" spans="1:14" s="1" customFormat="1" x14ac:dyDescent="0.25">
      <c r="A39" s="33">
        <f>VLOOKUP(C39,_RESOURCE_MAP[],3,FALSE)</f>
        <v>1</v>
      </c>
      <c r="B39" s="25" t="str">
        <f>IFERROR(VLOOKUP(C39,_PACKAGES_MAP[],3,FALSE),"-")</f>
        <v>-</v>
      </c>
      <c r="C39" s="28" t="s">
        <v>2104</v>
      </c>
      <c r="D39" s="32" t="s">
        <v>19</v>
      </c>
      <c r="E39" s="32" t="s">
        <v>558</v>
      </c>
      <c r="F39" s="32" t="str">
        <f>VLOOKUP(C39,_RESOURCE_MAP[],2,FALSE)</f>
        <v>User Certificate</v>
      </c>
      <c r="G39" s="46" t="str">
        <f>CONCATENATE(F39," ",VLOOKUP(E39,_FIELDS_DESCRIPTION_MAP[],2,FALSE))</f>
        <v>User Certificate unique identifier.</v>
      </c>
      <c r="H39" s="32" t="s">
        <v>565</v>
      </c>
      <c r="I39" s="32" t="s">
        <v>563</v>
      </c>
      <c r="J39" s="32" t="s">
        <v>561</v>
      </c>
      <c r="K39" s="34" t="s">
        <v>1185</v>
      </c>
      <c r="L39" s="34" t="s">
        <v>1</v>
      </c>
      <c r="M39" s="34" t="s">
        <v>1</v>
      </c>
      <c r="N39" s="72" t="str">
        <f t="shared" si="0"/>
        <v xml:space="preserve">Default Value is "Integer starting at 0". </v>
      </c>
    </row>
    <row r="40" spans="1:14" s="1" customFormat="1" x14ac:dyDescent="0.25">
      <c r="A40" s="33">
        <f>VLOOKUP(C40,_RESOURCE_MAP[],3,FALSE)</f>
        <v>1</v>
      </c>
      <c r="B40" s="25" t="str">
        <f>IFERROR(VLOOKUP(C40,_PACKAGES_MAP[],3,FALSE),"-")</f>
        <v>-</v>
      </c>
      <c r="C40" s="28" t="s">
        <v>2104</v>
      </c>
      <c r="D40" s="32" t="s">
        <v>19</v>
      </c>
      <c r="E40" s="32" t="s">
        <v>2290</v>
      </c>
      <c r="F40" s="32" t="str">
        <f>VLOOKUP(C40,_RESOURCE_MAP[],2,FALSE)</f>
        <v>User Certificate</v>
      </c>
      <c r="G40" s="46" t="str">
        <f>CONCATENATE(F40," ",VLOOKUP(E40,_FIELDS_DESCRIPTION_MAP[],2,FALSE))</f>
        <v>User Certificate issuer common name</v>
      </c>
      <c r="H40" s="32" t="s">
        <v>565</v>
      </c>
      <c r="I40" s="32" t="s">
        <v>564</v>
      </c>
      <c r="J40" s="32" t="s">
        <v>552</v>
      </c>
      <c r="K40" s="34" t="s">
        <v>1</v>
      </c>
      <c r="L40" s="34" t="s">
        <v>1</v>
      </c>
      <c r="M40" s="34" t="s">
        <v>1</v>
      </c>
      <c r="N40" s="72" t="str">
        <f t="shared" si="0"/>
        <v>-</v>
      </c>
    </row>
    <row r="41" spans="1:14" s="1" customFormat="1" x14ac:dyDescent="0.25">
      <c r="A41" s="33">
        <f>VLOOKUP(C41,_RESOURCE_MAP[],3,FALSE)</f>
        <v>1</v>
      </c>
      <c r="B41" s="25" t="str">
        <f>IFERROR(VLOOKUP(C41,_PACKAGES_MAP[],3,FALSE),"-")</f>
        <v>-</v>
      </c>
      <c r="C41" s="28" t="s">
        <v>2104</v>
      </c>
      <c r="D41" s="32" t="s">
        <v>19</v>
      </c>
      <c r="E41" s="32" t="s">
        <v>2292</v>
      </c>
      <c r="F41" s="32" t="str">
        <f>VLOOKUP(C41,_RESOURCE_MAP[],2,FALSE)</f>
        <v>User Certificate</v>
      </c>
      <c r="G41" s="46" t="str">
        <f>CONCATENATE(F41," ",VLOOKUP(E41,_FIELDS_DESCRIPTION_MAP[],2,FALSE))</f>
        <v>User Certificate issuer country</v>
      </c>
      <c r="H41" s="32" t="s">
        <v>565</v>
      </c>
      <c r="I41" s="32" t="s">
        <v>564</v>
      </c>
      <c r="J41" s="32" t="s">
        <v>552</v>
      </c>
      <c r="K41" s="34" t="s">
        <v>1</v>
      </c>
      <c r="L41" s="34" t="s">
        <v>1</v>
      </c>
      <c r="M41" s="34" t="s">
        <v>1</v>
      </c>
      <c r="N41" s="72" t="str">
        <f t="shared" si="0"/>
        <v>-</v>
      </c>
    </row>
    <row r="42" spans="1:14" s="1" customFormat="1" x14ac:dyDescent="0.25">
      <c r="A42" s="33">
        <f>VLOOKUP(C42,_RESOURCE_MAP[],3,FALSE)</f>
        <v>1</v>
      </c>
      <c r="B42" s="25" t="str">
        <f>IFERROR(VLOOKUP(C42,_PACKAGES_MAP[],3,FALSE),"-")</f>
        <v>-</v>
      </c>
      <c r="C42" s="28" t="s">
        <v>2104</v>
      </c>
      <c r="D42" s="32" t="s">
        <v>19</v>
      </c>
      <c r="E42" s="32" t="s">
        <v>2291</v>
      </c>
      <c r="F42" s="32" t="str">
        <f>VLOOKUP(C42,_RESOURCE_MAP[],2,FALSE)</f>
        <v>User Certificate</v>
      </c>
      <c r="G42" s="46" t="str">
        <f>CONCATENATE(F42," ",VLOOKUP(E42,_FIELDS_DESCRIPTION_MAP[],2,FALSE))</f>
        <v>User Certificate issuer organization</v>
      </c>
      <c r="H42" s="32" t="s">
        <v>565</v>
      </c>
      <c r="I42" s="32" t="s">
        <v>564</v>
      </c>
      <c r="J42" s="32" t="s">
        <v>552</v>
      </c>
      <c r="K42" s="34" t="s">
        <v>1</v>
      </c>
      <c r="L42" s="34" t="s">
        <v>1</v>
      </c>
      <c r="M42" s="34" t="s">
        <v>1</v>
      </c>
      <c r="N42" s="72" t="str">
        <f t="shared" si="0"/>
        <v>-</v>
      </c>
    </row>
    <row r="43" spans="1:14" s="1" customFormat="1" x14ac:dyDescent="0.25">
      <c r="A43" s="33">
        <f>VLOOKUP(C43,_RESOURCE_MAP[],3,FALSE)</f>
        <v>1</v>
      </c>
      <c r="B43" s="25" t="str">
        <f>IFERROR(VLOOKUP(C43,_PACKAGES_MAP[],3,FALSE),"-")</f>
        <v>-</v>
      </c>
      <c r="C43" s="28" t="s">
        <v>2104</v>
      </c>
      <c r="D43" s="32" t="s">
        <v>19</v>
      </c>
      <c r="E43" s="32" t="s">
        <v>575</v>
      </c>
      <c r="F43" s="32" t="str">
        <f>VLOOKUP(C43,_RESOURCE_MAP[],2,FALSE)</f>
        <v>User Certificate</v>
      </c>
      <c r="G43" s="46" t="str">
        <f>CONCATENATE(F43," ",VLOOKUP(E43,_FIELDS_DESCRIPTION_MAP[],2,FALSE))</f>
        <v>User Certificate language/locale.</v>
      </c>
      <c r="H43" s="32" t="s">
        <v>565</v>
      </c>
      <c r="I43" s="32" t="s">
        <v>564</v>
      </c>
      <c r="J43" s="32" t="s">
        <v>561</v>
      </c>
      <c r="K43" s="34" t="s">
        <v>2322</v>
      </c>
      <c r="L43" s="34" t="s">
        <v>2321</v>
      </c>
      <c r="M43" s="34" t="s">
        <v>2320</v>
      </c>
      <c r="N43" s="72" t="str">
        <f t="shared" si="0"/>
        <v>Default Value is "same locale as defined on User.Profile". Possible values are any ISO-639-1 language code and any ISO-3166-Alpha-2 country code. Format is lc-CC (lc = language code, CC = country code).</v>
      </c>
    </row>
    <row r="44" spans="1:14" s="1" customFormat="1" x14ac:dyDescent="0.25">
      <c r="A44" s="33">
        <f>VLOOKUP(C44,_RESOURCE_MAP[],3,FALSE)</f>
        <v>1</v>
      </c>
      <c r="B44" s="25" t="str">
        <f>IFERROR(VLOOKUP(C44,_PACKAGES_MAP[],3,FALSE),"-")</f>
        <v>-</v>
      </c>
      <c r="C44" s="28" t="s">
        <v>2104</v>
      </c>
      <c r="D44" s="32" t="s">
        <v>19</v>
      </c>
      <c r="E44" s="32" t="s">
        <v>360</v>
      </c>
      <c r="F44" s="32" t="str">
        <f>VLOOKUP(C44,_RESOURCE_MAP[],2,FALSE)</f>
        <v>User Certificate</v>
      </c>
      <c r="G44" s="46" t="str">
        <f>CONCATENATE(F44," ",VLOOKUP(E44,_FIELDS_DESCRIPTION_MAP[],2,FALSE))</f>
        <v>User Certificate name (alias).</v>
      </c>
      <c r="H44" s="32" t="s">
        <v>565</v>
      </c>
      <c r="I44" s="32" t="s">
        <v>564</v>
      </c>
      <c r="J44" s="32" t="s">
        <v>561</v>
      </c>
      <c r="K44" s="34" t="s">
        <v>2308</v>
      </c>
      <c r="L44" s="34" t="s">
        <v>1</v>
      </c>
      <c r="M44" s="34" t="s">
        <v>1</v>
      </c>
      <c r="N44" s="72" t="str">
        <f t="shared" si="0"/>
        <v xml:space="preserve">Default Value is "same value as Id". </v>
      </c>
    </row>
    <row r="45" spans="1:14" s="1" customFormat="1" x14ac:dyDescent="0.25">
      <c r="A45" s="33">
        <f>VLOOKUP(C45,_RESOURCE_MAP[],3,FALSE)</f>
        <v>1</v>
      </c>
      <c r="B45" s="25" t="str">
        <f>IFERROR(VLOOKUP(C45,_PACKAGES_MAP[],3,FALSE),"-")</f>
        <v>-</v>
      </c>
      <c r="C45" s="28" t="s">
        <v>2104</v>
      </c>
      <c r="D45" s="32" t="s">
        <v>19</v>
      </c>
      <c r="E45" s="32" t="s">
        <v>2296</v>
      </c>
      <c r="F45" s="32" t="str">
        <f>VLOOKUP(C45,_RESOURCE_MAP[],2,FALSE)</f>
        <v>User Certificate</v>
      </c>
      <c r="G45" s="46" t="str">
        <f>CONCATENATE(F45," ",VLOOKUP(E45,_FIELDS_DESCRIPTION_MAP[],2,FALSE))</f>
        <v>User Certificate public key encoding</v>
      </c>
      <c r="H45" s="32" t="s">
        <v>565</v>
      </c>
      <c r="I45" s="32" t="s">
        <v>564</v>
      </c>
      <c r="J45" s="32" t="s">
        <v>552</v>
      </c>
      <c r="K45" s="34" t="s">
        <v>1</v>
      </c>
      <c r="L45" s="34" t="s">
        <v>2133</v>
      </c>
      <c r="M45" s="34" t="s">
        <v>1</v>
      </c>
      <c r="N45" s="72" t="str">
        <f t="shared" si="0"/>
        <v xml:space="preserve">Possible values are Base64. </v>
      </c>
    </row>
    <row r="46" spans="1:14" s="1" customFormat="1" x14ac:dyDescent="0.25">
      <c r="A46" s="33">
        <f>VLOOKUP(C46,_RESOURCE_MAP[],3,FALSE)</f>
        <v>1</v>
      </c>
      <c r="B46" s="25" t="str">
        <f>IFERROR(VLOOKUP(C46,_PACKAGES_MAP[],3,FALSE),"-")</f>
        <v>-</v>
      </c>
      <c r="C46" s="28" t="s">
        <v>2104</v>
      </c>
      <c r="D46" s="32" t="s">
        <v>19</v>
      </c>
      <c r="E46" s="32" t="s">
        <v>2298</v>
      </c>
      <c r="F46" s="32" t="str">
        <f>VLOOKUP(C46,_RESOURCE_MAP[],2,FALSE)</f>
        <v>User Certificate</v>
      </c>
      <c r="G46" s="46" t="str">
        <f>CONCATENATE(F46," ",VLOOKUP(E46,_FIELDS_DESCRIPTION_MAP[],2,FALSE))</f>
        <v>User Certificate public key hash</v>
      </c>
      <c r="H46" s="32" t="s">
        <v>565</v>
      </c>
      <c r="I46" s="32" t="s">
        <v>564</v>
      </c>
      <c r="J46" s="32" t="s">
        <v>552</v>
      </c>
      <c r="K46" s="34" t="s">
        <v>1</v>
      </c>
      <c r="L46" s="34" t="s">
        <v>1</v>
      </c>
      <c r="M46" s="34" t="s">
        <v>1</v>
      </c>
      <c r="N46" s="72" t="str">
        <f t="shared" si="0"/>
        <v>-</v>
      </c>
    </row>
    <row r="47" spans="1:14" s="1" customFormat="1" x14ac:dyDescent="0.25">
      <c r="A47" s="33">
        <f>VLOOKUP(C47,_RESOURCE_MAP[],3,FALSE)</f>
        <v>1</v>
      </c>
      <c r="B47" s="25" t="str">
        <f>IFERROR(VLOOKUP(C47,_PACKAGES_MAP[],3,FALSE),"-")</f>
        <v>-</v>
      </c>
      <c r="C47" s="28" t="s">
        <v>2104</v>
      </c>
      <c r="D47" s="32" t="s">
        <v>19</v>
      </c>
      <c r="E47" s="32" t="s">
        <v>2297</v>
      </c>
      <c r="F47" s="32" t="str">
        <f>VLOOKUP(C47,_RESOURCE_MAP[],2,FALSE)</f>
        <v>User Certificate</v>
      </c>
      <c r="G47" s="46" t="str">
        <f>CONCATENATE(F47," ",VLOOKUP(E47,_FIELDS_DESCRIPTION_MAP[],2,FALSE))</f>
        <v>User Certificate public key type</v>
      </c>
      <c r="H47" s="32" t="s">
        <v>565</v>
      </c>
      <c r="I47" s="32" t="s">
        <v>564</v>
      </c>
      <c r="J47" s="32" t="s">
        <v>552</v>
      </c>
      <c r="K47" s="34" t="s">
        <v>1</v>
      </c>
      <c r="L47" s="34" t="s">
        <v>1188</v>
      </c>
      <c r="M47" s="34" t="s">
        <v>1</v>
      </c>
      <c r="N47" s="72" t="str">
        <f t="shared" si="0"/>
        <v xml:space="preserve">Possible values are "MD5", "SHA-256" or "SHA-512". </v>
      </c>
    </row>
    <row r="48" spans="1:14" s="1" customFormat="1" x14ac:dyDescent="0.25">
      <c r="A48" s="33">
        <f>VLOOKUP(C48,_RESOURCE_MAP[],3,FALSE)</f>
        <v>1</v>
      </c>
      <c r="B48" s="25" t="str">
        <f>IFERROR(VLOOKUP(C48,_PACKAGES_MAP[],3,FALSE),"-")</f>
        <v>-</v>
      </c>
      <c r="C48" s="28" t="s">
        <v>2104</v>
      </c>
      <c r="D48" s="32" t="s">
        <v>19</v>
      </c>
      <c r="E48" s="32" t="s">
        <v>568</v>
      </c>
      <c r="F48" s="32" t="str">
        <f>VLOOKUP(C48,_RESOURCE_MAP[],2,FALSE)</f>
        <v>User Certificate</v>
      </c>
      <c r="G48" s="46" t="str">
        <f>CONCATENATE(F48," ",VLOOKUP(E48,_FIELDS_DESCRIPTION_MAP[],2,FALSE))</f>
        <v>User Certificate Id of the linked role.</v>
      </c>
      <c r="H48" s="32" t="s">
        <v>565</v>
      </c>
      <c r="I48" s="32" t="s">
        <v>564</v>
      </c>
      <c r="J48" s="32" t="s">
        <v>552</v>
      </c>
      <c r="K48" s="34" t="s">
        <v>1</v>
      </c>
      <c r="L48" s="34" t="s">
        <v>2173</v>
      </c>
      <c r="M48" s="34" t="s">
        <v>1</v>
      </c>
      <c r="N48" s="72" t="str">
        <f t="shared" si="0"/>
        <v xml:space="preserve">Possible values are valid "User.Roles.{RoleId}" object. </v>
      </c>
    </row>
    <row r="49" spans="1:14" s="1" customFormat="1" x14ac:dyDescent="0.25">
      <c r="A49" s="33">
        <f>VLOOKUP(C49,_RESOURCE_MAP[],3,FALSE)</f>
        <v>1</v>
      </c>
      <c r="B49" s="25" t="str">
        <f>IFERROR(VLOOKUP(C49,_PACKAGES_MAP[],3,FALSE),"-")</f>
        <v>-</v>
      </c>
      <c r="C49" s="28" t="s">
        <v>2104</v>
      </c>
      <c r="D49" s="32" t="s">
        <v>19</v>
      </c>
      <c r="E49" s="32" t="s">
        <v>847</v>
      </c>
      <c r="F49" s="32" t="str">
        <f>VLOOKUP(C49,_RESOURCE_MAP[],2,FALSE)</f>
        <v>User Certificate</v>
      </c>
      <c r="G49" s="46" t="str">
        <f>CONCATENATE(F49," ",VLOOKUP(E49,_FIELDS_DESCRIPTION_MAP[],2,FALSE))</f>
        <v>User Certificate serial number.</v>
      </c>
      <c r="H49" s="32" t="s">
        <v>565</v>
      </c>
      <c r="I49" s="32" t="s">
        <v>564</v>
      </c>
      <c r="J49" s="32" t="s">
        <v>552</v>
      </c>
      <c r="K49" s="34" t="s">
        <v>1</v>
      </c>
      <c r="L49" s="34" t="s">
        <v>1</v>
      </c>
      <c r="M49" s="34" t="s">
        <v>1</v>
      </c>
      <c r="N49" s="72" t="str">
        <f t="shared" si="0"/>
        <v>-</v>
      </c>
    </row>
    <row r="50" spans="1:14" s="1" customFormat="1" x14ac:dyDescent="0.25">
      <c r="A50" s="33">
        <f>VLOOKUP(C50,_RESOURCE_MAP[],3,FALSE)</f>
        <v>1</v>
      </c>
      <c r="B50" s="25" t="str">
        <f>IFERROR(VLOOKUP(C50,_PACKAGES_MAP[],3,FALSE),"-")</f>
        <v>-</v>
      </c>
      <c r="C50" s="28" t="s">
        <v>2104</v>
      </c>
      <c r="D50" s="32" t="s">
        <v>19</v>
      </c>
      <c r="E50" s="32" t="s">
        <v>2293</v>
      </c>
      <c r="F50" s="32" t="str">
        <f>VLOOKUP(C50,_RESOURCE_MAP[],2,FALSE)</f>
        <v>User Certificate</v>
      </c>
      <c r="G50" s="46" t="str">
        <f>CONCATENATE(F50," ",VLOOKUP(E50,_FIELDS_DESCRIPTION_MAP[],2,FALSE))</f>
        <v>User Certificate subject common name</v>
      </c>
      <c r="H50" s="32" t="s">
        <v>565</v>
      </c>
      <c r="I50" s="32" t="s">
        <v>564</v>
      </c>
      <c r="J50" s="32" t="s">
        <v>552</v>
      </c>
      <c r="K50" s="34" t="s">
        <v>1</v>
      </c>
      <c r="L50" s="34" t="s">
        <v>1</v>
      </c>
      <c r="M50" s="34" t="s">
        <v>1</v>
      </c>
      <c r="N50" s="72" t="str">
        <f t="shared" si="0"/>
        <v>-</v>
      </c>
    </row>
    <row r="51" spans="1:14" s="1" customFormat="1" x14ac:dyDescent="0.25">
      <c r="A51" s="33">
        <f>VLOOKUP(C51,_RESOURCE_MAP[],3,FALSE)</f>
        <v>1</v>
      </c>
      <c r="B51" s="25" t="str">
        <f>IFERROR(VLOOKUP(C51,_PACKAGES_MAP[],3,FALSE),"-")</f>
        <v>-</v>
      </c>
      <c r="C51" s="28" t="s">
        <v>2104</v>
      </c>
      <c r="D51" s="32" t="s">
        <v>19</v>
      </c>
      <c r="E51" s="32" t="s">
        <v>2295</v>
      </c>
      <c r="F51" s="32" t="str">
        <f>VLOOKUP(C51,_RESOURCE_MAP[],2,FALSE)</f>
        <v>User Certificate</v>
      </c>
      <c r="G51" s="46" t="str">
        <f>CONCATENATE(F51," ",VLOOKUP(E51,_FIELDS_DESCRIPTION_MAP[],2,FALSE))</f>
        <v>User Certificate subject country</v>
      </c>
      <c r="H51" s="32" t="s">
        <v>565</v>
      </c>
      <c r="I51" s="32" t="s">
        <v>564</v>
      </c>
      <c r="J51" s="32" t="s">
        <v>552</v>
      </c>
      <c r="K51" s="34" t="s">
        <v>1</v>
      </c>
      <c r="L51" s="34" t="s">
        <v>1</v>
      </c>
      <c r="M51" s="34" t="s">
        <v>1</v>
      </c>
      <c r="N51" s="72" t="str">
        <f t="shared" si="0"/>
        <v>-</v>
      </c>
    </row>
    <row r="52" spans="1:14" s="1" customFormat="1" x14ac:dyDescent="0.25">
      <c r="A52" s="33">
        <f>VLOOKUP(C52,_RESOURCE_MAP[],3,FALSE)</f>
        <v>1</v>
      </c>
      <c r="B52" s="25" t="str">
        <f>IFERROR(VLOOKUP(C52,_PACKAGES_MAP[],3,FALSE),"-")</f>
        <v>-</v>
      </c>
      <c r="C52" s="28" t="s">
        <v>2104</v>
      </c>
      <c r="D52" s="32" t="s">
        <v>19</v>
      </c>
      <c r="E52" s="32" t="s">
        <v>2294</v>
      </c>
      <c r="F52" s="32" t="str">
        <f>VLOOKUP(C52,_RESOURCE_MAP[],2,FALSE)</f>
        <v>User Certificate</v>
      </c>
      <c r="G52" s="46" t="str">
        <f>CONCATENATE(F52," ",VLOOKUP(E52,_FIELDS_DESCRIPTION_MAP[],2,FALSE))</f>
        <v>User Certificate subject organization</v>
      </c>
      <c r="H52" s="32" t="s">
        <v>565</v>
      </c>
      <c r="I52" s="32" t="s">
        <v>564</v>
      </c>
      <c r="J52" s="32" t="s">
        <v>552</v>
      </c>
      <c r="K52" s="34" t="s">
        <v>1</v>
      </c>
      <c r="L52" s="34" t="s">
        <v>1</v>
      </c>
      <c r="M52" s="34" t="s">
        <v>1</v>
      </c>
      <c r="N52" s="72" t="str">
        <f t="shared" si="0"/>
        <v>-</v>
      </c>
    </row>
    <row r="53" spans="1:14" s="1" customFormat="1" x14ac:dyDescent="0.25">
      <c r="A53" s="33">
        <f>VLOOKUP(C53,_RESOURCE_MAP[],3,FALSE)</f>
        <v>1</v>
      </c>
      <c r="B53" s="25" t="str">
        <f>IFERROR(VLOOKUP(C53,_PACKAGES_MAP[],3,FALSE),"-")</f>
        <v>-</v>
      </c>
      <c r="C53" s="28" t="s">
        <v>2104</v>
      </c>
      <c r="D53" s="32" t="s">
        <v>19</v>
      </c>
      <c r="E53" s="32" t="s">
        <v>733</v>
      </c>
      <c r="F53" s="32" t="str">
        <f>VLOOKUP(C53,_RESOURCE_MAP[],2,FALSE)</f>
        <v>User Certificate</v>
      </c>
      <c r="G53" s="46" t="str">
        <f>CONCATENATE(F53," ",VLOOKUP(E53,_FIELDS_DESCRIPTION_MAP[],2,FALSE))</f>
        <v>User Certificate valid from timestamp.</v>
      </c>
      <c r="H53" s="32" t="s">
        <v>565</v>
      </c>
      <c r="I53" s="32" t="s">
        <v>564</v>
      </c>
      <c r="J53" s="32" t="s">
        <v>552</v>
      </c>
      <c r="K53" s="34" t="s">
        <v>1</v>
      </c>
      <c r="L53" s="34" t="s">
        <v>1</v>
      </c>
      <c r="M53" s="34" t="s">
        <v>1934</v>
      </c>
      <c r="N53" s="72" t="str">
        <f t="shared" si="0"/>
        <v>Format is yyyy-mm-ddThh:mm:ss.nnnnnn+|-hh:mm  (UTC ISO 8601).</v>
      </c>
    </row>
    <row r="54" spans="1:14" s="1" customFormat="1" x14ac:dyDescent="0.25">
      <c r="A54" s="33">
        <f>VLOOKUP(C54,_RESOURCE_MAP[],3,FALSE)</f>
        <v>1</v>
      </c>
      <c r="B54" s="25" t="str">
        <f>IFERROR(VLOOKUP(C54,_PACKAGES_MAP[],3,FALSE),"-")</f>
        <v>-</v>
      </c>
      <c r="C54" s="28" t="s">
        <v>2104</v>
      </c>
      <c r="D54" s="32" t="s">
        <v>19</v>
      </c>
      <c r="E54" s="32" t="s">
        <v>734</v>
      </c>
      <c r="F54" s="32" t="str">
        <f>VLOOKUP(C54,_RESOURCE_MAP[],2,FALSE)</f>
        <v>User Certificate</v>
      </c>
      <c r="G54" s="46" t="str">
        <f>CONCATENATE(F54," ",VLOOKUP(E54,_FIELDS_DESCRIPTION_MAP[],2,FALSE))</f>
        <v>User Certificate valid till timestamp.</v>
      </c>
      <c r="H54" s="32" t="s">
        <v>565</v>
      </c>
      <c r="I54" s="32" t="s">
        <v>564</v>
      </c>
      <c r="J54" s="32" t="s">
        <v>552</v>
      </c>
      <c r="K54" s="34" t="s">
        <v>1</v>
      </c>
      <c r="L54" s="34" t="s">
        <v>1</v>
      </c>
      <c r="M54" s="34" t="s">
        <v>1934</v>
      </c>
      <c r="N54" s="72" t="str">
        <f t="shared" si="0"/>
        <v>Format is yyyy-mm-ddThh:mm:ss.nnnnnn+|-hh:mm  (UTC ISO 8601).</v>
      </c>
    </row>
    <row r="55" spans="1:14" s="1" customFormat="1" x14ac:dyDescent="0.25">
      <c r="A55" s="33">
        <f>VLOOKUP(C55,_RESOURCE_MAP[],3,FALSE)</f>
        <v>1</v>
      </c>
      <c r="B55" s="25" t="str">
        <f>IFERROR(VLOOKUP(C55,_PACKAGES_MAP[],3,FALSE),"-")</f>
        <v>-</v>
      </c>
      <c r="C55" s="28" t="s">
        <v>2104</v>
      </c>
      <c r="D55" s="32" t="s">
        <v>20</v>
      </c>
      <c r="E55" s="32" t="s">
        <v>569</v>
      </c>
      <c r="F55" s="32" t="str">
        <f>VLOOKUP(C55,_RESOURCE_MAP[],2,FALSE)</f>
        <v>User Certificate</v>
      </c>
      <c r="G55" s="46" t="str">
        <f>CONCATENATE(F55," ",VLOOKUP(E55,_FIELDS_DESCRIPTION_MAP[],2,FALSE))</f>
        <v>User Certificate maximum number of returned entries.</v>
      </c>
      <c r="H55" s="32" t="s">
        <v>570</v>
      </c>
      <c r="I55" s="32" t="s">
        <v>563</v>
      </c>
      <c r="J55" s="32" t="s">
        <v>561</v>
      </c>
      <c r="K55" s="34" t="s">
        <v>1186</v>
      </c>
      <c r="L55" s="34" t="s">
        <v>1187</v>
      </c>
      <c r="M55" s="34" t="s">
        <v>1</v>
      </c>
      <c r="N55" s="72" t="str">
        <f t="shared" si="0"/>
        <v xml:space="preserve">Default Value is "0". Possible values are "0" to fetch all entries or positive integer. </v>
      </c>
    </row>
    <row r="56" spans="1:14" s="1" customFormat="1" x14ac:dyDescent="0.25">
      <c r="A56" s="33">
        <f>VLOOKUP(C56,_RESOURCE_MAP[],3,FALSE)</f>
        <v>1</v>
      </c>
      <c r="B56" s="25" t="str">
        <f>IFERROR(VLOOKUP(C56,_PACKAGES_MAP[],3,FALSE),"-")</f>
        <v>-</v>
      </c>
      <c r="C56" s="28" t="s">
        <v>2104</v>
      </c>
      <c r="D56" s="32" t="s">
        <v>20</v>
      </c>
      <c r="E56" s="32" t="s">
        <v>20</v>
      </c>
      <c r="F56" s="32" t="str">
        <f>VLOOKUP(C56,_RESOURCE_MAP[],2,FALSE)</f>
        <v>User Certificate</v>
      </c>
      <c r="G56" s="46" t="str">
        <f>CONCATENATE(F56," ",VLOOKUP(E56,_FIELDS_DESCRIPTION_MAP[],2,FALSE))</f>
        <v>User Certificate list of entries.</v>
      </c>
      <c r="H56" s="32" t="s">
        <v>20</v>
      </c>
      <c r="I56" s="32" t="s">
        <v>572</v>
      </c>
      <c r="J56" s="32" t="s">
        <v>1</v>
      </c>
      <c r="K56" s="34" t="s">
        <v>1</v>
      </c>
      <c r="L56" s="34" t="s">
        <v>1</v>
      </c>
      <c r="M56" s="34" t="s">
        <v>1</v>
      </c>
      <c r="N56" s="72" t="str">
        <f t="shared" si="0"/>
        <v>-</v>
      </c>
    </row>
    <row r="57" spans="1:14" s="1" customFormat="1" x14ac:dyDescent="0.25">
      <c r="A57" s="33">
        <f>VLOOKUP(C57,_RESOURCE_MAP[],3,FALSE)</f>
        <v>1</v>
      </c>
      <c r="B57" s="25" t="str">
        <f>IFERROR(VLOOKUP(C57,_PACKAGES_MAP[],3,FALSE),"-")</f>
        <v>-</v>
      </c>
      <c r="C57" s="28" t="s">
        <v>2104</v>
      </c>
      <c r="D57" s="32" t="s">
        <v>20</v>
      </c>
      <c r="E57" s="32" t="s">
        <v>571</v>
      </c>
      <c r="F57" s="32" t="str">
        <f>VLOOKUP(C57,_RESOURCE_MAP[],2,FALSE)</f>
        <v>User Certificate</v>
      </c>
      <c r="G57" s="46" t="str">
        <f>CONCATENATE(F57," ",VLOOKUP(E57,_FIELDS_DESCRIPTION_MAP[],2,FALSE))</f>
        <v>User Certificate list start offset.</v>
      </c>
      <c r="H57" s="32" t="s">
        <v>570</v>
      </c>
      <c r="I57" s="32" t="s">
        <v>563</v>
      </c>
      <c r="J57" s="32" t="s">
        <v>561</v>
      </c>
      <c r="K57" s="34" t="s">
        <v>1186</v>
      </c>
      <c r="L57" s="34" t="s">
        <v>1187</v>
      </c>
      <c r="M57" s="34" t="s">
        <v>1</v>
      </c>
      <c r="N57" s="72" t="str">
        <f t="shared" si="0"/>
        <v xml:space="preserve">Default Value is "0". Possible values are "0" to fetch all entries or positive integer. </v>
      </c>
    </row>
    <row r="58" spans="1:14" s="1" customFormat="1" x14ac:dyDescent="0.25">
      <c r="A58" s="33">
        <f>VLOOKUP(C58,_RESOURCE_MAP[],3,FALSE)</f>
        <v>1</v>
      </c>
      <c r="B58" s="25" t="str">
        <f>IFERROR(VLOOKUP(C58,_PACKAGES_MAP[],3,FALSE),"-")</f>
        <v>-</v>
      </c>
      <c r="C58" s="28" t="s">
        <v>2105</v>
      </c>
      <c r="D58" s="32" t="s">
        <v>22</v>
      </c>
      <c r="E58" s="32" t="s">
        <v>566</v>
      </c>
      <c r="F58" s="32" t="str">
        <f>VLOOKUP(C58,_RESOURCE_MAP[],2,FALSE)</f>
        <v>User Certificate</v>
      </c>
      <c r="G58" s="46" t="str">
        <f>CONCATENATE(F58," ",VLOOKUP(E58,_FIELDS_DESCRIPTION_MAP[],2,FALSE))</f>
        <v>User Certificate administrative status.</v>
      </c>
      <c r="H58" s="32" t="s">
        <v>567</v>
      </c>
      <c r="I58" s="32" t="s">
        <v>572</v>
      </c>
      <c r="J58" s="32" t="s">
        <v>1</v>
      </c>
      <c r="K58" s="34" t="s">
        <v>1</v>
      </c>
      <c r="L58" s="34" t="s">
        <v>2309</v>
      </c>
      <c r="M58" s="34" t="s">
        <v>1</v>
      </c>
      <c r="N58" s="72" t="str">
        <f t="shared" si="0"/>
        <v xml:space="preserve">Possible values are true or false. </v>
      </c>
    </row>
    <row r="59" spans="1:14" s="1" customFormat="1" x14ac:dyDescent="0.25">
      <c r="A59" s="33">
        <f>VLOOKUP(C59,_RESOURCE_MAP[],3,FALSE)</f>
        <v>1</v>
      </c>
      <c r="B59" s="25" t="str">
        <f>IFERROR(VLOOKUP(C59,_PACKAGES_MAP[],3,FALSE),"-")</f>
        <v>-</v>
      </c>
      <c r="C59" s="28" t="s">
        <v>2105</v>
      </c>
      <c r="D59" s="32" t="s">
        <v>22</v>
      </c>
      <c r="E59" s="32" t="s">
        <v>558</v>
      </c>
      <c r="F59" s="32" t="str">
        <f>VLOOKUP(C59,_RESOURCE_MAP[],2,FALSE)</f>
        <v>User Certificate</v>
      </c>
      <c r="G59" s="46" t="str">
        <f>CONCATENATE(F59," ",VLOOKUP(E59,_FIELDS_DESCRIPTION_MAP[],2,FALSE))</f>
        <v>User Certificate unique identifier.</v>
      </c>
      <c r="H59" s="32" t="s">
        <v>565</v>
      </c>
      <c r="I59" s="32" t="s">
        <v>572</v>
      </c>
      <c r="J59" s="32" t="s">
        <v>1</v>
      </c>
      <c r="K59" s="34" t="s">
        <v>1</v>
      </c>
      <c r="L59" s="34" t="s">
        <v>1</v>
      </c>
      <c r="M59" s="34" t="s">
        <v>1</v>
      </c>
      <c r="N59" s="72" t="str">
        <f t="shared" si="0"/>
        <v>-</v>
      </c>
    </row>
    <row r="60" spans="1:14" s="1" customFormat="1" x14ac:dyDescent="0.25">
      <c r="A60" s="33">
        <f>VLOOKUP(C60,_RESOURCE_MAP[],3,FALSE)</f>
        <v>1</v>
      </c>
      <c r="B60" s="25" t="str">
        <f>IFERROR(VLOOKUP(C60,_PACKAGES_MAP[],3,FALSE),"-")</f>
        <v>-</v>
      </c>
      <c r="C60" s="28" t="s">
        <v>2105</v>
      </c>
      <c r="D60" s="32" t="s">
        <v>22</v>
      </c>
      <c r="E60" s="32" t="s">
        <v>2290</v>
      </c>
      <c r="F60" s="32" t="str">
        <f>VLOOKUP(C60,_RESOURCE_MAP[],2,FALSE)</f>
        <v>User Certificate</v>
      </c>
      <c r="G60" s="46" t="str">
        <f>CONCATENATE(F60," ",VLOOKUP(E60,_FIELDS_DESCRIPTION_MAP[],2,FALSE))</f>
        <v>User Certificate issuer common name</v>
      </c>
      <c r="H60" s="32" t="s">
        <v>565</v>
      </c>
      <c r="I60" s="32" t="s">
        <v>572</v>
      </c>
      <c r="J60" s="32" t="s">
        <v>1</v>
      </c>
      <c r="K60" s="34" t="s">
        <v>1</v>
      </c>
      <c r="L60" s="34" t="s">
        <v>1</v>
      </c>
      <c r="M60" s="34" t="s">
        <v>1</v>
      </c>
      <c r="N60" s="72" t="str">
        <f t="shared" si="0"/>
        <v>-</v>
      </c>
    </row>
    <row r="61" spans="1:14" s="1" customFormat="1" x14ac:dyDescent="0.25">
      <c r="A61" s="33">
        <f>VLOOKUP(C61,_RESOURCE_MAP[],3,FALSE)</f>
        <v>1</v>
      </c>
      <c r="B61" s="25" t="str">
        <f>IFERROR(VLOOKUP(C61,_PACKAGES_MAP[],3,FALSE),"-")</f>
        <v>-</v>
      </c>
      <c r="C61" s="28" t="s">
        <v>2105</v>
      </c>
      <c r="D61" s="32" t="s">
        <v>22</v>
      </c>
      <c r="E61" s="32" t="s">
        <v>2292</v>
      </c>
      <c r="F61" s="32" t="str">
        <f>VLOOKUP(C61,_RESOURCE_MAP[],2,FALSE)</f>
        <v>User Certificate</v>
      </c>
      <c r="G61" s="46" t="str">
        <f>CONCATENATE(F61," ",VLOOKUP(E61,_FIELDS_DESCRIPTION_MAP[],2,FALSE))</f>
        <v>User Certificate issuer country</v>
      </c>
      <c r="H61" s="32" t="s">
        <v>565</v>
      </c>
      <c r="I61" s="32" t="s">
        <v>572</v>
      </c>
      <c r="J61" s="32" t="s">
        <v>1</v>
      </c>
      <c r="K61" s="34" t="s">
        <v>1</v>
      </c>
      <c r="L61" s="34" t="s">
        <v>1</v>
      </c>
      <c r="M61" s="34" t="s">
        <v>1</v>
      </c>
      <c r="N61" s="72" t="str">
        <f t="shared" si="0"/>
        <v>-</v>
      </c>
    </row>
    <row r="62" spans="1:14" s="1" customFormat="1" x14ac:dyDescent="0.25">
      <c r="A62" s="33">
        <f>VLOOKUP(C62,_RESOURCE_MAP[],3,FALSE)</f>
        <v>1</v>
      </c>
      <c r="B62" s="25" t="str">
        <f>IFERROR(VLOOKUP(C62,_PACKAGES_MAP[],3,FALSE),"-")</f>
        <v>-</v>
      </c>
      <c r="C62" s="28" t="s">
        <v>2105</v>
      </c>
      <c r="D62" s="32" t="s">
        <v>22</v>
      </c>
      <c r="E62" s="32" t="s">
        <v>2291</v>
      </c>
      <c r="F62" s="32" t="str">
        <f>VLOOKUP(C62,_RESOURCE_MAP[],2,FALSE)</f>
        <v>User Certificate</v>
      </c>
      <c r="G62" s="46" t="str">
        <f>CONCATENATE(F62," ",VLOOKUP(E62,_FIELDS_DESCRIPTION_MAP[],2,FALSE))</f>
        <v>User Certificate issuer organization</v>
      </c>
      <c r="H62" s="32" t="s">
        <v>565</v>
      </c>
      <c r="I62" s="32" t="s">
        <v>572</v>
      </c>
      <c r="J62" s="32" t="s">
        <v>1</v>
      </c>
      <c r="K62" s="34" t="s">
        <v>1</v>
      </c>
      <c r="L62" s="34" t="s">
        <v>1</v>
      </c>
      <c r="M62" s="34" t="s">
        <v>1</v>
      </c>
      <c r="N62" s="72" t="str">
        <f t="shared" si="0"/>
        <v>-</v>
      </c>
    </row>
    <row r="63" spans="1:14" s="1" customFormat="1" x14ac:dyDescent="0.25">
      <c r="A63" s="33">
        <f>VLOOKUP(C63,_RESOURCE_MAP[],3,FALSE)</f>
        <v>1</v>
      </c>
      <c r="B63" s="25" t="str">
        <f>IFERROR(VLOOKUP(C63,_PACKAGES_MAP[],3,FALSE),"-")</f>
        <v>-</v>
      </c>
      <c r="C63" s="28" t="s">
        <v>2105</v>
      </c>
      <c r="D63" s="32" t="s">
        <v>22</v>
      </c>
      <c r="E63" s="32" t="s">
        <v>575</v>
      </c>
      <c r="F63" s="32" t="str">
        <f>VLOOKUP(C63,_RESOURCE_MAP[],2,FALSE)</f>
        <v>User Certificate</v>
      </c>
      <c r="G63" s="46" t="str">
        <f>CONCATENATE(F63," ",VLOOKUP(E63,_FIELDS_DESCRIPTION_MAP[],2,FALSE))</f>
        <v>User Certificate language/locale.</v>
      </c>
      <c r="H63" s="32" t="s">
        <v>565</v>
      </c>
      <c r="I63" s="32" t="s">
        <v>572</v>
      </c>
      <c r="J63" s="32" t="s">
        <v>1</v>
      </c>
      <c r="K63" s="34" t="s">
        <v>1</v>
      </c>
      <c r="L63" s="34" t="s">
        <v>2321</v>
      </c>
      <c r="M63" s="34" t="s">
        <v>2320</v>
      </c>
      <c r="N63" s="72" t="str">
        <f t="shared" si="0"/>
        <v>Possible values are any ISO-639-1 language code and any ISO-3166-Alpha-2 country code. Format is lc-CC (lc = language code, CC = country code).</v>
      </c>
    </row>
    <row r="64" spans="1:14" s="1" customFormat="1" x14ac:dyDescent="0.25">
      <c r="A64" s="33">
        <f>VLOOKUP(C64,_RESOURCE_MAP[],3,FALSE)</f>
        <v>1</v>
      </c>
      <c r="B64" s="25" t="str">
        <f>IFERROR(VLOOKUP(C64,_PACKAGES_MAP[],3,FALSE),"-")</f>
        <v>-</v>
      </c>
      <c r="C64" s="28" t="s">
        <v>2105</v>
      </c>
      <c r="D64" s="32" t="s">
        <v>22</v>
      </c>
      <c r="E64" s="32" t="s">
        <v>360</v>
      </c>
      <c r="F64" s="32" t="str">
        <f>VLOOKUP(C64,_RESOURCE_MAP[],2,FALSE)</f>
        <v>User Certificate</v>
      </c>
      <c r="G64" s="46" t="str">
        <f>CONCATENATE(F64," ",VLOOKUP(E64,_FIELDS_DESCRIPTION_MAP[],2,FALSE))</f>
        <v>User Certificate name (alias).</v>
      </c>
      <c r="H64" s="32" t="s">
        <v>565</v>
      </c>
      <c r="I64" s="32" t="s">
        <v>572</v>
      </c>
      <c r="J64" s="32" t="s">
        <v>1</v>
      </c>
      <c r="K64" s="34" t="s">
        <v>1</v>
      </c>
      <c r="L64" s="34" t="s">
        <v>1</v>
      </c>
      <c r="M64" s="34" t="s">
        <v>1</v>
      </c>
      <c r="N64" s="72" t="str">
        <f t="shared" si="0"/>
        <v>-</v>
      </c>
    </row>
    <row r="65" spans="1:14" s="1" customFormat="1" x14ac:dyDescent="0.25">
      <c r="A65" s="33">
        <f>VLOOKUP(C65,_RESOURCE_MAP[],3,FALSE)</f>
        <v>1</v>
      </c>
      <c r="B65" s="25" t="str">
        <f>IFERROR(VLOOKUP(C65,_PACKAGES_MAP[],3,FALSE),"-")</f>
        <v>-</v>
      </c>
      <c r="C65" s="28" t="s">
        <v>2105</v>
      </c>
      <c r="D65" s="32" t="s">
        <v>22</v>
      </c>
      <c r="E65" s="32" t="s">
        <v>2296</v>
      </c>
      <c r="F65" s="32" t="str">
        <f>VLOOKUP(C65,_RESOURCE_MAP[],2,FALSE)</f>
        <v>User Certificate</v>
      </c>
      <c r="G65" s="46" t="str">
        <f>CONCATENATE(F65," ",VLOOKUP(E65,_FIELDS_DESCRIPTION_MAP[],2,FALSE))</f>
        <v>User Certificate public key encoding</v>
      </c>
      <c r="H65" s="32" t="s">
        <v>565</v>
      </c>
      <c r="I65" s="32" t="s">
        <v>572</v>
      </c>
      <c r="J65" s="32" t="s">
        <v>1</v>
      </c>
      <c r="K65" s="34" t="s">
        <v>1</v>
      </c>
      <c r="L65" s="34" t="s">
        <v>2133</v>
      </c>
      <c r="M65" s="34" t="s">
        <v>1</v>
      </c>
      <c r="N65" s="72" t="str">
        <f t="shared" si="0"/>
        <v xml:space="preserve">Possible values are Base64. </v>
      </c>
    </row>
    <row r="66" spans="1:14" s="1" customFormat="1" x14ac:dyDescent="0.25">
      <c r="A66" s="33">
        <f>VLOOKUP(C66,_RESOURCE_MAP[],3,FALSE)</f>
        <v>1</v>
      </c>
      <c r="B66" s="25" t="str">
        <f>IFERROR(VLOOKUP(C66,_PACKAGES_MAP[],3,FALSE),"-")</f>
        <v>-</v>
      </c>
      <c r="C66" s="28" t="s">
        <v>2105</v>
      </c>
      <c r="D66" s="32" t="s">
        <v>22</v>
      </c>
      <c r="E66" s="32" t="s">
        <v>2298</v>
      </c>
      <c r="F66" s="32" t="str">
        <f>VLOOKUP(C66,_RESOURCE_MAP[],2,FALSE)</f>
        <v>User Certificate</v>
      </c>
      <c r="G66" s="46" t="str">
        <f>CONCATENATE(F66," ",VLOOKUP(E66,_FIELDS_DESCRIPTION_MAP[],2,FALSE))</f>
        <v>User Certificate public key hash</v>
      </c>
      <c r="H66" s="32" t="s">
        <v>565</v>
      </c>
      <c r="I66" s="32" t="s">
        <v>572</v>
      </c>
      <c r="J66" s="32" t="s">
        <v>1</v>
      </c>
      <c r="K66" s="34" t="s">
        <v>1</v>
      </c>
      <c r="L66" s="34" t="s">
        <v>1</v>
      </c>
      <c r="M66" s="34" t="s">
        <v>1</v>
      </c>
      <c r="N66" s="72" t="str">
        <f t="shared" ref="N66:N129" si="1">IF(AND(K66="-",L66="-",M66="-"),"-",CONCATENATE(IF(K66="-","",CONCATENATE("Default Value is """,K66,""". ")),IF(L66="-","",CONCATENATE("Possible values are ",L66,". ")),IF(M66="-","",CONCATENATE("Format is ",M66,"."))))</f>
        <v>-</v>
      </c>
    </row>
    <row r="67" spans="1:14" s="1" customFormat="1" x14ac:dyDescent="0.25">
      <c r="A67" s="33">
        <f>VLOOKUP(C67,_RESOURCE_MAP[],3,FALSE)</f>
        <v>1</v>
      </c>
      <c r="B67" s="25" t="str">
        <f>IFERROR(VLOOKUP(C67,_PACKAGES_MAP[],3,FALSE),"-")</f>
        <v>-</v>
      </c>
      <c r="C67" s="28" t="s">
        <v>2105</v>
      </c>
      <c r="D67" s="32" t="s">
        <v>22</v>
      </c>
      <c r="E67" s="32" t="s">
        <v>2297</v>
      </c>
      <c r="F67" s="32" t="str">
        <f>VLOOKUP(C67,_RESOURCE_MAP[],2,FALSE)</f>
        <v>User Certificate</v>
      </c>
      <c r="G67" s="46" t="str">
        <f>CONCATENATE(F67," ",VLOOKUP(E67,_FIELDS_DESCRIPTION_MAP[],2,FALSE))</f>
        <v>User Certificate public key type</v>
      </c>
      <c r="H67" s="32" t="s">
        <v>565</v>
      </c>
      <c r="I67" s="32" t="s">
        <v>572</v>
      </c>
      <c r="J67" s="32" t="s">
        <v>1</v>
      </c>
      <c r="K67" s="34" t="s">
        <v>1</v>
      </c>
      <c r="L67" s="34" t="s">
        <v>1188</v>
      </c>
      <c r="M67" s="34" t="s">
        <v>1</v>
      </c>
      <c r="N67" s="72" t="str">
        <f t="shared" si="1"/>
        <v xml:space="preserve">Possible values are "MD5", "SHA-256" or "SHA-512". </v>
      </c>
    </row>
    <row r="68" spans="1:14" s="1" customFormat="1" x14ac:dyDescent="0.25">
      <c r="A68" s="33">
        <f>VLOOKUP(C68,_RESOURCE_MAP[],3,FALSE)</f>
        <v>1</v>
      </c>
      <c r="B68" s="25" t="str">
        <f>IFERROR(VLOOKUP(C68,_PACKAGES_MAP[],3,FALSE),"-")</f>
        <v>-</v>
      </c>
      <c r="C68" s="28" t="s">
        <v>2105</v>
      </c>
      <c r="D68" s="32" t="s">
        <v>22</v>
      </c>
      <c r="E68" s="32" t="s">
        <v>568</v>
      </c>
      <c r="F68" s="32" t="str">
        <f>VLOOKUP(C68,_RESOURCE_MAP[],2,FALSE)</f>
        <v>User Certificate</v>
      </c>
      <c r="G68" s="46" t="str">
        <f>CONCATENATE(F68," ",VLOOKUP(E68,_FIELDS_DESCRIPTION_MAP[],2,FALSE))</f>
        <v>User Certificate Id of the linked role.</v>
      </c>
      <c r="H68" s="32" t="s">
        <v>565</v>
      </c>
      <c r="I68" s="32" t="s">
        <v>572</v>
      </c>
      <c r="J68" s="32" t="s">
        <v>1</v>
      </c>
      <c r="K68" s="34" t="s">
        <v>1</v>
      </c>
      <c r="L68" s="34" t="s">
        <v>2173</v>
      </c>
      <c r="M68" s="34" t="s">
        <v>1</v>
      </c>
      <c r="N68" s="72" t="str">
        <f t="shared" si="1"/>
        <v xml:space="preserve">Possible values are valid "User.Roles.{RoleId}" object. </v>
      </c>
    </row>
    <row r="69" spans="1:14" s="1" customFormat="1" x14ac:dyDescent="0.25">
      <c r="A69" s="33">
        <f>VLOOKUP(C69,_RESOURCE_MAP[],3,FALSE)</f>
        <v>1</v>
      </c>
      <c r="B69" s="25" t="str">
        <f>IFERROR(VLOOKUP(C69,_PACKAGES_MAP[],3,FALSE),"-")</f>
        <v>-</v>
      </c>
      <c r="C69" s="28" t="s">
        <v>2105</v>
      </c>
      <c r="D69" s="32" t="s">
        <v>22</v>
      </c>
      <c r="E69" s="32" t="s">
        <v>847</v>
      </c>
      <c r="F69" s="32" t="str">
        <f>VLOOKUP(C69,_RESOURCE_MAP[],2,FALSE)</f>
        <v>User Certificate</v>
      </c>
      <c r="G69" s="46" t="str">
        <f>CONCATENATE(F69," ",VLOOKUP(E69,_FIELDS_DESCRIPTION_MAP[],2,FALSE))</f>
        <v>User Certificate serial number.</v>
      </c>
      <c r="H69" s="32" t="s">
        <v>565</v>
      </c>
      <c r="I69" s="32" t="s">
        <v>572</v>
      </c>
      <c r="J69" s="32" t="s">
        <v>1</v>
      </c>
      <c r="K69" s="34" t="s">
        <v>1</v>
      </c>
      <c r="L69" s="34" t="s">
        <v>1</v>
      </c>
      <c r="M69" s="34" t="s">
        <v>1</v>
      </c>
      <c r="N69" s="72" t="str">
        <f t="shared" si="1"/>
        <v>-</v>
      </c>
    </row>
    <row r="70" spans="1:14" s="1" customFormat="1" x14ac:dyDescent="0.25">
      <c r="A70" s="33">
        <f>VLOOKUP(C70,_RESOURCE_MAP[],3,FALSE)</f>
        <v>1</v>
      </c>
      <c r="B70" s="25" t="str">
        <f>IFERROR(VLOOKUP(C70,_PACKAGES_MAP[],3,FALSE),"-")</f>
        <v>-</v>
      </c>
      <c r="C70" s="28" t="s">
        <v>2105</v>
      </c>
      <c r="D70" s="32" t="s">
        <v>22</v>
      </c>
      <c r="E70" s="32" t="s">
        <v>579</v>
      </c>
      <c r="F70" s="32" t="str">
        <f>VLOOKUP(C70,_RESOURCE_MAP[],2,FALSE)</f>
        <v>User Certificate</v>
      </c>
      <c r="G70" s="46" t="str">
        <f>CONCATENATE(F70," ",VLOOKUP(E70,_FIELDS_DESCRIPTION_MAP[],2,FALSE))</f>
        <v>User Certificate operational status.</v>
      </c>
      <c r="H70" s="32" t="s">
        <v>565</v>
      </c>
      <c r="I70" s="32" t="s">
        <v>572</v>
      </c>
      <c r="J70" s="32" t="s">
        <v>1</v>
      </c>
      <c r="K70" s="34" t="s">
        <v>1</v>
      </c>
      <c r="L70" s="34" t="s">
        <v>2310</v>
      </c>
      <c r="M70" s="34" t="s">
        <v>1</v>
      </c>
      <c r="N70" s="72" t="str">
        <f t="shared" si="1"/>
        <v xml:space="preserve">Possible values are "Pending" (disabled certificate), "Trusted" (enabled, valid and trusted by a CA), "Untrusted" (enabled, valid but self-signed), "Expired" (enabled but valid time has expired). </v>
      </c>
    </row>
    <row r="71" spans="1:14" s="1" customFormat="1" x14ac:dyDescent="0.25">
      <c r="A71" s="33">
        <f>VLOOKUP(C71,_RESOURCE_MAP[],3,FALSE)</f>
        <v>1</v>
      </c>
      <c r="B71" s="25" t="str">
        <f>IFERROR(VLOOKUP(C71,_PACKAGES_MAP[],3,FALSE),"-")</f>
        <v>-</v>
      </c>
      <c r="C71" s="28" t="s">
        <v>2105</v>
      </c>
      <c r="D71" s="32" t="s">
        <v>22</v>
      </c>
      <c r="E71" s="32" t="s">
        <v>2293</v>
      </c>
      <c r="F71" s="32" t="str">
        <f>VLOOKUP(C71,_RESOURCE_MAP[],2,FALSE)</f>
        <v>User Certificate</v>
      </c>
      <c r="G71" s="46" t="str">
        <f>CONCATENATE(F71," ",VLOOKUP(E71,_FIELDS_DESCRIPTION_MAP[],2,FALSE))</f>
        <v>User Certificate subject common name</v>
      </c>
      <c r="H71" s="32" t="s">
        <v>565</v>
      </c>
      <c r="I71" s="32" t="s">
        <v>572</v>
      </c>
      <c r="J71" s="32" t="s">
        <v>1</v>
      </c>
      <c r="K71" s="34" t="s">
        <v>1</v>
      </c>
      <c r="L71" s="34" t="s">
        <v>1</v>
      </c>
      <c r="M71" s="34" t="s">
        <v>1</v>
      </c>
      <c r="N71" s="72" t="str">
        <f t="shared" si="1"/>
        <v>-</v>
      </c>
    </row>
    <row r="72" spans="1:14" s="1" customFormat="1" x14ac:dyDescent="0.25">
      <c r="A72" s="33">
        <f>VLOOKUP(C72,_RESOURCE_MAP[],3,FALSE)</f>
        <v>1</v>
      </c>
      <c r="B72" s="25" t="str">
        <f>IFERROR(VLOOKUP(C72,_PACKAGES_MAP[],3,FALSE),"-")</f>
        <v>-</v>
      </c>
      <c r="C72" s="28" t="s">
        <v>2105</v>
      </c>
      <c r="D72" s="32" t="s">
        <v>22</v>
      </c>
      <c r="E72" s="32" t="s">
        <v>2295</v>
      </c>
      <c r="F72" s="32" t="str">
        <f>VLOOKUP(C72,_RESOURCE_MAP[],2,FALSE)</f>
        <v>User Certificate</v>
      </c>
      <c r="G72" s="46" t="str">
        <f>CONCATENATE(F72," ",VLOOKUP(E72,_FIELDS_DESCRIPTION_MAP[],2,FALSE))</f>
        <v>User Certificate subject country</v>
      </c>
      <c r="H72" s="32" t="s">
        <v>565</v>
      </c>
      <c r="I72" s="32" t="s">
        <v>572</v>
      </c>
      <c r="J72" s="32" t="s">
        <v>1</v>
      </c>
      <c r="K72" s="34" t="s">
        <v>1</v>
      </c>
      <c r="L72" s="34" t="s">
        <v>1</v>
      </c>
      <c r="M72" s="34" t="s">
        <v>1</v>
      </c>
      <c r="N72" s="72" t="str">
        <f t="shared" si="1"/>
        <v>-</v>
      </c>
    </row>
    <row r="73" spans="1:14" s="1" customFormat="1" x14ac:dyDescent="0.25">
      <c r="A73" s="33">
        <f>VLOOKUP(C73,_RESOURCE_MAP[],3,FALSE)</f>
        <v>1</v>
      </c>
      <c r="B73" s="25" t="str">
        <f>IFERROR(VLOOKUP(C73,_PACKAGES_MAP[],3,FALSE),"-")</f>
        <v>-</v>
      </c>
      <c r="C73" s="28" t="s">
        <v>2105</v>
      </c>
      <c r="D73" s="32" t="s">
        <v>22</v>
      </c>
      <c r="E73" s="32" t="s">
        <v>2294</v>
      </c>
      <c r="F73" s="32" t="str">
        <f>VLOOKUP(C73,_RESOURCE_MAP[],2,FALSE)</f>
        <v>User Certificate</v>
      </c>
      <c r="G73" s="46" t="str">
        <f>CONCATENATE(F73," ",VLOOKUP(E73,_FIELDS_DESCRIPTION_MAP[],2,FALSE))</f>
        <v>User Certificate subject organization</v>
      </c>
      <c r="H73" s="32" t="s">
        <v>565</v>
      </c>
      <c r="I73" s="32" t="s">
        <v>572</v>
      </c>
      <c r="J73" s="32" t="s">
        <v>1</v>
      </c>
      <c r="K73" s="34" t="s">
        <v>1</v>
      </c>
      <c r="L73" s="34" t="s">
        <v>1</v>
      </c>
      <c r="M73" s="34" t="s">
        <v>1</v>
      </c>
      <c r="N73" s="72" t="str">
        <f t="shared" si="1"/>
        <v>-</v>
      </c>
    </row>
    <row r="74" spans="1:14" s="1" customFormat="1" x14ac:dyDescent="0.25">
      <c r="A74" s="33">
        <f>VLOOKUP(C74,_RESOURCE_MAP[],3,FALSE)</f>
        <v>1</v>
      </c>
      <c r="B74" s="25" t="str">
        <f>IFERROR(VLOOKUP(C74,_PACKAGES_MAP[],3,FALSE),"-")</f>
        <v>-</v>
      </c>
      <c r="C74" s="28" t="s">
        <v>2105</v>
      </c>
      <c r="D74" s="32" t="s">
        <v>22</v>
      </c>
      <c r="E74" s="32" t="s">
        <v>736</v>
      </c>
      <c r="F74" s="32" t="str">
        <f>VLOOKUP(C74,_RESOURCE_MAP[],2,FALSE)</f>
        <v>User Certificate</v>
      </c>
      <c r="G74" s="46" t="str">
        <f>CONCATENATE(F74," ",VLOOKUP(E74,_FIELDS_DESCRIPTION_MAP[],2,FALSE))</f>
        <v>User Certificate instalation timestamp.</v>
      </c>
      <c r="H74" s="32" t="s">
        <v>606</v>
      </c>
      <c r="I74" s="32" t="s">
        <v>572</v>
      </c>
      <c r="J74" s="32" t="s">
        <v>1</v>
      </c>
      <c r="K74" s="34" t="s">
        <v>1</v>
      </c>
      <c r="L74" s="34" t="s">
        <v>1</v>
      </c>
      <c r="M74" s="34" t="s">
        <v>1934</v>
      </c>
      <c r="N74" s="72" t="str">
        <f t="shared" si="1"/>
        <v>Format is yyyy-mm-ddThh:mm:ss.nnnnnn+|-hh:mm  (UTC ISO 8601).</v>
      </c>
    </row>
    <row r="75" spans="1:14" s="1" customFormat="1" x14ac:dyDescent="0.25">
      <c r="A75" s="33">
        <f>VLOOKUP(C75,_RESOURCE_MAP[],3,FALSE)</f>
        <v>1</v>
      </c>
      <c r="B75" s="25" t="str">
        <f>IFERROR(VLOOKUP(C75,_PACKAGES_MAP[],3,FALSE),"-")</f>
        <v>-</v>
      </c>
      <c r="C75" s="28" t="s">
        <v>2105</v>
      </c>
      <c r="D75" s="32" t="s">
        <v>22</v>
      </c>
      <c r="E75" s="32" t="s">
        <v>737</v>
      </c>
      <c r="F75" s="32" t="str">
        <f>VLOOKUP(C75,_RESOURCE_MAP[],2,FALSE)</f>
        <v>User Certificate</v>
      </c>
      <c r="G75" s="46" t="str">
        <f>CONCATENATE(F75," ",VLOOKUP(E75,_FIELDS_DESCRIPTION_MAP[],2,FALSE))</f>
        <v>User Certificate last time used timestamp.</v>
      </c>
      <c r="H75" s="32" t="s">
        <v>606</v>
      </c>
      <c r="I75" s="32" t="s">
        <v>572</v>
      </c>
      <c r="J75" s="32" t="s">
        <v>1</v>
      </c>
      <c r="K75" s="34" t="s">
        <v>1</v>
      </c>
      <c r="L75" s="34" t="s">
        <v>1</v>
      </c>
      <c r="M75" s="34" t="s">
        <v>1934</v>
      </c>
      <c r="N75" s="72" t="str">
        <f t="shared" si="1"/>
        <v>Format is yyyy-mm-ddThh:mm:ss.nnnnnn+|-hh:mm  (UTC ISO 8601).</v>
      </c>
    </row>
    <row r="76" spans="1:14" s="1" customFormat="1" x14ac:dyDescent="0.25">
      <c r="A76" s="33">
        <f>VLOOKUP(C76,_RESOURCE_MAP[],3,FALSE)</f>
        <v>1</v>
      </c>
      <c r="B76" s="25" t="str">
        <f>IFERROR(VLOOKUP(C76,_PACKAGES_MAP[],3,FALSE),"-")</f>
        <v>-</v>
      </c>
      <c r="C76" s="28" t="s">
        <v>2105</v>
      </c>
      <c r="D76" s="32" t="s">
        <v>22</v>
      </c>
      <c r="E76" s="32" t="s">
        <v>733</v>
      </c>
      <c r="F76" s="32" t="str">
        <f>VLOOKUP(C76,_RESOURCE_MAP[],2,FALSE)</f>
        <v>User Certificate</v>
      </c>
      <c r="G76" s="46" t="str">
        <f>CONCATENATE(F76," ",VLOOKUP(E76,_FIELDS_DESCRIPTION_MAP[],2,FALSE))</f>
        <v>User Certificate valid from timestamp.</v>
      </c>
      <c r="H76" s="32" t="s">
        <v>565</v>
      </c>
      <c r="I76" s="32" t="s">
        <v>572</v>
      </c>
      <c r="J76" s="32" t="s">
        <v>1</v>
      </c>
      <c r="K76" s="34" t="s">
        <v>1</v>
      </c>
      <c r="L76" s="34" t="s">
        <v>1</v>
      </c>
      <c r="M76" s="34" t="s">
        <v>1934</v>
      </c>
      <c r="N76" s="72" t="str">
        <f t="shared" si="1"/>
        <v>Format is yyyy-mm-ddThh:mm:ss.nnnnnn+|-hh:mm  (UTC ISO 8601).</v>
      </c>
    </row>
    <row r="77" spans="1:14" s="1" customFormat="1" x14ac:dyDescent="0.25">
      <c r="A77" s="33">
        <f>VLOOKUP(C77,_RESOURCE_MAP[],3,FALSE)</f>
        <v>1</v>
      </c>
      <c r="B77" s="25" t="str">
        <f>IFERROR(VLOOKUP(C77,_PACKAGES_MAP[],3,FALSE),"-")</f>
        <v>-</v>
      </c>
      <c r="C77" s="28" t="s">
        <v>2105</v>
      </c>
      <c r="D77" s="32" t="s">
        <v>22</v>
      </c>
      <c r="E77" s="32" t="s">
        <v>734</v>
      </c>
      <c r="F77" s="32" t="str">
        <f>VLOOKUP(C77,_RESOURCE_MAP[],2,FALSE)</f>
        <v>User Certificate</v>
      </c>
      <c r="G77" s="46" t="str">
        <f>CONCATENATE(F77," ",VLOOKUP(E77,_FIELDS_DESCRIPTION_MAP[],2,FALSE))</f>
        <v>User Certificate valid till timestamp.</v>
      </c>
      <c r="H77" s="32" t="s">
        <v>565</v>
      </c>
      <c r="I77" s="32" t="s">
        <v>572</v>
      </c>
      <c r="J77" s="32" t="s">
        <v>1</v>
      </c>
      <c r="K77" s="34" t="s">
        <v>1</v>
      </c>
      <c r="L77" s="34" t="s">
        <v>1</v>
      </c>
      <c r="M77" s="34" t="s">
        <v>1934</v>
      </c>
      <c r="N77" s="72" t="str">
        <f t="shared" si="1"/>
        <v>Format is yyyy-mm-ddThh:mm:ss.nnnnnn+|-hh:mm  (UTC ISO 8601).</v>
      </c>
    </row>
    <row r="78" spans="1:14" s="1" customFormat="1" x14ac:dyDescent="0.25">
      <c r="A78" s="33">
        <f>VLOOKUP(C78,_RESOURCE_MAP[],3,FALSE)</f>
        <v>1</v>
      </c>
      <c r="B78" s="25" t="str">
        <f>IFERROR(VLOOKUP(C78,_PACKAGES_MAP[],3,FALSE),"-")</f>
        <v>-</v>
      </c>
      <c r="C78" s="28" t="s">
        <v>2105</v>
      </c>
      <c r="D78" s="32" t="s">
        <v>21</v>
      </c>
      <c r="E78" s="32" t="s">
        <v>566</v>
      </c>
      <c r="F78" s="32" t="str">
        <f>VLOOKUP(C78,_RESOURCE_MAP[],2,FALSE)</f>
        <v>User Certificate</v>
      </c>
      <c r="G78" s="46" t="str">
        <f>CONCATENATE(F78," ",VLOOKUP(E78,_FIELDS_DESCRIPTION_MAP[],2,FALSE))</f>
        <v>User Certificate administrative status.</v>
      </c>
      <c r="H78" s="32" t="s">
        <v>567</v>
      </c>
      <c r="I78" s="32" t="s">
        <v>564</v>
      </c>
      <c r="J78" s="32" t="s">
        <v>561</v>
      </c>
      <c r="K78" s="34" t="s">
        <v>1658</v>
      </c>
      <c r="L78" s="34" t="s">
        <v>2309</v>
      </c>
      <c r="M78" s="34" t="s">
        <v>1</v>
      </c>
      <c r="N78" s="72" t="str">
        <f t="shared" si="1"/>
        <v xml:space="preserve">Default Value is "the existing configuration". Possible values are true or false. </v>
      </c>
    </row>
    <row r="79" spans="1:14" s="1" customFormat="1" x14ac:dyDescent="0.25">
      <c r="A79" s="33">
        <f>VLOOKUP(C79,_RESOURCE_MAP[],3,FALSE)</f>
        <v>1</v>
      </c>
      <c r="B79" s="25" t="str">
        <f>IFERROR(VLOOKUP(C79,_PACKAGES_MAP[],3,FALSE),"-")</f>
        <v>-</v>
      </c>
      <c r="C79" s="28" t="s">
        <v>2105</v>
      </c>
      <c r="D79" s="32" t="s">
        <v>21</v>
      </c>
      <c r="E79" s="32" t="s">
        <v>575</v>
      </c>
      <c r="F79" s="32" t="str">
        <f>VLOOKUP(C79,_RESOURCE_MAP[],2,FALSE)</f>
        <v>User Certificate</v>
      </c>
      <c r="G79" s="46" t="str">
        <f>CONCATENATE(F79," ",VLOOKUP(E79,_FIELDS_DESCRIPTION_MAP[],2,FALSE))</f>
        <v>User Certificate language/locale.</v>
      </c>
      <c r="H79" s="32" t="s">
        <v>565</v>
      </c>
      <c r="I79" s="32" t="s">
        <v>564</v>
      </c>
      <c r="J79" s="32" t="s">
        <v>561</v>
      </c>
      <c r="K79" s="34" t="s">
        <v>1658</v>
      </c>
      <c r="L79" s="34" t="s">
        <v>2321</v>
      </c>
      <c r="M79" s="34" t="s">
        <v>2320</v>
      </c>
      <c r="N79" s="72" t="str">
        <f t="shared" si="1"/>
        <v>Default Value is "the existing configuration". Possible values are any ISO-639-1 language code and any ISO-3166-Alpha-2 country code. Format is lc-CC (lc = language code, CC = country code).</v>
      </c>
    </row>
    <row r="80" spans="1:14" s="1" customFormat="1" x14ac:dyDescent="0.25">
      <c r="A80" s="33">
        <f>VLOOKUP(C80,_RESOURCE_MAP[],3,FALSE)</f>
        <v>1</v>
      </c>
      <c r="B80" s="25" t="str">
        <f>IFERROR(VLOOKUP(C80,_PACKAGES_MAP[],3,FALSE),"-")</f>
        <v>-</v>
      </c>
      <c r="C80" s="28" t="s">
        <v>2105</v>
      </c>
      <c r="D80" s="32" t="s">
        <v>21</v>
      </c>
      <c r="E80" s="32" t="s">
        <v>360</v>
      </c>
      <c r="F80" s="32" t="str">
        <f>VLOOKUP(C80,_RESOURCE_MAP[],2,FALSE)</f>
        <v>User Certificate</v>
      </c>
      <c r="G80" s="46" t="str">
        <f>CONCATENATE(F80," ",VLOOKUP(E80,_FIELDS_DESCRIPTION_MAP[],2,FALSE))</f>
        <v>User Certificate name (alias).</v>
      </c>
      <c r="H80" s="32" t="s">
        <v>565</v>
      </c>
      <c r="I80" s="32" t="s">
        <v>564</v>
      </c>
      <c r="J80" s="32" t="s">
        <v>561</v>
      </c>
      <c r="K80" s="34" t="s">
        <v>1658</v>
      </c>
      <c r="L80" s="34" t="s">
        <v>1</v>
      </c>
      <c r="M80" s="34" t="s">
        <v>1</v>
      </c>
      <c r="N80" s="72" t="str">
        <f t="shared" si="1"/>
        <v xml:space="preserve">Default Value is "the existing configuration". </v>
      </c>
    </row>
    <row r="81" spans="1:14" s="1" customFormat="1" x14ac:dyDescent="0.25">
      <c r="A81" s="33">
        <f>VLOOKUP(C81,_RESOURCE_MAP[],3,FALSE)</f>
        <v>1</v>
      </c>
      <c r="B81" s="25" t="str">
        <f>IFERROR(VLOOKUP(C81,_PACKAGES_MAP[],3,FALSE),"-")</f>
        <v>-</v>
      </c>
      <c r="C81" s="28" t="s">
        <v>2105</v>
      </c>
      <c r="D81" s="32" t="s">
        <v>21</v>
      </c>
      <c r="E81" s="32" t="s">
        <v>737</v>
      </c>
      <c r="F81" s="32" t="str">
        <f>VLOOKUP(C81,_RESOURCE_MAP[],2,FALSE)</f>
        <v>User Certificate</v>
      </c>
      <c r="G81" s="46" t="str">
        <f>CONCATENATE(F81," ",VLOOKUP(E81,_FIELDS_DESCRIPTION_MAP[],2,FALSE))</f>
        <v>User Certificate last time used timestamp.</v>
      </c>
      <c r="H81" s="32" t="s">
        <v>606</v>
      </c>
      <c r="I81" s="32" t="s">
        <v>564</v>
      </c>
      <c r="J81" s="32" t="s">
        <v>561</v>
      </c>
      <c r="K81" s="34" t="s">
        <v>1658</v>
      </c>
      <c r="L81" s="34" t="s">
        <v>1</v>
      </c>
      <c r="M81" s="34" t="s">
        <v>1934</v>
      </c>
      <c r="N81" s="72" t="str">
        <f t="shared" si="1"/>
        <v>Default Value is "the existing configuration". Format is yyyy-mm-ddThh:mm:ss.nnnnnn+|-hh:mm  (UTC ISO 8601).</v>
      </c>
    </row>
    <row r="82" spans="1:14" s="1" customFormat="1" x14ac:dyDescent="0.25">
      <c r="A82" s="33">
        <f>VLOOKUP(C82,_RESOURCE_MAP[],3,FALSE)</f>
        <v>1</v>
      </c>
      <c r="B82" s="25" t="str">
        <f>IFERROR(VLOOKUP(C82,_PACKAGES_MAP[],3,FALSE),"-")</f>
        <v>-</v>
      </c>
      <c r="C82" s="32" t="s">
        <v>6</v>
      </c>
      <c r="D82" s="32" t="s">
        <v>22</v>
      </c>
      <c r="E82" s="32" t="s">
        <v>575</v>
      </c>
      <c r="F82" s="32" t="str">
        <f>VLOOKUP(C82,_RESOURCE_MAP[],2,FALSE)</f>
        <v>User Profile</v>
      </c>
      <c r="G82" s="46" t="str">
        <f>CONCATENATE(F82," ",VLOOKUP(E82,_FIELDS_DESCRIPTION_MAP[],2,FALSE))</f>
        <v>User Profile language/locale.</v>
      </c>
      <c r="H82" s="32" t="s">
        <v>565</v>
      </c>
      <c r="I82" s="32" t="s">
        <v>572</v>
      </c>
      <c r="J82" s="32" t="s">
        <v>1</v>
      </c>
      <c r="K82" s="34" t="s">
        <v>1</v>
      </c>
      <c r="L82" s="34" t="s">
        <v>2321</v>
      </c>
      <c r="M82" s="34" t="s">
        <v>2320</v>
      </c>
      <c r="N82" s="72" t="str">
        <f t="shared" si="1"/>
        <v>Possible values are any ISO-639-1 language code and any ISO-3166-Alpha-2 country code. Format is lc-CC (lc = language code, CC = country code).</v>
      </c>
    </row>
    <row r="83" spans="1:14" s="1" customFormat="1" x14ac:dyDescent="0.25">
      <c r="A83" s="33">
        <f>VLOOKUP(C83,_RESOURCE_MAP[],3,FALSE)</f>
        <v>1</v>
      </c>
      <c r="B83" s="25" t="str">
        <f>IFERROR(VLOOKUP(C83,_PACKAGES_MAP[],3,FALSE),"-")</f>
        <v>-</v>
      </c>
      <c r="C83" s="32" t="s">
        <v>6</v>
      </c>
      <c r="D83" s="32" t="s">
        <v>22</v>
      </c>
      <c r="E83" s="32" t="s">
        <v>551</v>
      </c>
      <c r="F83" s="32" t="str">
        <f>VLOOKUP(C83,_RESOURCE_MAP[],2,FALSE)</f>
        <v>User Profile</v>
      </c>
      <c r="G83" s="46" t="str">
        <f>CONCATENATE(F83," ",VLOOKUP(E83,_FIELDS_DESCRIPTION_MAP[],2,FALSE))</f>
        <v>User Profile type.</v>
      </c>
      <c r="H83" s="32" t="s">
        <v>565</v>
      </c>
      <c r="I83" s="32" t="s">
        <v>572</v>
      </c>
      <c r="J83" s="32" t="s">
        <v>1</v>
      </c>
      <c r="K83" s="34" t="s">
        <v>1</v>
      </c>
      <c r="L83" s="34" t="s">
        <v>1192</v>
      </c>
      <c r="M83" s="34" t="s">
        <v>1</v>
      </c>
      <c r="N83" s="72" t="str">
        <f t="shared" si="1"/>
        <v xml:space="preserve">Possible values are "Business" or "Residential". </v>
      </c>
    </row>
    <row r="84" spans="1:14" s="1" customFormat="1" x14ac:dyDescent="0.25">
      <c r="A84" s="33">
        <f>VLOOKUP(C84,_RESOURCE_MAP[],3,FALSE)</f>
        <v>1</v>
      </c>
      <c r="B84" s="25" t="str">
        <f>IFERROR(VLOOKUP(C84,_PACKAGES_MAP[],3,FALSE),"-")</f>
        <v>-</v>
      </c>
      <c r="C84" s="32" t="s">
        <v>6</v>
      </c>
      <c r="D84" s="32" t="s">
        <v>21</v>
      </c>
      <c r="E84" s="32" t="s">
        <v>575</v>
      </c>
      <c r="F84" s="32" t="str">
        <f>VLOOKUP(C84,_RESOURCE_MAP[],2,FALSE)</f>
        <v>User Profile</v>
      </c>
      <c r="G84" s="46" t="str">
        <f>CONCATENATE(F84," ",VLOOKUP(E84,_FIELDS_DESCRIPTION_MAP[],2,FALSE))</f>
        <v>User Profile language/locale.</v>
      </c>
      <c r="H84" s="32" t="s">
        <v>565</v>
      </c>
      <c r="I84" s="32" t="s">
        <v>564</v>
      </c>
      <c r="J84" s="32" t="s">
        <v>561</v>
      </c>
      <c r="K84" s="34" t="s">
        <v>1658</v>
      </c>
      <c r="L84" s="34" t="s">
        <v>1190</v>
      </c>
      <c r="M84" s="34" t="s">
        <v>1191</v>
      </c>
      <c r="N84" s="72" t="str">
        <f t="shared" si="1"/>
        <v>Default Value is "the existing configuration". Possible values are "EN", "DE," ES", "IT", "PT". Format is 2 char string in uppercase.</v>
      </c>
    </row>
    <row r="85" spans="1:14" s="1" customFormat="1" x14ac:dyDescent="0.25">
      <c r="A85" s="33">
        <f>VLOOKUP(C85,_RESOURCE_MAP[],3,FALSE)</f>
        <v>1</v>
      </c>
      <c r="B85" s="25" t="str">
        <f>IFERROR(VLOOKUP(C85,_PACKAGES_MAP[],3,FALSE),"-")</f>
        <v>-</v>
      </c>
      <c r="C85" s="32" t="s">
        <v>6</v>
      </c>
      <c r="D85" s="32" t="s">
        <v>21</v>
      </c>
      <c r="E85" s="32" t="s">
        <v>551</v>
      </c>
      <c r="F85" s="32" t="str">
        <f>VLOOKUP(C85,_RESOURCE_MAP[],2,FALSE)</f>
        <v>User Profile</v>
      </c>
      <c r="G85" s="46" t="str">
        <f>CONCATENATE(F85," ",VLOOKUP(E85,_FIELDS_DESCRIPTION_MAP[],2,FALSE))</f>
        <v>User Profile type.</v>
      </c>
      <c r="H85" s="32" t="s">
        <v>565</v>
      </c>
      <c r="I85" s="32" t="s">
        <v>564</v>
      </c>
      <c r="J85" s="32" t="s">
        <v>561</v>
      </c>
      <c r="K85" s="34" t="s">
        <v>1658</v>
      </c>
      <c r="L85" s="34" t="s">
        <v>1192</v>
      </c>
      <c r="M85" s="34" t="s">
        <v>1</v>
      </c>
      <c r="N85" s="72" t="str">
        <f t="shared" si="1"/>
        <v xml:space="preserve">Default Value is "the existing configuration". Possible values are "Business" or "Residential". </v>
      </c>
    </row>
    <row r="86" spans="1:14" s="1" customFormat="1" x14ac:dyDescent="0.25">
      <c r="A86" s="33">
        <f>VLOOKUP(C86,_RESOURCE_MAP[],3,FALSE)</f>
        <v>1</v>
      </c>
      <c r="B86" s="25" t="str">
        <f>IFERROR(VLOOKUP(C86,_PACKAGES_MAP[],3,FALSE),"-")</f>
        <v>-</v>
      </c>
      <c r="C86" s="32" t="s">
        <v>7</v>
      </c>
      <c r="D86" s="32" t="s">
        <v>19</v>
      </c>
      <c r="E86" s="32" t="s">
        <v>3</v>
      </c>
      <c r="F86" s="32" t="str">
        <f>VLOOKUP(C86,_RESOURCE_MAP[],2,FALSE)</f>
        <v>User Role</v>
      </c>
      <c r="G86" s="46" t="str">
        <f>CONCATENATE(F86," ",VLOOKUP(E86,_FIELDS_DESCRIPTION_MAP[],2,FALSE))</f>
        <v>User Role description.</v>
      </c>
      <c r="H86" s="32" t="s">
        <v>565</v>
      </c>
      <c r="I86" s="32" t="s">
        <v>564</v>
      </c>
      <c r="J86" s="32" t="s">
        <v>561</v>
      </c>
      <c r="K86" s="34" t="s">
        <v>1182</v>
      </c>
      <c r="L86" s="34" t="s">
        <v>1223</v>
      </c>
      <c r="M86" s="34" t="s">
        <v>1</v>
      </c>
      <c r="N86" s="72" t="str">
        <f t="shared" si="1"/>
        <v xml:space="preserve">Default Value is "null". Possible values are "null" or any string with length from 1 up to 64 chars. </v>
      </c>
    </row>
    <row r="87" spans="1:14" s="1" customFormat="1" x14ac:dyDescent="0.25">
      <c r="A87" s="33">
        <f>VLOOKUP(C87,_RESOURCE_MAP[],3,FALSE)</f>
        <v>1</v>
      </c>
      <c r="B87" s="25" t="str">
        <f>IFERROR(VLOOKUP(C87,_PACKAGES_MAP[],3,FALSE),"-")</f>
        <v>-</v>
      </c>
      <c r="C87" s="32" t="s">
        <v>7</v>
      </c>
      <c r="D87" s="32" t="s">
        <v>19</v>
      </c>
      <c r="E87" s="32" t="s">
        <v>558</v>
      </c>
      <c r="F87" s="32" t="str">
        <f>VLOOKUP(C87,_RESOURCE_MAP[],2,FALSE)</f>
        <v>User Role</v>
      </c>
      <c r="G87" s="46" t="str">
        <f>CONCATENATE(F87," ",VLOOKUP(E87,_FIELDS_DESCRIPTION_MAP[],2,FALSE))</f>
        <v>User Role unique identifier.</v>
      </c>
      <c r="H87" s="32" t="s">
        <v>565</v>
      </c>
      <c r="I87" s="32" t="s">
        <v>563</v>
      </c>
      <c r="J87" s="32" t="s">
        <v>561</v>
      </c>
      <c r="K87" s="34" t="s">
        <v>1185</v>
      </c>
      <c r="L87" s="34" t="s">
        <v>1194</v>
      </c>
      <c r="M87" s="34" t="s">
        <v>1193</v>
      </c>
      <c r="N87" s="72" t="str">
        <f t="shared" si="1"/>
        <v>Default Value is "Integer starting at 0". Possible values are any string with length from 1 up to 64 chars. Format is 1 up to 64 chars.</v>
      </c>
    </row>
    <row r="88" spans="1:14" s="1" customFormat="1" x14ac:dyDescent="0.25">
      <c r="A88" s="33">
        <f>VLOOKUP(C88,_RESOURCE_MAP[],3,FALSE)</f>
        <v>1</v>
      </c>
      <c r="B88" s="25" t="str">
        <f>IFERROR(VLOOKUP(C88,_PACKAGES_MAP[],3,FALSE),"-")</f>
        <v>-</v>
      </c>
      <c r="C88" s="32" t="s">
        <v>7</v>
      </c>
      <c r="D88" s="32" t="s">
        <v>19</v>
      </c>
      <c r="E88" s="32" t="s">
        <v>360</v>
      </c>
      <c r="F88" s="32" t="str">
        <f>VLOOKUP(C88,_RESOURCE_MAP[],2,FALSE)</f>
        <v>User Role</v>
      </c>
      <c r="G88" s="46" t="str">
        <f>CONCATENATE(F88," ",VLOOKUP(E88,_FIELDS_DESCRIPTION_MAP[],2,FALSE))</f>
        <v>User Role name (alias).</v>
      </c>
      <c r="H88" s="32" t="s">
        <v>565</v>
      </c>
      <c r="I88" s="32" t="s">
        <v>564</v>
      </c>
      <c r="J88" s="32" t="s">
        <v>552</v>
      </c>
      <c r="K88" s="34" t="s">
        <v>1</v>
      </c>
      <c r="L88" s="34" t="s">
        <v>1194</v>
      </c>
      <c r="M88" s="34" t="s">
        <v>1</v>
      </c>
      <c r="N88" s="72" t="str">
        <f t="shared" si="1"/>
        <v xml:space="preserve">Possible values are any string with length from 1 up to 64 chars. </v>
      </c>
    </row>
    <row r="89" spans="1:14" s="1" customFormat="1" x14ac:dyDescent="0.25">
      <c r="A89" s="33">
        <f>VLOOKUP(C89,_RESOURCE_MAP[],3,FALSE)</f>
        <v>1</v>
      </c>
      <c r="B89" s="25" t="str">
        <f>IFERROR(VLOOKUP(C89,_PACKAGES_MAP[],3,FALSE),"-")</f>
        <v>-</v>
      </c>
      <c r="C89" s="32" t="s">
        <v>7</v>
      </c>
      <c r="D89" s="32" t="s">
        <v>20</v>
      </c>
      <c r="E89" s="32" t="s">
        <v>569</v>
      </c>
      <c r="F89" s="32" t="str">
        <f>VLOOKUP(C89,_RESOURCE_MAP[],2,FALSE)</f>
        <v>User Role</v>
      </c>
      <c r="G89" s="46" t="str">
        <f>CONCATENATE(F89," ",VLOOKUP(E89,_FIELDS_DESCRIPTION_MAP[],2,FALSE))</f>
        <v>User Role maximum number of returned entries.</v>
      </c>
      <c r="H89" s="32" t="s">
        <v>570</v>
      </c>
      <c r="I89" s="32" t="s">
        <v>563</v>
      </c>
      <c r="J89" s="32" t="s">
        <v>561</v>
      </c>
      <c r="K89" s="34" t="s">
        <v>1186</v>
      </c>
      <c r="L89" s="34" t="s">
        <v>1187</v>
      </c>
      <c r="M89" s="34" t="s">
        <v>1</v>
      </c>
      <c r="N89" s="72" t="str">
        <f t="shared" si="1"/>
        <v xml:space="preserve">Default Value is "0". Possible values are "0" to fetch all entries or positive integer. </v>
      </c>
    </row>
    <row r="90" spans="1:14" s="1" customFormat="1" x14ac:dyDescent="0.25">
      <c r="A90" s="33">
        <f>VLOOKUP(C90,_RESOURCE_MAP[],3,FALSE)</f>
        <v>1</v>
      </c>
      <c r="B90" s="25" t="str">
        <f>IFERROR(VLOOKUP(C90,_PACKAGES_MAP[],3,FALSE),"-")</f>
        <v>-</v>
      </c>
      <c r="C90" s="32" t="s">
        <v>7</v>
      </c>
      <c r="D90" s="32" t="s">
        <v>20</v>
      </c>
      <c r="E90" s="32" t="s">
        <v>20</v>
      </c>
      <c r="F90" s="32" t="str">
        <f>VLOOKUP(C90,_RESOURCE_MAP[],2,FALSE)</f>
        <v>User Role</v>
      </c>
      <c r="G90" s="46" t="str">
        <f>CONCATENATE(F90," ",VLOOKUP(E90,_FIELDS_DESCRIPTION_MAP[],2,FALSE))</f>
        <v>User Role list of entries.</v>
      </c>
      <c r="H90" s="32" t="s">
        <v>20</v>
      </c>
      <c r="I90" s="32" t="s">
        <v>572</v>
      </c>
      <c r="J90" s="32" t="s">
        <v>1</v>
      </c>
      <c r="K90" s="34" t="s">
        <v>1</v>
      </c>
      <c r="L90" s="34" t="s">
        <v>1</v>
      </c>
      <c r="M90" s="34" t="s">
        <v>1</v>
      </c>
      <c r="N90" s="72" t="str">
        <f t="shared" si="1"/>
        <v>-</v>
      </c>
    </row>
    <row r="91" spans="1:14" s="1" customFormat="1" x14ac:dyDescent="0.25">
      <c r="A91" s="33">
        <f>VLOOKUP(C91,_RESOURCE_MAP[],3,FALSE)</f>
        <v>1</v>
      </c>
      <c r="B91" s="25" t="str">
        <f>IFERROR(VLOOKUP(C91,_PACKAGES_MAP[],3,FALSE),"-")</f>
        <v>-</v>
      </c>
      <c r="C91" s="32" t="s">
        <v>7</v>
      </c>
      <c r="D91" s="32" t="s">
        <v>20</v>
      </c>
      <c r="E91" s="32" t="s">
        <v>571</v>
      </c>
      <c r="F91" s="32" t="str">
        <f>VLOOKUP(C91,_RESOURCE_MAP[],2,FALSE)</f>
        <v>User Role</v>
      </c>
      <c r="G91" s="46" t="str">
        <f>CONCATENATE(F91," ",VLOOKUP(E91,_FIELDS_DESCRIPTION_MAP[],2,FALSE))</f>
        <v>User Role list start offset.</v>
      </c>
      <c r="H91" s="32" t="s">
        <v>570</v>
      </c>
      <c r="I91" s="32" t="s">
        <v>563</v>
      </c>
      <c r="J91" s="32" t="s">
        <v>561</v>
      </c>
      <c r="K91" s="34" t="s">
        <v>1186</v>
      </c>
      <c r="L91" s="34" t="s">
        <v>1187</v>
      </c>
      <c r="M91" s="34" t="s">
        <v>1</v>
      </c>
      <c r="N91" s="72" t="str">
        <f t="shared" si="1"/>
        <v xml:space="preserve">Default Value is "0". Possible values are "0" to fetch all entries or positive integer. </v>
      </c>
    </row>
    <row r="92" spans="1:14" s="1" customFormat="1" x14ac:dyDescent="0.25">
      <c r="A92" s="33">
        <f>VLOOKUP(C92,_RESOURCE_MAP[],3,FALSE)</f>
        <v>1</v>
      </c>
      <c r="B92" s="25" t="str">
        <f>IFERROR(VLOOKUP(C92,_PACKAGES_MAP[],3,FALSE),"-")</f>
        <v>-</v>
      </c>
      <c r="C92" s="32" t="s">
        <v>8</v>
      </c>
      <c r="D92" s="32" t="s">
        <v>22</v>
      </c>
      <c r="E92" s="32" t="s">
        <v>3</v>
      </c>
      <c r="F92" s="32" t="str">
        <f>VLOOKUP(C92,_RESOURCE_MAP[],2,FALSE)</f>
        <v>User Role</v>
      </c>
      <c r="G92" s="46" t="str">
        <f>CONCATENATE(F92," ",VLOOKUP(E92,_FIELDS_DESCRIPTION_MAP[],2,FALSE))</f>
        <v>User Role description.</v>
      </c>
      <c r="H92" s="32" t="s">
        <v>565</v>
      </c>
      <c r="I92" s="32" t="s">
        <v>572</v>
      </c>
      <c r="J92" s="32" t="s">
        <v>1</v>
      </c>
      <c r="K92" s="34" t="s">
        <v>1</v>
      </c>
      <c r="L92" s="34" t="s">
        <v>1223</v>
      </c>
      <c r="M92" s="34" t="s">
        <v>1</v>
      </c>
      <c r="N92" s="72" t="str">
        <f t="shared" si="1"/>
        <v xml:space="preserve">Possible values are "null" or any string with length from 1 up to 64 chars. </v>
      </c>
    </row>
    <row r="93" spans="1:14" s="1" customFormat="1" x14ac:dyDescent="0.25">
      <c r="A93" s="33">
        <f>VLOOKUP(C93,_RESOURCE_MAP[],3,FALSE)</f>
        <v>1</v>
      </c>
      <c r="B93" s="25" t="str">
        <f>IFERROR(VLOOKUP(C93,_PACKAGES_MAP[],3,FALSE),"-")</f>
        <v>-</v>
      </c>
      <c r="C93" s="32" t="s">
        <v>8</v>
      </c>
      <c r="D93" s="32" t="s">
        <v>22</v>
      </c>
      <c r="E93" s="32" t="s">
        <v>558</v>
      </c>
      <c r="F93" s="32" t="str">
        <f>VLOOKUP(C93,_RESOURCE_MAP[],2,FALSE)</f>
        <v>User Role</v>
      </c>
      <c r="G93" s="46" t="str">
        <f>CONCATENATE(F93," ",VLOOKUP(E93,_FIELDS_DESCRIPTION_MAP[],2,FALSE))</f>
        <v>User Role unique identifier.</v>
      </c>
      <c r="H93" s="32" t="s">
        <v>565</v>
      </c>
      <c r="I93" s="32" t="s">
        <v>572</v>
      </c>
      <c r="J93" s="32" t="s">
        <v>1</v>
      </c>
      <c r="K93" s="34" t="s">
        <v>1</v>
      </c>
      <c r="L93" s="34" t="s">
        <v>1194</v>
      </c>
      <c r="M93" s="34" t="s">
        <v>1193</v>
      </c>
      <c r="N93" s="72" t="str">
        <f t="shared" si="1"/>
        <v>Possible values are any string with length from 1 up to 64 chars. Format is 1 up to 64 chars.</v>
      </c>
    </row>
    <row r="94" spans="1:14" s="1" customFormat="1" x14ac:dyDescent="0.25">
      <c r="A94" s="33">
        <f>VLOOKUP(C94,_RESOURCE_MAP[],3,FALSE)</f>
        <v>1</v>
      </c>
      <c r="B94" s="25" t="str">
        <f>IFERROR(VLOOKUP(C94,_PACKAGES_MAP[],3,FALSE),"-")</f>
        <v>-</v>
      </c>
      <c r="C94" s="32" t="s">
        <v>8</v>
      </c>
      <c r="D94" s="32" t="s">
        <v>22</v>
      </c>
      <c r="E94" s="32" t="s">
        <v>360</v>
      </c>
      <c r="F94" s="32" t="str">
        <f>VLOOKUP(C94,_RESOURCE_MAP[],2,FALSE)</f>
        <v>User Role</v>
      </c>
      <c r="G94" s="46" t="str">
        <f>CONCATENATE(F94," ",VLOOKUP(E94,_FIELDS_DESCRIPTION_MAP[],2,FALSE))</f>
        <v>User Role name (alias).</v>
      </c>
      <c r="H94" s="32" t="s">
        <v>565</v>
      </c>
      <c r="I94" s="32" t="s">
        <v>572</v>
      </c>
      <c r="J94" s="32" t="s">
        <v>1</v>
      </c>
      <c r="K94" s="34" t="s">
        <v>1</v>
      </c>
      <c r="L94" s="34" t="s">
        <v>1194</v>
      </c>
      <c r="M94" s="34" t="s">
        <v>1</v>
      </c>
      <c r="N94" s="72" t="str">
        <f t="shared" si="1"/>
        <v xml:space="preserve">Possible values are any string with length from 1 up to 64 chars. </v>
      </c>
    </row>
    <row r="95" spans="1:14" s="1" customFormat="1" x14ac:dyDescent="0.25">
      <c r="A95" s="33">
        <f>VLOOKUP(C95,_RESOURCE_MAP[],3,FALSE)</f>
        <v>1</v>
      </c>
      <c r="B95" s="25" t="str">
        <f>IFERROR(VLOOKUP(C95,_PACKAGES_MAP[],3,FALSE),"-")</f>
        <v>-</v>
      </c>
      <c r="C95" s="32" t="s">
        <v>8</v>
      </c>
      <c r="D95" s="32" t="s">
        <v>21</v>
      </c>
      <c r="E95" s="32" t="s">
        <v>3</v>
      </c>
      <c r="F95" s="32" t="str">
        <f>VLOOKUP(C95,_RESOURCE_MAP[],2,FALSE)</f>
        <v>User Role</v>
      </c>
      <c r="G95" s="46" t="str">
        <f>CONCATENATE(F95," ",VLOOKUP(E95,_FIELDS_DESCRIPTION_MAP[],2,FALSE))</f>
        <v>User Role description.</v>
      </c>
      <c r="H95" s="32" t="s">
        <v>565</v>
      </c>
      <c r="I95" s="32" t="s">
        <v>564</v>
      </c>
      <c r="J95" s="32" t="s">
        <v>561</v>
      </c>
      <c r="K95" s="34" t="s">
        <v>1658</v>
      </c>
      <c r="L95" s="34" t="s">
        <v>1223</v>
      </c>
      <c r="M95" s="34" t="s">
        <v>1</v>
      </c>
      <c r="N95" s="72" t="str">
        <f t="shared" si="1"/>
        <v xml:space="preserve">Default Value is "the existing configuration". Possible values are "null" or any string with length from 1 up to 64 chars. </v>
      </c>
    </row>
    <row r="96" spans="1:14" s="1" customFormat="1" x14ac:dyDescent="0.25">
      <c r="A96" s="33">
        <f>VLOOKUP(C96,_RESOURCE_MAP[],3,FALSE)</f>
        <v>1</v>
      </c>
      <c r="B96" s="25" t="str">
        <f>IFERROR(VLOOKUP(C96,_PACKAGES_MAP[],3,FALSE),"-")</f>
        <v>-</v>
      </c>
      <c r="C96" s="32" t="s">
        <v>8</v>
      </c>
      <c r="D96" s="32" t="s">
        <v>21</v>
      </c>
      <c r="E96" s="32" t="s">
        <v>360</v>
      </c>
      <c r="F96" s="32" t="str">
        <f>VLOOKUP(C96,_RESOURCE_MAP[],2,FALSE)</f>
        <v>User Role</v>
      </c>
      <c r="G96" s="46" t="str">
        <f>CONCATENATE(F96," ",VLOOKUP(E96,_FIELDS_DESCRIPTION_MAP[],2,FALSE))</f>
        <v>User Role name (alias).</v>
      </c>
      <c r="H96" s="32" t="s">
        <v>565</v>
      </c>
      <c r="I96" s="32" t="s">
        <v>564</v>
      </c>
      <c r="J96" s="32" t="s">
        <v>561</v>
      </c>
      <c r="K96" s="34" t="s">
        <v>1658</v>
      </c>
      <c r="L96" s="34" t="s">
        <v>1194</v>
      </c>
      <c r="M96" s="34" t="s">
        <v>1</v>
      </c>
      <c r="N96" s="72" t="str">
        <f t="shared" si="1"/>
        <v xml:space="preserve">Default Value is "the existing configuration". Possible values are any string with length from 1 up to 64 chars. </v>
      </c>
    </row>
    <row r="97" spans="1:14" s="1" customFormat="1" x14ac:dyDescent="0.25">
      <c r="A97" s="33">
        <f>VLOOKUP(C97,_RESOURCE_MAP[],3,FALSE)</f>
        <v>1</v>
      </c>
      <c r="B97" s="25" t="str">
        <f>IFERROR(VLOOKUP(C97,_PACKAGES_MAP[],3,FALSE),"-")</f>
        <v>-</v>
      </c>
      <c r="C97" s="32" t="s">
        <v>11</v>
      </c>
      <c r="D97" s="32" t="s">
        <v>19</v>
      </c>
      <c r="E97" s="32" t="s">
        <v>577</v>
      </c>
      <c r="F97" s="32" t="str">
        <f>VLOOKUP(C97,_RESOURCE_MAP[],2,FALSE)</f>
        <v>User Role ACL Rule</v>
      </c>
      <c r="G97" s="46" t="str">
        <f>CONCATENATE(F97," ",VLOOKUP(E97,_FIELDS_DESCRIPTION_MAP[],2,FALSE))</f>
        <v>User Role ACL Rule allowed network zones.</v>
      </c>
      <c r="H97" s="32" t="s">
        <v>20</v>
      </c>
      <c r="I97" s="32" t="s">
        <v>564</v>
      </c>
      <c r="J97" s="32" t="s">
        <v>552</v>
      </c>
      <c r="K97" s="34" t="s">
        <v>1</v>
      </c>
      <c r="L97" s="34" t="s">
        <v>1195</v>
      </c>
      <c r="M97" s="34" t="s">
        <v>1</v>
      </c>
      <c r="N97" s="72" t="str">
        <f t="shared" si="1"/>
        <v xml:space="preserve">Possible values are "WAN", "DMZ", "LAN", "WLAN", "Guest", "Bridge". </v>
      </c>
    </row>
    <row r="98" spans="1:14" s="1" customFormat="1" x14ac:dyDescent="0.25">
      <c r="A98" s="33">
        <f>VLOOKUP(C98,_RESOURCE_MAP[],3,FALSE)</f>
        <v>1</v>
      </c>
      <c r="B98" s="25" t="str">
        <f>IFERROR(VLOOKUP(C98,_PACKAGES_MAP[],3,FALSE),"-")</f>
        <v>-</v>
      </c>
      <c r="C98" s="32" t="s">
        <v>11</v>
      </c>
      <c r="D98" s="32" t="s">
        <v>19</v>
      </c>
      <c r="E98" s="32" t="s">
        <v>566</v>
      </c>
      <c r="F98" s="32" t="str">
        <f>VLOOKUP(C98,_RESOURCE_MAP[],2,FALSE)</f>
        <v>User Role ACL Rule</v>
      </c>
      <c r="G98" s="46" t="str">
        <f>CONCATENATE(F98," ",VLOOKUP(E98,_FIELDS_DESCRIPTION_MAP[],2,FALSE))</f>
        <v>User Role ACL Rule administrative status.</v>
      </c>
      <c r="H98" s="32" t="s">
        <v>567</v>
      </c>
      <c r="I98" s="32" t="s">
        <v>564</v>
      </c>
      <c r="J98" s="32" t="s">
        <v>561</v>
      </c>
      <c r="K98" s="34" t="s">
        <v>1183</v>
      </c>
      <c r="L98" s="34" t="s">
        <v>1184</v>
      </c>
      <c r="M98" s="34" t="s">
        <v>1</v>
      </c>
      <c r="N98" s="72" t="str">
        <f t="shared" si="1"/>
        <v xml:space="preserve">Default Value is "true". Possible values are "true" or "false". </v>
      </c>
    </row>
    <row r="99" spans="1:14" s="1" customFormat="1" x14ac:dyDescent="0.25">
      <c r="A99" s="33">
        <f>VLOOKUP(C99,_RESOURCE_MAP[],3,FALSE)</f>
        <v>1</v>
      </c>
      <c r="B99" s="25" t="str">
        <f>IFERROR(VLOOKUP(C99,_PACKAGES_MAP[],3,FALSE),"-")</f>
        <v>-</v>
      </c>
      <c r="C99" s="32" t="s">
        <v>11</v>
      </c>
      <c r="D99" s="32" t="s">
        <v>19</v>
      </c>
      <c r="E99" s="32" t="s">
        <v>558</v>
      </c>
      <c r="F99" s="32" t="str">
        <f>VLOOKUP(C99,_RESOURCE_MAP[],2,FALSE)</f>
        <v>User Role ACL Rule</v>
      </c>
      <c r="G99" s="46" t="str">
        <f>CONCATENATE(F99," ",VLOOKUP(E99,_FIELDS_DESCRIPTION_MAP[],2,FALSE))</f>
        <v>User Role ACL Rule unique identifier.</v>
      </c>
      <c r="H99" s="32" t="s">
        <v>565</v>
      </c>
      <c r="I99" s="32" t="s">
        <v>563</v>
      </c>
      <c r="J99" s="32" t="s">
        <v>561</v>
      </c>
      <c r="K99" s="34" t="s">
        <v>1185</v>
      </c>
      <c r="L99" s="34" t="s">
        <v>1194</v>
      </c>
      <c r="M99" s="34" t="s">
        <v>1193</v>
      </c>
      <c r="N99" s="72" t="str">
        <f t="shared" si="1"/>
        <v>Default Value is "Integer starting at 0". Possible values are any string with length from 1 up to 64 chars. Format is 1 up to 64 chars.</v>
      </c>
    </row>
    <row r="100" spans="1:14" s="1" customFormat="1" x14ac:dyDescent="0.25">
      <c r="A100" s="33">
        <f>VLOOKUP(C100,_RESOURCE_MAP[],3,FALSE)</f>
        <v>1</v>
      </c>
      <c r="B100" s="25" t="str">
        <f>IFERROR(VLOOKUP(C100,_PACKAGES_MAP[],3,FALSE),"-")</f>
        <v>-</v>
      </c>
      <c r="C100" s="32" t="s">
        <v>11</v>
      </c>
      <c r="D100" s="32" t="s">
        <v>19</v>
      </c>
      <c r="E100" s="32" t="s">
        <v>576</v>
      </c>
      <c r="F100" s="32" t="str">
        <f>VLOOKUP(C100,_RESOURCE_MAP[],2,FALSE)</f>
        <v>User Role ACL Rule</v>
      </c>
      <c r="G100" s="46" t="str">
        <f>CONCATENATE(F100," ",VLOOKUP(E100,_FIELDS_DESCRIPTION_MAP[],2,FALSE))</f>
        <v>User Role ACL Rule Id of the linked service.</v>
      </c>
      <c r="H100" s="32" t="s">
        <v>565</v>
      </c>
      <c r="I100" s="32" t="s">
        <v>564</v>
      </c>
      <c r="J100" s="32" t="s">
        <v>552</v>
      </c>
      <c r="K100" s="34" t="s">
        <v>1</v>
      </c>
      <c r="L100" s="34" t="s">
        <v>2534</v>
      </c>
      <c r="M100" s="34" t="s">
        <v>1</v>
      </c>
      <c r="N100" s="72" t="str">
        <f t="shared" si="1"/>
        <v xml:space="preserve">Possible values are any valid object with "Services." prefix. </v>
      </c>
    </row>
    <row r="101" spans="1:14" s="1" customFormat="1" x14ac:dyDescent="0.25">
      <c r="A101" s="33">
        <f>VLOOKUP(C101,_RESOURCE_MAP[],3,FALSE)</f>
        <v>1</v>
      </c>
      <c r="B101" s="25" t="str">
        <f>IFERROR(VLOOKUP(C101,_PACKAGES_MAP[],3,FALSE),"-")</f>
        <v>-</v>
      </c>
      <c r="C101" s="32" t="s">
        <v>11</v>
      </c>
      <c r="D101" s="32" t="s">
        <v>20</v>
      </c>
      <c r="E101" s="32" t="s">
        <v>569</v>
      </c>
      <c r="F101" s="32" t="str">
        <f>VLOOKUP(C101,_RESOURCE_MAP[],2,FALSE)</f>
        <v>User Role ACL Rule</v>
      </c>
      <c r="G101" s="46" t="str">
        <f>CONCATENATE(F101," ",VLOOKUP(E101,_FIELDS_DESCRIPTION_MAP[],2,FALSE))</f>
        <v>User Role ACL Rule maximum number of returned entries.</v>
      </c>
      <c r="H101" s="32" t="s">
        <v>570</v>
      </c>
      <c r="I101" s="32" t="s">
        <v>563</v>
      </c>
      <c r="J101" s="32" t="s">
        <v>561</v>
      </c>
      <c r="K101" s="34" t="s">
        <v>1186</v>
      </c>
      <c r="L101" s="34" t="s">
        <v>1187</v>
      </c>
      <c r="M101" s="34" t="s">
        <v>1</v>
      </c>
      <c r="N101" s="72" t="str">
        <f t="shared" si="1"/>
        <v xml:space="preserve">Default Value is "0". Possible values are "0" to fetch all entries or positive integer. </v>
      </c>
    </row>
    <row r="102" spans="1:14" s="1" customFormat="1" x14ac:dyDescent="0.25">
      <c r="A102" s="33">
        <f>VLOOKUP(C102,_RESOURCE_MAP[],3,FALSE)</f>
        <v>1</v>
      </c>
      <c r="B102" s="25" t="str">
        <f>IFERROR(VLOOKUP(C102,_PACKAGES_MAP[],3,FALSE),"-")</f>
        <v>-</v>
      </c>
      <c r="C102" s="32" t="s">
        <v>11</v>
      </c>
      <c r="D102" s="32" t="s">
        <v>20</v>
      </c>
      <c r="E102" s="32" t="s">
        <v>571</v>
      </c>
      <c r="F102" s="32" t="str">
        <f>VLOOKUP(C102,_RESOURCE_MAP[],2,FALSE)</f>
        <v>User Role ACL Rule</v>
      </c>
      <c r="G102" s="46" t="str">
        <f>CONCATENATE(F102," ",VLOOKUP(E102,_FIELDS_DESCRIPTION_MAP[],2,FALSE))</f>
        <v>User Role ACL Rule list start offset.</v>
      </c>
      <c r="H102" s="32" t="s">
        <v>570</v>
      </c>
      <c r="I102" s="32" t="s">
        <v>563</v>
      </c>
      <c r="J102" s="32" t="s">
        <v>561</v>
      </c>
      <c r="K102" s="34" t="s">
        <v>1186</v>
      </c>
      <c r="L102" s="34" t="s">
        <v>1187</v>
      </c>
      <c r="M102" s="34" t="s">
        <v>1</v>
      </c>
      <c r="N102" s="72" t="str">
        <f t="shared" si="1"/>
        <v xml:space="preserve">Default Value is "0". Possible values are "0" to fetch all entries or positive integer. </v>
      </c>
    </row>
    <row r="103" spans="1:14" s="1" customFormat="1" x14ac:dyDescent="0.25">
      <c r="A103" s="33">
        <f>VLOOKUP(C103,_RESOURCE_MAP[],3,FALSE)</f>
        <v>1</v>
      </c>
      <c r="B103" s="25" t="str">
        <f>IFERROR(VLOOKUP(C103,_PACKAGES_MAP[],3,FALSE),"-")</f>
        <v>-</v>
      </c>
      <c r="C103" s="32" t="s">
        <v>11</v>
      </c>
      <c r="D103" s="32" t="s">
        <v>20</v>
      </c>
      <c r="E103" s="32" t="s">
        <v>578</v>
      </c>
      <c r="F103" s="32" t="str">
        <f>VLOOKUP(C103,_RESOURCE_MAP[],2,FALSE)</f>
        <v>User Role ACL Rule</v>
      </c>
      <c r="G103" s="46" t="str">
        <f>CONCATENATE(F103," ",VLOOKUP(E103,_FIELDS_DESCRIPTION_MAP[],2,FALSE))</f>
        <v>User Role ACL Rule rule list.</v>
      </c>
      <c r="H103" s="32" t="s">
        <v>20</v>
      </c>
      <c r="I103" s="32" t="s">
        <v>572</v>
      </c>
      <c r="J103" s="32" t="s">
        <v>1</v>
      </c>
      <c r="K103" s="34" t="s">
        <v>1</v>
      </c>
      <c r="L103" s="34" t="s">
        <v>1279</v>
      </c>
      <c r="M103" s="34" t="s">
        <v>1</v>
      </c>
      <c r="N103" s="72" t="str">
        <f t="shared" si="1"/>
        <v xml:space="preserve">Possible values are "null" or list of valid "User.Roles.{RoleId}.ACL.Rules.{RuleId}" objects. </v>
      </c>
    </row>
    <row r="104" spans="1:14" s="1" customFormat="1" x14ac:dyDescent="0.25">
      <c r="A104" s="33">
        <f>VLOOKUP(C104,_RESOURCE_MAP[],3,FALSE)</f>
        <v>1</v>
      </c>
      <c r="B104" s="25" t="str">
        <f>IFERROR(VLOOKUP(C104,_PACKAGES_MAP[],3,FALSE),"-")</f>
        <v>-</v>
      </c>
      <c r="C104" s="32" t="s">
        <v>9</v>
      </c>
      <c r="D104" s="32" t="s">
        <v>22</v>
      </c>
      <c r="E104" s="32" t="s">
        <v>577</v>
      </c>
      <c r="F104" s="32" t="str">
        <f>VLOOKUP(C104,_RESOURCE_MAP[],2,FALSE)</f>
        <v>User Role ACL Rule</v>
      </c>
      <c r="G104" s="46" t="str">
        <f>CONCATENATE(F104," ",VLOOKUP(E104,_FIELDS_DESCRIPTION_MAP[],2,FALSE))</f>
        <v>User Role ACL Rule allowed network zones.</v>
      </c>
      <c r="H104" s="32" t="s">
        <v>20</v>
      </c>
      <c r="I104" s="32" t="s">
        <v>572</v>
      </c>
      <c r="J104" s="32" t="s">
        <v>1</v>
      </c>
      <c r="K104" s="34" t="s">
        <v>1</v>
      </c>
      <c r="L104" s="34" t="s">
        <v>1195</v>
      </c>
      <c r="M104" s="34" t="s">
        <v>1</v>
      </c>
      <c r="N104" s="72" t="str">
        <f t="shared" si="1"/>
        <v xml:space="preserve">Possible values are "WAN", "DMZ", "LAN", "WLAN", "Guest", "Bridge". </v>
      </c>
    </row>
    <row r="105" spans="1:14" s="1" customFormat="1" x14ac:dyDescent="0.25">
      <c r="A105" s="33">
        <f>VLOOKUP(C105,_RESOURCE_MAP[],3,FALSE)</f>
        <v>1</v>
      </c>
      <c r="B105" s="25" t="str">
        <f>IFERROR(VLOOKUP(C105,_PACKAGES_MAP[],3,FALSE),"-")</f>
        <v>-</v>
      </c>
      <c r="C105" s="32" t="s">
        <v>9</v>
      </c>
      <c r="D105" s="32" t="s">
        <v>22</v>
      </c>
      <c r="E105" s="32" t="s">
        <v>566</v>
      </c>
      <c r="F105" s="32" t="str">
        <f>VLOOKUP(C105,_RESOURCE_MAP[],2,FALSE)</f>
        <v>User Role ACL Rule</v>
      </c>
      <c r="G105" s="46" t="str">
        <f>CONCATENATE(F105," ",VLOOKUP(E105,_FIELDS_DESCRIPTION_MAP[],2,FALSE))</f>
        <v>User Role ACL Rule administrative status.</v>
      </c>
      <c r="H105" s="32" t="s">
        <v>567</v>
      </c>
      <c r="I105" s="32" t="s">
        <v>572</v>
      </c>
      <c r="J105" s="32" t="s">
        <v>1</v>
      </c>
      <c r="K105" s="34" t="s">
        <v>1</v>
      </c>
      <c r="L105" s="34" t="s">
        <v>1184</v>
      </c>
      <c r="M105" s="34" t="s">
        <v>1</v>
      </c>
      <c r="N105" s="72" t="str">
        <f t="shared" si="1"/>
        <v xml:space="preserve">Possible values are "true" or "false". </v>
      </c>
    </row>
    <row r="106" spans="1:14" s="1" customFormat="1" x14ac:dyDescent="0.25">
      <c r="A106" s="33">
        <f>VLOOKUP(C106,_RESOURCE_MAP[],3,FALSE)</f>
        <v>1</v>
      </c>
      <c r="B106" s="25" t="str">
        <f>IFERROR(VLOOKUP(C106,_PACKAGES_MAP[],3,FALSE),"-")</f>
        <v>-</v>
      </c>
      <c r="C106" s="32" t="s">
        <v>9</v>
      </c>
      <c r="D106" s="32" t="s">
        <v>22</v>
      </c>
      <c r="E106" s="32" t="s">
        <v>558</v>
      </c>
      <c r="F106" s="32" t="str">
        <f>VLOOKUP(C106,_RESOURCE_MAP[],2,FALSE)</f>
        <v>User Role ACL Rule</v>
      </c>
      <c r="G106" s="46" t="str">
        <f>CONCATENATE(F106," ",VLOOKUP(E106,_FIELDS_DESCRIPTION_MAP[],2,FALSE))</f>
        <v>User Role ACL Rule unique identifier.</v>
      </c>
      <c r="H106" s="32" t="s">
        <v>565</v>
      </c>
      <c r="I106" s="32" t="s">
        <v>572</v>
      </c>
      <c r="J106" s="32" t="s">
        <v>1</v>
      </c>
      <c r="K106" s="34" t="s">
        <v>1</v>
      </c>
      <c r="L106" s="34" t="s">
        <v>1194</v>
      </c>
      <c r="M106" s="34" t="s">
        <v>1193</v>
      </c>
      <c r="N106" s="72" t="str">
        <f t="shared" si="1"/>
        <v>Possible values are any string with length from 1 up to 64 chars. Format is 1 up to 64 chars.</v>
      </c>
    </row>
    <row r="107" spans="1:14" s="1" customFormat="1" x14ac:dyDescent="0.25">
      <c r="A107" s="33">
        <f>VLOOKUP(C107,_RESOURCE_MAP[],3,FALSE)</f>
        <v>1</v>
      </c>
      <c r="B107" s="25" t="str">
        <f>IFERROR(VLOOKUP(C107,_PACKAGES_MAP[],3,FALSE),"-")</f>
        <v>-</v>
      </c>
      <c r="C107" s="32" t="s">
        <v>9</v>
      </c>
      <c r="D107" s="32" t="s">
        <v>22</v>
      </c>
      <c r="E107" s="32" t="s">
        <v>576</v>
      </c>
      <c r="F107" s="32" t="str">
        <f>VLOOKUP(C107,_RESOURCE_MAP[],2,FALSE)</f>
        <v>User Role ACL Rule</v>
      </c>
      <c r="G107" s="46" t="str">
        <f>CONCATENATE(F107," ",VLOOKUP(E107,_FIELDS_DESCRIPTION_MAP[],2,FALSE))</f>
        <v>User Role ACL Rule Id of the linked service.</v>
      </c>
      <c r="H107" s="32" t="s">
        <v>565</v>
      </c>
      <c r="I107" s="32" t="s">
        <v>572</v>
      </c>
      <c r="J107" s="32" t="s">
        <v>1</v>
      </c>
      <c r="K107" s="34" t="s">
        <v>1</v>
      </c>
      <c r="L107" s="34" t="s">
        <v>2534</v>
      </c>
      <c r="M107" s="34" t="s">
        <v>1</v>
      </c>
      <c r="N107" s="72" t="str">
        <f t="shared" si="1"/>
        <v xml:space="preserve">Possible values are any valid object with "Services." prefix. </v>
      </c>
    </row>
    <row r="108" spans="1:14" s="1" customFormat="1" x14ac:dyDescent="0.25">
      <c r="A108" s="33">
        <f>VLOOKUP(C108,_RESOURCE_MAP[],3,FALSE)</f>
        <v>1</v>
      </c>
      <c r="B108" s="25" t="str">
        <f>IFERROR(VLOOKUP(C108,_PACKAGES_MAP[],3,FALSE),"-")</f>
        <v>-</v>
      </c>
      <c r="C108" s="32" t="s">
        <v>9</v>
      </c>
      <c r="D108" s="32" t="s">
        <v>21</v>
      </c>
      <c r="E108" s="32" t="s">
        <v>577</v>
      </c>
      <c r="F108" s="32" t="str">
        <f>VLOOKUP(C108,_RESOURCE_MAP[],2,FALSE)</f>
        <v>User Role ACL Rule</v>
      </c>
      <c r="G108" s="46" t="str">
        <f>CONCATENATE(F108," ",VLOOKUP(E108,_FIELDS_DESCRIPTION_MAP[],2,FALSE))</f>
        <v>User Role ACL Rule allowed network zones.</v>
      </c>
      <c r="H108" s="32" t="s">
        <v>20</v>
      </c>
      <c r="I108" s="32" t="s">
        <v>564</v>
      </c>
      <c r="J108" s="32" t="s">
        <v>561</v>
      </c>
      <c r="K108" s="34" t="s">
        <v>1658</v>
      </c>
      <c r="L108" s="34" t="s">
        <v>1195</v>
      </c>
      <c r="M108" s="34" t="s">
        <v>1</v>
      </c>
      <c r="N108" s="72" t="str">
        <f t="shared" si="1"/>
        <v xml:space="preserve">Default Value is "the existing configuration". Possible values are "WAN", "DMZ", "LAN", "WLAN", "Guest", "Bridge". </v>
      </c>
    </row>
    <row r="109" spans="1:14" s="1" customFormat="1" x14ac:dyDescent="0.25">
      <c r="A109" s="33">
        <f>VLOOKUP(C109,_RESOURCE_MAP[],3,FALSE)</f>
        <v>1</v>
      </c>
      <c r="B109" s="25" t="str">
        <f>IFERROR(VLOOKUP(C109,_PACKAGES_MAP[],3,FALSE),"-")</f>
        <v>-</v>
      </c>
      <c r="C109" s="32" t="s">
        <v>9</v>
      </c>
      <c r="D109" s="32" t="s">
        <v>21</v>
      </c>
      <c r="E109" s="32" t="s">
        <v>566</v>
      </c>
      <c r="F109" s="32" t="str">
        <f>VLOOKUP(C109,_RESOURCE_MAP[],2,FALSE)</f>
        <v>User Role ACL Rule</v>
      </c>
      <c r="G109" s="46" t="str">
        <f>CONCATENATE(F109," ",VLOOKUP(E109,_FIELDS_DESCRIPTION_MAP[],2,FALSE))</f>
        <v>User Role ACL Rule administrative status.</v>
      </c>
      <c r="H109" s="32" t="s">
        <v>567</v>
      </c>
      <c r="I109" s="32" t="s">
        <v>564</v>
      </c>
      <c r="J109" s="32" t="s">
        <v>561</v>
      </c>
      <c r="K109" s="34" t="s">
        <v>1658</v>
      </c>
      <c r="L109" s="34" t="s">
        <v>1184</v>
      </c>
      <c r="M109" s="34" t="s">
        <v>1</v>
      </c>
      <c r="N109" s="72" t="str">
        <f t="shared" si="1"/>
        <v xml:space="preserve">Default Value is "the existing configuration". Possible values are "true" or "false". </v>
      </c>
    </row>
    <row r="110" spans="1:14" s="1" customFormat="1" x14ac:dyDescent="0.25">
      <c r="A110" s="33">
        <f>VLOOKUP(C110,_RESOURCE_MAP[],3,FALSE)</f>
        <v>1</v>
      </c>
      <c r="B110" s="25" t="str">
        <f>IFERROR(VLOOKUP(C110,_PACKAGES_MAP[],3,FALSE),"-")</f>
        <v>-</v>
      </c>
      <c r="C110" s="32" t="s">
        <v>9</v>
      </c>
      <c r="D110" s="32" t="s">
        <v>21</v>
      </c>
      <c r="E110" s="32" t="s">
        <v>576</v>
      </c>
      <c r="F110" s="32" t="str">
        <f>VLOOKUP(C110,_RESOURCE_MAP[],2,FALSE)</f>
        <v>User Role ACL Rule</v>
      </c>
      <c r="G110" s="46" t="str">
        <f>CONCATENATE(F110," ",VLOOKUP(E110,_FIELDS_DESCRIPTION_MAP[],2,FALSE))</f>
        <v>User Role ACL Rule Id of the linked service.</v>
      </c>
      <c r="H110" s="32" t="s">
        <v>565</v>
      </c>
      <c r="I110" s="32" t="s">
        <v>564</v>
      </c>
      <c r="J110" s="32" t="s">
        <v>561</v>
      </c>
      <c r="K110" s="34" t="s">
        <v>1658</v>
      </c>
      <c r="L110" s="34" t="s">
        <v>2534</v>
      </c>
      <c r="M110" s="34" t="s">
        <v>1</v>
      </c>
      <c r="N110" s="72" t="str">
        <f t="shared" si="1"/>
        <v xml:space="preserve">Default Value is "the existing configuration". Possible values are any valid object with "Services." prefix. </v>
      </c>
    </row>
    <row r="111" spans="1:14" s="1" customFormat="1" x14ac:dyDescent="0.25">
      <c r="A111" s="33">
        <f>VLOOKUP(C111,_RESOURCE_MAP[],3,FALSE)</f>
        <v>2</v>
      </c>
      <c r="B111" s="25" t="str">
        <f>IFERROR(VLOOKUP(C111,_PACKAGES_MAP[],3,FALSE),"-")</f>
        <v>-</v>
      </c>
      <c r="C111" s="32" t="s">
        <v>10</v>
      </c>
      <c r="D111" s="32" t="s">
        <v>20</v>
      </c>
      <c r="E111" s="32" t="s">
        <v>569</v>
      </c>
      <c r="F111" s="32" t="str">
        <f>VLOOKUP(C111,_RESOURCE_MAP[],2,FALSE)</f>
        <v>Broadband Service</v>
      </c>
      <c r="G111" s="46" t="str">
        <f>CONCATENATE(F111," ",VLOOKUP(E111,_FIELDS_DESCRIPTION_MAP[],2,FALSE))</f>
        <v>Broadband Service maximum number of returned entries.</v>
      </c>
      <c r="H111" s="32" t="s">
        <v>570</v>
      </c>
      <c r="I111" s="32" t="s">
        <v>563</v>
      </c>
      <c r="J111" s="32" t="s">
        <v>561</v>
      </c>
      <c r="K111" s="34" t="s">
        <v>1186</v>
      </c>
      <c r="L111" s="34" t="s">
        <v>1187</v>
      </c>
      <c r="M111" s="34" t="s">
        <v>1</v>
      </c>
      <c r="N111" s="72" t="str">
        <f t="shared" si="1"/>
        <v xml:space="preserve">Default Value is "0". Possible values are "0" to fetch all entries or positive integer. </v>
      </c>
    </row>
    <row r="112" spans="1:14" s="1" customFormat="1" x14ac:dyDescent="0.25">
      <c r="A112" s="33">
        <f>VLOOKUP(C112,_RESOURCE_MAP[],3,FALSE)</f>
        <v>2</v>
      </c>
      <c r="B112" s="25" t="str">
        <f>IFERROR(VLOOKUP(C112,_PACKAGES_MAP[],3,FALSE),"-")</f>
        <v>-</v>
      </c>
      <c r="C112" s="32" t="s">
        <v>10</v>
      </c>
      <c r="D112" s="32" t="s">
        <v>20</v>
      </c>
      <c r="E112" s="32" t="s">
        <v>20</v>
      </c>
      <c r="F112" s="32" t="str">
        <f>VLOOKUP(C112,_RESOURCE_MAP[],2,FALSE)</f>
        <v>Broadband Service</v>
      </c>
      <c r="G112" s="46" t="str">
        <f>CONCATENATE(F112," ",VLOOKUP(E112,_FIELDS_DESCRIPTION_MAP[],2,FALSE))</f>
        <v>Broadband Service list of entries.</v>
      </c>
      <c r="H112" s="32" t="s">
        <v>20</v>
      </c>
      <c r="I112" s="32" t="s">
        <v>572</v>
      </c>
      <c r="J112" s="32" t="s">
        <v>1</v>
      </c>
      <c r="K112" s="34" t="s">
        <v>1</v>
      </c>
      <c r="L112" s="34" t="s">
        <v>1</v>
      </c>
      <c r="M112" s="34" t="s">
        <v>1</v>
      </c>
      <c r="N112" s="72" t="str">
        <f t="shared" si="1"/>
        <v>-</v>
      </c>
    </row>
    <row r="113" spans="1:14" s="1" customFormat="1" x14ac:dyDescent="0.25">
      <c r="A113" s="33">
        <f>VLOOKUP(C113,_RESOURCE_MAP[],3,FALSE)</f>
        <v>2</v>
      </c>
      <c r="B113" s="25" t="str">
        <f>IFERROR(VLOOKUP(C113,_PACKAGES_MAP[],3,FALSE),"-")</f>
        <v>-</v>
      </c>
      <c r="C113" s="32" t="s">
        <v>10</v>
      </c>
      <c r="D113" s="32" t="s">
        <v>20</v>
      </c>
      <c r="E113" s="32" t="s">
        <v>571</v>
      </c>
      <c r="F113" s="32" t="str">
        <f>VLOOKUP(C113,_RESOURCE_MAP[],2,FALSE)</f>
        <v>Broadband Service</v>
      </c>
      <c r="G113" s="46" t="str">
        <f>CONCATENATE(F113," ",VLOOKUP(E113,_FIELDS_DESCRIPTION_MAP[],2,FALSE))</f>
        <v>Broadband Service list start offset.</v>
      </c>
      <c r="H113" s="32" t="s">
        <v>570</v>
      </c>
      <c r="I113" s="32" t="s">
        <v>563</v>
      </c>
      <c r="J113" s="32" t="s">
        <v>561</v>
      </c>
      <c r="K113" s="34" t="s">
        <v>1186</v>
      </c>
      <c r="L113" s="34" t="s">
        <v>1187</v>
      </c>
      <c r="M113" s="34" t="s">
        <v>1</v>
      </c>
      <c r="N113" s="72" t="str">
        <f t="shared" si="1"/>
        <v xml:space="preserve">Default Value is "0". Possible values are "0" to fetch all entries or positive integer. </v>
      </c>
    </row>
    <row r="114" spans="1:14" s="1" customFormat="1" x14ac:dyDescent="0.25">
      <c r="A114" s="33">
        <f>VLOOKUP(C114,_RESOURCE_MAP[],3,FALSE)</f>
        <v>2</v>
      </c>
      <c r="B114" s="25" t="str">
        <f>IFERROR(VLOOKUP(C114,_PACKAGES_MAP[],3,FALSE),"-")</f>
        <v>-</v>
      </c>
      <c r="C114" s="32" t="s">
        <v>271</v>
      </c>
      <c r="D114" s="32" t="s">
        <v>22</v>
      </c>
      <c r="E114" s="32" t="s">
        <v>566</v>
      </c>
      <c r="F114" s="32" t="str">
        <f>VLOOKUP(C114,_RESOURCE_MAP[],2,FALSE)</f>
        <v>Broadband Community Wi-Fi Service</v>
      </c>
      <c r="G114" s="46" t="str">
        <f>CONCATENATE(F114," ",VLOOKUP(E114,_FIELDS_DESCRIPTION_MAP[],2,FALSE))</f>
        <v>Broadband Community Wi-Fi Service administrative status.</v>
      </c>
      <c r="H114" s="32" t="s">
        <v>567</v>
      </c>
      <c r="I114" s="32" t="s">
        <v>572</v>
      </c>
      <c r="J114" s="32" t="s">
        <v>1</v>
      </c>
      <c r="K114" s="34" t="s">
        <v>1</v>
      </c>
      <c r="L114" s="34" t="s">
        <v>1184</v>
      </c>
      <c r="M114" s="34" t="s">
        <v>1</v>
      </c>
      <c r="N114" s="72" t="str">
        <f t="shared" si="1"/>
        <v xml:space="preserve">Possible values are "true" or "false". </v>
      </c>
    </row>
    <row r="115" spans="1:14" s="1" customFormat="1" x14ac:dyDescent="0.25">
      <c r="A115" s="33">
        <f>VLOOKUP(C115,_RESOURCE_MAP[],3,FALSE)</f>
        <v>2</v>
      </c>
      <c r="B115" s="25" t="str">
        <f>IFERROR(VLOOKUP(C115,_PACKAGES_MAP[],3,FALSE),"-")</f>
        <v>-</v>
      </c>
      <c r="C115" s="32" t="s">
        <v>271</v>
      </c>
      <c r="D115" s="32" t="s">
        <v>22</v>
      </c>
      <c r="E115" s="32" t="s">
        <v>558</v>
      </c>
      <c r="F115" s="32" t="str">
        <f>VLOOKUP(C115,_RESOURCE_MAP[],2,FALSE)</f>
        <v>Broadband Community Wi-Fi Service</v>
      </c>
      <c r="G115" s="46" t="str">
        <f>CONCATENATE(F115," ",VLOOKUP(E115,_FIELDS_DESCRIPTION_MAP[],2,FALSE))</f>
        <v>Broadband Community Wi-Fi Service unique identifier.</v>
      </c>
      <c r="H115" s="32" t="s">
        <v>565</v>
      </c>
      <c r="I115" s="32" t="s">
        <v>572</v>
      </c>
      <c r="J115" s="32" t="s">
        <v>1</v>
      </c>
      <c r="K115" s="34" t="s">
        <v>1</v>
      </c>
      <c r="L115" s="34" t="s">
        <v>1194</v>
      </c>
      <c r="M115" s="34" t="s">
        <v>1193</v>
      </c>
      <c r="N115" s="72" t="str">
        <f t="shared" si="1"/>
        <v>Possible values are any string with length from 1 up to 64 chars. Format is 1 up to 64 chars.</v>
      </c>
    </row>
    <row r="116" spans="1:14" s="1" customFormat="1" x14ac:dyDescent="0.25">
      <c r="A116" s="33">
        <f>VLOOKUP(C116,_RESOURCE_MAP[],3,FALSE)</f>
        <v>2</v>
      </c>
      <c r="B116" s="25" t="str">
        <f>IFERROR(VLOOKUP(C116,_PACKAGES_MAP[],3,FALSE),"-")</f>
        <v>-</v>
      </c>
      <c r="C116" s="32" t="s">
        <v>271</v>
      </c>
      <c r="D116" s="32" t="s">
        <v>22</v>
      </c>
      <c r="E116" s="32" t="s">
        <v>580</v>
      </c>
      <c r="F116" s="32" t="str">
        <f>VLOOKUP(C116,_RESOURCE_MAP[],2,FALSE)</f>
        <v>Broadband Community Wi-Fi Service</v>
      </c>
      <c r="G116" s="46" t="str">
        <f>CONCATENATE(F116," ",VLOOKUP(E116,_FIELDS_DESCRIPTION_MAP[],2,FALSE))</f>
        <v>Broadband Community Wi-Fi Service list of linked IP interfaces.</v>
      </c>
      <c r="H116" s="32" t="s">
        <v>20</v>
      </c>
      <c r="I116" s="32" t="s">
        <v>572</v>
      </c>
      <c r="J116" s="32" t="s">
        <v>1</v>
      </c>
      <c r="K116" s="34" t="s">
        <v>1</v>
      </c>
      <c r="L116" s="34" t="s">
        <v>1232</v>
      </c>
      <c r="M116" s="34" t="s">
        <v>1</v>
      </c>
      <c r="N116" s="72" t="str">
        <f t="shared" si="1"/>
        <v xml:space="preserve">Possible values are valid "Interfaces.IP.{InterfaceId}" object. </v>
      </c>
    </row>
    <row r="117" spans="1:14" s="1" customFormat="1" x14ac:dyDescent="0.25">
      <c r="A117" s="33">
        <f>VLOOKUP(C117,_RESOURCE_MAP[],3,FALSE)</f>
        <v>2</v>
      </c>
      <c r="B117" s="25" t="str">
        <f>IFERROR(VLOOKUP(C117,_PACKAGES_MAP[],3,FALSE),"-")</f>
        <v>-</v>
      </c>
      <c r="C117" s="32" t="s">
        <v>271</v>
      </c>
      <c r="D117" s="32" t="s">
        <v>22</v>
      </c>
      <c r="E117" s="32" t="s">
        <v>360</v>
      </c>
      <c r="F117" s="32" t="str">
        <f>VLOOKUP(C117,_RESOURCE_MAP[],2,FALSE)</f>
        <v>Broadband Community Wi-Fi Service</v>
      </c>
      <c r="G117" s="46" t="str">
        <f>CONCATENATE(F117," ",VLOOKUP(E117,_FIELDS_DESCRIPTION_MAP[],2,FALSE))</f>
        <v>Broadband Community Wi-Fi Service name (alias).</v>
      </c>
      <c r="H117" s="32" t="s">
        <v>565</v>
      </c>
      <c r="I117" s="32" t="s">
        <v>572</v>
      </c>
      <c r="J117" s="32" t="s">
        <v>1</v>
      </c>
      <c r="K117" s="34" t="s">
        <v>1</v>
      </c>
      <c r="L117" s="34" t="s">
        <v>1194</v>
      </c>
      <c r="M117" s="34" t="s">
        <v>1</v>
      </c>
      <c r="N117" s="72" t="str">
        <f t="shared" si="1"/>
        <v xml:space="preserve">Possible values are any string with length from 1 up to 64 chars. </v>
      </c>
    </row>
    <row r="118" spans="1:14" s="1" customFormat="1" x14ac:dyDescent="0.25">
      <c r="A118" s="33">
        <f>VLOOKUP(C118,_RESOURCE_MAP[],3,FALSE)</f>
        <v>2</v>
      </c>
      <c r="B118" s="25" t="str">
        <f>IFERROR(VLOOKUP(C118,_PACKAGES_MAP[],3,FALSE),"-")</f>
        <v>-</v>
      </c>
      <c r="C118" s="32" t="s">
        <v>271</v>
      </c>
      <c r="D118" s="32" t="s">
        <v>22</v>
      </c>
      <c r="E118" s="32" t="s">
        <v>581</v>
      </c>
      <c r="F118" s="32" t="str">
        <f>VLOOKUP(C118,_RESOURCE_MAP[],2,FALSE)</f>
        <v>Broadband Community Wi-Fi Service</v>
      </c>
      <c r="G118" s="46" t="str">
        <f>CONCATENATE(F118," ",VLOOKUP(E118,_FIELDS_DESCRIPTION_MAP[],2,FALSE))</f>
        <v>Broadband Community Wi-Fi Service network mode.</v>
      </c>
      <c r="H118" s="32" t="s">
        <v>565</v>
      </c>
      <c r="I118" s="32" t="s">
        <v>572</v>
      </c>
      <c r="J118" s="32" t="s">
        <v>1</v>
      </c>
      <c r="K118" s="34" t="s">
        <v>1</v>
      </c>
      <c r="L118" s="34" t="s">
        <v>1257</v>
      </c>
      <c r="M118" s="34" t="s">
        <v>1</v>
      </c>
      <c r="N118" s="72" t="str">
        <f t="shared" si="1"/>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19" spans="1:14" s="1" customFormat="1" x14ac:dyDescent="0.25">
      <c r="A119" s="33">
        <f>VLOOKUP(C119,_RESOURCE_MAP[],3,FALSE)</f>
        <v>2</v>
      </c>
      <c r="B119" s="25" t="str">
        <f>IFERROR(VLOOKUP(C119,_PACKAGES_MAP[],3,FALSE),"-")</f>
        <v>-</v>
      </c>
      <c r="C119" s="32" t="s">
        <v>271</v>
      </c>
      <c r="D119" s="32" t="s">
        <v>22</v>
      </c>
      <c r="E119" s="32" t="s">
        <v>579</v>
      </c>
      <c r="F119" s="32" t="str">
        <f>VLOOKUP(C119,_RESOURCE_MAP[],2,FALSE)</f>
        <v>Broadband Community Wi-Fi Service</v>
      </c>
      <c r="G119" s="46" t="str">
        <f>CONCATENATE(F119," ",VLOOKUP(E119,_FIELDS_DESCRIPTION_MAP[],2,FALSE))</f>
        <v>Broadband Community Wi-Fi Service operational status.</v>
      </c>
      <c r="H119" s="32" t="s">
        <v>565</v>
      </c>
      <c r="I119" s="32" t="s">
        <v>572</v>
      </c>
      <c r="J119" s="32" t="s">
        <v>1</v>
      </c>
      <c r="K119" s="34" t="s">
        <v>1</v>
      </c>
      <c r="L119" s="34" t="s">
        <v>1289</v>
      </c>
      <c r="M119" s="34" t="s">
        <v>1</v>
      </c>
      <c r="N119" s="72" t="str">
        <f t="shared" si="1"/>
        <v xml:space="preserve">Possible values are "Active", "Disabled", "Error". </v>
      </c>
    </row>
    <row r="120" spans="1:14" s="1" customFormat="1" x14ac:dyDescent="0.25">
      <c r="A120" s="33">
        <f>VLOOKUP(C120,_RESOURCE_MAP[],3,FALSE)</f>
        <v>2</v>
      </c>
      <c r="B120" s="25" t="str">
        <f>IFERROR(VLOOKUP(C120,_PACKAGES_MAP[],3,FALSE),"-")</f>
        <v>-</v>
      </c>
      <c r="C120" s="32" t="s">
        <v>271</v>
      </c>
      <c r="D120" s="32" t="s">
        <v>21</v>
      </c>
      <c r="E120" s="32" t="s">
        <v>566</v>
      </c>
      <c r="F120" s="32" t="str">
        <f>VLOOKUP(C120,_RESOURCE_MAP[],2,FALSE)</f>
        <v>Broadband Community Wi-Fi Service</v>
      </c>
      <c r="G120" s="46" t="str">
        <f>CONCATENATE(F120," ",VLOOKUP(E120,_FIELDS_DESCRIPTION_MAP[],2,FALSE))</f>
        <v>Broadband Community Wi-Fi Service administrative status.</v>
      </c>
      <c r="H120" s="32" t="s">
        <v>567</v>
      </c>
      <c r="I120" s="32" t="s">
        <v>564</v>
      </c>
      <c r="J120" s="32" t="s">
        <v>561</v>
      </c>
      <c r="K120" s="34" t="s">
        <v>1658</v>
      </c>
      <c r="L120" s="34" t="s">
        <v>1184</v>
      </c>
      <c r="M120" s="34" t="s">
        <v>1</v>
      </c>
      <c r="N120" s="72" t="str">
        <f t="shared" si="1"/>
        <v xml:space="preserve">Default Value is "the existing configuration". Possible values are "true" or "false". </v>
      </c>
    </row>
    <row r="121" spans="1:14" s="1" customFormat="1" x14ac:dyDescent="0.25">
      <c r="A121" s="33">
        <f>VLOOKUP(C121,_RESOURCE_MAP[],3,FALSE)</f>
        <v>2</v>
      </c>
      <c r="B121" s="25" t="str">
        <f>IFERROR(VLOOKUP(C121,_PACKAGES_MAP[],3,FALSE),"-")</f>
        <v>-</v>
      </c>
      <c r="C121" s="32" t="s">
        <v>271</v>
      </c>
      <c r="D121" s="32" t="s">
        <v>21</v>
      </c>
      <c r="E121" s="32" t="s">
        <v>580</v>
      </c>
      <c r="F121" s="32" t="str">
        <f>VLOOKUP(C121,_RESOURCE_MAP[],2,FALSE)</f>
        <v>Broadband Community Wi-Fi Service</v>
      </c>
      <c r="G121" s="46" t="str">
        <f>CONCATENATE(F121," ",VLOOKUP(E121,_FIELDS_DESCRIPTION_MAP[],2,FALSE))</f>
        <v>Broadband Community Wi-Fi Service list of linked IP interfaces.</v>
      </c>
      <c r="H121" s="32" t="s">
        <v>20</v>
      </c>
      <c r="I121" s="32" t="s">
        <v>564</v>
      </c>
      <c r="J121" s="32" t="s">
        <v>561</v>
      </c>
      <c r="K121" s="34" t="s">
        <v>1658</v>
      </c>
      <c r="L121" s="34" t="s">
        <v>1232</v>
      </c>
      <c r="M121" s="34" t="s">
        <v>1</v>
      </c>
      <c r="N121" s="72" t="str">
        <f t="shared" si="1"/>
        <v xml:space="preserve">Default Value is "the existing configuration". Possible values are valid "Interfaces.IP.{InterfaceId}" object. </v>
      </c>
    </row>
    <row r="122" spans="1:14" s="1" customFormat="1" x14ac:dyDescent="0.25">
      <c r="A122" s="33">
        <f>VLOOKUP(C122,_RESOURCE_MAP[],3,FALSE)</f>
        <v>2</v>
      </c>
      <c r="B122" s="25" t="str">
        <f>IFERROR(VLOOKUP(C122,_PACKAGES_MAP[],3,FALSE),"-")</f>
        <v>-</v>
      </c>
      <c r="C122" s="32" t="s">
        <v>271</v>
      </c>
      <c r="D122" s="32" t="s">
        <v>21</v>
      </c>
      <c r="E122" s="32" t="s">
        <v>360</v>
      </c>
      <c r="F122" s="32" t="str">
        <f>VLOOKUP(C122,_RESOURCE_MAP[],2,FALSE)</f>
        <v>Broadband Community Wi-Fi Service</v>
      </c>
      <c r="G122" s="46" t="str">
        <f>CONCATENATE(F122," ",VLOOKUP(E122,_FIELDS_DESCRIPTION_MAP[],2,FALSE))</f>
        <v>Broadband Community Wi-Fi Service name (alias).</v>
      </c>
      <c r="H122" s="32" t="s">
        <v>565</v>
      </c>
      <c r="I122" s="32" t="s">
        <v>564</v>
      </c>
      <c r="J122" s="32" t="s">
        <v>561</v>
      </c>
      <c r="K122" s="34" t="s">
        <v>1658</v>
      </c>
      <c r="L122" s="34" t="s">
        <v>1194</v>
      </c>
      <c r="M122" s="34" t="s">
        <v>1</v>
      </c>
      <c r="N122" s="72" t="str">
        <f t="shared" si="1"/>
        <v xml:space="preserve">Default Value is "the existing configuration". Possible values are any string with length from 1 up to 64 chars. </v>
      </c>
    </row>
    <row r="123" spans="1:14" s="1" customFormat="1" x14ac:dyDescent="0.25">
      <c r="A123" s="33">
        <f>VLOOKUP(C123,_RESOURCE_MAP[],3,FALSE)</f>
        <v>2</v>
      </c>
      <c r="B123" s="25" t="str">
        <f>IFERROR(VLOOKUP(C123,_PACKAGES_MAP[],3,FALSE),"-")</f>
        <v>-</v>
      </c>
      <c r="C123" s="32" t="s">
        <v>271</v>
      </c>
      <c r="D123" s="32" t="s">
        <v>21</v>
      </c>
      <c r="E123" s="32" t="s">
        <v>581</v>
      </c>
      <c r="F123" s="32" t="str">
        <f>VLOOKUP(C123,_RESOURCE_MAP[],2,FALSE)</f>
        <v>Broadband Community Wi-Fi Service</v>
      </c>
      <c r="G123" s="46" t="str">
        <f>CONCATENATE(F123," ",VLOOKUP(E123,_FIELDS_DESCRIPTION_MAP[],2,FALSE))</f>
        <v>Broadband Community Wi-Fi Service network mode.</v>
      </c>
      <c r="H123" s="32" t="s">
        <v>565</v>
      </c>
      <c r="I123" s="32" t="s">
        <v>564</v>
      </c>
      <c r="J123" s="32" t="s">
        <v>561</v>
      </c>
      <c r="K123" s="34" t="s">
        <v>1658</v>
      </c>
      <c r="L123" s="34" t="s">
        <v>1257</v>
      </c>
      <c r="M123" s="34" t="s">
        <v>1</v>
      </c>
      <c r="N123" s="72" t="str">
        <f t="shared" si="1"/>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24" spans="1:14" s="1" customFormat="1" x14ac:dyDescent="0.25">
      <c r="A124" s="33">
        <f>VLOOKUP(C124,_RESOURCE_MAP[],3,FALSE)</f>
        <v>2</v>
      </c>
      <c r="B124" s="25" t="str">
        <f>IFERROR(VLOOKUP(C124,_PACKAGES_MAP[],3,FALSE),"-")</f>
        <v>-</v>
      </c>
      <c r="C124" s="32" t="s">
        <v>76</v>
      </c>
      <c r="D124" s="32" t="s">
        <v>22</v>
      </c>
      <c r="E124" s="32" t="s">
        <v>566</v>
      </c>
      <c r="F124" s="32" t="str">
        <f>VLOOKUP(C124,_RESOURCE_MAP[],2,FALSE)</f>
        <v>Broadband Data Service</v>
      </c>
      <c r="G124" s="46" t="str">
        <f>CONCATENATE(F124," ",VLOOKUP(E124,_FIELDS_DESCRIPTION_MAP[],2,FALSE))</f>
        <v>Broadband Data Service administrative status.</v>
      </c>
      <c r="H124" s="32" t="s">
        <v>567</v>
      </c>
      <c r="I124" s="32" t="s">
        <v>572</v>
      </c>
      <c r="J124" s="32" t="s">
        <v>1</v>
      </c>
      <c r="K124" s="34" t="s">
        <v>1</v>
      </c>
      <c r="L124" s="34" t="s">
        <v>1184</v>
      </c>
      <c r="M124" s="34" t="s">
        <v>1</v>
      </c>
      <c r="N124" s="72" t="str">
        <f t="shared" si="1"/>
        <v xml:space="preserve">Possible values are "true" or "false". </v>
      </c>
    </row>
    <row r="125" spans="1:14" s="1" customFormat="1" x14ac:dyDescent="0.25">
      <c r="A125" s="33">
        <f>VLOOKUP(C125,_RESOURCE_MAP[],3,FALSE)</f>
        <v>2</v>
      </c>
      <c r="B125" s="25" t="str">
        <f>IFERROR(VLOOKUP(C125,_PACKAGES_MAP[],3,FALSE),"-")</f>
        <v>-</v>
      </c>
      <c r="C125" s="32" t="s">
        <v>76</v>
      </c>
      <c r="D125" s="32" t="s">
        <v>22</v>
      </c>
      <c r="E125" s="32" t="s">
        <v>558</v>
      </c>
      <c r="F125" s="32" t="str">
        <f>VLOOKUP(C125,_RESOURCE_MAP[],2,FALSE)</f>
        <v>Broadband Data Service</v>
      </c>
      <c r="G125" s="46" t="str">
        <f>CONCATENATE(F125," ",VLOOKUP(E125,_FIELDS_DESCRIPTION_MAP[],2,FALSE))</f>
        <v>Broadband Data Service unique identifier.</v>
      </c>
      <c r="H125" s="32" t="s">
        <v>565</v>
      </c>
      <c r="I125" s="32" t="s">
        <v>572</v>
      </c>
      <c r="J125" s="32" t="s">
        <v>1</v>
      </c>
      <c r="K125" s="34" t="s">
        <v>1</v>
      </c>
      <c r="L125" s="34" t="s">
        <v>1194</v>
      </c>
      <c r="M125" s="34" t="s">
        <v>1193</v>
      </c>
      <c r="N125" s="72" t="str">
        <f t="shared" si="1"/>
        <v>Possible values are any string with length from 1 up to 64 chars. Format is 1 up to 64 chars.</v>
      </c>
    </row>
    <row r="126" spans="1:14" s="1" customFormat="1" x14ac:dyDescent="0.25">
      <c r="A126" s="33">
        <f>VLOOKUP(C126,_RESOURCE_MAP[],3,FALSE)</f>
        <v>2</v>
      </c>
      <c r="B126" s="25" t="str">
        <f>IFERROR(VLOOKUP(C126,_PACKAGES_MAP[],3,FALSE),"-")</f>
        <v>-</v>
      </c>
      <c r="C126" s="32" t="s">
        <v>76</v>
      </c>
      <c r="D126" s="32" t="s">
        <v>22</v>
      </c>
      <c r="E126" s="32" t="s">
        <v>580</v>
      </c>
      <c r="F126" s="32" t="str">
        <f>VLOOKUP(C126,_RESOURCE_MAP[],2,FALSE)</f>
        <v>Broadband Data Service</v>
      </c>
      <c r="G126" s="46" t="str">
        <f>CONCATENATE(F126," ",VLOOKUP(E126,_FIELDS_DESCRIPTION_MAP[],2,FALSE))</f>
        <v>Broadband Data Service list of linked IP interfaces.</v>
      </c>
      <c r="H126" s="32" t="s">
        <v>20</v>
      </c>
      <c r="I126" s="32" t="s">
        <v>572</v>
      </c>
      <c r="J126" s="32" t="s">
        <v>1</v>
      </c>
      <c r="K126" s="34" t="s">
        <v>1</v>
      </c>
      <c r="L126" s="34" t="s">
        <v>1232</v>
      </c>
      <c r="M126" s="34" t="s">
        <v>1</v>
      </c>
      <c r="N126" s="72" t="str">
        <f t="shared" si="1"/>
        <v xml:space="preserve">Possible values are valid "Interfaces.IP.{InterfaceId}" object. </v>
      </c>
    </row>
    <row r="127" spans="1:14" s="1" customFormat="1" x14ac:dyDescent="0.25">
      <c r="A127" s="33">
        <f>VLOOKUP(C127,_RESOURCE_MAP[],3,FALSE)</f>
        <v>2</v>
      </c>
      <c r="B127" s="25" t="str">
        <f>IFERROR(VLOOKUP(C127,_PACKAGES_MAP[],3,FALSE),"-")</f>
        <v>-</v>
      </c>
      <c r="C127" s="32" t="s">
        <v>76</v>
      </c>
      <c r="D127" s="32" t="s">
        <v>22</v>
      </c>
      <c r="E127" s="32" t="s">
        <v>360</v>
      </c>
      <c r="F127" s="32" t="str">
        <f>VLOOKUP(C127,_RESOURCE_MAP[],2,FALSE)</f>
        <v>Broadband Data Service</v>
      </c>
      <c r="G127" s="46" t="str">
        <f>CONCATENATE(F127," ",VLOOKUP(E127,_FIELDS_DESCRIPTION_MAP[],2,FALSE))</f>
        <v>Broadband Data Service name (alias).</v>
      </c>
      <c r="H127" s="32" t="s">
        <v>565</v>
      </c>
      <c r="I127" s="32" t="s">
        <v>572</v>
      </c>
      <c r="J127" s="32" t="s">
        <v>1</v>
      </c>
      <c r="K127" s="34" t="s">
        <v>1</v>
      </c>
      <c r="L127" s="34" t="s">
        <v>1194</v>
      </c>
      <c r="M127" s="34" t="s">
        <v>1</v>
      </c>
      <c r="N127" s="72" t="str">
        <f t="shared" si="1"/>
        <v xml:space="preserve">Possible values are any string with length from 1 up to 64 chars. </v>
      </c>
    </row>
    <row r="128" spans="1:14" s="1" customFormat="1" x14ac:dyDescent="0.25">
      <c r="A128" s="33">
        <f>VLOOKUP(C128,_RESOURCE_MAP[],3,FALSE)</f>
        <v>2</v>
      </c>
      <c r="B128" s="25" t="str">
        <f>IFERROR(VLOOKUP(C128,_PACKAGES_MAP[],3,FALSE),"-")</f>
        <v>-</v>
      </c>
      <c r="C128" s="32" t="s">
        <v>76</v>
      </c>
      <c r="D128" s="32" t="s">
        <v>22</v>
      </c>
      <c r="E128" s="32" t="s">
        <v>581</v>
      </c>
      <c r="F128" s="32" t="str">
        <f>VLOOKUP(C128,_RESOURCE_MAP[],2,FALSE)</f>
        <v>Broadband Data Service</v>
      </c>
      <c r="G128" s="46" t="str">
        <f>CONCATENATE(F128," ",VLOOKUP(E128,_FIELDS_DESCRIPTION_MAP[],2,FALSE))</f>
        <v>Broadband Data Service network mode.</v>
      </c>
      <c r="H128" s="32" t="s">
        <v>565</v>
      </c>
      <c r="I128" s="32" t="s">
        <v>572</v>
      </c>
      <c r="J128" s="32" t="s">
        <v>1</v>
      </c>
      <c r="K128" s="34" t="s">
        <v>1</v>
      </c>
      <c r="L128" s="34" t="s">
        <v>1257</v>
      </c>
      <c r="M128" s="34" t="s">
        <v>1</v>
      </c>
      <c r="N128" s="72" t="str">
        <f t="shared" si="1"/>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29" spans="1:14" s="1" customFormat="1" x14ac:dyDescent="0.25">
      <c r="A129" s="33">
        <f>VLOOKUP(C129,_RESOURCE_MAP[],3,FALSE)</f>
        <v>2</v>
      </c>
      <c r="B129" s="25" t="str">
        <f>IFERROR(VLOOKUP(C129,_PACKAGES_MAP[],3,FALSE),"-")</f>
        <v>-</v>
      </c>
      <c r="C129" s="32" t="s">
        <v>76</v>
      </c>
      <c r="D129" s="32" t="s">
        <v>22</v>
      </c>
      <c r="E129" s="32" t="s">
        <v>579</v>
      </c>
      <c r="F129" s="32" t="str">
        <f>VLOOKUP(C129,_RESOURCE_MAP[],2,FALSE)</f>
        <v>Broadband Data Service</v>
      </c>
      <c r="G129" s="46" t="str">
        <f>CONCATENATE(F129," ",VLOOKUP(E129,_FIELDS_DESCRIPTION_MAP[],2,FALSE))</f>
        <v>Broadband Data Service operational status.</v>
      </c>
      <c r="H129" s="32" t="s">
        <v>565</v>
      </c>
      <c r="I129" s="32" t="s">
        <v>572</v>
      </c>
      <c r="J129" s="32" t="s">
        <v>1</v>
      </c>
      <c r="K129" s="34" t="s">
        <v>1</v>
      </c>
      <c r="L129" s="34" t="s">
        <v>1289</v>
      </c>
      <c r="M129" s="34" t="s">
        <v>1</v>
      </c>
      <c r="N129" s="72" t="str">
        <f t="shared" si="1"/>
        <v xml:space="preserve">Possible values are "Active", "Disabled", "Error". </v>
      </c>
    </row>
    <row r="130" spans="1:14" s="1" customFormat="1" x14ac:dyDescent="0.25">
      <c r="A130" s="33">
        <f>VLOOKUP(C130,_RESOURCE_MAP[],3,FALSE)</f>
        <v>2</v>
      </c>
      <c r="B130" s="25" t="str">
        <f>IFERROR(VLOOKUP(C130,_PACKAGES_MAP[],3,FALSE),"-")</f>
        <v>-</v>
      </c>
      <c r="C130" s="32" t="s">
        <v>76</v>
      </c>
      <c r="D130" s="32" t="s">
        <v>21</v>
      </c>
      <c r="E130" s="32" t="s">
        <v>566</v>
      </c>
      <c r="F130" s="32" t="str">
        <f>VLOOKUP(C130,_RESOURCE_MAP[],2,FALSE)</f>
        <v>Broadband Data Service</v>
      </c>
      <c r="G130" s="46" t="str">
        <f>CONCATENATE(F130," ",VLOOKUP(E130,_FIELDS_DESCRIPTION_MAP[],2,FALSE))</f>
        <v>Broadband Data Service administrative status.</v>
      </c>
      <c r="H130" s="32" t="s">
        <v>567</v>
      </c>
      <c r="I130" s="32" t="s">
        <v>564</v>
      </c>
      <c r="J130" s="32" t="s">
        <v>561</v>
      </c>
      <c r="K130" s="34" t="s">
        <v>1658</v>
      </c>
      <c r="L130" s="34" t="s">
        <v>1184</v>
      </c>
      <c r="M130" s="34" t="s">
        <v>1</v>
      </c>
      <c r="N130" s="72" t="str">
        <f t="shared" ref="N130:N193" si="2">IF(AND(K130="-",L130="-",M130="-"),"-",CONCATENATE(IF(K130="-","",CONCATENATE("Default Value is """,K130,""". ")),IF(L130="-","",CONCATENATE("Possible values are ",L130,". ")),IF(M130="-","",CONCATENATE("Format is ",M130,"."))))</f>
        <v xml:space="preserve">Default Value is "the existing configuration". Possible values are "true" or "false". </v>
      </c>
    </row>
    <row r="131" spans="1:14" s="1" customFormat="1" x14ac:dyDescent="0.25">
      <c r="A131" s="33">
        <f>VLOOKUP(C131,_RESOURCE_MAP[],3,FALSE)</f>
        <v>2</v>
      </c>
      <c r="B131" s="25" t="str">
        <f>IFERROR(VLOOKUP(C131,_PACKAGES_MAP[],3,FALSE),"-")</f>
        <v>-</v>
      </c>
      <c r="C131" s="32" t="s">
        <v>76</v>
      </c>
      <c r="D131" s="32" t="s">
        <v>21</v>
      </c>
      <c r="E131" s="32" t="s">
        <v>580</v>
      </c>
      <c r="F131" s="32" t="str">
        <f>VLOOKUP(C131,_RESOURCE_MAP[],2,FALSE)</f>
        <v>Broadband Data Service</v>
      </c>
      <c r="G131" s="46" t="str">
        <f>CONCATENATE(F131," ",VLOOKUP(E131,_FIELDS_DESCRIPTION_MAP[],2,FALSE))</f>
        <v>Broadband Data Service list of linked IP interfaces.</v>
      </c>
      <c r="H131" s="32" t="s">
        <v>20</v>
      </c>
      <c r="I131" s="32" t="s">
        <v>564</v>
      </c>
      <c r="J131" s="32" t="s">
        <v>561</v>
      </c>
      <c r="K131" s="34" t="s">
        <v>1658</v>
      </c>
      <c r="L131" s="34" t="s">
        <v>1232</v>
      </c>
      <c r="M131" s="34" t="s">
        <v>1</v>
      </c>
      <c r="N131" s="72" t="str">
        <f t="shared" si="2"/>
        <v xml:space="preserve">Default Value is "the existing configuration". Possible values are valid "Interfaces.IP.{InterfaceId}" object. </v>
      </c>
    </row>
    <row r="132" spans="1:14" s="1" customFormat="1" x14ac:dyDescent="0.25">
      <c r="A132" s="33">
        <f>VLOOKUP(C132,_RESOURCE_MAP[],3,FALSE)</f>
        <v>2</v>
      </c>
      <c r="B132" s="25" t="str">
        <f>IFERROR(VLOOKUP(C132,_PACKAGES_MAP[],3,FALSE),"-")</f>
        <v>-</v>
      </c>
      <c r="C132" s="32" t="s">
        <v>76</v>
      </c>
      <c r="D132" s="32" t="s">
        <v>21</v>
      </c>
      <c r="E132" s="32" t="s">
        <v>360</v>
      </c>
      <c r="F132" s="32" t="str">
        <f>VLOOKUP(C132,_RESOURCE_MAP[],2,FALSE)</f>
        <v>Broadband Data Service</v>
      </c>
      <c r="G132" s="46" t="str">
        <f>CONCATENATE(F132," ",VLOOKUP(E132,_FIELDS_DESCRIPTION_MAP[],2,FALSE))</f>
        <v>Broadband Data Service name (alias).</v>
      </c>
      <c r="H132" s="32" t="s">
        <v>565</v>
      </c>
      <c r="I132" s="32" t="s">
        <v>564</v>
      </c>
      <c r="J132" s="32" t="s">
        <v>561</v>
      </c>
      <c r="K132" s="34" t="s">
        <v>1658</v>
      </c>
      <c r="L132" s="34" t="s">
        <v>1194</v>
      </c>
      <c r="M132" s="34" t="s">
        <v>1</v>
      </c>
      <c r="N132" s="72" t="str">
        <f t="shared" si="2"/>
        <v xml:space="preserve">Default Value is "the existing configuration". Possible values are any string with length from 1 up to 64 chars. </v>
      </c>
    </row>
    <row r="133" spans="1:14" s="1" customFormat="1" x14ac:dyDescent="0.25">
      <c r="A133" s="33">
        <f>VLOOKUP(C133,_RESOURCE_MAP[],3,FALSE)</f>
        <v>2</v>
      </c>
      <c r="B133" s="25" t="str">
        <f>IFERROR(VLOOKUP(C133,_PACKAGES_MAP[],3,FALSE),"-")</f>
        <v>-</v>
      </c>
      <c r="C133" s="32" t="s">
        <v>76</v>
      </c>
      <c r="D133" s="32" t="s">
        <v>21</v>
      </c>
      <c r="E133" s="32" t="s">
        <v>581</v>
      </c>
      <c r="F133" s="32" t="str">
        <f>VLOOKUP(C133,_RESOURCE_MAP[],2,FALSE)</f>
        <v>Broadband Data Service</v>
      </c>
      <c r="G133" s="46" t="str">
        <f>CONCATENATE(F133," ",VLOOKUP(E133,_FIELDS_DESCRIPTION_MAP[],2,FALSE))</f>
        <v>Broadband Data Service network mode.</v>
      </c>
      <c r="H133" s="32" t="s">
        <v>565</v>
      </c>
      <c r="I133" s="32" t="s">
        <v>564</v>
      </c>
      <c r="J133" s="32" t="s">
        <v>561</v>
      </c>
      <c r="K133" s="34" t="s">
        <v>1658</v>
      </c>
      <c r="L133" s="34" t="s">
        <v>1257</v>
      </c>
      <c r="M133" s="34" t="s">
        <v>1</v>
      </c>
      <c r="N133" s="72" t="str">
        <f t="shared" si="2"/>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34" spans="1:14" s="1" customFormat="1" x14ac:dyDescent="0.25">
      <c r="A134" s="33">
        <f>VLOOKUP(C134,_RESOURCE_MAP[],3,FALSE)</f>
        <v>2</v>
      </c>
      <c r="B134" s="25" t="str">
        <f>IFERROR(VLOOKUP(C134,_PACKAGES_MAP[],3,FALSE),"-")</f>
        <v>-</v>
      </c>
      <c r="C134" s="32" t="s">
        <v>265</v>
      </c>
      <c r="D134" s="32" t="s">
        <v>22</v>
      </c>
      <c r="E134" s="32" t="s">
        <v>566</v>
      </c>
      <c r="F134" s="32" t="str">
        <f>VLOOKUP(C134,_RESOURCE_MAP[],2,FALSE)</f>
        <v>Broadband TV Service</v>
      </c>
      <c r="G134" s="46" t="str">
        <f>CONCATENATE(F134," ",VLOOKUP(E134,_FIELDS_DESCRIPTION_MAP[],2,FALSE))</f>
        <v>Broadband TV Service administrative status.</v>
      </c>
      <c r="H134" s="32" t="s">
        <v>567</v>
      </c>
      <c r="I134" s="32" t="s">
        <v>572</v>
      </c>
      <c r="J134" s="32" t="s">
        <v>1</v>
      </c>
      <c r="K134" s="34" t="s">
        <v>1</v>
      </c>
      <c r="L134" s="34" t="s">
        <v>1184</v>
      </c>
      <c r="M134" s="34" t="s">
        <v>1</v>
      </c>
      <c r="N134" s="72" t="str">
        <f t="shared" si="2"/>
        <v xml:space="preserve">Possible values are "true" or "false". </v>
      </c>
    </row>
    <row r="135" spans="1:14" s="1" customFormat="1" x14ac:dyDescent="0.25">
      <c r="A135" s="33">
        <f>VLOOKUP(C135,_RESOURCE_MAP[],3,FALSE)</f>
        <v>2</v>
      </c>
      <c r="B135" s="25" t="str">
        <f>IFERROR(VLOOKUP(C135,_PACKAGES_MAP[],3,FALSE),"-")</f>
        <v>-</v>
      </c>
      <c r="C135" s="32" t="s">
        <v>265</v>
      </c>
      <c r="D135" s="32" t="s">
        <v>22</v>
      </c>
      <c r="E135" s="32" t="s">
        <v>558</v>
      </c>
      <c r="F135" s="32" t="str">
        <f>VLOOKUP(C135,_RESOURCE_MAP[],2,FALSE)</f>
        <v>Broadband TV Service</v>
      </c>
      <c r="G135" s="46" t="str">
        <f>CONCATENATE(F135," ",VLOOKUP(E135,_FIELDS_DESCRIPTION_MAP[],2,FALSE))</f>
        <v>Broadband TV Service unique identifier.</v>
      </c>
      <c r="H135" s="32" t="s">
        <v>565</v>
      </c>
      <c r="I135" s="32" t="s">
        <v>572</v>
      </c>
      <c r="J135" s="32" t="s">
        <v>1</v>
      </c>
      <c r="K135" s="34" t="s">
        <v>1</v>
      </c>
      <c r="L135" s="34" t="s">
        <v>1194</v>
      </c>
      <c r="M135" s="34" t="s">
        <v>1193</v>
      </c>
      <c r="N135" s="72" t="str">
        <f t="shared" si="2"/>
        <v>Possible values are any string with length from 1 up to 64 chars. Format is 1 up to 64 chars.</v>
      </c>
    </row>
    <row r="136" spans="1:14" s="1" customFormat="1" x14ac:dyDescent="0.25">
      <c r="A136" s="33">
        <f>VLOOKUP(C136,_RESOURCE_MAP[],3,FALSE)</f>
        <v>2</v>
      </c>
      <c r="B136" s="25" t="str">
        <f>IFERROR(VLOOKUP(C136,_PACKAGES_MAP[],3,FALSE),"-")</f>
        <v>-</v>
      </c>
      <c r="C136" s="32" t="s">
        <v>265</v>
      </c>
      <c r="D136" s="32" t="s">
        <v>22</v>
      </c>
      <c r="E136" s="32" t="s">
        <v>580</v>
      </c>
      <c r="F136" s="32" t="str">
        <f>VLOOKUP(C136,_RESOURCE_MAP[],2,FALSE)</f>
        <v>Broadband TV Service</v>
      </c>
      <c r="G136" s="46" t="str">
        <f>CONCATENATE(F136," ",VLOOKUP(E136,_FIELDS_DESCRIPTION_MAP[],2,FALSE))</f>
        <v>Broadband TV Service list of linked IP interfaces.</v>
      </c>
      <c r="H136" s="32" t="s">
        <v>20</v>
      </c>
      <c r="I136" s="32" t="s">
        <v>572</v>
      </c>
      <c r="J136" s="32" t="s">
        <v>1</v>
      </c>
      <c r="K136" s="34" t="s">
        <v>1</v>
      </c>
      <c r="L136" s="34" t="s">
        <v>1232</v>
      </c>
      <c r="M136" s="34" t="s">
        <v>1</v>
      </c>
      <c r="N136" s="72" t="str">
        <f t="shared" si="2"/>
        <v xml:space="preserve">Possible values are valid "Interfaces.IP.{InterfaceId}" object. </v>
      </c>
    </row>
    <row r="137" spans="1:14" s="1" customFormat="1" x14ac:dyDescent="0.25">
      <c r="A137" s="33">
        <f>VLOOKUP(C137,_RESOURCE_MAP[],3,FALSE)</f>
        <v>2</v>
      </c>
      <c r="B137" s="25" t="str">
        <f>IFERROR(VLOOKUP(C137,_PACKAGES_MAP[],3,FALSE),"-")</f>
        <v>-</v>
      </c>
      <c r="C137" s="32" t="s">
        <v>265</v>
      </c>
      <c r="D137" s="32" t="s">
        <v>22</v>
      </c>
      <c r="E137" s="32" t="s">
        <v>360</v>
      </c>
      <c r="F137" s="32" t="str">
        <f>VLOOKUP(C137,_RESOURCE_MAP[],2,FALSE)</f>
        <v>Broadband TV Service</v>
      </c>
      <c r="G137" s="46" t="str">
        <f>CONCATENATE(F137," ",VLOOKUP(E137,_FIELDS_DESCRIPTION_MAP[],2,FALSE))</f>
        <v>Broadband TV Service name (alias).</v>
      </c>
      <c r="H137" s="32" t="s">
        <v>565</v>
      </c>
      <c r="I137" s="32" t="s">
        <v>572</v>
      </c>
      <c r="J137" s="32" t="s">
        <v>1</v>
      </c>
      <c r="K137" s="34" t="s">
        <v>1</v>
      </c>
      <c r="L137" s="34" t="s">
        <v>1194</v>
      </c>
      <c r="M137" s="34" t="s">
        <v>1</v>
      </c>
      <c r="N137" s="72" t="str">
        <f t="shared" si="2"/>
        <v xml:space="preserve">Possible values are any string with length from 1 up to 64 chars. </v>
      </c>
    </row>
    <row r="138" spans="1:14" s="1" customFormat="1" x14ac:dyDescent="0.25">
      <c r="A138" s="33">
        <f>VLOOKUP(C138,_RESOURCE_MAP[],3,FALSE)</f>
        <v>2</v>
      </c>
      <c r="B138" s="25" t="str">
        <f>IFERROR(VLOOKUP(C138,_PACKAGES_MAP[],3,FALSE),"-")</f>
        <v>-</v>
      </c>
      <c r="C138" s="32" t="s">
        <v>265</v>
      </c>
      <c r="D138" s="32" t="s">
        <v>22</v>
      </c>
      <c r="E138" s="32" t="s">
        <v>581</v>
      </c>
      <c r="F138" s="32" t="str">
        <f>VLOOKUP(C138,_RESOURCE_MAP[],2,FALSE)</f>
        <v>Broadband TV Service</v>
      </c>
      <c r="G138" s="46" t="str">
        <f>CONCATENATE(F138," ",VLOOKUP(E138,_FIELDS_DESCRIPTION_MAP[],2,FALSE))</f>
        <v>Broadband TV Service network mode.</v>
      </c>
      <c r="H138" s="32" t="s">
        <v>565</v>
      </c>
      <c r="I138" s="32" t="s">
        <v>572</v>
      </c>
      <c r="J138" s="32" t="s">
        <v>1</v>
      </c>
      <c r="K138" s="34" t="s">
        <v>1</v>
      </c>
      <c r="L138" s="34" t="s">
        <v>1257</v>
      </c>
      <c r="M138" s="34" t="s">
        <v>1</v>
      </c>
      <c r="N138" s="72" t="str">
        <f t="shared" si="2"/>
        <v xml:space="preserve">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39" spans="1:14" s="1" customFormat="1" x14ac:dyDescent="0.25">
      <c r="A139" s="33">
        <f>VLOOKUP(C139,_RESOURCE_MAP[],3,FALSE)</f>
        <v>2</v>
      </c>
      <c r="B139" s="25" t="str">
        <f>IFERROR(VLOOKUP(C139,_PACKAGES_MAP[],3,FALSE),"-")</f>
        <v>-</v>
      </c>
      <c r="C139" s="32" t="s">
        <v>265</v>
      </c>
      <c r="D139" s="32" t="s">
        <v>22</v>
      </c>
      <c r="E139" s="32" t="s">
        <v>579</v>
      </c>
      <c r="F139" s="32" t="str">
        <f>VLOOKUP(C139,_RESOURCE_MAP[],2,FALSE)</f>
        <v>Broadband TV Service</v>
      </c>
      <c r="G139" s="46" t="str">
        <f>CONCATENATE(F139," ",VLOOKUP(E139,_FIELDS_DESCRIPTION_MAP[],2,FALSE))</f>
        <v>Broadband TV Service operational status.</v>
      </c>
      <c r="H139" s="32" t="s">
        <v>565</v>
      </c>
      <c r="I139" s="32" t="s">
        <v>572</v>
      </c>
      <c r="J139" s="32" t="s">
        <v>1</v>
      </c>
      <c r="K139" s="34" t="s">
        <v>1</v>
      </c>
      <c r="L139" s="34" t="s">
        <v>1289</v>
      </c>
      <c r="M139" s="34" t="s">
        <v>1</v>
      </c>
      <c r="N139" s="72" t="str">
        <f t="shared" si="2"/>
        <v xml:space="preserve">Possible values are "Active", "Disabled", "Error". </v>
      </c>
    </row>
    <row r="140" spans="1:14" s="1" customFormat="1" x14ac:dyDescent="0.25">
      <c r="A140" s="33">
        <f>VLOOKUP(C140,_RESOURCE_MAP[],3,FALSE)</f>
        <v>2</v>
      </c>
      <c r="B140" s="25" t="str">
        <f>IFERROR(VLOOKUP(C140,_PACKAGES_MAP[],3,FALSE),"-")</f>
        <v>-</v>
      </c>
      <c r="C140" s="32" t="s">
        <v>265</v>
      </c>
      <c r="D140" s="32" t="s">
        <v>21</v>
      </c>
      <c r="E140" s="32" t="s">
        <v>566</v>
      </c>
      <c r="F140" s="32" t="str">
        <f>VLOOKUP(C140,_RESOURCE_MAP[],2,FALSE)</f>
        <v>Broadband TV Service</v>
      </c>
      <c r="G140" s="46" t="str">
        <f>CONCATENATE(F140," ",VLOOKUP(E140,_FIELDS_DESCRIPTION_MAP[],2,FALSE))</f>
        <v>Broadband TV Service administrative status.</v>
      </c>
      <c r="H140" s="32" t="s">
        <v>567</v>
      </c>
      <c r="I140" s="32" t="s">
        <v>564</v>
      </c>
      <c r="J140" s="32" t="s">
        <v>561</v>
      </c>
      <c r="K140" s="34" t="s">
        <v>1658</v>
      </c>
      <c r="L140" s="34" t="s">
        <v>1184</v>
      </c>
      <c r="M140" s="34" t="s">
        <v>1</v>
      </c>
      <c r="N140" s="72" t="str">
        <f t="shared" si="2"/>
        <v xml:space="preserve">Default Value is "the existing configuration". Possible values are "true" or "false". </v>
      </c>
    </row>
    <row r="141" spans="1:14" s="1" customFormat="1" x14ac:dyDescent="0.25">
      <c r="A141" s="33">
        <f>VLOOKUP(C141,_RESOURCE_MAP[],3,FALSE)</f>
        <v>2</v>
      </c>
      <c r="B141" s="25" t="str">
        <f>IFERROR(VLOOKUP(C141,_PACKAGES_MAP[],3,FALSE),"-")</f>
        <v>-</v>
      </c>
      <c r="C141" s="32" t="s">
        <v>265</v>
      </c>
      <c r="D141" s="32" t="s">
        <v>21</v>
      </c>
      <c r="E141" s="32" t="s">
        <v>580</v>
      </c>
      <c r="F141" s="32" t="str">
        <f>VLOOKUP(C141,_RESOURCE_MAP[],2,FALSE)</f>
        <v>Broadband TV Service</v>
      </c>
      <c r="G141" s="46" t="str">
        <f>CONCATENATE(F141," ",VLOOKUP(E141,_FIELDS_DESCRIPTION_MAP[],2,FALSE))</f>
        <v>Broadband TV Service list of linked IP interfaces.</v>
      </c>
      <c r="H141" s="32" t="s">
        <v>20</v>
      </c>
      <c r="I141" s="32" t="s">
        <v>564</v>
      </c>
      <c r="J141" s="32" t="s">
        <v>561</v>
      </c>
      <c r="K141" s="34" t="s">
        <v>1658</v>
      </c>
      <c r="L141" s="34" t="s">
        <v>1232</v>
      </c>
      <c r="M141" s="34" t="s">
        <v>1</v>
      </c>
      <c r="N141" s="72" t="str">
        <f t="shared" si="2"/>
        <v xml:space="preserve">Default Value is "the existing configuration". Possible values are valid "Interfaces.IP.{InterfaceId}" object. </v>
      </c>
    </row>
    <row r="142" spans="1:14" s="1" customFormat="1" x14ac:dyDescent="0.25">
      <c r="A142" s="33">
        <f>VLOOKUP(C142,_RESOURCE_MAP[],3,FALSE)</f>
        <v>2</v>
      </c>
      <c r="B142" s="25" t="str">
        <f>IFERROR(VLOOKUP(C142,_PACKAGES_MAP[],3,FALSE),"-")</f>
        <v>-</v>
      </c>
      <c r="C142" s="32" t="s">
        <v>265</v>
      </c>
      <c r="D142" s="32" t="s">
        <v>21</v>
      </c>
      <c r="E142" s="32" t="s">
        <v>360</v>
      </c>
      <c r="F142" s="32" t="str">
        <f>VLOOKUP(C142,_RESOURCE_MAP[],2,FALSE)</f>
        <v>Broadband TV Service</v>
      </c>
      <c r="G142" s="46" t="str">
        <f>CONCATENATE(F142," ",VLOOKUP(E142,_FIELDS_DESCRIPTION_MAP[],2,FALSE))</f>
        <v>Broadband TV Service name (alias).</v>
      </c>
      <c r="H142" s="32" t="s">
        <v>565</v>
      </c>
      <c r="I142" s="32" t="s">
        <v>564</v>
      </c>
      <c r="J142" s="32" t="s">
        <v>561</v>
      </c>
      <c r="K142" s="34" t="s">
        <v>1658</v>
      </c>
      <c r="L142" s="34" t="s">
        <v>1194</v>
      </c>
      <c r="M142" s="34" t="s">
        <v>1</v>
      </c>
      <c r="N142" s="72" t="str">
        <f t="shared" si="2"/>
        <v xml:space="preserve">Default Value is "the existing configuration". Possible values are any string with length from 1 up to 64 chars. </v>
      </c>
    </row>
    <row r="143" spans="1:14" s="1" customFormat="1" x14ac:dyDescent="0.25">
      <c r="A143" s="33">
        <f>VLOOKUP(C143,_RESOURCE_MAP[],3,FALSE)</f>
        <v>2</v>
      </c>
      <c r="B143" s="25" t="str">
        <f>IFERROR(VLOOKUP(C143,_PACKAGES_MAP[],3,FALSE),"-")</f>
        <v>-</v>
      </c>
      <c r="C143" s="32" t="s">
        <v>265</v>
      </c>
      <c r="D143" s="32" t="s">
        <v>21</v>
      </c>
      <c r="E143" s="32" t="s">
        <v>581</v>
      </c>
      <c r="F143" s="32" t="str">
        <f>VLOOKUP(C143,_RESOURCE_MAP[],2,FALSE)</f>
        <v>Broadband TV Service</v>
      </c>
      <c r="G143" s="46" t="str">
        <f>CONCATENATE(F143," ",VLOOKUP(E143,_FIELDS_DESCRIPTION_MAP[],2,FALSE))</f>
        <v>Broadband TV Service network mode.</v>
      </c>
      <c r="H143" s="32" t="s">
        <v>565</v>
      </c>
      <c r="I143" s="32" t="s">
        <v>564</v>
      </c>
      <c r="J143" s="32" t="s">
        <v>561</v>
      </c>
      <c r="K143" s="34" t="s">
        <v>1658</v>
      </c>
      <c r="L143" s="34" t="s">
        <v>1257</v>
      </c>
      <c r="M143" s="34" t="s">
        <v>1</v>
      </c>
      <c r="N143" s="72" t="str">
        <f t="shared" si="2"/>
        <v xml:space="preserve">Default Value is "the existing configuration". Possible values are Standalone (only the first interface will be used to forward the traffic of the service), "Fallback" (first interface is used as the primary and in case of failure the second will be used to support the service) or "Aggregate” (all specified interfaces will be used as a single link with load-balancing to increase the overall available bandwidth).. </v>
      </c>
    </row>
    <row r="144" spans="1:14" s="1" customFormat="1" x14ac:dyDescent="0.25">
      <c r="A144" s="33">
        <f>VLOOKUP(C144,_RESOURCE_MAP[],3,FALSE)</f>
        <v>2</v>
      </c>
      <c r="B144" s="25" t="str">
        <f>IFERROR(VLOOKUP(C144,_PACKAGES_MAP[],3,FALSE),"-")</f>
        <v>-</v>
      </c>
      <c r="C144" s="32" t="s">
        <v>269</v>
      </c>
      <c r="D144" s="32" t="s">
        <v>22</v>
      </c>
      <c r="E144" s="32" t="s">
        <v>566</v>
      </c>
      <c r="F144" s="32" t="str">
        <f>VLOOKUP(C144,_RESOURCE_MAP[],2,FALSE)</f>
        <v>IPTV IGMP Proxy</v>
      </c>
      <c r="G144" s="46" t="str">
        <f>CONCATENATE(F144," ",VLOOKUP(E144,_FIELDS_DESCRIPTION_MAP[],2,FALSE))</f>
        <v>IPTV IGMP Proxy administrative status.</v>
      </c>
      <c r="H144" s="32" t="s">
        <v>567</v>
      </c>
      <c r="I144" s="32" t="s">
        <v>572</v>
      </c>
      <c r="J144" s="32" t="s">
        <v>1</v>
      </c>
      <c r="K144" s="34" t="s">
        <v>1</v>
      </c>
      <c r="L144" s="34" t="s">
        <v>1184</v>
      </c>
      <c r="M144" s="34" t="s">
        <v>1</v>
      </c>
      <c r="N144" s="72" t="str">
        <f t="shared" si="2"/>
        <v xml:space="preserve">Possible values are "true" or "false". </v>
      </c>
    </row>
    <row r="145" spans="1:14" s="1" customFormat="1" x14ac:dyDescent="0.25">
      <c r="A145" s="33">
        <f>VLOOKUP(C145,_RESOURCE_MAP[],3,FALSE)</f>
        <v>2</v>
      </c>
      <c r="B145" s="25" t="str">
        <f>IFERROR(VLOOKUP(C145,_PACKAGES_MAP[],3,FALSE),"-")</f>
        <v>-</v>
      </c>
      <c r="C145" s="32" t="s">
        <v>269</v>
      </c>
      <c r="D145" s="32" t="s">
        <v>22</v>
      </c>
      <c r="E145" s="32" t="s">
        <v>585</v>
      </c>
      <c r="F145" s="32" t="str">
        <f>VLOOKUP(C145,_RESOURCE_MAP[],2,FALSE)</f>
        <v>IPTV IGMP Proxy</v>
      </c>
      <c r="G145" s="46" t="str">
        <f>CONCATENATE(F145," ",VLOOKUP(E145,_FIELDS_DESCRIPTION_MAP[],2,FALSE))</f>
        <v>IPTV IGMP Proxy inbound interface.</v>
      </c>
      <c r="H145" s="32" t="s">
        <v>565</v>
      </c>
      <c r="I145" s="32" t="s">
        <v>572</v>
      </c>
      <c r="J145" s="32" t="s">
        <v>1</v>
      </c>
      <c r="K145" s="34" t="s">
        <v>1</v>
      </c>
      <c r="L145" s="34" t="s">
        <v>1232</v>
      </c>
      <c r="M145" s="34" t="s">
        <v>1</v>
      </c>
      <c r="N145" s="72" t="str">
        <f t="shared" si="2"/>
        <v xml:space="preserve">Possible values are valid "Interfaces.IP.{InterfaceId}" object. </v>
      </c>
    </row>
    <row r="146" spans="1:14" s="1" customFormat="1" x14ac:dyDescent="0.25">
      <c r="A146" s="33">
        <f>VLOOKUP(C146,_RESOURCE_MAP[],3,FALSE)</f>
        <v>2</v>
      </c>
      <c r="B146" s="25" t="str">
        <f>IFERROR(VLOOKUP(C146,_PACKAGES_MAP[],3,FALSE),"-")</f>
        <v>-</v>
      </c>
      <c r="C146" s="32" t="s">
        <v>269</v>
      </c>
      <c r="D146" s="32" t="s">
        <v>22</v>
      </c>
      <c r="E146" s="32" t="s">
        <v>584</v>
      </c>
      <c r="F146" s="32" t="str">
        <f>VLOOKUP(C146,_RESOURCE_MAP[],2,FALSE)</f>
        <v>IPTV IGMP Proxy</v>
      </c>
      <c r="G146" s="46" t="str">
        <f>CONCATENATE(F146," ",VLOOKUP(E146,_FIELDS_DESCRIPTION_MAP[],2,FALSE))</f>
        <v>IPTV IGMP Proxy maximum number of concurrent streams.</v>
      </c>
      <c r="H146" s="32" t="s">
        <v>570</v>
      </c>
      <c r="I146" s="32" t="s">
        <v>572</v>
      </c>
      <c r="J146" s="32" t="s">
        <v>1</v>
      </c>
      <c r="K146" s="34" t="s">
        <v>1</v>
      </c>
      <c r="L146" s="34" t="s">
        <v>1221</v>
      </c>
      <c r="M146" s="34" t="s">
        <v>1</v>
      </c>
      <c r="N146" s="72" t="str">
        <f t="shared" si="2"/>
        <v xml:space="preserve">Possible values are 1 up to 10. </v>
      </c>
    </row>
    <row r="147" spans="1:14" s="1" customFormat="1" x14ac:dyDescent="0.25">
      <c r="A147" s="33">
        <f>VLOOKUP(C147,_RESOURCE_MAP[],3,FALSE)</f>
        <v>2</v>
      </c>
      <c r="B147" s="25" t="str">
        <f>IFERROR(VLOOKUP(C147,_PACKAGES_MAP[],3,FALSE),"-")</f>
        <v>-</v>
      </c>
      <c r="C147" s="32" t="s">
        <v>269</v>
      </c>
      <c r="D147" s="32" t="s">
        <v>22</v>
      </c>
      <c r="E147" s="32" t="s">
        <v>582</v>
      </c>
      <c r="F147" s="32" t="str">
        <f>VLOOKUP(C147,_RESOURCE_MAP[],2,FALSE)</f>
        <v>IPTV IGMP Proxy</v>
      </c>
      <c r="G147" s="46" t="str">
        <f>CONCATENATE(F147," ",VLOOKUP(E147,_FIELDS_DESCRIPTION_MAP[],2,FALSE))</f>
        <v>IPTV IGMP Proxy protocol.</v>
      </c>
      <c r="H147" s="32" t="s">
        <v>565</v>
      </c>
      <c r="I147" s="32" t="s">
        <v>572</v>
      </c>
      <c r="J147" s="32" t="s">
        <v>1</v>
      </c>
      <c r="K147" s="34" t="s">
        <v>1</v>
      </c>
      <c r="L147" s="34" t="s">
        <v>1267</v>
      </c>
      <c r="M147" s="34" t="s">
        <v>1</v>
      </c>
      <c r="N147" s="72" t="str">
        <f t="shared" si="2"/>
        <v xml:space="preserve">Possible values are "IGMP2" or "IGMP3". </v>
      </c>
    </row>
    <row r="148" spans="1:14" s="1" customFormat="1" x14ac:dyDescent="0.25">
      <c r="A148" s="33">
        <f>VLOOKUP(C148,_RESOURCE_MAP[],3,FALSE)</f>
        <v>2</v>
      </c>
      <c r="B148" s="25" t="str">
        <f>IFERROR(VLOOKUP(C148,_PACKAGES_MAP[],3,FALSE),"-")</f>
        <v>-</v>
      </c>
      <c r="C148" s="32" t="s">
        <v>269</v>
      </c>
      <c r="D148" s="32" t="s">
        <v>22</v>
      </c>
      <c r="E148" s="32" t="s">
        <v>583</v>
      </c>
      <c r="F148" s="32" t="str">
        <f>VLOOKUP(C148,_RESOURCE_MAP[],2,FALSE)</f>
        <v>IPTV IGMP Proxy</v>
      </c>
      <c r="G148" s="46" t="str">
        <f>CONCATENATE(F148," ",VLOOKUP(E148,_FIELDS_DESCRIPTION_MAP[],2,FALSE))</f>
        <v>IPTV IGMP Proxy query time interval.</v>
      </c>
      <c r="H148" s="32" t="s">
        <v>570</v>
      </c>
      <c r="I148" s="32" t="s">
        <v>572</v>
      </c>
      <c r="J148" s="32" t="s">
        <v>1</v>
      </c>
      <c r="K148" s="34" t="s">
        <v>1</v>
      </c>
      <c r="L148" s="34" t="s">
        <v>1273</v>
      </c>
      <c r="M148" s="34" t="s">
        <v>1206</v>
      </c>
      <c r="N148" s="72" t="str">
        <f t="shared" si="2"/>
        <v>Possible values are &gt;= 10. Format is expressed in seconds.</v>
      </c>
    </row>
    <row r="149" spans="1:14" s="1" customFormat="1" x14ac:dyDescent="0.25">
      <c r="A149" s="33">
        <f>VLOOKUP(C149,_RESOURCE_MAP[],3,FALSE)</f>
        <v>2</v>
      </c>
      <c r="B149" s="25" t="str">
        <f>IFERROR(VLOOKUP(C149,_PACKAGES_MAP[],3,FALSE),"-")</f>
        <v>-</v>
      </c>
      <c r="C149" s="32" t="s">
        <v>269</v>
      </c>
      <c r="D149" s="32" t="s">
        <v>22</v>
      </c>
      <c r="E149" s="32" t="s">
        <v>590</v>
      </c>
      <c r="F149" s="32" t="str">
        <f>VLOOKUP(C149,_RESOURCE_MAP[],2,FALSE)</f>
        <v>IPTV IGMP Proxy</v>
      </c>
      <c r="G149" s="46" t="str">
        <f>CONCATENATE(F149," ",VLOOKUP(E149,_FIELDS_DESCRIPTION_MAP[],2,FALSE))</f>
        <v>IPTV IGMP Proxy join group received packets count.</v>
      </c>
      <c r="H149" s="32" t="s">
        <v>570</v>
      </c>
      <c r="I149" s="32" t="s">
        <v>572</v>
      </c>
      <c r="J149" s="32" t="s">
        <v>1</v>
      </c>
      <c r="K149" s="34" t="s">
        <v>1</v>
      </c>
      <c r="L149" s="34" t="s">
        <v>1205</v>
      </c>
      <c r="M149" s="34" t="s">
        <v>1</v>
      </c>
      <c r="N149" s="72" t="str">
        <f t="shared" si="2"/>
        <v xml:space="preserve">Possible values are &gt;= 0. </v>
      </c>
    </row>
    <row r="150" spans="1:14" s="1" customFormat="1" x14ac:dyDescent="0.25">
      <c r="A150" s="33">
        <f>VLOOKUP(C150,_RESOURCE_MAP[],3,FALSE)</f>
        <v>2</v>
      </c>
      <c r="B150" s="25" t="str">
        <f>IFERROR(VLOOKUP(C150,_PACKAGES_MAP[],3,FALSE),"-")</f>
        <v>-</v>
      </c>
      <c r="C150" s="32" t="s">
        <v>269</v>
      </c>
      <c r="D150" s="32" t="s">
        <v>22</v>
      </c>
      <c r="E150" s="32" t="s">
        <v>591</v>
      </c>
      <c r="F150" s="32" t="str">
        <f>VLOOKUP(C150,_RESOURCE_MAP[],2,FALSE)</f>
        <v>IPTV IGMP Proxy</v>
      </c>
      <c r="G150" s="46" t="str">
        <f>CONCATENATE(F150," ",VLOOKUP(E150,_FIELDS_DESCRIPTION_MAP[],2,FALSE))</f>
        <v>IPTV IGMP Proxy leave group received packets count.</v>
      </c>
      <c r="H150" s="32" t="s">
        <v>570</v>
      </c>
      <c r="I150" s="32" t="s">
        <v>572</v>
      </c>
      <c r="J150" s="32" t="s">
        <v>1</v>
      </c>
      <c r="K150" s="34" t="s">
        <v>1</v>
      </c>
      <c r="L150" s="34" t="s">
        <v>1205</v>
      </c>
      <c r="M150" s="34" t="s">
        <v>1</v>
      </c>
      <c r="N150" s="72" t="str">
        <f t="shared" si="2"/>
        <v xml:space="preserve">Possible values are &gt;= 0. </v>
      </c>
    </row>
    <row r="151" spans="1:14" s="1" customFormat="1" x14ac:dyDescent="0.25">
      <c r="A151" s="33">
        <f>VLOOKUP(C151,_RESOURCE_MAP[],3,FALSE)</f>
        <v>2</v>
      </c>
      <c r="B151" s="25" t="str">
        <f>IFERROR(VLOOKUP(C151,_PACKAGES_MAP[],3,FALSE),"-")</f>
        <v>-</v>
      </c>
      <c r="C151" s="32" t="s">
        <v>269</v>
      </c>
      <c r="D151" s="32" t="s">
        <v>22</v>
      </c>
      <c r="E151" s="32" t="s">
        <v>589</v>
      </c>
      <c r="F151" s="32" t="str">
        <f>VLOOKUP(C151,_RESOURCE_MAP[],2,FALSE)</f>
        <v>IPTV IGMP Proxy</v>
      </c>
      <c r="G151" s="46" t="str">
        <f>CONCATENATE(F151," ",VLOOKUP(E151,_FIELDS_DESCRIPTION_MAP[],2,FALSE))</f>
        <v>IPTV IGMP Proxy received queries count.</v>
      </c>
      <c r="H151" s="32" t="s">
        <v>570</v>
      </c>
      <c r="I151" s="32" t="s">
        <v>572</v>
      </c>
      <c r="J151" s="32" t="s">
        <v>1</v>
      </c>
      <c r="K151" s="34" t="s">
        <v>1</v>
      </c>
      <c r="L151" s="34" t="s">
        <v>1205</v>
      </c>
      <c r="M151" s="34" t="s">
        <v>1</v>
      </c>
      <c r="N151" s="72" t="str">
        <f t="shared" si="2"/>
        <v xml:space="preserve">Possible values are &gt;= 0. </v>
      </c>
    </row>
    <row r="152" spans="1:14" s="1" customFormat="1" x14ac:dyDescent="0.25">
      <c r="A152" s="33">
        <f>VLOOKUP(C152,_RESOURCE_MAP[],3,FALSE)</f>
        <v>2</v>
      </c>
      <c r="B152" s="25" t="str">
        <f>IFERROR(VLOOKUP(C152,_PACKAGES_MAP[],3,FALSE),"-")</f>
        <v>-</v>
      </c>
      <c r="C152" s="32" t="s">
        <v>269</v>
      </c>
      <c r="D152" s="32" t="s">
        <v>22</v>
      </c>
      <c r="E152" s="32" t="s">
        <v>588</v>
      </c>
      <c r="F152" s="32" t="str">
        <f>VLOOKUP(C152,_RESOURCE_MAP[],2,FALSE)</f>
        <v>IPTV IGMP Proxy</v>
      </c>
      <c r="G152" s="46" t="str">
        <f>CONCATENATE(F152," ",VLOOKUP(E152,_FIELDS_DESCRIPTION_MAP[],2,FALSE))</f>
        <v>IPTV IGMP Proxy sent queries count.</v>
      </c>
      <c r="H152" s="32" t="s">
        <v>570</v>
      </c>
      <c r="I152" s="32" t="s">
        <v>572</v>
      </c>
      <c r="J152" s="32" t="s">
        <v>1</v>
      </c>
      <c r="K152" s="34" t="s">
        <v>1</v>
      </c>
      <c r="L152" s="34" t="s">
        <v>1205</v>
      </c>
      <c r="M152" s="34" t="s">
        <v>1</v>
      </c>
      <c r="N152" s="72" t="str">
        <f t="shared" si="2"/>
        <v xml:space="preserve">Possible values are &gt;= 0. </v>
      </c>
    </row>
    <row r="153" spans="1:14" s="1" customFormat="1" x14ac:dyDescent="0.25">
      <c r="A153" s="33">
        <f>VLOOKUP(C153,_RESOURCE_MAP[],3,FALSE)</f>
        <v>2</v>
      </c>
      <c r="B153" s="25" t="str">
        <f>IFERROR(VLOOKUP(C153,_PACKAGES_MAP[],3,FALSE),"-")</f>
        <v>-</v>
      </c>
      <c r="C153" s="32" t="s">
        <v>269</v>
      </c>
      <c r="D153" s="32" t="s">
        <v>22</v>
      </c>
      <c r="E153" s="32" t="s">
        <v>587</v>
      </c>
      <c r="F153" s="32" t="str">
        <f>VLOOKUP(C153,_RESOURCE_MAP[],2,FALSE)</f>
        <v>IPTV IGMP Proxy</v>
      </c>
      <c r="G153" s="46" t="str">
        <f>CONCATENATE(F153," ",VLOOKUP(E153,_FIELDS_DESCRIPTION_MAP[],2,FALSE))</f>
        <v>IPTV IGMP Proxy active groups list.</v>
      </c>
      <c r="H153" s="32" t="s">
        <v>20</v>
      </c>
      <c r="I153" s="32" t="s">
        <v>572</v>
      </c>
      <c r="J153" s="32" t="s">
        <v>1</v>
      </c>
      <c r="K153" s="34" t="s">
        <v>1</v>
      </c>
      <c r="L153" s="34" t="s">
        <v>1296</v>
      </c>
      <c r="M153" s="34" t="s">
        <v>1</v>
      </c>
      <c r="N153" s="72" t="str">
        <f t="shared" si="2"/>
        <v xml:space="preserve">Possible values are list of valid multicast addresses. </v>
      </c>
    </row>
    <row r="154" spans="1:14" s="1" customFormat="1" x14ac:dyDescent="0.25">
      <c r="A154" s="33">
        <f>VLOOKUP(C154,_RESOURCE_MAP[],3,FALSE)</f>
        <v>2</v>
      </c>
      <c r="B154" s="25" t="str">
        <f>IFERROR(VLOOKUP(C154,_PACKAGES_MAP[],3,FALSE),"-")</f>
        <v>-</v>
      </c>
      <c r="C154" s="32" t="s">
        <v>269</v>
      </c>
      <c r="D154" s="32" t="s">
        <v>22</v>
      </c>
      <c r="E154" s="32" t="s">
        <v>586</v>
      </c>
      <c r="F154" s="32" t="str">
        <f>VLOOKUP(C154,_RESOURCE_MAP[],2,FALSE)</f>
        <v>IPTV IGMP Proxy</v>
      </c>
      <c r="G154" s="46" t="str">
        <f>CONCATENATE(F154," ",VLOOKUP(E154,_FIELDS_DESCRIPTION_MAP[],2,FALSE))</f>
        <v>IPTV IGMP Proxy operational status.</v>
      </c>
      <c r="H154" s="32" t="s">
        <v>565</v>
      </c>
      <c r="I154" s="32" t="s">
        <v>572</v>
      </c>
      <c r="J154" s="32" t="s">
        <v>1</v>
      </c>
      <c r="K154" s="34" t="s">
        <v>1</v>
      </c>
      <c r="L154" s="34" t="s">
        <v>1289</v>
      </c>
      <c r="M154" s="34" t="s">
        <v>1</v>
      </c>
      <c r="N154" s="72" t="str">
        <f t="shared" si="2"/>
        <v xml:space="preserve">Possible values are "Active", "Disabled", "Error". </v>
      </c>
    </row>
    <row r="155" spans="1:14" s="1" customFormat="1" x14ac:dyDescent="0.25">
      <c r="A155" s="33">
        <f>VLOOKUP(C155,_RESOURCE_MAP[],3,FALSE)</f>
        <v>2</v>
      </c>
      <c r="B155" s="25" t="str">
        <f>IFERROR(VLOOKUP(C155,_PACKAGES_MAP[],3,FALSE),"-")</f>
        <v>-</v>
      </c>
      <c r="C155" s="32" t="s">
        <v>269</v>
      </c>
      <c r="D155" s="32" t="s">
        <v>21</v>
      </c>
      <c r="E155" s="32" t="s">
        <v>566</v>
      </c>
      <c r="F155" s="32" t="str">
        <f>VLOOKUP(C155,_RESOURCE_MAP[],2,FALSE)</f>
        <v>IPTV IGMP Proxy</v>
      </c>
      <c r="G155" s="46" t="str">
        <f>CONCATENATE(F155," ",VLOOKUP(E155,_FIELDS_DESCRIPTION_MAP[],2,FALSE))</f>
        <v>IPTV IGMP Proxy administrative status.</v>
      </c>
      <c r="H155" s="32" t="s">
        <v>567</v>
      </c>
      <c r="I155" s="32" t="s">
        <v>564</v>
      </c>
      <c r="J155" s="32" t="s">
        <v>561</v>
      </c>
      <c r="K155" s="34" t="s">
        <v>1658</v>
      </c>
      <c r="L155" s="34" t="s">
        <v>1184</v>
      </c>
      <c r="M155" s="34" t="s">
        <v>1</v>
      </c>
      <c r="N155" s="72" t="str">
        <f t="shared" si="2"/>
        <v xml:space="preserve">Default Value is "the existing configuration". Possible values are "true" or "false". </v>
      </c>
    </row>
    <row r="156" spans="1:14" s="1" customFormat="1" x14ac:dyDescent="0.25">
      <c r="A156" s="33">
        <f>VLOOKUP(C156,_RESOURCE_MAP[],3,FALSE)</f>
        <v>2</v>
      </c>
      <c r="B156" s="25" t="str">
        <f>IFERROR(VLOOKUP(C156,_PACKAGES_MAP[],3,FALSE),"-")</f>
        <v>-</v>
      </c>
      <c r="C156" s="32" t="s">
        <v>269</v>
      </c>
      <c r="D156" s="32" t="s">
        <v>21</v>
      </c>
      <c r="E156" s="32" t="s">
        <v>585</v>
      </c>
      <c r="F156" s="32" t="str">
        <f>VLOOKUP(C156,_RESOURCE_MAP[],2,FALSE)</f>
        <v>IPTV IGMP Proxy</v>
      </c>
      <c r="G156" s="46" t="str">
        <f>CONCATENATE(F156," ",VLOOKUP(E156,_FIELDS_DESCRIPTION_MAP[],2,FALSE))</f>
        <v>IPTV IGMP Proxy inbound interface.</v>
      </c>
      <c r="H156" s="32" t="s">
        <v>565</v>
      </c>
      <c r="I156" s="32" t="s">
        <v>564</v>
      </c>
      <c r="J156" s="32" t="s">
        <v>561</v>
      </c>
      <c r="K156" s="34" t="s">
        <v>1658</v>
      </c>
      <c r="L156" s="34" t="s">
        <v>1232</v>
      </c>
      <c r="M156" s="34" t="s">
        <v>1</v>
      </c>
      <c r="N156" s="72" t="str">
        <f t="shared" si="2"/>
        <v xml:space="preserve">Default Value is "the existing configuration". Possible values are valid "Interfaces.IP.{InterfaceId}" object. </v>
      </c>
    </row>
    <row r="157" spans="1:14" s="1" customFormat="1" x14ac:dyDescent="0.25">
      <c r="A157" s="33">
        <f>VLOOKUP(C157,_RESOURCE_MAP[],3,FALSE)</f>
        <v>2</v>
      </c>
      <c r="B157" s="25" t="str">
        <f>IFERROR(VLOOKUP(C157,_PACKAGES_MAP[],3,FALSE),"-")</f>
        <v>-</v>
      </c>
      <c r="C157" s="32" t="s">
        <v>269</v>
      </c>
      <c r="D157" s="32" t="s">
        <v>21</v>
      </c>
      <c r="E157" s="32" t="s">
        <v>584</v>
      </c>
      <c r="F157" s="32" t="str">
        <f>VLOOKUP(C157,_RESOURCE_MAP[],2,FALSE)</f>
        <v>IPTV IGMP Proxy</v>
      </c>
      <c r="G157" s="46" t="str">
        <f>CONCATENATE(F157," ",VLOOKUP(E157,_FIELDS_DESCRIPTION_MAP[],2,FALSE))</f>
        <v>IPTV IGMP Proxy maximum number of concurrent streams.</v>
      </c>
      <c r="H157" s="32" t="s">
        <v>570</v>
      </c>
      <c r="I157" s="32" t="s">
        <v>564</v>
      </c>
      <c r="J157" s="32" t="s">
        <v>561</v>
      </c>
      <c r="K157" s="34" t="s">
        <v>1658</v>
      </c>
      <c r="L157" s="34" t="s">
        <v>1221</v>
      </c>
      <c r="M157" s="34" t="s">
        <v>1</v>
      </c>
      <c r="N157" s="72" t="str">
        <f t="shared" si="2"/>
        <v xml:space="preserve">Default Value is "the existing configuration". Possible values are 1 up to 10. </v>
      </c>
    </row>
    <row r="158" spans="1:14" s="1" customFormat="1" x14ac:dyDescent="0.25">
      <c r="A158" s="33">
        <f>VLOOKUP(C158,_RESOURCE_MAP[],3,FALSE)</f>
        <v>2</v>
      </c>
      <c r="B158" s="25" t="str">
        <f>IFERROR(VLOOKUP(C158,_PACKAGES_MAP[],3,FALSE),"-")</f>
        <v>-</v>
      </c>
      <c r="C158" s="32" t="s">
        <v>269</v>
      </c>
      <c r="D158" s="32" t="s">
        <v>21</v>
      </c>
      <c r="E158" s="32" t="s">
        <v>582</v>
      </c>
      <c r="F158" s="32" t="str">
        <f>VLOOKUP(C158,_RESOURCE_MAP[],2,FALSE)</f>
        <v>IPTV IGMP Proxy</v>
      </c>
      <c r="G158" s="46" t="str">
        <f>CONCATENATE(F158," ",VLOOKUP(E158,_FIELDS_DESCRIPTION_MAP[],2,FALSE))</f>
        <v>IPTV IGMP Proxy protocol.</v>
      </c>
      <c r="H158" s="32" t="s">
        <v>565</v>
      </c>
      <c r="I158" s="32" t="s">
        <v>564</v>
      </c>
      <c r="J158" s="32" t="s">
        <v>561</v>
      </c>
      <c r="K158" s="34" t="s">
        <v>1658</v>
      </c>
      <c r="L158" s="34" t="s">
        <v>1267</v>
      </c>
      <c r="M158" s="34" t="s">
        <v>1</v>
      </c>
      <c r="N158" s="72" t="str">
        <f t="shared" si="2"/>
        <v xml:space="preserve">Default Value is "the existing configuration". Possible values are "IGMP2" or "IGMP3". </v>
      </c>
    </row>
    <row r="159" spans="1:14" s="1" customFormat="1" x14ac:dyDescent="0.25">
      <c r="A159" s="33">
        <f>VLOOKUP(C159,_RESOURCE_MAP[],3,FALSE)</f>
        <v>2</v>
      </c>
      <c r="B159" s="25" t="str">
        <f>IFERROR(VLOOKUP(C159,_PACKAGES_MAP[],3,FALSE),"-")</f>
        <v>-</v>
      </c>
      <c r="C159" s="32" t="s">
        <v>269</v>
      </c>
      <c r="D159" s="32" t="s">
        <v>21</v>
      </c>
      <c r="E159" s="32" t="s">
        <v>583</v>
      </c>
      <c r="F159" s="32" t="str">
        <f>VLOOKUP(C159,_RESOURCE_MAP[],2,FALSE)</f>
        <v>IPTV IGMP Proxy</v>
      </c>
      <c r="G159" s="46" t="str">
        <f>CONCATENATE(F159," ",VLOOKUP(E159,_FIELDS_DESCRIPTION_MAP[],2,FALSE))</f>
        <v>IPTV IGMP Proxy query time interval.</v>
      </c>
      <c r="H159" s="32" t="s">
        <v>570</v>
      </c>
      <c r="I159" s="32" t="s">
        <v>564</v>
      </c>
      <c r="J159" s="32" t="s">
        <v>561</v>
      </c>
      <c r="K159" s="34" t="s">
        <v>1658</v>
      </c>
      <c r="L159" s="34" t="s">
        <v>1273</v>
      </c>
      <c r="M159" s="34" t="s">
        <v>1206</v>
      </c>
      <c r="N159" s="72" t="str">
        <f t="shared" si="2"/>
        <v>Default Value is "the existing configuration". Possible values are &gt;= 10. Format is expressed in seconds.</v>
      </c>
    </row>
    <row r="160" spans="1:14" s="1" customFormat="1" x14ac:dyDescent="0.25">
      <c r="A160" s="33">
        <f>VLOOKUP(C160,_RESOURCE_MAP[],3,FALSE)</f>
        <v>2</v>
      </c>
      <c r="B160" s="25" t="str">
        <f>IFERROR(VLOOKUP(C160,_PACKAGES_MAP[],3,FALSE),"-")</f>
        <v>-</v>
      </c>
      <c r="C160" s="32" t="s">
        <v>270</v>
      </c>
      <c r="D160" s="32" t="s">
        <v>22</v>
      </c>
      <c r="E160" s="32" t="s">
        <v>566</v>
      </c>
      <c r="F160" s="32" t="str">
        <f>VLOOKUP(C160,_RESOURCE_MAP[],2,FALSE)</f>
        <v>IPTV IGMP Snooping</v>
      </c>
      <c r="G160" s="46" t="str">
        <f>CONCATENATE(F160," ",VLOOKUP(E160,_FIELDS_DESCRIPTION_MAP[],2,FALSE))</f>
        <v>IPTV IGMP Snooping administrative status.</v>
      </c>
      <c r="H160" s="32" t="s">
        <v>567</v>
      </c>
      <c r="I160" s="32" t="s">
        <v>572</v>
      </c>
      <c r="J160" s="32" t="s">
        <v>1</v>
      </c>
      <c r="K160" s="34" t="s">
        <v>1</v>
      </c>
      <c r="L160" s="34" t="s">
        <v>1184</v>
      </c>
      <c r="M160" s="34" t="s">
        <v>1</v>
      </c>
      <c r="N160" s="72" t="str">
        <f t="shared" si="2"/>
        <v xml:space="preserve">Possible values are "true" or "false". </v>
      </c>
    </row>
    <row r="161" spans="1:14" s="1" customFormat="1" x14ac:dyDescent="0.25">
      <c r="A161" s="33">
        <f>VLOOKUP(C161,_RESOURCE_MAP[],3,FALSE)</f>
        <v>2</v>
      </c>
      <c r="B161" s="25" t="str">
        <f>IFERROR(VLOOKUP(C161,_PACKAGES_MAP[],3,FALSE),"-")</f>
        <v>-</v>
      </c>
      <c r="C161" s="32" t="s">
        <v>270</v>
      </c>
      <c r="D161" s="32" t="s">
        <v>22</v>
      </c>
      <c r="E161" s="32" t="s">
        <v>592</v>
      </c>
      <c r="F161" s="32" t="str">
        <f>VLOOKUP(C161,_RESOURCE_MAP[],2,FALSE)</f>
        <v>IPTV IGMP Snooping</v>
      </c>
      <c r="G161" s="46" t="str">
        <f>CONCATENATE(F161," ",VLOOKUP(E161,_FIELDS_DESCRIPTION_MAP[],2,FALSE))</f>
        <v>IPTV IGMP Snooping list of linked interfaces.</v>
      </c>
      <c r="H161" s="32" t="s">
        <v>20</v>
      </c>
      <c r="I161" s="32" t="s">
        <v>572</v>
      </c>
      <c r="J161" s="32" t="s">
        <v>1</v>
      </c>
      <c r="K161" s="34" t="s">
        <v>1</v>
      </c>
      <c r="L161" s="34" t="s">
        <v>1232</v>
      </c>
      <c r="M161" s="34" t="s">
        <v>1</v>
      </c>
      <c r="N161" s="72" t="str">
        <f t="shared" si="2"/>
        <v xml:space="preserve">Possible values are valid "Interfaces.IP.{InterfaceId}" object. </v>
      </c>
    </row>
    <row r="162" spans="1:14" s="1" customFormat="1" x14ac:dyDescent="0.25">
      <c r="A162" s="33">
        <f>VLOOKUP(C162,_RESOURCE_MAP[],3,FALSE)</f>
        <v>2</v>
      </c>
      <c r="B162" s="25" t="str">
        <f>IFERROR(VLOOKUP(C162,_PACKAGES_MAP[],3,FALSE),"-")</f>
        <v>-</v>
      </c>
      <c r="C162" s="32" t="s">
        <v>270</v>
      </c>
      <c r="D162" s="32" t="s">
        <v>22</v>
      </c>
      <c r="E162" s="32" t="s">
        <v>579</v>
      </c>
      <c r="F162" s="32" t="str">
        <f>VLOOKUP(C162,_RESOURCE_MAP[],2,FALSE)</f>
        <v>IPTV IGMP Snooping</v>
      </c>
      <c r="G162" s="46" t="str">
        <f>CONCATENATE(F162," ",VLOOKUP(E162,_FIELDS_DESCRIPTION_MAP[],2,FALSE))</f>
        <v>IPTV IGMP Snooping operational status.</v>
      </c>
      <c r="H162" s="32" t="s">
        <v>565</v>
      </c>
      <c r="I162" s="32" t="s">
        <v>572</v>
      </c>
      <c r="J162" s="32" t="s">
        <v>1</v>
      </c>
      <c r="K162" s="34" t="s">
        <v>1</v>
      </c>
      <c r="L162" s="34" t="s">
        <v>1289</v>
      </c>
      <c r="M162" s="34" t="s">
        <v>1</v>
      </c>
      <c r="N162" s="72" t="str">
        <f t="shared" si="2"/>
        <v xml:space="preserve">Possible values are "Active", "Disabled", "Error". </v>
      </c>
    </row>
    <row r="163" spans="1:14" s="1" customFormat="1" x14ac:dyDescent="0.25">
      <c r="A163" s="33">
        <f>VLOOKUP(C163,_RESOURCE_MAP[],3,FALSE)</f>
        <v>2</v>
      </c>
      <c r="B163" s="25" t="str">
        <f>IFERROR(VLOOKUP(C163,_PACKAGES_MAP[],3,FALSE),"-")</f>
        <v>-</v>
      </c>
      <c r="C163" s="32" t="s">
        <v>270</v>
      </c>
      <c r="D163" s="32" t="s">
        <v>21</v>
      </c>
      <c r="E163" s="32" t="s">
        <v>566</v>
      </c>
      <c r="F163" s="32" t="str">
        <f>VLOOKUP(C163,_RESOURCE_MAP[],2,FALSE)</f>
        <v>IPTV IGMP Snooping</v>
      </c>
      <c r="G163" s="46" t="str">
        <f>CONCATENATE(F163," ",VLOOKUP(E163,_FIELDS_DESCRIPTION_MAP[],2,FALSE))</f>
        <v>IPTV IGMP Snooping administrative status.</v>
      </c>
      <c r="H163" s="32" t="s">
        <v>567</v>
      </c>
      <c r="I163" s="32" t="s">
        <v>564</v>
      </c>
      <c r="J163" s="32" t="s">
        <v>561</v>
      </c>
      <c r="K163" s="34" t="s">
        <v>1658</v>
      </c>
      <c r="L163" s="34" t="s">
        <v>1184</v>
      </c>
      <c r="M163" s="34" t="s">
        <v>1</v>
      </c>
      <c r="N163" s="72" t="str">
        <f t="shared" si="2"/>
        <v xml:space="preserve">Default Value is "the existing configuration". Possible values are "true" or "false". </v>
      </c>
    </row>
    <row r="164" spans="1:14" s="1" customFormat="1" x14ac:dyDescent="0.25">
      <c r="A164" s="33">
        <f>VLOOKUP(C164,_RESOURCE_MAP[],3,FALSE)</f>
        <v>2</v>
      </c>
      <c r="B164" s="25" t="str">
        <f>IFERROR(VLOOKUP(C164,_PACKAGES_MAP[],3,FALSE),"-")</f>
        <v>-</v>
      </c>
      <c r="C164" s="32" t="s">
        <v>270</v>
      </c>
      <c r="D164" s="32" t="s">
        <v>21</v>
      </c>
      <c r="E164" s="32" t="s">
        <v>592</v>
      </c>
      <c r="F164" s="32" t="str">
        <f>VLOOKUP(C164,_RESOURCE_MAP[],2,FALSE)</f>
        <v>IPTV IGMP Snooping</v>
      </c>
      <c r="G164" s="46" t="str">
        <f>CONCATENATE(F164," ",VLOOKUP(E164,_FIELDS_DESCRIPTION_MAP[],2,FALSE))</f>
        <v>IPTV IGMP Snooping list of linked interfaces.</v>
      </c>
      <c r="H164" s="32" t="s">
        <v>20</v>
      </c>
      <c r="I164" s="32" t="s">
        <v>564</v>
      </c>
      <c r="J164" s="32" t="s">
        <v>561</v>
      </c>
      <c r="K164" s="34" t="s">
        <v>1658</v>
      </c>
      <c r="L164" s="34" t="s">
        <v>1232</v>
      </c>
      <c r="M164" s="34" t="s">
        <v>1</v>
      </c>
      <c r="N164" s="72" t="str">
        <f t="shared" si="2"/>
        <v xml:space="preserve">Default Value is "the existing configuration". Possible values are valid "Interfaces.IP.{InterfaceId}" object. </v>
      </c>
    </row>
    <row r="165" spans="1:14" s="1" customFormat="1" x14ac:dyDescent="0.25">
      <c r="A165" s="33">
        <f>VLOOKUP(C165,_RESOURCE_MAP[],3,FALSE)</f>
        <v>2</v>
      </c>
      <c r="B165" s="25" t="str">
        <f>IFERROR(VLOOKUP(C165,_PACKAGES_MAP[],3,FALSE),"-")</f>
        <v>-</v>
      </c>
      <c r="C165" s="32" t="s">
        <v>1867</v>
      </c>
      <c r="D165" s="32" t="s">
        <v>22</v>
      </c>
      <c r="E165" s="32" t="s">
        <v>566</v>
      </c>
      <c r="F165" s="32" t="str">
        <f>VLOOKUP(C165,_RESOURCE_MAP[],2,FALSE)</f>
        <v>Broadband Voice Service</v>
      </c>
      <c r="G165" s="46" t="str">
        <f>CONCATENATE(F165," ",VLOOKUP(E165,_FIELDS_DESCRIPTION_MAP[],2,FALSE))</f>
        <v>Broadband Voice Service administrative status.</v>
      </c>
      <c r="H165" s="32" t="s">
        <v>567</v>
      </c>
      <c r="I165" s="32" t="s">
        <v>572</v>
      </c>
      <c r="J165" s="32" t="s">
        <v>1</v>
      </c>
      <c r="K165" s="34" t="s">
        <v>1</v>
      </c>
      <c r="L165" s="34" t="s">
        <v>1184</v>
      </c>
      <c r="M165" s="34" t="s">
        <v>1</v>
      </c>
      <c r="N165" s="72" t="str">
        <f t="shared" si="2"/>
        <v xml:space="preserve">Possible values are "true" or "false". </v>
      </c>
    </row>
    <row r="166" spans="1:14" s="1" customFormat="1" x14ac:dyDescent="0.25">
      <c r="A166" s="33">
        <f>VLOOKUP(C166,_RESOURCE_MAP[],3,FALSE)</f>
        <v>2</v>
      </c>
      <c r="B166" s="25" t="str">
        <f>IFERROR(VLOOKUP(C166,_PACKAGES_MAP[],3,FALSE),"-")</f>
        <v>-</v>
      </c>
      <c r="C166" s="32" t="s">
        <v>1867</v>
      </c>
      <c r="D166" s="32" t="s">
        <v>22</v>
      </c>
      <c r="E166" s="32" t="s">
        <v>558</v>
      </c>
      <c r="F166" s="32" t="str">
        <f>VLOOKUP(C166,_RESOURCE_MAP[],2,FALSE)</f>
        <v>Broadband Voice Service</v>
      </c>
      <c r="G166" s="46" t="str">
        <f>CONCATENATE(F166," ",VLOOKUP(E166,_FIELDS_DESCRIPTION_MAP[],2,FALSE))</f>
        <v>Broadband Voice Service unique identifier.</v>
      </c>
      <c r="H166" s="32" t="s">
        <v>565</v>
      </c>
      <c r="I166" s="32" t="s">
        <v>572</v>
      </c>
      <c r="J166" s="32" t="s">
        <v>1</v>
      </c>
      <c r="K166" s="34" t="s">
        <v>1</v>
      </c>
      <c r="L166" s="34" t="s">
        <v>1194</v>
      </c>
      <c r="M166" s="34" t="s">
        <v>1</v>
      </c>
      <c r="N166" s="72" t="str">
        <f t="shared" si="2"/>
        <v xml:space="preserve">Possible values are any string with length from 1 up to 64 chars. </v>
      </c>
    </row>
    <row r="167" spans="1:14" s="1" customFormat="1" x14ac:dyDescent="0.25">
      <c r="A167" s="33">
        <f>VLOOKUP(C167,_RESOURCE_MAP[],3,FALSE)</f>
        <v>2</v>
      </c>
      <c r="B167" s="25" t="str">
        <f>IFERROR(VLOOKUP(C167,_PACKAGES_MAP[],3,FALSE),"-")</f>
        <v>-</v>
      </c>
      <c r="C167" s="32" t="s">
        <v>1867</v>
      </c>
      <c r="D167" s="32" t="s">
        <v>22</v>
      </c>
      <c r="E167" s="32" t="s">
        <v>580</v>
      </c>
      <c r="F167" s="32" t="str">
        <f>VLOOKUP(C167,_RESOURCE_MAP[],2,FALSE)</f>
        <v>Broadband Voice Service</v>
      </c>
      <c r="G167" s="46" t="str">
        <f>CONCATENATE(F167," ",VLOOKUP(E167,_FIELDS_DESCRIPTION_MAP[],2,FALSE))</f>
        <v>Broadband Voice Service list of linked IP interfaces.</v>
      </c>
      <c r="H167" s="32" t="s">
        <v>20</v>
      </c>
      <c r="I167" s="32" t="s">
        <v>572</v>
      </c>
      <c r="J167" s="32" t="s">
        <v>1</v>
      </c>
      <c r="K167" s="34" t="s">
        <v>1</v>
      </c>
      <c r="L167" s="34" t="s">
        <v>1875</v>
      </c>
      <c r="M167" s="34" t="s">
        <v>1</v>
      </c>
      <c r="N167" s="72" t="str">
        <f t="shared" si="2"/>
        <v xml:space="preserve">Possible values are list of valid "Interfaces.IP.{InterfaceId}" objects. </v>
      </c>
    </row>
    <row r="168" spans="1:14" s="1" customFormat="1" x14ac:dyDescent="0.25">
      <c r="A168" s="33">
        <f>VLOOKUP(C168,_RESOURCE_MAP[],3,FALSE)</f>
        <v>2</v>
      </c>
      <c r="B168" s="25" t="str">
        <f>IFERROR(VLOOKUP(C168,_PACKAGES_MAP[],3,FALSE),"-")</f>
        <v>-</v>
      </c>
      <c r="C168" s="32" t="s">
        <v>1867</v>
      </c>
      <c r="D168" s="32" t="s">
        <v>22</v>
      </c>
      <c r="E168" s="32" t="s">
        <v>360</v>
      </c>
      <c r="F168" s="32" t="str">
        <f>VLOOKUP(C168,_RESOURCE_MAP[],2,FALSE)</f>
        <v>Broadband Voice Service</v>
      </c>
      <c r="G168" s="46" t="str">
        <f>CONCATENATE(F168," ",VLOOKUP(E168,_FIELDS_DESCRIPTION_MAP[],2,FALSE))</f>
        <v>Broadband Voice Service name (alias).</v>
      </c>
      <c r="H168" s="32" t="s">
        <v>565</v>
      </c>
      <c r="I168" s="32" t="s">
        <v>572</v>
      </c>
      <c r="J168" s="32" t="s">
        <v>1</v>
      </c>
      <c r="K168" s="34" t="s">
        <v>1</v>
      </c>
      <c r="L168" s="34" t="s">
        <v>1194</v>
      </c>
      <c r="M168" s="34" t="s">
        <v>1</v>
      </c>
      <c r="N168" s="72" t="str">
        <f t="shared" si="2"/>
        <v xml:space="preserve">Possible values are any string with length from 1 up to 64 chars. </v>
      </c>
    </row>
    <row r="169" spans="1:14" s="1" customFormat="1" x14ac:dyDescent="0.25">
      <c r="A169" s="33">
        <f>VLOOKUP(C169,_RESOURCE_MAP[],3,FALSE)</f>
        <v>2</v>
      </c>
      <c r="B169" s="25" t="str">
        <f>IFERROR(VLOOKUP(C169,_PACKAGES_MAP[],3,FALSE),"-")</f>
        <v>-</v>
      </c>
      <c r="C169" s="32" t="s">
        <v>1867</v>
      </c>
      <c r="D169" s="32" t="s">
        <v>22</v>
      </c>
      <c r="E169" s="32" t="s">
        <v>581</v>
      </c>
      <c r="F169" s="32" t="str">
        <f>VLOOKUP(C169,_RESOURCE_MAP[],2,FALSE)</f>
        <v>Broadband Voice Service</v>
      </c>
      <c r="G169" s="46" t="str">
        <f>CONCATENATE(F169," ",VLOOKUP(E169,_FIELDS_DESCRIPTION_MAP[],2,FALSE))</f>
        <v>Broadband Voice Service network mode.</v>
      </c>
      <c r="H169" s="32" t="s">
        <v>565</v>
      </c>
      <c r="I169" s="32" t="s">
        <v>572</v>
      </c>
      <c r="J169" s="32" t="s">
        <v>1</v>
      </c>
      <c r="K169" s="34" t="s">
        <v>1</v>
      </c>
      <c r="L169" s="35" t="s">
        <v>1874</v>
      </c>
      <c r="M169" s="34" t="s">
        <v>1</v>
      </c>
      <c r="N169" s="72" t="str">
        <f t="shared" si="2"/>
        <v xml:space="preserve">Possible values are :
- "Standalone" (only the first interface will be used to forward the traffic of the service).
- "Fallback" (first interface is used as the primary and in case of failure the second will be used to support the service). </v>
      </c>
    </row>
    <row r="170" spans="1:14" s="1" customFormat="1" x14ac:dyDescent="0.25">
      <c r="A170" s="33">
        <f>VLOOKUP(C170,_RESOURCE_MAP[],3,FALSE)</f>
        <v>2</v>
      </c>
      <c r="B170" s="25" t="str">
        <f>IFERROR(VLOOKUP(C170,_PACKAGES_MAP[],3,FALSE),"-")</f>
        <v>-</v>
      </c>
      <c r="C170" s="32" t="s">
        <v>1867</v>
      </c>
      <c r="D170" s="32" t="s">
        <v>22</v>
      </c>
      <c r="E170" s="32" t="s">
        <v>579</v>
      </c>
      <c r="F170" s="32" t="str">
        <f>VLOOKUP(C170,_RESOURCE_MAP[],2,FALSE)</f>
        <v>Broadband Voice Service</v>
      </c>
      <c r="G170" s="46" t="str">
        <f>CONCATENATE(F170," ",VLOOKUP(E170,_FIELDS_DESCRIPTION_MAP[],2,FALSE))</f>
        <v>Broadband Voice Service operational status.</v>
      </c>
      <c r="H170" s="32" t="s">
        <v>565</v>
      </c>
      <c r="I170" s="32" t="s">
        <v>572</v>
      </c>
      <c r="J170" s="32" t="s">
        <v>1</v>
      </c>
      <c r="K170" s="34" t="s">
        <v>1</v>
      </c>
      <c r="L170" s="34" t="s">
        <v>1289</v>
      </c>
      <c r="M170" s="34" t="s">
        <v>1</v>
      </c>
      <c r="N170" s="72" t="str">
        <f t="shared" si="2"/>
        <v xml:space="preserve">Possible values are "Active", "Disabled", "Error". </v>
      </c>
    </row>
    <row r="171" spans="1:14" s="1" customFormat="1" x14ac:dyDescent="0.25">
      <c r="A171" s="33">
        <f>VLOOKUP(C171,_RESOURCE_MAP[],3,FALSE)</f>
        <v>2</v>
      </c>
      <c r="B171" s="25" t="str">
        <f>IFERROR(VLOOKUP(C171,_PACKAGES_MAP[],3,FALSE),"-")</f>
        <v>-</v>
      </c>
      <c r="C171" s="32" t="s">
        <v>1867</v>
      </c>
      <c r="D171" s="32" t="s">
        <v>21</v>
      </c>
      <c r="E171" s="32" t="s">
        <v>566</v>
      </c>
      <c r="F171" s="32" t="str">
        <f>VLOOKUP(C171,_RESOURCE_MAP[],2,FALSE)</f>
        <v>Broadband Voice Service</v>
      </c>
      <c r="G171" s="46" t="str">
        <f>CONCATENATE(F171," ",VLOOKUP(E171,_FIELDS_DESCRIPTION_MAP[],2,FALSE))</f>
        <v>Broadband Voice Service administrative status.</v>
      </c>
      <c r="H171" s="32" t="s">
        <v>567</v>
      </c>
      <c r="I171" s="32" t="s">
        <v>564</v>
      </c>
      <c r="J171" s="32" t="s">
        <v>561</v>
      </c>
      <c r="K171" s="34" t="s">
        <v>1658</v>
      </c>
      <c r="L171" s="35" t="s">
        <v>1184</v>
      </c>
      <c r="M171" s="34" t="s">
        <v>1</v>
      </c>
      <c r="N171" s="72" t="str">
        <f t="shared" si="2"/>
        <v xml:space="preserve">Default Value is "the existing configuration". Possible values are "true" or "false". </v>
      </c>
    </row>
    <row r="172" spans="1:14" s="1" customFormat="1" x14ac:dyDescent="0.25">
      <c r="A172" s="33">
        <f>VLOOKUP(C172,_RESOURCE_MAP[],3,FALSE)</f>
        <v>2</v>
      </c>
      <c r="B172" s="25" t="str">
        <f>IFERROR(VLOOKUP(C172,_PACKAGES_MAP[],3,FALSE),"-")</f>
        <v>-</v>
      </c>
      <c r="C172" s="32" t="s">
        <v>1867</v>
      </c>
      <c r="D172" s="32" t="s">
        <v>21</v>
      </c>
      <c r="E172" s="32" t="s">
        <v>580</v>
      </c>
      <c r="F172" s="32" t="str">
        <f>VLOOKUP(C172,_RESOURCE_MAP[],2,FALSE)</f>
        <v>Broadband Voice Service</v>
      </c>
      <c r="G172" s="46" t="str">
        <f>CONCATENATE(F172," ",VLOOKUP(E172,_FIELDS_DESCRIPTION_MAP[],2,FALSE))</f>
        <v>Broadband Voice Service list of linked IP interfaces.</v>
      </c>
      <c r="H172" s="32" t="s">
        <v>20</v>
      </c>
      <c r="I172" s="32" t="s">
        <v>564</v>
      </c>
      <c r="J172" s="32" t="s">
        <v>561</v>
      </c>
      <c r="K172" s="34" t="s">
        <v>1658</v>
      </c>
      <c r="L172" s="35" t="s">
        <v>1875</v>
      </c>
      <c r="M172" s="34" t="s">
        <v>1</v>
      </c>
      <c r="N172" s="72" t="str">
        <f t="shared" si="2"/>
        <v xml:space="preserve">Default Value is "the existing configuration". Possible values are list of valid "Interfaces.IP.{InterfaceId}" objects. </v>
      </c>
    </row>
    <row r="173" spans="1:14" s="1" customFormat="1" x14ac:dyDescent="0.25">
      <c r="A173" s="33">
        <f>VLOOKUP(C173,_RESOURCE_MAP[],3,FALSE)</f>
        <v>2</v>
      </c>
      <c r="B173" s="25" t="str">
        <f>IFERROR(VLOOKUP(C173,_PACKAGES_MAP[],3,FALSE),"-")</f>
        <v>-</v>
      </c>
      <c r="C173" s="32" t="s">
        <v>1867</v>
      </c>
      <c r="D173" s="32" t="s">
        <v>21</v>
      </c>
      <c r="E173" s="32" t="s">
        <v>360</v>
      </c>
      <c r="F173" s="32" t="str">
        <f>VLOOKUP(C173,_RESOURCE_MAP[],2,FALSE)</f>
        <v>Broadband Voice Service</v>
      </c>
      <c r="G173" s="46" t="str">
        <f>CONCATENATE(F173," ",VLOOKUP(E173,_FIELDS_DESCRIPTION_MAP[],2,FALSE))</f>
        <v>Broadband Voice Service name (alias).</v>
      </c>
      <c r="H173" s="32" t="s">
        <v>565</v>
      </c>
      <c r="I173" s="32" t="s">
        <v>564</v>
      </c>
      <c r="J173" s="32" t="s">
        <v>561</v>
      </c>
      <c r="K173" s="34" t="s">
        <v>1658</v>
      </c>
      <c r="L173" s="35" t="s">
        <v>1194</v>
      </c>
      <c r="M173" s="34" t="s">
        <v>1</v>
      </c>
      <c r="N173" s="72" t="str">
        <f t="shared" si="2"/>
        <v xml:space="preserve">Default Value is "the existing configuration". Possible values are any string with length from 1 up to 64 chars. </v>
      </c>
    </row>
    <row r="174" spans="1:14" s="1" customFormat="1" x14ac:dyDescent="0.25">
      <c r="A174" s="33">
        <f>VLOOKUP(C174,_RESOURCE_MAP[],3,FALSE)</f>
        <v>2</v>
      </c>
      <c r="B174" s="25" t="str">
        <f>IFERROR(VLOOKUP(C174,_PACKAGES_MAP[],3,FALSE),"-")</f>
        <v>-</v>
      </c>
      <c r="C174" s="32" t="s">
        <v>1867</v>
      </c>
      <c r="D174" s="32" t="s">
        <v>21</v>
      </c>
      <c r="E174" s="32" t="s">
        <v>581</v>
      </c>
      <c r="F174" s="32" t="str">
        <f>VLOOKUP(C174,_RESOURCE_MAP[],2,FALSE)</f>
        <v>Broadband Voice Service</v>
      </c>
      <c r="G174" s="46" t="str">
        <f>CONCATENATE(F174," ",VLOOKUP(E174,_FIELDS_DESCRIPTION_MAP[],2,FALSE))</f>
        <v>Broadband Voice Service network mode.</v>
      </c>
      <c r="H174" s="32" t="s">
        <v>565</v>
      </c>
      <c r="I174" s="32" t="s">
        <v>564</v>
      </c>
      <c r="J174" s="32" t="s">
        <v>561</v>
      </c>
      <c r="K174" s="34" t="s">
        <v>1658</v>
      </c>
      <c r="L174" s="35" t="s">
        <v>1876</v>
      </c>
      <c r="M174" s="34" t="s">
        <v>1</v>
      </c>
      <c r="N174" s="72" t="str">
        <f t="shared" si="2"/>
        <v xml:space="preserve">Default Value is "the existing configuration". Possible values are "Standalone" or "Fallback". </v>
      </c>
    </row>
    <row r="175" spans="1:14" s="1" customFormat="1" x14ac:dyDescent="0.25">
      <c r="A175" s="33">
        <f>VLOOKUP(C175,_RESOURCE_MAP[],3,FALSE)</f>
        <v>2</v>
      </c>
      <c r="B175" s="25" t="str">
        <f>IFERROR(VLOOKUP(C175,_PACKAGES_MAP[],3,FALSE),"-")</f>
        <v>-</v>
      </c>
      <c r="C175" s="32" t="s">
        <v>12</v>
      </c>
      <c r="D175" s="32" t="s">
        <v>22</v>
      </c>
      <c r="E175" s="32" t="s">
        <v>566</v>
      </c>
      <c r="F175" s="32" t="str">
        <f>VLOOKUP(C175,_RESOURCE_MAP[],2,FALSE)</f>
        <v>SIP Client</v>
      </c>
      <c r="G175" s="46" t="str">
        <f>CONCATENATE(F175," ",VLOOKUP(E175,_FIELDS_DESCRIPTION_MAP[],2,FALSE))</f>
        <v>SIP Client administrative status.</v>
      </c>
      <c r="H175" s="32" t="s">
        <v>567</v>
      </c>
      <c r="I175" s="32" t="s">
        <v>572</v>
      </c>
      <c r="J175" s="32" t="s">
        <v>1</v>
      </c>
      <c r="K175" s="34" t="s">
        <v>1</v>
      </c>
      <c r="L175" s="34" t="s">
        <v>1184</v>
      </c>
      <c r="M175" s="34" t="s">
        <v>1</v>
      </c>
      <c r="N175" s="72" t="str">
        <f t="shared" si="2"/>
        <v xml:space="preserve">Possible values are "true" or "false". </v>
      </c>
    </row>
    <row r="176" spans="1:14" s="1" customFormat="1" x14ac:dyDescent="0.25">
      <c r="A176" s="33">
        <f>VLOOKUP(C176,_RESOURCE_MAP[],3,FALSE)</f>
        <v>2</v>
      </c>
      <c r="B176" s="25" t="str">
        <f>IFERROR(VLOOKUP(C176,_PACKAGES_MAP[],3,FALSE),"-")</f>
        <v>-</v>
      </c>
      <c r="C176" s="32" t="s">
        <v>12</v>
      </c>
      <c r="D176" s="32" t="s">
        <v>22</v>
      </c>
      <c r="E176" s="32" t="s">
        <v>595</v>
      </c>
      <c r="F176" s="32" t="str">
        <f>VLOOKUP(C176,_RESOURCE_MAP[],2,FALSE)</f>
        <v>SIP Client</v>
      </c>
      <c r="G176" s="46" t="str">
        <f>CONCATENATE(F176," ",VLOOKUP(E176,_FIELDS_DESCRIPTION_MAP[],2,FALSE))</f>
        <v>SIP Client inbound proxy server address.</v>
      </c>
      <c r="H176" s="32" t="s">
        <v>565</v>
      </c>
      <c r="I176" s="32" t="s">
        <v>572</v>
      </c>
      <c r="J176" s="32" t="s">
        <v>1</v>
      </c>
      <c r="K176" s="34" t="s">
        <v>1</v>
      </c>
      <c r="L176" s="34" t="s">
        <v>1200</v>
      </c>
      <c r="M176" s="34" t="s">
        <v>1</v>
      </c>
      <c r="N176" s="72" t="str">
        <f t="shared" si="2"/>
        <v xml:space="preserve">Possible values are FQDN, IPv4 or IPv6 address. </v>
      </c>
    </row>
    <row r="177" spans="1:14" s="1" customFormat="1" x14ac:dyDescent="0.25">
      <c r="A177" s="33">
        <f>VLOOKUP(C177,_RESOURCE_MAP[],3,FALSE)</f>
        <v>2</v>
      </c>
      <c r="B177" s="25" t="str">
        <f>IFERROR(VLOOKUP(C177,_PACKAGES_MAP[],3,FALSE),"-")</f>
        <v>-</v>
      </c>
      <c r="C177" s="32" t="s">
        <v>12</v>
      </c>
      <c r="D177" s="32" t="s">
        <v>22</v>
      </c>
      <c r="E177" s="32" t="s">
        <v>596</v>
      </c>
      <c r="F177" s="32" t="str">
        <f>VLOOKUP(C177,_RESOURCE_MAP[],2,FALSE)</f>
        <v>SIP Client</v>
      </c>
      <c r="G177" s="46" t="str">
        <f>CONCATENATE(F177," ",VLOOKUP(E177,_FIELDS_DESCRIPTION_MAP[],2,FALSE))</f>
        <v>SIP Client inbound proxy server port.</v>
      </c>
      <c r="H177" s="32" t="s">
        <v>570</v>
      </c>
      <c r="I177" s="32" t="s">
        <v>572</v>
      </c>
      <c r="J177" s="32" t="s">
        <v>1</v>
      </c>
      <c r="K177" s="34" t="s">
        <v>1</v>
      </c>
      <c r="L177" s="34" t="s">
        <v>1233</v>
      </c>
      <c r="M177" s="34" t="s">
        <v>1</v>
      </c>
      <c r="N177" s="72" t="str">
        <f t="shared" si="2"/>
        <v xml:space="preserve">Possible values are &gt;= 0 and &lt;= 65535. </v>
      </c>
    </row>
    <row r="178" spans="1:14" s="1" customFormat="1" x14ac:dyDescent="0.25">
      <c r="A178" s="33">
        <f>VLOOKUP(C178,_RESOURCE_MAP[],3,FALSE)</f>
        <v>2</v>
      </c>
      <c r="B178" s="25" t="str">
        <f>IFERROR(VLOOKUP(C178,_PACKAGES_MAP[],3,FALSE),"-")</f>
        <v>-</v>
      </c>
      <c r="C178" s="32" t="s">
        <v>12</v>
      </c>
      <c r="D178" s="32" t="s">
        <v>22</v>
      </c>
      <c r="E178" s="32" t="s">
        <v>597</v>
      </c>
      <c r="F178" s="32" t="str">
        <f>VLOOKUP(C178,_RESOURCE_MAP[],2,FALSE)</f>
        <v>SIP Client</v>
      </c>
      <c r="G178" s="46" t="str">
        <f>CONCATENATE(F178," ",VLOOKUP(E178,_FIELDS_DESCRIPTION_MAP[],2,FALSE))</f>
        <v>SIP Client outbound proxy server address.</v>
      </c>
      <c r="H178" s="32" t="s">
        <v>565</v>
      </c>
      <c r="I178" s="32" t="s">
        <v>572</v>
      </c>
      <c r="J178" s="32" t="s">
        <v>1</v>
      </c>
      <c r="K178" s="34" t="s">
        <v>1</v>
      </c>
      <c r="L178" s="34" t="s">
        <v>1200</v>
      </c>
      <c r="M178" s="34" t="s">
        <v>1</v>
      </c>
      <c r="N178" s="72" t="str">
        <f t="shared" si="2"/>
        <v xml:space="preserve">Possible values are FQDN, IPv4 or IPv6 address. </v>
      </c>
    </row>
    <row r="179" spans="1:14" s="1" customFormat="1" x14ac:dyDescent="0.25">
      <c r="A179" s="33">
        <f>VLOOKUP(C179,_RESOURCE_MAP[],3,FALSE)</f>
        <v>2</v>
      </c>
      <c r="B179" s="25" t="str">
        <f>IFERROR(VLOOKUP(C179,_PACKAGES_MAP[],3,FALSE),"-")</f>
        <v>-</v>
      </c>
      <c r="C179" s="32" t="s">
        <v>12</v>
      </c>
      <c r="D179" s="32" t="s">
        <v>22</v>
      </c>
      <c r="E179" s="32" t="s">
        <v>598</v>
      </c>
      <c r="F179" s="32" t="str">
        <f>VLOOKUP(C179,_RESOURCE_MAP[],2,FALSE)</f>
        <v>SIP Client</v>
      </c>
      <c r="G179" s="46" t="str">
        <f>CONCATENATE(F179," ",VLOOKUP(E179,_FIELDS_DESCRIPTION_MAP[],2,FALSE))</f>
        <v>SIP Client outbound proxy server port.</v>
      </c>
      <c r="H179" s="32" t="s">
        <v>570</v>
      </c>
      <c r="I179" s="32" t="s">
        <v>572</v>
      </c>
      <c r="J179" s="32" t="s">
        <v>1</v>
      </c>
      <c r="K179" s="34" t="s">
        <v>1</v>
      </c>
      <c r="L179" s="34" t="s">
        <v>1258</v>
      </c>
      <c r="M179" s="34" t="s">
        <v>1</v>
      </c>
      <c r="N179" s="72" t="str">
        <f t="shared" si="2"/>
        <v xml:space="preserve">Possible values are 0-65535. </v>
      </c>
    </row>
    <row r="180" spans="1:14" s="1" customFormat="1" x14ac:dyDescent="0.25">
      <c r="A180" s="33">
        <f>VLOOKUP(C180,_RESOURCE_MAP[],3,FALSE)</f>
        <v>2</v>
      </c>
      <c r="B180" s="25" t="str">
        <f>IFERROR(VLOOKUP(C180,_PACKAGES_MAP[],3,FALSE),"-")</f>
        <v>-</v>
      </c>
      <c r="C180" s="32" t="s">
        <v>12</v>
      </c>
      <c r="D180" s="32" t="s">
        <v>22</v>
      </c>
      <c r="E180" s="32" t="s">
        <v>593</v>
      </c>
      <c r="F180" s="32" t="str">
        <f>VLOOKUP(C180,_RESOURCE_MAP[],2,FALSE)</f>
        <v>SIP Client</v>
      </c>
      <c r="G180" s="46" t="str">
        <f>CONCATENATE(F180," ",VLOOKUP(E180,_FIELDS_DESCRIPTION_MAP[],2,FALSE))</f>
        <v>SIP Client registrar server address.</v>
      </c>
      <c r="H180" s="32" t="s">
        <v>565</v>
      </c>
      <c r="I180" s="32" t="s">
        <v>572</v>
      </c>
      <c r="J180" s="32" t="s">
        <v>1</v>
      </c>
      <c r="K180" s="34" t="s">
        <v>1</v>
      </c>
      <c r="L180" s="34" t="s">
        <v>1200</v>
      </c>
      <c r="M180" s="34" t="s">
        <v>1</v>
      </c>
      <c r="N180" s="72" t="str">
        <f t="shared" si="2"/>
        <v xml:space="preserve">Possible values are FQDN, IPv4 or IPv6 address. </v>
      </c>
    </row>
    <row r="181" spans="1:14" s="1" customFormat="1" x14ac:dyDescent="0.25">
      <c r="A181" s="33">
        <f>VLOOKUP(C181,_RESOURCE_MAP[],3,FALSE)</f>
        <v>2</v>
      </c>
      <c r="B181" s="25" t="str">
        <f>IFERROR(VLOOKUP(C181,_PACKAGES_MAP[],3,FALSE),"-")</f>
        <v>-</v>
      </c>
      <c r="C181" s="32" t="s">
        <v>12</v>
      </c>
      <c r="D181" s="32" t="s">
        <v>22</v>
      </c>
      <c r="E181" s="32" t="s">
        <v>594</v>
      </c>
      <c r="F181" s="32" t="str">
        <f>VLOOKUP(C181,_RESOURCE_MAP[],2,FALSE)</f>
        <v>SIP Client</v>
      </c>
      <c r="G181" s="46" t="str">
        <f>CONCATENATE(F181," ",VLOOKUP(E181,_FIELDS_DESCRIPTION_MAP[],2,FALSE))</f>
        <v>SIP Client registrar server port.</v>
      </c>
      <c r="H181" s="32" t="s">
        <v>570</v>
      </c>
      <c r="I181" s="32" t="s">
        <v>572</v>
      </c>
      <c r="J181" s="32" t="s">
        <v>1</v>
      </c>
      <c r="K181" s="34" t="s">
        <v>1</v>
      </c>
      <c r="L181" s="34" t="s">
        <v>1264</v>
      </c>
      <c r="M181" s="34" t="s">
        <v>1</v>
      </c>
      <c r="N181" s="72" t="str">
        <f t="shared" si="2"/>
        <v xml:space="preserve">Possible values are 0-65536. </v>
      </c>
    </row>
    <row r="182" spans="1:14" s="1" customFormat="1" x14ac:dyDescent="0.25">
      <c r="A182" s="33">
        <f>VLOOKUP(C182,_RESOURCE_MAP[],3,FALSE)</f>
        <v>2</v>
      </c>
      <c r="B182" s="25" t="str">
        <f>IFERROR(VLOOKUP(C182,_PACKAGES_MAP[],3,FALSE),"-")</f>
        <v>-</v>
      </c>
      <c r="C182" s="32" t="s">
        <v>12</v>
      </c>
      <c r="D182" s="32" t="s">
        <v>22</v>
      </c>
      <c r="E182" s="32" t="s">
        <v>579</v>
      </c>
      <c r="F182" s="32" t="str">
        <f>VLOOKUP(C182,_RESOURCE_MAP[],2,FALSE)</f>
        <v>SIP Client</v>
      </c>
      <c r="G182" s="46" t="str">
        <f>CONCATENATE(F182," ",VLOOKUP(E182,_FIELDS_DESCRIPTION_MAP[],2,FALSE))</f>
        <v>SIP Client operational status.</v>
      </c>
      <c r="H182" s="32" t="s">
        <v>565</v>
      </c>
      <c r="I182" s="32" t="s">
        <v>572</v>
      </c>
      <c r="J182" s="32" t="s">
        <v>1</v>
      </c>
      <c r="K182" s="34" t="s">
        <v>1</v>
      </c>
      <c r="L182" s="34" t="s">
        <v>1289</v>
      </c>
      <c r="M182" s="34" t="s">
        <v>1</v>
      </c>
      <c r="N182" s="72" t="str">
        <f t="shared" si="2"/>
        <v xml:space="preserve">Possible values are "Active", "Disabled", "Error". </v>
      </c>
    </row>
    <row r="183" spans="1:14" s="1" customFormat="1" x14ac:dyDescent="0.25">
      <c r="A183" s="33">
        <f>VLOOKUP(C183,_RESOURCE_MAP[],3,FALSE)</f>
        <v>2</v>
      </c>
      <c r="B183" s="25" t="str">
        <f>IFERROR(VLOOKUP(C183,_PACKAGES_MAP[],3,FALSE),"-")</f>
        <v>-</v>
      </c>
      <c r="C183" s="32" t="s">
        <v>12</v>
      </c>
      <c r="D183" s="32" t="s">
        <v>21</v>
      </c>
      <c r="E183" s="32" t="s">
        <v>566</v>
      </c>
      <c r="F183" s="32" t="str">
        <f>VLOOKUP(C183,_RESOURCE_MAP[],2,FALSE)</f>
        <v>SIP Client</v>
      </c>
      <c r="G183" s="46" t="str">
        <f>CONCATENATE(F183," ",VLOOKUP(E183,_FIELDS_DESCRIPTION_MAP[],2,FALSE))</f>
        <v>SIP Client administrative status.</v>
      </c>
      <c r="H183" s="32" t="s">
        <v>567</v>
      </c>
      <c r="I183" s="32" t="s">
        <v>564</v>
      </c>
      <c r="J183" s="32" t="s">
        <v>561</v>
      </c>
      <c r="K183" s="34" t="s">
        <v>1658</v>
      </c>
      <c r="L183" s="34" t="s">
        <v>1184</v>
      </c>
      <c r="M183" s="34" t="s">
        <v>1</v>
      </c>
      <c r="N183" s="72" t="str">
        <f t="shared" si="2"/>
        <v xml:space="preserve">Default Value is "the existing configuration". Possible values are "true" or "false". </v>
      </c>
    </row>
    <row r="184" spans="1:14" s="1" customFormat="1" x14ac:dyDescent="0.25">
      <c r="A184" s="33">
        <f>VLOOKUP(C184,_RESOURCE_MAP[],3,FALSE)</f>
        <v>2</v>
      </c>
      <c r="B184" s="25" t="str">
        <f>IFERROR(VLOOKUP(C184,_PACKAGES_MAP[],3,FALSE),"-")</f>
        <v>-</v>
      </c>
      <c r="C184" s="32" t="s">
        <v>12</v>
      </c>
      <c r="D184" s="32" t="s">
        <v>21</v>
      </c>
      <c r="E184" s="32" t="s">
        <v>595</v>
      </c>
      <c r="F184" s="32" t="str">
        <f>VLOOKUP(C184,_RESOURCE_MAP[],2,FALSE)</f>
        <v>SIP Client</v>
      </c>
      <c r="G184" s="46" t="str">
        <f>CONCATENATE(F184," ",VLOOKUP(E184,_FIELDS_DESCRIPTION_MAP[],2,FALSE))</f>
        <v>SIP Client inbound proxy server address.</v>
      </c>
      <c r="H184" s="32" t="s">
        <v>565</v>
      </c>
      <c r="I184" s="32" t="s">
        <v>564</v>
      </c>
      <c r="J184" s="32" t="s">
        <v>561</v>
      </c>
      <c r="K184" s="34" t="s">
        <v>1658</v>
      </c>
      <c r="L184" s="34" t="s">
        <v>1200</v>
      </c>
      <c r="M184" s="34" t="s">
        <v>1</v>
      </c>
      <c r="N184" s="72" t="str">
        <f t="shared" si="2"/>
        <v xml:space="preserve">Default Value is "the existing configuration". Possible values are FQDN, IPv4 or IPv6 address. </v>
      </c>
    </row>
    <row r="185" spans="1:14" s="1" customFormat="1" x14ac:dyDescent="0.25">
      <c r="A185" s="33">
        <f>VLOOKUP(C185,_RESOURCE_MAP[],3,FALSE)</f>
        <v>2</v>
      </c>
      <c r="B185" s="25" t="str">
        <f>IFERROR(VLOOKUP(C185,_PACKAGES_MAP[],3,FALSE),"-")</f>
        <v>-</v>
      </c>
      <c r="C185" s="32" t="s">
        <v>12</v>
      </c>
      <c r="D185" s="32" t="s">
        <v>21</v>
      </c>
      <c r="E185" s="32" t="s">
        <v>596</v>
      </c>
      <c r="F185" s="32" t="str">
        <f>VLOOKUP(C185,_RESOURCE_MAP[],2,FALSE)</f>
        <v>SIP Client</v>
      </c>
      <c r="G185" s="46" t="str">
        <f>CONCATENATE(F185," ",VLOOKUP(E185,_FIELDS_DESCRIPTION_MAP[],2,FALSE))</f>
        <v>SIP Client inbound proxy server port.</v>
      </c>
      <c r="H185" s="32" t="s">
        <v>570</v>
      </c>
      <c r="I185" s="32" t="s">
        <v>564</v>
      </c>
      <c r="J185" s="32" t="s">
        <v>561</v>
      </c>
      <c r="K185" s="34" t="s">
        <v>1658</v>
      </c>
      <c r="L185" s="34" t="s">
        <v>1233</v>
      </c>
      <c r="M185" s="34" t="s">
        <v>1</v>
      </c>
      <c r="N185" s="72" t="str">
        <f t="shared" si="2"/>
        <v xml:space="preserve">Default Value is "the existing configuration". Possible values are &gt;= 0 and &lt;= 65535. </v>
      </c>
    </row>
    <row r="186" spans="1:14" s="1" customFormat="1" x14ac:dyDescent="0.25">
      <c r="A186" s="33">
        <f>VLOOKUP(C186,_RESOURCE_MAP[],3,FALSE)</f>
        <v>2</v>
      </c>
      <c r="B186" s="25" t="str">
        <f>IFERROR(VLOOKUP(C186,_PACKAGES_MAP[],3,FALSE),"-")</f>
        <v>-</v>
      </c>
      <c r="C186" s="32" t="s">
        <v>12</v>
      </c>
      <c r="D186" s="32" t="s">
        <v>21</v>
      </c>
      <c r="E186" s="32" t="s">
        <v>597</v>
      </c>
      <c r="F186" s="32" t="str">
        <f>VLOOKUP(C186,_RESOURCE_MAP[],2,FALSE)</f>
        <v>SIP Client</v>
      </c>
      <c r="G186" s="46" t="str">
        <f>CONCATENATE(F186," ",VLOOKUP(E186,_FIELDS_DESCRIPTION_MAP[],2,FALSE))</f>
        <v>SIP Client outbound proxy server address.</v>
      </c>
      <c r="H186" s="32" t="s">
        <v>565</v>
      </c>
      <c r="I186" s="32" t="s">
        <v>564</v>
      </c>
      <c r="J186" s="32" t="s">
        <v>561</v>
      </c>
      <c r="K186" s="34" t="s">
        <v>1658</v>
      </c>
      <c r="L186" s="34" t="s">
        <v>1200</v>
      </c>
      <c r="M186" s="34" t="s">
        <v>1</v>
      </c>
      <c r="N186" s="72" t="str">
        <f t="shared" si="2"/>
        <v xml:space="preserve">Default Value is "the existing configuration". Possible values are FQDN, IPv4 or IPv6 address. </v>
      </c>
    </row>
    <row r="187" spans="1:14" s="1" customFormat="1" x14ac:dyDescent="0.25">
      <c r="A187" s="33">
        <f>VLOOKUP(C187,_RESOURCE_MAP[],3,FALSE)</f>
        <v>2</v>
      </c>
      <c r="B187" s="25" t="str">
        <f>IFERROR(VLOOKUP(C187,_PACKAGES_MAP[],3,FALSE),"-")</f>
        <v>-</v>
      </c>
      <c r="C187" s="32" t="s">
        <v>12</v>
      </c>
      <c r="D187" s="32" t="s">
        <v>21</v>
      </c>
      <c r="E187" s="32" t="s">
        <v>598</v>
      </c>
      <c r="F187" s="32" t="str">
        <f>VLOOKUP(C187,_RESOURCE_MAP[],2,FALSE)</f>
        <v>SIP Client</v>
      </c>
      <c r="G187" s="46" t="str">
        <f>CONCATENATE(F187," ",VLOOKUP(E187,_FIELDS_DESCRIPTION_MAP[],2,FALSE))</f>
        <v>SIP Client outbound proxy server port.</v>
      </c>
      <c r="H187" s="32" t="s">
        <v>570</v>
      </c>
      <c r="I187" s="32" t="s">
        <v>564</v>
      </c>
      <c r="J187" s="32" t="s">
        <v>561</v>
      </c>
      <c r="K187" s="34" t="s">
        <v>1658</v>
      </c>
      <c r="L187" s="34" t="s">
        <v>1258</v>
      </c>
      <c r="M187" s="34" t="s">
        <v>1</v>
      </c>
      <c r="N187" s="72" t="str">
        <f t="shared" si="2"/>
        <v xml:space="preserve">Default Value is "the existing configuration". Possible values are 0-65535. </v>
      </c>
    </row>
    <row r="188" spans="1:14" s="1" customFormat="1" x14ac:dyDescent="0.25">
      <c r="A188" s="33">
        <f>VLOOKUP(C188,_RESOURCE_MAP[],3,FALSE)</f>
        <v>2</v>
      </c>
      <c r="B188" s="25" t="str">
        <f>IFERROR(VLOOKUP(C188,_PACKAGES_MAP[],3,FALSE),"-")</f>
        <v>-</v>
      </c>
      <c r="C188" s="32" t="s">
        <v>12</v>
      </c>
      <c r="D188" s="32" t="s">
        <v>21</v>
      </c>
      <c r="E188" s="32" t="s">
        <v>593</v>
      </c>
      <c r="F188" s="32" t="str">
        <f>VLOOKUP(C188,_RESOURCE_MAP[],2,FALSE)</f>
        <v>SIP Client</v>
      </c>
      <c r="G188" s="46" t="str">
        <f>CONCATENATE(F188," ",VLOOKUP(E188,_FIELDS_DESCRIPTION_MAP[],2,FALSE))</f>
        <v>SIP Client registrar server address.</v>
      </c>
      <c r="H188" s="32" t="s">
        <v>565</v>
      </c>
      <c r="I188" s="32" t="s">
        <v>564</v>
      </c>
      <c r="J188" s="32" t="s">
        <v>561</v>
      </c>
      <c r="K188" s="34" t="s">
        <v>1658</v>
      </c>
      <c r="L188" s="34" t="s">
        <v>1200</v>
      </c>
      <c r="M188" s="34" t="s">
        <v>1</v>
      </c>
      <c r="N188" s="72" t="str">
        <f t="shared" si="2"/>
        <v xml:space="preserve">Default Value is "the existing configuration". Possible values are FQDN, IPv4 or IPv6 address. </v>
      </c>
    </row>
    <row r="189" spans="1:14" s="1" customFormat="1" x14ac:dyDescent="0.25">
      <c r="A189" s="33">
        <f>VLOOKUP(C189,_RESOURCE_MAP[],3,FALSE)</f>
        <v>2</v>
      </c>
      <c r="B189" s="25" t="str">
        <f>IFERROR(VLOOKUP(C189,_PACKAGES_MAP[],3,FALSE),"-")</f>
        <v>-</v>
      </c>
      <c r="C189" s="32" t="s">
        <v>12</v>
      </c>
      <c r="D189" s="32" t="s">
        <v>21</v>
      </c>
      <c r="E189" s="32" t="s">
        <v>594</v>
      </c>
      <c r="F189" s="32" t="str">
        <f>VLOOKUP(C189,_RESOURCE_MAP[],2,FALSE)</f>
        <v>SIP Client</v>
      </c>
      <c r="G189" s="46" t="str">
        <f>CONCATENATE(F189," ",VLOOKUP(E189,_FIELDS_DESCRIPTION_MAP[],2,FALSE))</f>
        <v>SIP Client registrar server port.</v>
      </c>
      <c r="H189" s="32" t="s">
        <v>570</v>
      </c>
      <c r="I189" s="32" t="s">
        <v>564</v>
      </c>
      <c r="J189" s="32" t="s">
        <v>561</v>
      </c>
      <c r="K189" s="34" t="s">
        <v>1658</v>
      </c>
      <c r="L189" s="34" t="s">
        <v>1264</v>
      </c>
      <c r="M189" s="34" t="s">
        <v>1</v>
      </c>
      <c r="N189" s="72" t="str">
        <f t="shared" si="2"/>
        <v xml:space="preserve">Default Value is "the existing configuration". Possible values are 0-65536. </v>
      </c>
    </row>
    <row r="190" spans="1:14" s="1" customFormat="1" x14ac:dyDescent="0.25">
      <c r="A190" s="33">
        <f>VLOOKUP(C190,_RESOURCE_MAP[],3,FALSE)</f>
        <v>2</v>
      </c>
      <c r="B190" s="25" t="str">
        <f>IFERROR(VLOOKUP(C190,_PACKAGES_MAP[],3,FALSE),"-")</f>
        <v>-</v>
      </c>
      <c r="C190" s="32" t="s">
        <v>14</v>
      </c>
      <c r="D190" s="32" t="s">
        <v>20</v>
      </c>
      <c r="E190" s="32" t="s">
        <v>569</v>
      </c>
      <c r="F190" s="32" t="str">
        <f>VLOOKUP(C190,_RESOURCE_MAP[],2,FALSE)</f>
        <v>SIP Client Codec</v>
      </c>
      <c r="G190" s="46" t="str">
        <f>CONCATENATE(F190," ",VLOOKUP(E190,_FIELDS_DESCRIPTION_MAP[],2,FALSE))</f>
        <v>SIP Client Codec maximum number of returned entries.</v>
      </c>
      <c r="H190" s="32" t="s">
        <v>570</v>
      </c>
      <c r="I190" s="32" t="s">
        <v>563</v>
      </c>
      <c r="J190" s="32" t="s">
        <v>561</v>
      </c>
      <c r="K190" s="34" t="s">
        <v>1186</v>
      </c>
      <c r="L190" s="34" t="s">
        <v>1187</v>
      </c>
      <c r="M190" s="34" t="s">
        <v>1</v>
      </c>
      <c r="N190" s="72" t="str">
        <f t="shared" si="2"/>
        <v xml:space="preserve">Default Value is "0". Possible values are "0" to fetch all entries or positive integer. </v>
      </c>
    </row>
    <row r="191" spans="1:14" s="1" customFormat="1" x14ac:dyDescent="0.25">
      <c r="A191" s="33">
        <f>VLOOKUP(C191,_RESOURCE_MAP[],3,FALSE)</f>
        <v>2</v>
      </c>
      <c r="B191" s="25" t="str">
        <f>IFERROR(VLOOKUP(C191,_PACKAGES_MAP[],3,FALSE),"-")</f>
        <v>-</v>
      </c>
      <c r="C191" s="32" t="s">
        <v>14</v>
      </c>
      <c r="D191" s="32" t="s">
        <v>20</v>
      </c>
      <c r="E191" s="32" t="s">
        <v>20</v>
      </c>
      <c r="F191" s="32" t="str">
        <f>VLOOKUP(C191,_RESOURCE_MAP[],2,FALSE)</f>
        <v>SIP Client Codec</v>
      </c>
      <c r="G191" s="46" t="str">
        <f>CONCATENATE(F191," ",VLOOKUP(E191,_FIELDS_DESCRIPTION_MAP[],2,FALSE))</f>
        <v>SIP Client Codec list of entries.</v>
      </c>
      <c r="H191" s="32" t="s">
        <v>20</v>
      </c>
      <c r="I191" s="32" t="s">
        <v>572</v>
      </c>
      <c r="J191" s="32" t="s">
        <v>1</v>
      </c>
      <c r="K191" s="34" t="s">
        <v>1</v>
      </c>
      <c r="L191" s="34" t="s">
        <v>1</v>
      </c>
      <c r="M191" s="34" t="s">
        <v>1</v>
      </c>
      <c r="N191" s="72" t="str">
        <f t="shared" si="2"/>
        <v>-</v>
      </c>
    </row>
    <row r="192" spans="1:14" s="1" customFormat="1" x14ac:dyDescent="0.25">
      <c r="A192" s="33">
        <f>VLOOKUP(C192,_RESOURCE_MAP[],3,FALSE)</f>
        <v>2</v>
      </c>
      <c r="B192" s="25" t="str">
        <f>IFERROR(VLOOKUP(C192,_PACKAGES_MAP[],3,FALSE),"-")</f>
        <v>-</v>
      </c>
      <c r="C192" s="32" t="s">
        <v>14</v>
      </c>
      <c r="D192" s="32" t="s">
        <v>20</v>
      </c>
      <c r="E192" s="32" t="s">
        <v>571</v>
      </c>
      <c r="F192" s="32" t="str">
        <f>VLOOKUP(C192,_RESOURCE_MAP[],2,FALSE)</f>
        <v>SIP Client Codec</v>
      </c>
      <c r="G192" s="46" t="str">
        <f>CONCATENATE(F192," ",VLOOKUP(E192,_FIELDS_DESCRIPTION_MAP[],2,FALSE))</f>
        <v>SIP Client Codec list start offset.</v>
      </c>
      <c r="H192" s="32" t="s">
        <v>570</v>
      </c>
      <c r="I192" s="32" t="s">
        <v>563</v>
      </c>
      <c r="J192" s="32" t="s">
        <v>561</v>
      </c>
      <c r="K192" s="34" t="s">
        <v>1186</v>
      </c>
      <c r="L192" s="34" t="s">
        <v>1187</v>
      </c>
      <c r="M192" s="34" t="s">
        <v>1</v>
      </c>
      <c r="N192" s="72" t="str">
        <f t="shared" si="2"/>
        <v xml:space="preserve">Default Value is "0". Possible values are "0" to fetch all entries or positive integer. </v>
      </c>
    </row>
    <row r="193" spans="1:14" s="1" customFormat="1" x14ac:dyDescent="0.25">
      <c r="A193" s="33">
        <f>VLOOKUP(C193,_RESOURCE_MAP[],3,FALSE)</f>
        <v>2</v>
      </c>
      <c r="B193" s="25" t="str">
        <f>IFERROR(VLOOKUP(C193,_PACKAGES_MAP[],3,FALSE),"-")</f>
        <v>-</v>
      </c>
      <c r="C193" s="32" t="s">
        <v>15</v>
      </c>
      <c r="D193" s="32" t="s">
        <v>22</v>
      </c>
      <c r="E193" s="32" t="s">
        <v>566</v>
      </c>
      <c r="F193" s="32" t="str">
        <f>VLOOKUP(C193,_RESOURCE_MAP[],2,FALSE)</f>
        <v>SIP Client Codec</v>
      </c>
      <c r="G193" s="46" t="str">
        <f>CONCATENATE(F193," ",VLOOKUP(E193,_FIELDS_DESCRIPTION_MAP[],2,FALSE))</f>
        <v>SIP Client Codec administrative status.</v>
      </c>
      <c r="H193" s="32" t="s">
        <v>567</v>
      </c>
      <c r="I193" s="32" t="s">
        <v>572</v>
      </c>
      <c r="J193" s="32" t="s">
        <v>1</v>
      </c>
      <c r="K193" s="34" t="s">
        <v>1</v>
      </c>
      <c r="L193" s="34" t="s">
        <v>1184</v>
      </c>
      <c r="M193" s="34" t="s">
        <v>1</v>
      </c>
      <c r="N193" s="72" t="str">
        <f t="shared" si="2"/>
        <v xml:space="preserve">Possible values are "true" or "false". </v>
      </c>
    </row>
    <row r="194" spans="1:14" s="1" customFormat="1" x14ac:dyDescent="0.25">
      <c r="A194" s="33">
        <f>VLOOKUP(C194,_RESOURCE_MAP[],3,FALSE)</f>
        <v>2</v>
      </c>
      <c r="B194" s="25" t="str">
        <f>IFERROR(VLOOKUP(C194,_PACKAGES_MAP[],3,FALSE),"-")</f>
        <v>-</v>
      </c>
      <c r="C194" s="32" t="s">
        <v>15</v>
      </c>
      <c r="D194" s="32" t="s">
        <v>22</v>
      </c>
      <c r="E194" s="32" t="s">
        <v>558</v>
      </c>
      <c r="F194" s="32" t="str">
        <f>VLOOKUP(C194,_RESOURCE_MAP[],2,FALSE)</f>
        <v>SIP Client Codec</v>
      </c>
      <c r="G194" s="46" t="str">
        <f>CONCATENATE(F194," ",VLOOKUP(E194,_FIELDS_DESCRIPTION_MAP[],2,FALSE))</f>
        <v>SIP Client Codec unique identifier.</v>
      </c>
      <c r="H194" s="32" t="s">
        <v>565</v>
      </c>
      <c r="I194" s="32" t="s">
        <v>572</v>
      </c>
      <c r="J194" s="32" t="s">
        <v>1</v>
      </c>
      <c r="K194" s="34" t="s">
        <v>1</v>
      </c>
      <c r="L194" s="34" t="s">
        <v>1194</v>
      </c>
      <c r="M194" s="34" t="s">
        <v>1193</v>
      </c>
      <c r="N194" s="72" t="str">
        <f t="shared" ref="N194:N257" si="3">IF(AND(K194="-",L194="-",M194="-"),"-",CONCATENATE(IF(K194="-","",CONCATENATE("Default Value is """,K194,""". ")),IF(L194="-","",CONCATENATE("Possible values are ",L194,". ")),IF(M194="-","",CONCATENATE("Format is ",M194,"."))))</f>
        <v>Possible values are any string with length from 1 up to 64 chars. Format is 1 up to 64 chars.</v>
      </c>
    </row>
    <row r="195" spans="1:14" s="1" customFormat="1" x14ac:dyDescent="0.25">
      <c r="A195" s="33">
        <f>VLOOKUP(C195,_RESOURCE_MAP[],3,FALSE)</f>
        <v>2</v>
      </c>
      <c r="B195" s="25" t="str">
        <f>IFERROR(VLOOKUP(C195,_PACKAGES_MAP[],3,FALSE),"-")</f>
        <v>-</v>
      </c>
      <c r="C195" s="32" t="s">
        <v>15</v>
      </c>
      <c r="D195" s="32" t="s">
        <v>22</v>
      </c>
      <c r="E195" s="32" t="s">
        <v>360</v>
      </c>
      <c r="F195" s="32" t="str">
        <f>VLOOKUP(C195,_RESOURCE_MAP[],2,FALSE)</f>
        <v>SIP Client Codec</v>
      </c>
      <c r="G195" s="46" t="str">
        <f>CONCATENATE(F195," ",VLOOKUP(E195,_FIELDS_DESCRIPTION_MAP[],2,FALSE))</f>
        <v>SIP Client Codec name (alias).</v>
      </c>
      <c r="H195" s="32" t="s">
        <v>565</v>
      </c>
      <c r="I195" s="32" t="s">
        <v>572</v>
      </c>
      <c r="J195" s="32" t="s">
        <v>1</v>
      </c>
      <c r="K195" s="34" t="s">
        <v>1</v>
      </c>
      <c r="L195" s="34" t="s">
        <v>1254</v>
      </c>
      <c r="M195" s="34" t="s">
        <v>1</v>
      </c>
      <c r="N195" s="72" t="str">
        <f t="shared" si="3"/>
        <v xml:space="preserve">Possible values are "G.711", "G.722", "G.726", "G.729", "GSM" or "iLBC". </v>
      </c>
    </row>
    <row r="196" spans="1:14" s="1" customFormat="1" x14ac:dyDescent="0.25">
      <c r="A196" s="33">
        <f>VLOOKUP(C196,_RESOURCE_MAP[],3,FALSE)</f>
        <v>2</v>
      </c>
      <c r="B196" s="25" t="str">
        <f>IFERROR(VLOOKUP(C196,_PACKAGES_MAP[],3,FALSE),"-")</f>
        <v>-</v>
      </c>
      <c r="C196" s="32" t="s">
        <v>15</v>
      </c>
      <c r="D196" s="32" t="s">
        <v>22</v>
      </c>
      <c r="E196" s="32" t="s">
        <v>600</v>
      </c>
      <c r="F196" s="32" t="str">
        <f>VLOOKUP(C196,_RESOURCE_MAP[],2,FALSE)</f>
        <v>SIP Client Codec</v>
      </c>
      <c r="G196" s="46" t="str">
        <f>CONCATENATE(F196," ",VLOOKUP(E196,_FIELDS_DESCRIPTION_MAP[],2,FALSE))</f>
        <v>SIP Client Codec packetization time interval.</v>
      </c>
      <c r="H196" s="32" t="s">
        <v>570</v>
      </c>
      <c r="I196" s="32" t="s">
        <v>572</v>
      </c>
      <c r="J196" s="32" t="s">
        <v>1</v>
      </c>
      <c r="K196" s="34" t="s">
        <v>1</v>
      </c>
      <c r="L196" s="34" t="s">
        <v>1259</v>
      </c>
      <c r="M196" s="34" t="s">
        <v>1260</v>
      </c>
      <c r="N196" s="72" t="str">
        <f t="shared" si="3"/>
        <v>Possible values are "10", "20" or "30". Format is expressed in ms.</v>
      </c>
    </row>
    <row r="197" spans="1:14" s="1" customFormat="1" x14ac:dyDescent="0.25">
      <c r="A197" s="33">
        <f>VLOOKUP(C197,_RESOURCE_MAP[],3,FALSE)</f>
        <v>2</v>
      </c>
      <c r="B197" s="25" t="str">
        <f>IFERROR(VLOOKUP(C197,_PACKAGES_MAP[],3,FALSE),"-")</f>
        <v>-</v>
      </c>
      <c r="C197" s="32" t="s">
        <v>15</v>
      </c>
      <c r="D197" s="32" t="s">
        <v>22</v>
      </c>
      <c r="E197" s="32" t="s">
        <v>599</v>
      </c>
      <c r="F197" s="32" t="str">
        <f>VLOOKUP(C197,_RESOURCE_MAP[],2,FALSE)</f>
        <v>SIP Client Codec</v>
      </c>
      <c r="G197" s="46" t="str">
        <f>CONCATENATE(F197," ",VLOOKUP(E197,_FIELDS_DESCRIPTION_MAP[],2,FALSE))</f>
        <v>SIP Client Codec priority.</v>
      </c>
      <c r="H197" s="32" t="s">
        <v>570</v>
      </c>
      <c r="I197" s="32" t="s">
        <v>572</v>
      </c>
      <c r="J197" s="32" t="s">
        <v>1</v>
      </c>
      <c r="K197" s="34" t="s">
        <v>1</v>
      </c>
      <c r="L197" s="34" t="s">
        <v>1265</v>
      </c>
      <c r="M197" s="34" t="s">
        <v>1</v>
      </c>
      <c r="N197" s="72" t="str">
        <f t="shared" si="3"/>
        <v xml:space="preserve">Possible values are &gt;= 0, "0" is highest priority. </v>
      </c>
    </row>
    <row r="198" spans="1:14" s="1" customFormat="1" x14ac:dyDescent="0.25">
      <c r="A198" s="33">
        <f>VLOOKUP(C198,_RESOURCE_MAP[],3,FALSE)</f>
        <v>2</v>
      </c>
      <c r="B198" s="25" t="str">
        <f>IFERROR(VLOOKUP(C198,_PACKAGES_MAP[],3,FALSE),"-")</f>
        <v>-</v>
      </c>
      <c r="C198" s="32" t="s">
        <v>15</v>
      </c>
      <c r="D198" s="32" t="s">
        <v>21</v>
      </c>
      <c r="E198" s="32" t="s">
        <v>566</v>
      </c>
      <c r="F198" s="32" t="str">
        <f>VLOOKUP(C198,_RESOURCE_MAP[],2,FALSE)</f>
        <v>SIP Client Codec</v>
      </c>
      <c r="G198" s="46" t="str">
        <f>CONCATENATE(F198," ",VLOOKUP(E198,_FIELDS_DESCRIPTION_MAP[],2,FALSE))</f>
        <v>SIP Client Codec administrative status.</v>
      </c>
      <c r="H198" s="32" t="s">
        <v>567</v>
      </c>
      <c r="I198" s="32" t="s">
        <v>564</v>
      </c>
      <c r="J198" s="32" t="s">
        <v>561</v>
      </c>
      <c r="K198" s="34" t="s">
        <v>1658</v>
      </c>
      <c r="L198" s="34" t="s">
        <v>1184</v>
      </c>
      <c r="M198" s="34" t="s">
        <v>1</v>
      </c>
      <c r="N198" s="72" t="str">
        <f t="shared" si="3"/>
        <v xml:space="preserve">Default Value is "the existing configuration". Possible values are "true" or "false". </v>
      </c>
    </row>
    <row r="199" spans="1:14" s="1" customFormat="1" x14ac:dyDescent="0.25">
      <c r="A199" s="33">
        <f>VLOOKUP(C199,_RESOURCE_MAP[],3,FALSE)</f>
        <v>2</v>
      </c>
      <c r="B199" s="25" t="str">
        <f>IFERROR(VLOOKUP(C199,_PACKAGES_MAP[],3,FALSE),"-")</f>
        <v>-</v>
      </c>
      <c r="C199" s="32" t="s">
        <v>15</v>
      </c>
      <c r="D199" s="32" t="s">
        <v>21</v>
      </c>
      <c r="E199" s="32" t="s">
        <v>600</v>
      </c>
      <c r="F199" s="32" t="str">
        <f>VLOOKUP(C199,_RESOURCE_MAP[],2,FALSE)</f>
        <v>SIP Client Codec</v>
      </c>
      <c r="G199" s="46" t="str">
        <f>CONCATENATE(F199," ",VLOOKUP(E199,_FIELDS_DESCRIPTION_MAP[],2,FALSE))</f>
        <v>SIP Client Codec packetization time interval.</v>
      </c>
      <c r="H199" s="32" t="s">
        <v>570</v>
      </c>
      <c r="I199" s="32" t="s">
        <v>564</v>
      </c>
      <c r="J199" s="32" t="s">
        <v>561</v>
      </c>
      <c r="K199" s="34" t="s">
        <v>1658</v>
      </c>
      <c r="L199" s="34" t="s">
        <v>1259</v>
      </c>
      <c r="M199" s="34" t="s">
        <v>1260</v>
      </c>
      <c r="N199" s="72" t="str">
        <f t="shared" si="3"/>
        <v>Default Value is "the existing configuration". Possible values are "10", "20" or "30". Format is expressed in ms.</v>
      </c>
    </row>
    <row r="200" spans="1:14" s="1" customFormat="1" x14ac:dyDescent="0.25">
      <c r="A200" s="33">
        <f>VLOOKUP(C200,_RESOURCE_MAP[],3,FALSE)</f>
        <v>2</v>
      </c>
      <c r="B200" s="25" t="str">
        <f>IFERROR(VLOOKUP(C200,_PACKAGES_MAP[],3,FALSE),"-")</f>
        <v>-</v>
      </c>
      <c r="C200" s="32" t="s">
        <v>15</v>
      </c>
      <c r="D200" s="32" t="s">
        <v>21</v>
      </c>
      <c r="E200" s="32" t="s">
        <v>599</v>
      </c>
      <c r="F200" s="32" t="str">
        <f>VLOOKUP(C200,_RESOURCE_MAP[],2,FALSE)</f>
        <v>SIP Client Codec</v>
      </c>
      <c r="G200" s="46" t="str">
        <f>CONCATENATE(F200," ",VLOOKUP(E200,_FIELDS_DESCRIPTION_MAP[],2,FALSE))</f>
        <v>SIP Client Codec priority.</v>
      </c>
      <c r="H200" s="32" t="s">
        <v>570</v>
      </c>
      <c r="I200" s="32" t="s">
        <v>564</v>
      </c>
      <c r="J200" s="32" t="s">
        <v>561</v>
      </c>
      <c r="K200" s="34" t="s">
        <v>1658</v>
      </c>
      <c r="L200" s="34" t="s">
        <v>1265</v>
      </c>
      <c r="M200" s="34" t="s">
        <v>1</v>
      </c>
      <c r="N200" s="72" t="str">
        <f t="shared" si="3"/>
        <v xml:space="preserve">Default Value is "the existing configuration". Possible values are &gt;= 0, "0" is highest priority. </v>
      </c>
    </row>
    <row r="201" spans="1:14" s="1" customFormat="1" x14ac:dyDescent="0.25">
      <c r="A201" s="33">
        <f>VLOOKUP(C201,_RESOURCE_MAP[],3,FALSE)</f>
        <v>2</v>
      </c>
      <c r="B201" s="25" t="str">
        <f>IFERROR(VLOOKUP(C201,_PACKAGES_MAP[],3,FALSE),"-")</f>
        <v>-</v>
      </c>
      <c r="C201" s="32" t="s">
        <v>13</v>
      </c>
      <c r="D201" s="32" t="s">
        <v>19</v>
      </c>
      <c r="E201" s="32" t="s">
        <v>720</v>
      </c>
      <c r="F201" s="32" t="str">
        <f>VLOOKUP(C201,_RESOURCE_MAP[],2,FALSE)</f>
        <v>SIP Client Extension</v>
      </c>
      <c r="G201" s="46" t="str">
        <f>CONCATENATE(F201," ",VLOOKUP(E201,_FIELDS_DESCRIPTION_MAP[],2,FALSE))</f>
        <v>SIP Client Extension authentication type.</v>
      </c>
      <c r="H201" s="32" t="s">
        <v>565</v>
      </c>
      <c r="I201" s="32" t="s">
        <v>564</v>
      </c>
      <c r="J201" s="32" t="s">
        <v>561</v>
      </c>
      <c r="K201" s="34" t="s">
        <v>2234</v>
      </c>
      <c r="L201" s="34" t="s">
        <v>2235</v>
      </c>
      <c r="M201" s="34" t="s">
        <v>1</v>
      </c>
      <c r="N201" s="72" t="str">
        <f t="shared" si="3"/>
        <v xml:space="preserve">Default Value is "None". Possible values are "None" (no authentication), "Digest" (encrypted authentication). </v>
      </c>
    </row>
    <row r="202" spans="1:14" s="1" customFormat="1" x14ac:dyDescent="0.25">
      <c r="A202" s="33">
        <f>VLOOKUP(C202,_RESOURCE_MAP[],3,FALSE)</f>
        <v>2</v>
      </c>
      <c r="B202" s="25" t="str">
        <f>IFERROR(VLOOKUP(C202,_PACKAGES_MAP[],3,FALSE),"-")</f>
        <v>-</v>
      </c>
      <c r="C202" s="32" t="s">
        <v>13</v>
      </c>
      <c r="D202" s="32" t="s">
        <v>19</v>
      </c>
      <c r="E202" s="32" t="s">
        <v>566</v>
      </c>
      <c r="F202" s="32" t="str">
        <f>VLOOKUP(C202,_RESOURCE_MAP[],2,FALSE)</f>
        <v>SIP Client Extension</v>
      </c>
      <c r="G202" s="46" t="str">
        <f>CONCATENATE(F202," ",VLOOKUP(E202,_FIELDS_DESCRIPTION_MAP[],2,FALSE))</f>
        <v>SIP Client Extension administrative status.</v>
      </c>
      <c r="H202" s="32" t="s">
        <v>567</v>
      </c>
      <c r="I202" s="32" t="s">
        <v>564</v>
      </c>
      <c r="J202" s="32" t="s">
        <v>561</v>
      </c>
      <c r="K202" s="34" t="s">
        <v>1183</v>
      </c>
      <c r="L202" s="34" t="s">
        <v>1184</v>
      </c>
      <c r="M202" s="34" t="s">
        <v>1</v>
      </c>
      <c r="N202" s="72" t="str">
        <f t="shared" si="3"/>
        <v xml:space="preserve">Default Value is "true". Possible values are "true" or "false". </v>
      </c>
    </row>
    <row r="203" spans="1:14" s="1" customFormat="1" x14ac:dyDescent="0.25">
      <c r="A203" s="33">
        <f>VLOOKUP(C203,_RESOURCE_MAP[],3,FALSE)</f>
        <v>2</v>
      </c>
      <c r="B203" s="25" t="str">
        <f>IFERROR(VLOOKUP(C203,_PACKAGES_MAP[],3,FALSE),"-")</f>
        <v>-</v>
      </c>
      <c r="C203" s="32" t="s">
        <v>13</v>
      </c>
      <c r="D203" s="32" t="s">
        <v>19</v>
      </c>
      <c r="E203" s="32" t="s">
        <v>558</v>
      </c>
      <c r="F203" s="32" t="str">
        <f>VLOOKUP(C203,_RESOURCE_MAP[],2,FALSE)</f>
        <v>SIP Client Extension</v>
      </c>
      <c r="G203" s="46" t="str">
        <f>CONCATENATE(F203," ",VLOOKUP(E203,_FIELDS_DESCRIPTION_MAP[],2,FALSE))</f>
        <v>SIP Client Extension unique identifier.</v>
      </c>
      <c r="H203" s="32" t="s">
        <v>565</v>
      </c>
      <c r="I203" s="32" t="s">
        <v>563</v>
      </c>
      <c r="J203" s="32" t="s">
        <v>561</v>
      </c>
      <c r="K203" s="34" t="s">
        <v>2059</v>
      </c>
      <c r="L203" s="34" t="s">
        <v>1194</v>
      </c>
      <c r="M203" s="34" t="s">
        <v>1</v>
      </c>
      <c r="N203" s="72" t="str">
        <f t="shared" si="3"/>
        <v xml:space="preserve">Default Value is "an integer starting at 0". Possible values are any string with length from 1 up to 64 chars. </v>
      </c>
    </row>
    <row r="204" spans="1:14" s="1" customFormat="1" x14ac:dyDescent="0.25">
      <c r="A204" s="33">
        <f>VLOOKUP(C204,_RESOURCE_MAP[],3,FALSE)</f>
        <v>2</v>
      </c>
      <c r="B204" s="25" t="str">
        <f>IFERROR(VLOOKUP(C204,_PACKAGES_MAP[],3,FALSE),"-")</f>
        <v>-</v>
      </c>
      <c r="C204" s="32" t="s">
        <v>13</v>
      </c>
      <c r="D204" s="32" t="s">
        <v>19</v>
      </c>
      <c r="E204" s="32" t="s">
        <v>560</v>
      </c>
      <c r="F204" s="32" t="str">
        <f>VLOOKUP(C204,_RESOURCE_MAP[],2,FALSE)</f>
        <v>SIP Client Extension</v>
      </c>
      <c r="G204" s="46" t="str">
        <f>CONCATENATE(F204," ",VLOOKUP(E204,_FIELDS_DESCRIPTION_MAP[],2,FALSE))</f>
        <v>SIP Client Extension password.</v>
      </c>
      <c r="H204" s="32" t="s">
        <v>565</v>
      </c>
      <c r="I204" s="32" t="s">
        <v>564</v>
      </c>
      <c r="J204" s="32" t="s">
        <v>561</v>
      </c>
      <c r="K204" s="34" t="s">
        <v>1182</v>
      </c>
      <c r="L204" s="34" t="s">
        <v>1</v>
      </c>
      <c r="M204" s="34" t="s">
        <v>1</v>
      </c>
      <c r="N204" s="72" t="str">
        <f t="shared" si="3"/>
        <v xml:space="preserve">Default Value is "null". </v>
      </c>
    </row>
    <row r="205" spans="1:14" s="1" customFormat="1" x14ac:dyDescent="0.25">
      <c r="A205" s="33">
        <f>VLOOKUP(C205,_RESOURCE_MAP[],3,FALSE)</f>
        <v>2</v>
      </c>
      <c r="B205" s="25" t="str">
        <f>IFERROR(VLOOKUP(C205,_PACKAGES_MAP[],3,FALSE),"-")</f>
        <v>-</v>
      </c>
      <c r="C205" s="32" t="s">
        <v>13</v>
      </c>
      <c r="D205" s="32" t="s">
        <v>19</v>
      </c>
      <c r="E205" s="32" t="s">
        <v>602</v>
      </c>
      <c r="F205" s="32" t="str">
        <f>VLOOKUP(C205,_RESOURCE_MAP[],2,FALSE)</f>
        <v>SIP Client Extension</v>
      </c>
      <c r="G205" s="46" t="str">
        <f>CONCATENATE(F205," ",VLOOKUP(E205,_FIELDS_DESCRIPTION_MAP[],2,FALSE))</f>
        <v>SIP Client Extension realm.</v>
      </c>
      <c r="H205" s="32" t="s">
        <v>565</v>
      </c>
      <c r="I205" s="32" t="s">
        <v>564</v>
      </c>
      <c r="J205" s="32" t="s">
        <v>552</v>
      </c>
      <c r="K205" s="34" t="s">
        <v>1</v>
      </c>
      <c r="L205" s="34" t="s">
        <v>1</v>
      </c>
      <c r="M205" s="34" t="s">
        <v>1</v>
      </c>
      <c r="N205" s="72" t="str">
        <f t="shared" si="3"/>
        <v>-</v>
      </c>
    </row>
    <row r="206" spans="1:14" s="1" customFormat="1" x14ac:dyDescent="0.25">
      <c r="A206" s="33">
        <f>VLOOKUP(C206,_RESOURCE_MAP[],3,FALSE)</f>
        <v>2</v>
      </c>
      <c r="B206" s="25" t="str">
        <f>IFERROR(VLOOKUP(C206,_PACKAGES_MAP[],3,FALSE),"-")</f>
        <v>-</v>
      </c>
      <c r="C206" s="32" t="s">
        <v>13</v>
      </c>
      <c r="D206" s="32" t="s">
        <v>19</v>
      </c>
      <c r="E206" s="32" t="s">
        <v>601</v>
      </c>
      <c r="F206" s="32" t="str">
        <f>VLOOKUP(C206,_RESOURCE_MAP[],2,FALSE)</f>
        <v>SIP Client Extension</v>
      </c>
      <c r="G206" s="46" t="str">
        <f>CONCATENATE(F206," ",VLOOKUP(E206,_FIELDS_DESCRIPTION_MAP[],2,FALSE))</f>
        <v>SIP Client Extension Unique Resource Identifier (URI).</v>
      </c>
      <c r="H206" s="32" t="s">
        <v>565</v>
      </c>
      <c r="I206" s="32" t="s">
        <v>564</v>
      </c>
      <c r="J206" s="32" t="s">
        <v>552</v>
      </c>
      <c r="K206" s="34" t="s">
        <v>1</v>
      </c>
      <c r="L206" s="34" t="s">
        <v>1</v>
      </c>
      <c r="M206" s="34" t="s">
        <v>1</v>
      </c>
      <c r="N206" s="72" t="str">
        <f t="shared" si="3"/>
        <v>-</v>
      </c>
    </row>
    <row r="207" spans="1:14" s="3" customFormat="1" x14ac:dyDescent="0.25">
      <c r="A207" s="33">
        <f>VLOOKUP(C207,_RESOURCE_MAP[],3,FALSE)</f>
        <v>2</v>
      </c>
      <c r="B207" s="25" t="str">
        <f>IFERROR(VLOOKUP(C207,_PACKAGES_MAP[],3,FALSE),"-")</f>
        <v>-</v>
      </c>
      <c r="C207" s="32" t="s">
        <v>13</v>
      </c>
      <c r="D207" s="32" t="s">
        <v>19</v>
      </c>
      <c r="E207" s="32" t="s">
        <v>559</v>
      </c>
      <c r="F207" s="32" t="str">
        <f>VLOOKUP(C207,_RESOURCE_MAP[],2,FALSE)</f>
        <v>SIP Client Extension</v>
      </c>
      <c r="G207" s="46" t="str">
        <f>CONCATENATE(F207," ",VLOOKUP(E207,_FIELDS_DESCRIPTION_MAP[],2,FALSE))</f>
        <v>SIP Client Extension username.</v>
      </c>
      <c r="H207" s="32" t="s">
        <v>565</v>
      </c>
      <c r="I207" s="32" t="s">
        <v>564</v>
      </c>
      <c r="J207" s="32" t="s">
        <v>561</v>
      </c>
      <c r="K207" s="34" t="s">
        <v>1182</v>
      </c>
      <c r="L207" s="34" t="s">
        <v>1</v>
      </c>
      <c r="M207" s="34" t="s">
        <v>1</v>
      </c>
      <c r="N207" s="72" t="str">
        <f t="shared" si="3"/>
        <v xml:space="preserve">Default Value is "null". </v>
      </c>
    </row>
    <row r="208" spans="1:14" s="1" customFormat="1" x14ac:dyDescent="0.25">
      <c r="A208" s="33">
        <f>VLOOKUP(C208,_RESOURCE_MAP[],3,FALSE)</f>
        <v>2</v>
      </c>
      <c r="B208" s="25" t="str">
        <f>IFERROR(VLOOKUP(C208,_PACKAGES_MAP[],3,FALSE),"-")</f>
        <v>-</v>
      </c>
      <c r="C208" s="32" t="s">
        <v>13</v>
      </c>
      <c r="D208" s="32" t="s">
        <v>20</v>
      </c>
      <c r="E208" s="32" t="s">
        <v>569</v>
      </c>
      <c r="F208" s="32" t="str">
        <f>VLOOKUP(C208,_RESOURCE_MAP[],2,FALSE)</f>
        <v>SIP Client Extension</v>
      </c>
      <c r="G208" s="46" t="str">
        <f>CONCATENATE(F208," ",VLOOKUP(E208,_FIELDS_DESCRIPTION_MAP[],2,FALSE))</f>
        <v>SIP Client Extension maximum number of returned entries.</v>
      </c>
      <c r="H208" s="32" t="s">
        <v>570</v>
      </c>
      <c r="I208" s="32" t="s">
        <v>563</v>
      </c>
      <c r="J208" s="32" t="s">
        <v>561</v>
      </c>
      <c r="K208" s="34" t="s">
        <v>1186</v>
      </c>
      <c r="L208" s="34" t="s">
        <v>1187</v>
      </c>
      <c r="M208" s="34" t="s">
        <v>1</v>
      </c>
      <c r="N208" s="72" t="str">
        <f t="shared" si="3"/>
        <v xml:space="preserve">Default Value is "0". Possible values are "0" to fetch all entries or positive integer. </v>
      </c>
    </row>
    <row r="209" spans="1:14" s="1" customFormat="1" x14ac:dyDescent="0.25">
      <c r="A209" s="33">
        <f>VLOOKUP(C209,_RESOURCE_MAP[],3,FALSE)</f>
        <v>2</v>
      </c>
      <c r="B209" s="25" t="str">
        <f>IFERROR(VLOOKUP(C209,_PACKAGES_MAP[],3,FALSE),"-")</f>
        <v>-</v>
      </c>
      <c r="C209" s="32" t="s">
        <v>13</v>
      </c>
      <c r="D209" s="32" t="s">
        <v>20</v>
      </c>
      <c r="E209" s="32" t="s">
        <v>20</v>
      </c>
      <c r="F209" s="32" t="str">
        <f>VLOOKUP(C209,_RESOURCE_MAP[],2,FALSE)</f>
        <v>SIP Client Extension</v>
      </c>
      <c r="G209" s="46" t="str">
        <f>CONCATENATE(F209," ",VLOOKUP(E209,_FIELDS_DESCRIPTION_MAP[],2,FALSE))</f>
        <v>SIP Client Extension list of entries.</v>
      </c>
      <c r="H209" s="32" t="s">
        <v>20</v>
      </c>
      <c r="I209" s="32" t="s">
        <v>572</v>
      </c>
      <c r="J209" s="32" t="s">
        <v>1</v>
      </c>
      <c r="K209" s="34" t="s">
        <v>1</v>
      </c>
      <c r="L209" s="34" t="s">
        <v>1</v>
      </c>
      <c r="M209" s="34" t="s">
        <v>1</v>
      </c>
      <c r="N209" s="72" t="str">
        <f t="shared" si="3"/>
        <v>-</v>
      </c>
    </row>
    <row r="210" spans="1:14" s="1" customFormat="1" x14ac:dyDescent="0.25">
      <c r="A210" s="33">
        <f>VLOOKUP(C210,_RESOURCE_MAP[],3,FALSE)</f>
        <v>2</v>
      </c>
      <c r="B210" s="25" t="str">
        <f>IFERROR(VLOOKUP(C210,_PACKAGES_MAP[],3,FALSE),"-")</f>
        <v>-</v>
      </c>
      <c r="C210" s="32" t="s">
        <v>13</v>
      </c>
      <c r="D210" s="32" t="s">
        <v>20</v>
      </c>
      <c r="E210" s="32" t="s">
        <v>571</v>
      </c>
      <c r="F210" s="32" t="str">
        <f>VLOOKUP(C210,_RESOURCE_MAP[],2,FALSE)</f>
        <v>SIP Client Extension</v>
      </c>
      <c r="G210" s="46" t="str">
        <f>CONCATENATE(F210," ",VLOOKUP(E210,_FIELDS_DESCRIPTION_MAP[],2,FALSE))</f>
        <v>SIP Client Extension list start offset.</v>
      </c>
      <c r="H210" s="32" t="s">
        <v>570</v>
      </c>
      <c r="I210" s="32" t="s">
        <v>563</v>
      </c>
      <c r="J210" s="32" t="s">
        <v>561</v>
      </c>
      <c r="K210" s="34" t="s">
        <v>1186</v>
      </c>
      <c r="L210" s="34" t="s">
        <v>1187</v>
      </c>
      <c r="M210" s="34" t="s">
        <v>1</v>
      </c>
      <c r="N210" s="72" t="str">
        <f t="shared" si="3"/>
        <v xml:space="preserve">Default Value is "0". Possible values are "0" to fetch all entries or positive integer. </v>
      </c>
    </row>
    <row r="211" spans="1:14" s="1" customFormat="1" x14ac:dyDescent="0.25">
      <c r="A211" s="33">
        <f>VLOOKUP(C211,_RESOURCE_MAP[],3,FALSE)</f>
        <v>2</v>
      </c>
      <c r="B211" s="25" t="str">
        <f>IFERROR(VLOOKUP(C211,_PACKAGES_MAP[],3,FALSE),"-")</f>
        <v>-</v>
      </c>
      <c r="C211" s="32" t="s">
        <v>24</v>
      </c>
      <c r="D211" s="32" t="s">
        <v>22</v>
      </c>
      <c r="E211" s="32" t="s">
        <v>720</v>
      </c>
      <c r="F211" s="32" t="str">
        <f>VLOOKUP(C211,_RESOURCE_MAP[],2,FALSE)</f>
        <v>SIP Client Extension</v>
      </c>
      <c r="G211" s="46" t="str">
        <f>CONCATENATE(F211," ",VLOOKUP(E211,_FIELDS_DESCRIPTION_MAP[],2,FALSE))</f>
        <v>SIP Client Extension authentication type.</v>
      </c>
      <c r="H211" s="32" t="s">
        <v>565</v>
      </c>
      <c r="I211" s="32" t="s">
        <v>572</v>
      </c>
      <c r="J211" s="32" t="s">
        <v>1</v>
      </c>
      <c r="K211" s="34" t="s">
        <v>1</v>
      </c>
      <c r="L211" s="34" t="s">
        <v>2235</v>
      </c>
      <c r="M211" s="34" t="s">
        <v>1</v>
      </c>
      <c r="N211" s="72" t="str">
        <f t="shared" si="3"/>
        <v xml:space="preserve">Possible values are "None" (no authentication), "Digest" (encrypted authentication). </v>
      </c>
    </row>
    <row r="212" spans="1:14" s="1" customFormat="1" x14ac:dyDescent="0.25">
      <c r="A212" s="33">
        <f>VLOOKUP(C212,_RESOURCE_MAP[],3,FALSE)</f>
        <v>2</v>
      </c>
      <c r="B212" s="25" t="str">
        <f>IFERROR(VLOOKUP(C212,_PACKAGES_MAP[],3,FALSE),"-")</f>
        <v>-</v>
      </c>
      <c r="C212" s="32" t="s">
        <v>24</v>
      </c>
      <c r="D212" s="32" t="s">
        <v>22</v>
      </c>
      <c r="E212" s="32" t="s">
        <v>566</v>
      </c>
      <c r="F212" s="32" t="str">
        <f>VLOOKUP(C212,_RESOURCE_MAP[],2,FALSE)</f>
        <v>SIP Client Extension</v>
      </c>
      <c r="G212" s="46" t="str">
        <f>CONCATENATE(F212," ",VLOOKUP(E212,_FIELDS_DESCRIPTION_MAP[],2,FALSE))</f>
        <v>SIP Client Extension administrative status.</v>
      </c>
      <c r="H212" s="32" t="s">
        <v>567</v>
      </c>
      <c r="I212" s="32" t="s">
        <v>572</v>
      </c>
      <c r="J212" s="32" t="s">
        <v>1</v>
      </c>
      <c r="K212" s="34" t="s">
        <v>1</v>
      </c>
      <c r="L212" s="34" t="s">
        <v>1184</v>
      </c>
      <c r="M212" s="34" t="s">
        <v>1</v>
      </c>
      <c r="N212" s="72" t="str">
        <f t="shared" si="3"/>
        <v xml:space="preserve">Possible values are "true" or "false". </v>
      </c>
    </row>
    <row r="213" spans="1:14" s="1" customFormat="1" x14ac:dyDescent="0.25">
      <c r="A213" s="33">
        <f>VLOOKUP(C213,_RESOURCE_MAP[],3,FALSE)</f>
        <v>2</v>
      </c>
      <c r="B213" s="25" t="str">
        <f>IFERROR(VLOOKUP(C213,_PACKAGES_MAP[],3,FALSE),"-")</f>
        <v>-</v>
      </c>
      <c r="C213" s="32" t="s">
        <v>24</v>
      </c>
      <c r="D213" s="32" t="s">
        <v>22</v>
      </c>
      <c r="E213" s="32" t="s">
        <v>573</v>
      </c>
      <c r="F213" s="32" t="str">
        <f>VLOOKUP(C213,_RESOURCE_MAP[],2,FALSE)</f>
        <v>SIP Client Extension</v>
      </c>
      <c r="G213" s="46" t="str">
        <f>CONCATENATE(F213," ",VLOOKUP(E213,_FIELDS_DESCRIPTION_MAP[],2,FALSE))</f>
        <v>SIP Client Extension password hash fingerprint.</v>
      </c>
      <c r="H213" s="32" t="s">
        <v>565</v>
      </c>
      <c r="I213" s="32" t="s">
        <v>572</v>
      </c>
      <c r="J213" s="32" t="s">
        <v>1</v>
      </c>
      <c r="K213" s="34" t="s">
        <v>1</v>
      </c>
      <c r="L213" s="34" t="s">
        <v>1</v>
      </c>
      <c r="M213" s="34" t="s">
        <v>1</v>
      </c>
      <c r="N213" s="72" t="str">
        <f t="shared" si="3"/>
        <v>-</v>
      </c>
    </row>
    <row r="214" spans="1:14" s="1" customFormat="1" x14ac:dyDescent="0.25">
      <c r="A214" s="33">
        <f>VLOOKUP(C214,_RESOURCE_MAP[],3,FALSE)</f>
        <v>2</v>
      </c>
      <c r="B214" s="25" t="str">
        <f>IFERROR(VLOOKUP(C214,_PACKAGES_MAP[],3,FALSE),"-")</f>
        <v>-</v>
      </c>
      <c r="C214" s="32" t="s">
        <v>24</v>
      </c>
      <c r="D214" s="32" t="s">
        <v>22</v>
      </c>
      <c r="E214" s="32" t="s">
        <v>574</v>
      </c>
      <c r="F214" s="32" t="str">
        <f>VLOOKUP(C214,_RESOURCE_MAP[],2,FALSE)</f>
        <v>SIP Client Extension</v>
      </c>
      <c r="G214" s="46" t="str">
        <f>CONCATENATE(F214," ",VLOOKUP(E214,_FIELDS_DESCRIPTION_MAP[],2,FALSE))</f>
        <v>SIP Client Extension password hash type.</v>
      </c>
      <c r="H214" s="32" t="s">
        <v>565</v>
      </c>
      <c r="I214" s="32" t="s">
        <v>572</v>
      </c>
      <c r="J214" s="32" t="s">
        <v>1</v>
      </c>
      <c r="K214" s="34" t="s">
        <v>1</v>
      </c>
      <c r="L214" s="34" t="s">
        <v>1188</v>
      </c>
      <c r="M214" s="34" t="s">
        <v>1</v>
      </c>
      <c r="N214" s="72" t="str">
        <f t="shared" si="3"/>
        <v xml:space="preserve">Possible values are "MD5", "SHA-256" or "SHA-512". </v>
      </c>
    </row>
    <row r="215" spans="1:14" s="1" customFormat="1" x14ac:dyDescent="0.25">
      <c r="A215" s="33">
        <f>VLOOKUP(C215,_RESOURCE_MAP[],3,FALSE)</f>
        <v>2</v>
      </c>
      <c r="B215" s="25" t="str">
        <f>IFERROR(VLOOKUP(C215,_PACKAGES_MAP[],3,FALSE),"-")</f>
        <v>-</v>
      </c>
      <c r="C215" s="32" t="s">
        <v>24</v>
      </c>
      <c r="D215" s="32" t="s">
        <v>22</v>
      </c>
      <c r="E215" s="32" t="s">
        <v>558</v>
      </c>
      <c r="F215" s="32" t="str">
        <f>VLOOKUP(C215,_RESOURCE_MAP[],2,FALSE)</f>
        <v>SIP Client Extension</v>
      </c>
      <c r="G215" s="46" t="str">
        <f>CONCATENATE(F215," ",VLOOKUP(E215,_FIELDS_DESCRIPTION_MAP[],2,FALSE))</f>
        <v>SIP Client Extension unique identifier.</v>
      </c>
      <c r="H215" s="32" t="s">
        <v>565</v>
      </c>
      <c r="I215" s="32" t="s">
        <v>572</v>
      </c>
      <c r="J215" s="32" t="s">
        <v>1</v>
      </c>
      <c r="K215" s="34" t="s">
        <v>1</v>
      </c>
      <c r="L215" s="34" t="s">
        <v>1194</v>
      </c>
      <c r="M215" s="34" t="s">
        <v>1193</v>
      </c>
      <c r="N215" s="72" t="str">
        <f t="shared" si="3"/>
        <v>Possible values are any string with length from 1 up to 64 chars. Format is 1 up to 64 chars.</v>
      </c>
    </row>
    <row r="216" spans="1:14" s="1" customFormat="1" x14ac:dyDescent="0.25">
      <c r="A216" s="33">
        <f>VLOOKUP(C216,_RESOURCE_MAP[],3,FALSE)</f>
        <v>2</v>
      </c>
      <c r="B216" s="25" t="str">
        <f>IFERROR(VLOOKUP(C216,_PACKAGES_MAP[],3,FALSE),"-")</f>
        <v>-</v>
      </c>
      <c r="C216" s="32" t="s">
        <v>24</v>
      </c>
      <c r="D216" s="32" t="s">
        <v>22</v>
      </c>
      <c r="E216" s="32" t="s">
        <v>602</v>
      </c>
      <c r="F216" s="32" t="str">
        <f>VLOOKUP(C216,_RESOURCE_MAP[],2,FALSE)</f>
        <v>SIP Client Extension</v>
      </c>
      <c r="G216" s="46" t="str">
        <f>CONCATENATE(F216," ",VLOOKUP(E216,_FIELDS_DESCRIPTION_MAP[],2,FALSE))</f>
        <v>SIP Client Extension realm.</v>
      </c>
      <c r="H216" s="32" t="s">
        <v>565</v>
      </c>
      <c r="I216" s="32" t="s">
        <v>572</v>
      </c>
      <c r="J216" s="32" t="s">
        <v>1</v>
      </c>
      <c r="K216" s="34" t="s">
        <v>1</v>
      </c>
      <c r="L216" s="34" t="s">
        <v>1223</v>
      </c>
      <c r="M216" s="34" t="s">
        <v>1</v>
      </c>
      <c r="N216" s="72" t="str">
        <f t="shared" si="3"/>
        <v xml:space="preserve">Possible values are "null" or any string with length from 1 up to 64 chars. </v>
      </c>
    </row>
    <row r="217" spans="1:14" s="1" customFormat="1" x14ac:dyDescent="0.25">
      <c r="A217" s="33">
        <f>VLOOKUP(C217,_RESOURCE_MAP[],3,FALSE)</f>
        <v>2</v>
      </c>
      <c r="B217" s="25" t="str">
        <f>IFERROR(VLOOKUP(C217,_PACKAGES_MAP[],3,FALSE),"-")</f>
        <v>-</v>
      </c>
      <c r="C217" s="32" t="s">
        <v>24</v>
      </c>
      <c r="D217" s="32" t="s">
        <v>22</v>
      </c>
      <c r="E217" s="32" t="s">
        <v>579</v>
      </c>
      <c r="F217" s="32" t="str">
        <f>VLOOKUP(C217,_RESOURCE_MAP[],2,FALSE)</f>
        <v>SIP Client Extension</v>
      </c>
      <c r="G217" s="46" t="str">
        <f>CONCATENATE(F217," ",VLOOKUP(E217,_FIELDS_DESCRIPTION_MAP[],2,FALSE))</f>
        <v>SIP Client Extension operational status.</v>
      </c>
      <c r="H217" s="32" t="s">
        <v>565</v>
      </c>
      <c r="I217" s="32" t="s">
        <v>572</v>
      </c>
      <c r="J217" s="32" t="s">
        <v>1</v>
      </c>
      <c r="K217" s="34" t="s">
        <v>1</v>
      </c>
      <c r="L217" s="34" t="s">
        <v>1289</v>
      </c>
      <c r="M217" s="34" t="s">
        <v>1</v>
      </c>
      <c r="N217" s="72" t="str">
        <f t="shared" si="3"/>
        <v xml:space="preserve">Possible values are "Active", "Disabled", "Error". </v>
      </c>
    </row>
    <row r="218" spans="1:14" s="1" customFormat="1" x14ac:dyDescent="0.25">
      <c r="A218" s="33">
        <f>VLOOKUP(C218,_RESOURCE_MAP[],3,FALSE)</f>
        <v>2</v>
      </c>
      <c r="B218" s="25" t="str">
        <f>IFERROR(VLOOKUP(C218,_PACKAGES_MAP[],3,FALSE),"-")</f>
        <v>-</v>
      </c>
      <c r="C218" s="32" t="s">
        <v>24</v>
      </c>
      <c r="D218" s="32" t="s">
        <v>22</v>
      </c>
      <c r="E218" s="32" t="s">
        <v>601</v>
      </c>
      <c r="F218" s="32" t="str">
        <f>VLOOKUP(C218,_RESOURCE_MAP[],2,FALSE)</f>
        <v>SIP Client Extension</v>
      </c>
      <c r="G218" s="46" t="str">
        <f>CONCATENATE(F218," ",VLOOKUP(E218,_FIELDS_DESCRIPTION_MAP[],2,FALSE))</f>
        <v>SIP Client Extension Unique Resource Identifier (URI).</v>
      </c>
      <c r="H218" s="32" t="s">
        <v>565</v>
      </c>
      <c r="I218" s="32" t="s">
        <v>572</v>
      </c>
      <c r="J218" s="32" t="s">
        <v>1</v>
      </c>
      <c r="K218" s="34" t="s">
        <v>1</v>
      </c>
      <c r="L218" s="34" t="s">
        <v>1</v>
      </c>
      <c r="M218" s="34" t="s">
        <v>1</v>
      </c>
      <c r="N218" s="72" t="str">
        <f t="shared" si="3"/>
        <v>-</v>
      </c>
    </row>
    <row r="219" spans="1:14" s="3" customFormat="1" x14ac:dyDescent="0.25">
      <c r="A219" s="33">
        <f>VLOOKUP(C219,_RESOURCE_MAP[],3,FALSE)</f>
        <v>2</v>
      </c>
      <c r="B219" s="25" t="str">
        <f>IFERROR(VLOOKUP(C219,_PACKAGES_MAP[],3,FALSE),"-")</f>
        <v>-</v>
      </c>
      <c r="C219" s="32" t="s">
        <v>24</v>
      </c>
      <c r="D219" s="32" t="s">
        <v>22</v>
      </c>
      <c r="E219" s="32" t="s">
        <v>559</v>
      </c>
      <c r="F219" s="32" t="str">
        <f>VLOOKUP(C219,_RESOURCE_MAP[],2,FALSE)</f>
        <v>SIP Client Extension</v>
      </c>
      <c r="G219" s="46" t="str">
        <f>CONCATENATE(F219," ",VLOOKUP(E219,_FIELDS_DESCRIPTION_MAP[],2,FALSE))</f>
        <v>SIP Client Extension username.</v>
      </c>
      <c r="H219" s="32" t="s">
        <v>565</v>
      </c>
      <c r="I219" s="32" t="s">
        <v>572</v>
      </c>
      <c r="J219" s="32" t="s">
        <v>1</v>
      </c>
      <c r="K219" s="34" t="s">
        <v>1</v>
      </c>
      <c r="L219" s="34" t="s">
        <v>1194</v>
      </c>
      <c r="M219" s="34" t="s">
        <v>1</v>
      </c>
      <c r="N219" s="72" t="str">
        <f t="shared" si="3"/>
        <v xml:space="preserve">Possible values are any string with length from 1 up to 64 chars. </v>
      </c>
    </row>
    <row r="220" spans="1:14" s="3" customFormat="1" x14ac:dyDescent="0.25">
      <c r="A220" s="33">
        <f>VLOOKUP(C220,_RESOURCE_MAP[],3,FALSE)</f>
        <v>2</v>
      </c>
      <c r="B220" s="25" t="str">
        <f>IFERROR(VLOOKUP(C220,_PACKAGES_MAP[],3,FALSE),"-")</f>
        <v>-</v>
      </c>
      <c r="C220" s="32" t="s">
        <v>24</v>
      </c>
      <c r="D220" s="32" t="s">
        <v>21</v>
      </c>
      <c r="E220" s="32" t="s">
        <v>720</v>
      </c>
      <c r="F220" s="32" t="str">
        <f>VLOOKUP(C220,_RESOURCE_MAP[],2,FALSE)</f>
        <v>SIP Client Extension</v>
      </c>
      <c r="G220" s="46" t="str">
        <f>CONCATENATE(F220," ",VLOOKUP(E220,_FIELDS_DESCRIPTION_MAP[],2,FALSE))</f>
        <v>SIP Client Extension authentication type.</v>
      </c>
      <c r="H220" s="32" t="s">
        <v>565</v>
      </c>
      <c r="I220" s="32" t="s">
        <v>564</v>
      </c>
      <c r="J220" s="32" t="s">
        <v>561</v>
      </c>
      <c r="K220" s="34" t="s">
        <v>1658</v>
      </c>
      <c r="L220" s="34" t="s">
        <v>2235</v>
      </c>
      <c r="M220" s="34" t="s">
        <v>1</v>
      </c>
      <c r="N220" s="72" t="str">
        <f t="shared" si="3"/>
        <v xml:space="preserve">Default Value is "the existing configuration". Possible values are "None" (no authentication), "Digest" (encrypted authentication). </v>
      </c>
    </row>
    <row r="221" spans="1:14" s="3" customFormat="1" x14ac:dyDescent="0.25">
      <c r="A221" s="33">
        <f>VLOOKUP(C221,_RESOURCE_MAP[],3,FALSE)</f>
        <v>2</v>
      </c>
      <c r="B221" s="25" t="str">
        <f>IFERROR(VLOOKUP(C221,_PACKAGES_MAP[],3,FALSE),"-")</f>
        <v>-</v>
      </c>
      <c r="C221" s="32" t="s">
        <v>24</v>
      </c>
      <c r="D221" s="32" t="s">
        <v>21</v>
      </c>
      <c r="E221" s="32" t="s">
        <v>566</v>
      </c>
      <c r="F221" s="32" t="str">
        <f>VLOOKUP(C221,_RESOURCE_MAP[],2,FALSE)</f>
        <v>SIP Client Extension</v>
      </c>
      <c r="G221" s="46" t="str">
        <f>CONCATENATE(F221," ",VLOOKUP(E221,_FIELDS_DESCRIPTION_MAP[],2,FALSE))</f>
        <v>SIP Client Extension administrative status.</v>
      </c>
      <c r="H221" s="32" t="s">
        <v>567</v>
      </c>
      <c r="I221" s="32" t="s">
        <v>564</v>
      </c>
      <c r="J221" s="32" t="s">
        <v>561</v>
      </c>
      <c r="K221" s="34" t="s">
        <v>1658</v>
      </c>
      <c r="L221" s="34" t="s">
        <v>1184</v>
      </c>
      <c r="M221" s="34" t="s">
        <v>1</v>
      </c>
      <c r="N221" s="72" t="str">
        <f t="shared" si="3"/>
        <v xml:space="preserve">Default Value is "the existing configuration". Possible values are "true" or "false". </v>
      </c>
    </row>
    <row r="222" spans="1:14" s="1" customFormat="1" x14ac:dyDescent="0.25">
      <c r="A222" s="33">
        <f>VLOOKUP(C222,_RESOURCE_MAP[],3,FALSE)</f>
        <v>2</v>
      </c>
      <c r="B222" s="25" t="str">
        <f>IFERROR(VLOOKUP(C222,_PACKAGES_MAP[],3,FALSE),"-")</f>
        <v>-</v>
      </c>
      <c r="C222" s="32" t="s">
        <v>24</v>
      </c>
      <c r="D222" s="32" t="s">
        <v>21</v>
      </c>
      <c r="E222" s="32" t="s">
        <v>558</v>
      </c>
      <c r="F222" s="32" t="str">
        <f>VLOOKUP(C222,_RESOURCE_MAP[],2,FALSE)</f>
        <v>SIP Client Extension</v>
      </c>
      <c r="G222" s="46" t="str">
        <f>CONCATENATE(F222," ",VLOOKUP(E222,_FIELDS_DESCRIPTION_MAP[],2,FALSE))</f>
        <v>SIP Client Extension unique identifier.</v>
      </c>
      <c r="H222" s="32" t="s">
        <v>565</v>
      </c>
      <c r="I222" s="32" t="s">
        <v>564</v>
      </c>
      <c r="J222" s="32" t="s">
        <v>561</v>
      </c>
      <c r="K222" s="34" t="s">
        <v>1658</v>
      </c>
      <c r="L222" s="34" t="s">
        <v>1194</v>
      </c>
      <c r="M222" s="34" t="s">
        <v>1193</v>
      </c>
      <c r="N222" s="72" t="str">
        <f t="shared" si="3"/>
        <v>Default Value is "the existing configuration". Possible values are any string with length from 1 up to 64 chars. Format is 1 up to 64 chars.</v>
      </c>
    </row>
    <row r="223" spans="1:14" s="1" customFormat="1" x14ac:dyDescent="0.25">
      <c r="A223" s="33">
        <f>VLOOKUP(C223,_RESOURCE_MAP[],3,FALSE)</f>
        <v>2</v>
      </c>
      <c r="B223" s="25" t="str">
        <f>IFERROR(VLOOKUP(C223,_PACKAGES_MAP[],3,FALSE),"-")</f>
        <v>-</v>
      </c>
      <c r="C223" s="32" t="s">
        <v>24</v>
      </c>
      <c r="D223" s="32" t="s">
        <v>21</v>
      </c>
      <c r="E223" s="32" t="s">
        <v>560</v>
      </c>
      <c r="F223" s="32" t="str">
        <f>VLOOKUP(C223,_RESOURCE_MAP[],2,FALSE)</f>
        <v>SIP Client Extension</v>
      </c>
      <c r="G223" s="46" t="str">
        <f>CONCATENATE(F223," ",VLOOKUP(E223,_FIELDS_DESCRIPTION_MAP[],2,FALSE))</f>
        <v>SIP Client Extension password.</v>
      </c>
      <c r="H223" s="32" t="s">
        <v>565</v>
      </c>
      <c r="I223" s="32" t="s">
        <v>564</v>
      </c>
      <c r="J223" s="32" t="s">
        <v>561</v>
      </c>
      <c r="K223" s="34" t="s">
        <v>1658</v>
      </c>
      <c r="L223" s="34" t="s">
        <v>1261</v>
      </c>
      <c r="M223" s="34" t="s">
        <v>1</v>
      </c>
      <c r="N223" s="72" t="str">
        <f t="shared" si="3"/>
        <v xml:space="preserve">Default Value is "the existing configuration". Possible values are any string with length from 3 up to 64 chars. </v>
      </c>
    </row>
    <row r="224" spans="1:14" s="1" customFormat="1" x14ac:dyDescent="0.25">
      <c r="A224" s="33">
        <f>VLOOKUP(C224,_RESOURCE_MAP[],3,FALSE)</f>
        <v>2</v>
      </c>
      <c r="B224" s="25" t="str">
        <f>IFERROR(VLOOKUP(C224,_PACKAGES_MAP[],3,FALSE),"-")</f>
        <v>-</v>
      </c>
      <c r="C224" s="32" t="s">
        <v>24</v>
      </c>
      <c r="D224" s="32" t="s">
        <v>21</v>
      </c>
      <c r="E224" s="32" t="s">
        <v>602</v>
      </c>
      <c r="F224" s="32" t="str">
        <f>VLOOKUP(C224,_RESOURCE_MAP[],2,FALSE)</f>
        <v>SIP Client Extension</v>
      </c>
      <c r="G224" s="46" t="str">
        <f>CONCATENATE(F224," ",VLOOKUP(E224,_FIELDS_DESCRIPTION_MAP[],2,FALSE))</f>
        <v>SIP Client Extension realm.</v>
      </c>
      <c r="H224" s="32" t="s">
        <v>565</v>
      </c>
      <c r="I224" s="32" t="s">
        <v>564</v>
      </c>
      <c r="J224" s="32" t="s">
        <v>561</v>
      </c>
      <c r="K224" s="34" t="s">
        <v>1658</v>
      </c>
      <c r="L224" s="34" t="s">
        <v>1223</v>
      </c>
      <c r="M224" s="34" t="s">
        <v>1</v>
      </c>
      <c r="N224" s="72" t="str">
        <f t="shared" si="3"/>
        <v xml:space="preserve">Default Value is "the existing configuration". Possible values are "null" or any string with length from 1 up to 64 chars. </v>
      </c>
    </row>
    <row r="225" spans="1:14" s="1" customFormat="1" x14ac:dyDescent="0.25">
      <c r="A225" s="33">
        <f>VLOOKUP(C225,_RESOURCE_MAP[],3,FALSE)</f>
        <v>2</v>
      </c>
      <c r="B225" s="25" t="str">
        <f>IFERROR(VLOOKUP(C225,_PACKAGES_MAP[],3,FALSE),"-")</f>
        <v>-</v>
      </c>
      <c r="C225" s="32" t="s">
        <v>24</v>
      </c>
      <c r="D225" s="32" t="s">
        <v>21</v>
      </c>
      <c r="E225" s="32" t="s">
        <v>601</v>
      </c>
      <c r="F225" s="32" t="str">
        <f>VLOOKUP(C225,_RESOURCE_MAP[],2,FALSE)</f>
        <v>SIP Client Extension</v>
      </c>
      <c r="G225" s="46" t="str">
        <f>CONCATENATE(F225," ",VLOOKUP(E225,_FIELDS_DESCRIPTION_MAP[],2,FALSE))</f>
        <v>SIP Client Extension Unique Resource Identifier (URI).</v>
      </c>
      <c r="H225" s="32" t="s">
        <v>565</v>
      </c>
      <c r="I225" s="32" t="s">
        <v>564</v>
      </c>
      <c r="J225" s="32" t="s">
        <v>561</v>
      </c>
      <c r="K225" s="34" t="s">
        <v>1658</v>
      </c>
      <c r="L225" s="34" t="s">
        <v>1</v>
      </c>
      <c r="M225" s="34" t="s">
        <v>1</v>
      </c>
      <c r="N225" s="72" t="str">
        <f t="shared" si="3"/>
        <v xml:space="preserve">Default Value is "the existing configuration". </v>
      </c>
    </row>
    <row r="226" spans="1:14" s="1" customFormat="1" x14ac:dyDescent="0.25">
      <c r="A226" s="33">
        <f>VLOOKUP(C226,_RESOURCE_MAP[],3,FALSE)</f>
        <v>2</v>
      </c>
      <c r="B226" s="25" t="str">
        <f>IFERROR(VLOOKUP(C226,_PACKAGES_MAP[],3,FALSE),"-")</f>
        <v>-</v>
      </c>
      <c r="C226" s="32" t="s">
        <v>24</v>
      </c>
      <c r="D226" s="32" t="s">
        <v>21</v>
      </c>
      <c r="E226" s="32" t="s">
        <v>559</v>
      </c>
      <c r="F226" s="32" t="str">
        <f>VLOOKUP(C226,_RESOURCE_MAP[],2,FALSE)</f>
        <v>SIP Client Extension</v>
      </c>
      <c r="G226" s="46" t="str">
        <f>CONCATENATE(F226," ",VLOOKUP(E226,_FIELDS_DESCRIPTION_MAP[],2,FALSE))</f>
        <v>SIP Client Extension username.</v>
      </c>
      <c r="H226" s="32" t="s">
        <v>565</v>
      </c>
      <c r="I226" s="32" t="s">
        <v>564</v>
      </c>
      <c r="J226" s="32" t="s">
        <v>561</v>
      </c>
      <c r="K226" s="34" t="s">
        <v>1658</v>
      </c>
      <c r="L226" s="34" t="s">
        <v>1194</v>
      </c>
      <c r="M226" s="34" t="s">
        <v>1</v>
      </c>
      <c r="N226" s="72" t="str">
        <f t="shared" si="3"/>
        <v xml:space="preserve">Default Value is "the existing configuration". Possible values are any string with length from 1 up to 64 chars. </v>
      </c>
    </row>
    <row r="227" spans="1:14" s="1" customFormat="1" x14ac:dyDescent="0.25">
      <c r="A227" s="33">
        <f>VLOOKUP(C227,_RESOURCE_MAP[],3,FALSE)</f>
        <v>2</v>
      </c>
      <c r="B227" s="25" t="str">
        <f>IFERROR(VLOOKUP(C227,_PACKAGES_MAP[],3,FALSE),"-")</f>
        <v>-</v>
      </c>
      <c r="C227" s="32" t="s">
        <v>111</v>
      </c>
      <c r="D227" s="32" t="s">
        <v>20</v>
      </c>
      <c r="E227" s="32" t="s">
        <v>569</v>
      </c>
      <c r="F227" s="32" t="str">
        <f>VLOOKUP(C227,_RESOURCE_MAP[],2,FALSE)</f>
        <v>Network Speed Test</v>
      </c>
      <c r="G227" s="46" t="str">
        <f>CONCATENATE(F227," ",VLOOKUP(E227,_FIELDS_DESCRIPTION_MAP[],2,FALSE))</f>
        <v>Network Speed Test maximum number of returned entries.</v>
      </c>
      <c r="H227" s="32" t="s">
        <v>570</v>
      </c>
      <c r="I227" s="32" t="s">
        <v>563</v>
      </c>
      <c r="J227" s="32" t="s">
        <v>561</v>
      </c>
      <c r="K227" s="34" t="s">
        <v>1186</v>
      </c>
      <c r="L227" s="34" t="s">
        <v>1187</v>
      </c>
      <c r="M227" s="34" t="s">
        <v>1</v>
      </c>
      <c r="N227" s="72" t="str">
        <f t="shared" si="3"/>
        <v xml:space="preserve">Default Value is "0". Possible values are "0" to fetch all entries or positive integer. </v>
      </c>
    </row>
    <row r="228" spans="1:14" s="1" customFormat="1" x14ac:dyDescent="0.25">
      <c r="A228" s="33">
        <f>VLOOKUP(C228,_RESOURCE_MAP[],3,FALSE)</f>
        <v>2</v>
      </c>
      <c r="B228" s="25" t="str">
        <f>IFERROR(VLOOKUP(C228,_PACKAGES_MAP[],3,FALSE),"-")</f>
        <v>-</v>
      </c>
      <c r="C228" s="32" t="s">
        <v>111</v>
      </c>
      <c r="D228" s="32" t="s">
        <v>20</v>
      </c>
      <c r="E228" s="32" t="s">
        <v>20</v>
      </c>
      <c r="F228" s="32" t="str">
        <f>VLOOKUP(C228,_RESOURCE_MAP[],2,FALSE)</f>
        <v>Network Speed Test</v>
      </c>
      <c r="G228" s="46" t="str">
        <f>CONCATENATE(F228," ",VLOOKUP(E228,_FIELDS_DESCRIPTION_MAP[],2,FALSE))</f>
        <v>Network Speed Test list of entries.</v>
      </c>
      <c r="H228" s="32" t="s">
        <v>20</v>
      </c>
      <c r="I228" s="32" t="s">
        <v>572</v>
      </c>
      <c r="J228" s="32" t="s">
        <v>1</v>
      </c>
      <c r="K228" s="34" t="s">
        <v>1</v>
      </c>
      <c r="L228" s="34" t="s">
        <v>1</v>
      </c>
      <c r="M228" s="34" t="s">
        <v>1</v>
      </c>
      <c r="N228" s="72" t="str">
        <f t="shared" si="3"/>
        <v>-</v>
      </c>
    </row>
    <row r="229" spans="1:14" s="1" customFormat="1" x14ac:dyDescent="0.25">
      <c r="A229" s="33">
        <f>VLOOKUP(C229,_RESOURCE_MAP[],3,FALSE)</f>
        <v>2</v>
      </c>
      <c r="B229" s="25" t="str">
        <f>IFERROR(VLOOKUP(C229,_PACKAGES_MAP[],3,FALSE),"-")</f>
        <v>-</v>
      </c>
      <c r="C229" s="32" t="s">
        <v>111</v>
      </c>
      <c r="D229" s="32" t="s">
        <v>20</v>
      </c>
      <c r="E229" s="32" t="s">
        <v>571</v>
      </c>
      <c r="F229" s="32" t="str">
        <f>VLOOKUP(C229,_RESOURCE_MAP[],2,FALSE)</f>
        <v>Network Speed Test</v>
      </c>
      <c r="G229" s="46" t="str">
        <f>CONCATENATE(F229," ",VLOOKUP(E229,_FIELDS_DESCRIPTION_MAP[],2,FALSE))</f>
        <v>Network Speed Test list start offset.</v>
      </c>
      <c r="H229" s="32" t="s">
        <v>570</v>
      </c>
      <c r="I229" s="32" t="s">
        <v>563</v>
      </c>
      <c r="J229" s="32" t="s">
        <v>561</v>
      </c>
      <c r="K229" s="34" t="s">
        <v>1186</v>
      </c>
      <c r="L229" s="34" t="s">
        <v>1187</v>
      </c>
      <c r="M229" s="34" t="s">
        <v>1</v>
      </c>
      <c r="N229" s="72" t="str">
        <f t="shared" si="3"/>
        <v xml:space="preserve">Default Value is "0". Possible values are "0" to fetch all entries or positive integer. </v>
      </c>
    </row>
    <row r="230" spans="1:14" s="1" customFormat="1" x14ac:dyDescent="0.25">
      <c r="A230" s="33">
        <f>VLOOKUP(C230,_RESOURCE_MAP[],3,FALSE)</f>
        <v>2</v>
      </c>
      <c r="B230" s="25" t="str">
        <f>IFERROR(VLOOKUP(C230,_PACKAGES_MAP[],3,FALSE),"-")</f>
        <v>-</v>
      </c>
      <c r="C230" s="32" t="s">
        <v>111</v>
      </c>
      <c r="D230" s="32" t="s">
        <v>106</v>
      </c>
      <c r="E230" s="32" t="s">
        <v>603</v>
      </c>
      <c r="F230" s="32" t="str">
        <f>VLOOKUP(C230,_RESOURCE_MAP[],2,FALSE)</f>
        <v>Network Speed Test</v>
      </c>
      <c r="G230" s="46" t="str">
        <f>CONCATENATE(F230," ",VLOOKUP(E230,_FIELDS_DESCRIPTION_MAP[],2,FALSE))</f>
        <v>Network Speed Test address.</v>
      </c>
      <c r="H230" s="32" t="s">
        <v>565</v>
      </c>
      <c r="I230" s="32" t="s">
        <v>564</v>
      </c>
      <c r="J230" s="32" t="s">
        <v>561</v>
      </c>
      <c r="K230" s="34" t="s">
        <v>1829</v>
      </c>
      <c r="L230" s="34" t="s">
        <v>1200</v>
      </c>
      <c r="M230" s="34" t="s">
        <v>1</v>
      </c>
      <c r="N230" s="72" t="str">
        <f t="shared" si="3"/>
        <v xml:space="preserve">Default Value is "The default system speedtest.". Possible values are FQDN, IPv4 or IPv6 address. </v>
      </c>
    </row>
    <row r="231" spans="1:14" s="1" customFormat="1" x14ac:dyDescent="0.25">
      <c r="A231" s="33">
        <f>VLOOKUP(C231,_RESOURCE_MAP[],3,FALSE)</f>
        <v>2</v>
      </c>
      <c r="B231" s="25" t="str">
        <f>IFERROR(VLOOKUP(C231,_PACKAGES_MAP[],3,FALSE),"-")</f>
        <v>-</v>
      </c>
      <c r="C231" s="32" t="s">
        <v>111</v>
      </c>
      <c r="D231" s="32" t="s">
        <v>106</v>
      </c>
      <c r="E231" s="32" t="s">
        <v>558</v>
      </c>
      <c r="F231" s="32" t="str">
        <f>VLOOKUP(C231,_RESOURCE_MAP[],2,FALSE)</f>
        <v>Network Speed Test</v>
      </c>
      <c r="G231" s="46" t="str">
        <f>CONCATENATE(F231," ",VLOOKUP(E231,_FIELDS_DESCRIPTION_MAP[],2,FALSE))</f>
        <v>Network Speed Test unique identifier.</v>
      </c>
      <c r="H231" s="32" t="s">
        <v>565</v>
      </c>
      <c r="I231" s="32" t="s">
        <v>563</v>
      </c>
      <c r="J231" s="32" t="s">
        <v>561</v>
      </c>
      <c r="K231" s="34" t="s">
        <v>1185</v>
      </c>
      <c r="L231" s="34" t="s">
        <v>1194</v>
      </c>
      <c r="M231" s="34" t="s">
        <v>1193</v>
      </c>
      <c r="N231" s="72" t="str">
        <f t="shared" si="3"/>
        <v>Default Value is "Integer starting at 0". Possible values are any string with length from 1 up to 64 chars. Format is 1 up to 64 chars.</v>
      </c>
    </row>
    <row r="232" spans="1:14" s="1" customFormat="1" x14ac:dyDescent="0.25">
      <c r="A232" s="33">
        <f>VLOOKUP(C232,_RESOURCE_MAP[],3,FALSE)</f>
        <v>2</v>
      </c>
      <c r="B232" s="25" t="str">
        <f>IFERROR(VLOOKUP(C232,_PACKAGES_MAP[],3,FALSE),"-")</f>
        <v>-</v>
      </c>
      <c r="C232" s="32" t="s">
        <v>111</v>
      </c>
      <c r="D232" s="32" t="s">
        <v>106</v>
      </c>
      <c r="E232" s="32" t="s">
        <v>605</v>
      </c>
      <c r="F232" s="32" t="str">
        <f>VLOOKUP(C232,_RESOURCE_MAP[],2,FALSE)</f>
        <v>Network Speed Test</v>
      </c>
      <c r="G232" s="46" t="str">
        <f>CONCATENATE(F232," ",VLOOKUP(E232,_FIELDS_DESCRIPTION_MAP[],2,FALSE))</f>
        <v>Network Speed Test interface.</v>
      </c>
      <c r="H232" s="32" t="s">
        <v>565</v>
      </c>
      <c r="I232" s="32" t="s">
        <v>564</v>
      </c>
      <c r="J232" s="32" t="s">
        <v>561</v>
      </c>
      <c r="K232" s="34" t="s">
        <v>1825</v>
      </c>
      <c r="L232" s="34" t="s">
        <v>1232</v>
      </c>
      <c r="M232" s="34" t="s">
        <v>1</v>
      </c>
      <c r="N232" s="72" t="str">
        <f t="shared" si="3"/>
        <v xml:space="preserve">Default Value is "The currently active "Services.Broadband.Data" interface.". Possible values are valid "Interfaces.IP.{InterfaceId}" object. </v>
      </c>
    </row>
    <row r="233" spans="1:14" s="1" customFormat="1" x14ac:dyDescent="0.25">
      <c r="A233" s="33">
        <f>VLOOKUP(C233,_RESOURCE_MAP[],3,FALSE)</f>
        <v>2</v>
      </c>
      <c r="B233" s="25" t="str">
        <f>IFERROR(VLOOKUP(C233,_PACKAGES_MAP[],3,FALSE),"-")</f>
        <v>-</v>
      </c>
      <c r="C233" s="32" t="s">
        <v>111</v>
      </c>
      <c r="D233" s="32" t="s">
        <v>106</v>
      </c>
      <c r="E233" s="32" t="s">
        <v>1907</v>
      </c>
      <c r="F233" s="32" t="str">
        <f>VLOOKUP(C233,_RESOURCE_MAP[],2,FALSE)</f>
        <v>Network Speed Test</v>
      </c>
      <c r="G233" s="46" t="str">
        <f>CONCATENATE(F233," ",VLOOKUP(E233,_FIELDS_DESCRIPTION_MAP[],2,FALSE))</f>
        <v>Network Speed Test Layer 3 protocol to be used.</v>
      </c>
      <c r="H233" s="32" t="s">
        <v>565</v>
      </c>
      <c r="I233" s="32" t="s">
        <v>564</v>
      </c>
      <c r="J233" s="32" t="s">
        <v>561</v>
      </c>
      <c r="K233" s="34" t="s">
        <v>1914</v>
      </c>
      <c r="L233" s="34" t="s">
        <v>1</v>
      </c>
      <c r="M233" s="34" t="s">
        <v>1</v>
      </c>
      <c r="N233" s="72" t="str">
        <f t="shared" si="3"/>
        <v xml:space="preserve">Default Value is "v4". </v>
      </c>
    </row>
    <row r="234" spans="1:14" s="1" customFormat="1" x14ac:dyDescent="0.25">
      <c r="A234" s="33">
        <f>VLOOKUP(C234,_RESOURCE_MAP[],3,FALSE)</f>
        <v>2</v>
      </c>
      <c r="B234" s="25" t="str">
        <f>IFERROR(VLOOKUP(C234,_PACKAGES_MAP[],3,FALSE),"-")</f>
        <v>-</v>
      </c>
      <c r="C234" s="32" t="s">
        <v>111</v>
      </c>
      <c r="D234" s="32" t="s">
        <v>106</v>
      </c>
      <c r="E234" s="32" t="s">
        <v>1908</v>
      </c>
      <c r="F234" s="32" t="str">
        <f>VLOOKUP(C234,_RESOURCE_MAP[],2,FALSE)</f>
        <v>Network Speed Test</v>
      </c>
      <c r="G234" s="46" t="str">
        <f>CONCATENATE(F234," ",VLOOKUP(E234,_FIELDS_DESCRIPTION_MAP[],2,FALSE))</f>
        <v>Network Speed Test transport protocol.</v>
      </c>
      <c r="H234" s="32" t="s">
        <v>565</v>
      </c>
      <c r="I234" s="32" t="s">
        <v>564</v>
      </c>
      <c r="J234" s="32" t="s">
        <v>561</v>
      </c>
      <c r="K234" s="34" t="s">
        <v>1276</v>
      </c>
      <c r="L234" s="34" t="s">
        <v>1277</v>
      </c>
      <c r="M234" s="34" t="s">
        <v>1</v>
      </c>
      <c r="N234" s="72" t="str">
        <f t="shared" si="3"/>
        <v xml:space="preserve">Default Value is "TCP". Possible values are "TCP" or "UDP". </v>
      </c>
    </row>
    <row r="235" spans="1:14" s="1" customFormat="1" x14ac:dyDescent="0.25">
      <c r="A235" s="33">
        <f>VLOOKUP(C235,_RESOURCE_MAP[],3,FALSE)</f>
        <v>2</v>
      </c>
      <c r="B235" s="25" t="str">
        <f>IFERROR(VLOOKUP(C235,_PACKAGES_MAP[],3,FALSE),"-")</f>
        <v>-</v>
      </c>
      <c r="C235" s="32" t="s">
        <v>111</v>
      </c>
      <c r="D235" s="32" t="s">
        <v>106</v>
      </c>
      <c r="E235" s="32" t="s">
        <v>1909</v>
      </c>
      <c r="F235" s="32" t="str">
        <f>VLOOKUP(C235,_RESOURCE_MAP[],2,FALSE)</f>
        <v>Network Speed Test</v>
      </c>
      <c r="G235" s="46" t="str">
        <f>CONCATENATE(F235," ",VLOOKUP(E235,_FIELDS_DESCRIPTION_MAP[],2,FALSE))</f>
        <v>Network Speed Test traffic direction.</v>
      </c>
      <c r="H235" s="32" t="s">
        <v>565</v>
      </c>
      <c r="I235" s="32" t="s">
        <v>564</v>
      </c>
      <c r="J235" s="32" t="s">
        <v>552</v>
      </c>
      <c r="K235" s="34" t="s">
        <v>1</v>
      </c>
      <c r="L235" s="34" t="s">
        <v>1224</v>
      </c>
      <c r="M235" s="34" t="s">
        <v>1</v>
      </c>
      <c r="N235" s="72" t="str">
        <f t="shared" si="3"/>
        <v xml:space="preserve">Possible values are "Download" or "Upload". </v>
      </c>
    </row>
    <row r="236" spans="1:14" s="1" customFormat="1" x14ac:dyDescent="0.25">
      <c r="A236" s="33">
        <f>VLOOKUP(C236,_RESOURCE_MAP[],3,FALSE)</f>
        <v>2</v>
      </c>
      <c r="B236" s="25" t="str">
        <f>IFERROR(VLOOKUP(C236,_PACKAGES_MAP[],3,FALSE),"-")</f>
        <v>-</v>
      </c>
      <c r="C236" s="32" t="s">
        <v>111</v>
      </c>
      <c r="D236" s="32" t="s">
        <v>106</v>
      </c>
      <c r="E236" s="32" t="s">
        <v>1911</v>
      </c>
      <c r="F236" s="32" t="str">
        <f>VLOOKUP(C236,_RESOURCE_MAP[],2,FALSE)</f>
        <v>Network Speed Test</v>
      </c>
      <c r="G236" s="46" t="str">
        <f>CONCATENATE(F236," ",VLOOKUP(E236,_FIELDS_DESCRIPTION_MAP[],2,FALSE))</f>
        <v>Network Speed Test DSCP value to be tagged on packets.</v>
      </c>
      <c r="H236" s="32" t="s">
        <v>570</v>
      </c>
      <c r="I236" s="32" t="s">
        <v>564</v>
      </c>
      <c r="J236" s="32" t="s">
        <v>561</v>
      </c>
      <c r="K236" s="34" t="s">
        <v>1186</v>
      </c>
      <c r="L236" s="34" t="s">
        <v>1915</v>
      </c>
      <c r="M236" s="34" t="s">
        <v>1</v>
      </c>
      <c r="N236" s="72" t="str">
        <f t="shared" si="3"/>
        <v xml:space="preserve">Default Value is "0". Possible values are :
- 0 ("CS0").
- 8 ("CS1").
- 10 ("AF11").
- 12 ("AF12").
- 14 ("AF13").
- 16 ("CS2").
- 18 ("AF21").
- 20 ("AF22").
- 22 ("AF23").
- 24 ("CS3").
- 26 ("AF31").
- 28 ("AF32").
- 30 ("AF33").
- 32 ("CS4").
- 34 ("AF41").
- 36 ("AF42").
- 38 ("AF43").
- 40 ("CS5").
- 46 ("EF").
- 48 ("CS6").
- 56 ("CS7"). </v>
      </c>
    </row>
    <row r="237" spans="1:14" s="1" customFormat="1" x14ac:dyDescent="0.25">
      <c r="A237" s="33">
        <f>VLOOKUP(C237,_RESOURCE_MAP[],3,FALSE)</f>
        <v>2</v>
      </c>
      <c r="B237" s="25" t="str">
        <f>IFERROR(VLOOKUP(C237,_PACKAGES_MAP[],3,FALSE),"-")</f>
        <v>-</v>
      </c>
      <c r="C237" s="32" t="s">
        <v>111</v>
      </c>
      <c r="D237" s="32" t="s">
        <v>106</v>
      </c>
      <c r="E237" s="32" t="s">
        <v>1910</v>
      </c>
      <c r="F237" s="32" t="str">
        <f>VLOOKUP(C237,_RESOURCE_MAP[],2,FALSE)</f>
        <v>Network Speed Test</v>
      </c>
      <c r="G237" s="46" t="str">
        <f>CONCATENATE(F237," ",VLOOKUP(E237,_FIELDS_DESCRIPTION_MAP[],2,FALSE))</f>
        <v>Network Speed Test traffic concurrent streams.</v>
      </c>
      <c r="H237" s="32" t="s">
        <v>570</v>
      </c>
      <c r="I237" s="32" t="s">
        <v>564</v>
      </c>
      <c r="J237" s="32" t="s">
        <v>561</v>
      </c>
      <c r="K237" s="34" t="s">
        <v>1220</v>
      </c>
      <c r="L237" s="34" t="s">
        <v>1310</v>
      </c>
      <c r="M237" s="34" t="s">
        <v>1</v>
      </c>
      <c r="N237" s="72" t="str">
        <f t="shared" si="3"/>
        <v xml:space="preserve">Default Value is "4". Possible values are 1-10. </v>
      </c>
    </row>
    <row r="238" spans="1:14" s="1" customFormat="1" x14ac:dyDescent="0.25">
      <c r="A238" s="33">
        <f>VLOOKUP(C238,_RESOURCE_MAP[],3,FALSE)</f>
        <v>2</v>
      </c>
      <c r="B238" s="25" t="str">
        <f>IFERROR(VLOOKUP(C238,_PACKAGES_MAP[],3,FALSE),"-")</f>
        <v>-</v>
      </c>
      <c r="C238" s="32" t="s">
        <v>112</v>
      </c>
      <c r="D238" s="32" t="s">
        <v>22</v>
      </c>
      <c r="E238" s="32" t="s">
        <v>603</v>
      </c>
      <c r="F238" s="32" t="str">
        <f>VLOOKUP(C238,_RESOURCE_MAP[],2,FALSE)</f>
        <v>Network Speed Test</v>
      </c>
      <c r="G238" s="46" t="str">
        <f>CONCATENATE(F238," ",VLOOKUP(E238,_FIELDS_DESCRIPTION_MAP[],2,FALSE))</f>
        <v>Network Speed Test address.</v>
      </c>
      <c r="H238" s="32" t="s">
        <v>565</v>
      </c>
      <c r="I238" s="32" t="s">
        <v>572</v>
      </c>
      <c r="J238" s="32" t="s">
        <v>1</v>
      </c>
      <c r="K238" s="34" t="s">
        <v>1</v>
      </c>
      <c r="L238" s="34" t="s">
        <v>1200</v>
      </c>
      <c r="M238" s="34" t="s">
        <v>1</v>
      </c>
      <c r="N238" s="72" t="str">
        <f t="shared" si="3"/>
        <v xml:space="preserve">Possible values are FQDN, IPv4 or IPv6 address. </v>
      </c>
    </row>
    <row r="239" spans="1:14" s="1" customFormat="1" x14ac:dyDescent="0.25">
      <c r="A239" s="33">
        <f>VLOOKUP(C239,_RESOURCE_MAP[],3,FALSE)</f>
        <v>2</v>
      </c>
      <c r="B239" s="25" t="str">
        <f>IFERROR(VLOOKUP(C239,_PACKAGES_MAP[],3,FALSE),"-")</f>
        <v>-</v>
      </c>
      <c r="C239" s="32" t="s">
        <v>112</v>
      </c>
      <c r="D239" s="32" t="s">
        <v>22</v>
      </c>
      <c r="E239" s="32" t="s">
        <v>558</v>
      </c>
      <c r="F239" s="32" t="str">
        <f>VLOOKUP(C239,_RESOURCE_MAP[],2,FALSE)</f>
        <v>Network Speed Test</v>
      </c>
      <c r="G239" s="46" t="str">
        <f>CONCATENATE(F239," ",VLOOKUP(E239,_FIELDS_DESCRIPTION_MAP[],2,FALSE))</f>
        <v>Network Speed Test unique identifier.</v>
      </c>
      <c r="H239" s="32" t="s">
        <v>565</v>
      </c>
      <c r="I239" s="32" t="s">
        <v>572</v>
      </c>
      <c r="J239" s="32" t="s">
        <v>1</v>
      </c>
      <c r="K239" s="34" t="s">
        <v>1</v>
      </c>
      <c r="L239" s="34" t="s">
        <v>1194</v>
      </c>
      <c r="M239" s="34" t="s">
        <v>1193</v>
      </c>
      <c r="N239" s="72" t="str">
        <f t="shared" si="3"/>
        <v>Possible values are any string with length from 1 up to 64 chars. Format is 1 up to 64 chars.</v>
      </c>
    </row>
    <row r="240" spans="1:14" s="1" customFormat="1" x14ac:dyDescent="0.25">
      <c r="A240" s="33">
        <f>VLOOKUP(C240,_RESOURCE_MAP[],3,FALSE)</f>
        <v>2</v>
      </c>
      <c r="B240" s="25" t="str">
        <f>IFERROR(VLOOKUP(C240,_PACKAGES_MAP[],3,FALSE),"-")</f>
        <v>-</v>
      </c>
      <c r="C240" s="32" t="s">
        <v>112</v>
      </c>
      <c r="D240" s="32" t="s">
        <v>22</v>
      </c>
      <c r="E240" s="32" t="s">
        <v>605</v>
      </c>
      <c r="F240" s="32" t="str">
        <f>VLOOKUP(C240,_RESOURCE_MAP[],2,FALSE)</f>
        <v>Network Speed Test</v>
      </c>
      <c r="G240" s="46" t="str">
        <f>CONCATENATE(F240," ",VLOOKUP(E240,_FIELDS_DESCRIPTION_MAP[],2,FALSE))</f>
        <v>Network Speed Test interface.</v>
      </c>
      <c r="H240" s="32" t="s">
        <v>565</v>
      </c>
      <c r="I240" s="32" t="s">
        <v>572</v>
      </c>
      <c r="J240" s="32" t="s">
        <v>1</v>
      </c>
      <c r="K240" s="34" t="s">
        <v>1</v>
      </c>
      <c r="L240" s="34" t="s">
        <v>1232</v>
      </c>
      <c r="M240" s="34" t="s">
        <v>1</v>
      </c>
      <c r="N240" s="72" t="str">
        <f t="shared" si="3"/>
        <v xml:space="preserve">Possible values are valid "Interfaces.IP.{InterfaceId}" object. </v>
      </c>
    </row>
    <row r="241" spans="1:14" s="1" customFormat="1" x14ac:dyDescent="0.25">
      <c r="A241" s="33">
        <f>VLOOKUP(C241,_RESOURCE_MAP[],3,FALSE)</f>
        <v>2</v>
      </c>
      <c r="B241" s="25" t="str">
        <f>IFERROR(VLOOKUP(C241,_PACKAGES_MAP[],3,FALSE),"-")</f>
        <v>-</v>
      </c>
      <c r="C241" s="32" t="s">
        <v>112</v>
      </c>
      <c r="D241" s="32" t="s">
        <v>22</v>
      </c>
      <c r="E241" s="32" t="s">
        <v>1907</v>
      </c>
      <c r="F241" s="32" t="str">
        <f>VLOOKUP(C241,_RESOURCE_MAP[],2,FALSE)</f>
        <v>Network Speed Test</v>
      </c>
      <c r="G241" s="46" t="str">
        <f>CONCATENATE(F241," ",VLOOKUP(E241,_FIELDS_DESCRIPTION_MAP[],2,FALSE))</f>
        <v>Network Speed Test Layer 3 protocol to be used.</v>
      </c>
      <c r="H241" s="32" t="s">
        <v>565</v>
      </c>
      <c r="I241" s="32" t="s">
        <v>572</v>
      </c>
      <c r="J241" s="32" t="s">
        <v>1</v>
      </c>
      <c r="K241" s="34" t="s">
        <v>1</v>
      </c>
      <c r="L241" s="34" t="s">
        <v>1</v>
      </c>
      <c r="M241" s="34" t="s">
        <v>1</v>
      </c>
      <c r="N241" s="72" t="str">
        <f t="shared" si="3"/>
        <v>-</v>
      </c>
    </row>
    <row r="242" spans="1:14" s="1" customFormat="1" x14ac:dyDescent="0.25">
      <c r="A242" s="33">
        <f>VLOOKUP(C242,_RESOURCE_MAP[],3,FALSE)</f>
        <v>2</v>
      </c>
      <c r="B242" s="25" t="str">
        <f>IFERROR(VLOOKUP(C242,_PACKAGES_MAP[],3,FALSE),"-")</f>
        <v>-</v>
      </c>
      <c r="C242" s="32" t="s">
        <v>112</v>
      </c>
      <c r="D242" s="32" t="s">
        <v>22</v>
      </c>
      <c r="E242" s="32" t="s">
        <v>1908</v>
      </c>
      <c r="F242" s="32" t="str">
        <f>VLOOKUP(C242,_RESOURCE_MAP[],2,FALSE)</f>
        <v>Network Speed Test</v>
      </c>
      <c r="G242" s="46" t="str">
        <f>CONCATENATE(F242," ",VLOOKUP(E242,_FIELDS_DESCRIPTION_MAP[],2,FALSE))</f>
        <v>Network Speed Test transport protocol.</v>
      </c>
      <c r="H242" s="32" t="s">
        <v>565</v>
      </c>
      <c r="I242" s="32" t="s">
        <v>572</v>
      </c>
      <c r="J242" s="32" t="s">
        <v>1</v>
      </c>
      <c r="K242" s="34" t="s">
        <v>1</v>
      </c>
      <c r="L242" s="34" t="s">
        <v>1277</v>
      </c>
      <c r="M242" s="34" t="s">
        <v>1</v>
      </c>
      <c r="N242" s="72" t="str">
        <f t="shared" si="3"/>
        <v xml:space="preserve">Possible values are "TCP" or "UDP". </v>
      </c>
    </row>
    <row r="243" spans="1:14" s="1" customFormat="1" x14ac:dyDescent="0.25">
      <c r="A243" s="33">
        <f>VLOOKUP(C243,_RESOURCE_MAP[],3,FALSE)</f>
        <v>2</v>
      </c>
      <c r="B243" s="25" t="str">
        <f>IFERROR(VLOOKUP(C243,_PACKAGES_MAP[],3,FALSE),"-")</f>
        <v>-</v>
      </c>
      <c r="C243" s="32" t="s">
        <v>112</v>
      </c>
      <c r="D243" s="32" t="s">
        <v>22</v>
      </c>
      <c r="E243" s="32" t="s">
        <v>611</v>
      </c>
      <c r="F243" s="32" t="str">
        <f>VLOOKUP(C243,_RESOURCE_MAP[],2,FALSE)</f>
        <v>Network Speed Test</v>
      </c>
      <c r="G243" s="46" t="str">
        <f>CONCATENATE(F243," ",VLOOKUP(E243,_FIELDS_DESCRIPTION_MAP[],2,FALSE))</f>
        <v>Network Speed Test duration.</v>
      </c>
      <c r="H243" s="32" t="s">
        <v>570</v>
      </c>
      <c r="I243" s="32" t="s">
        <v>572</v>
      </c>
      <c r="J243" s="32" t="s">
        <v>1</v>
      </c>
      <c r="K243" s="34" t="s">
        <v>1</v>
      </c>
      <c r="L243" s="34" t="s">
        <v>1205</v>
      </c>
      <c r="M243" s="34" t="s">
        <v>1206</v>
      </c>
      <c r="N243" s="72" t="str">
        <f t="shared" si="3"/>
        <v>Possible values are &gt;= 0. Format is expressed in seconds.</v>
      </c>
    </row>
    <row r="244" spans="1:14" s="1" customFormat="1" x14ac:dyDescent="0.25">
      <c r="A244" s="33">
        <f>VLOOKUP(C244,_RESOURCE_MAP[],3,FALSE)</f>
        <v>2</v>
      </c>
      <c r="B244" s="25" t="str">
        <f>IFERROR(VLOOKUP(C244,_PACKAGES_MAP[],3,FALSE),"-")</f>
        <v>-</v>
      </c>
      <c r="C244" s="32" t="s">
        <v>112</v>
      </c>
      <c r="D244" s="32" t="s">
        <v>22</v>
      </c>
      <c r="E244" s="32" t="s">
        <v>608</v>
      </c>
      <c r="F244" s="32" t="str">
        <f>VLOOKUP(C244,_RESOURCE_MAP[],2,FALSE)</f>
        <v>Network Speed Test</v>
      </c>
      <c r="G244" s="46" t="str">
        <f>CONCATENATE(F244," ",VLOOKUP(E244,_FIELDS_DESCRIPTION_MAP[],2,FALSE))</f>
        <v>Network Speed Test average observed throughput.</v>
      </c>
      <c r="H244" s="32" t="s">
        <v>570</v>
      </c>
      <c r="I244" s="32" t="s">
        <v>572</v>
      </c>
      <c r="J244" s="32" t="s">
        <v>1</v>
      </c>
      <c r="K244" s="34" t="s">
        <v>1</v>
      </c>
      <c r="L244" s="34" t="s">
        <v>1205</v>
      </c>
      <c r="M244" s="34" t="s">
        <v>1287</v>
      </c>
      <c r="N244" s="72" t="str">
        <f t="shared" si="3"/>
        <v>Possible values are &gt;= 0. Format is expressed in bps.</v>
      </c>
    </row>
    <row r="245" spans="1:14" s="1" customFormat="1" x14ac:dyDescent="0.25">
      <c r="A245" s="33">
        <f>VLOOKUP(C245,_RESOURCE_MAP[],3,FALSE)</f>
        <v>2</v>
      </c>
      <c r="B245" s="25" t="str">
        <f>IFERROR(VLOOKUP(C245,_PACKAGES_MAP[],3,FALSE),"-")</f>
        <v>-</v>
      </c>
      <c r="C245" s="32" t="s">
        <v>112</v>
      </c>
      <c r="D245" s="32" t="s">
        <v>22</v>
      </c>
      <c r="E245" s="32" t="s">
        <v>609</v>
      </c>
      <c r="F245" s="32" t="str">
        <f>VLOOKUP(C245,_RESOURCE_MAP[],2,FALSE)</f>
        <v>Network Speed Test</v>
      </c>
      <c r="G245" s="46" t="str">
        <f>CONCATENATE(F245," ",VLOOKUP(E245,_FIELDS_DESCRIPTION_MAP[],2,FALSE))</f>
        <v>Network Speed Test maximum observed throughput.</v>
      </c>
      <c r="H245" s="32" t="s">
        <v>570</v>
      </c>
      <c r="I245" s="32" t="s">
        <v>572</v>
      </c>
      <c r="J245" s="32" t="s">
        <v>1</v>
      </c>
      <c r="K245" s="34" t="s">
        <v>1</v>
      </c>
      <c r="L245" s="34" t="s">
        <v>1205</v>
      </c>
      <c r="M245" s="34" t="s">
        <v>1287</v>
      </c>
      <c r="N245" s="72" t="str">
        <f t="shared" si="3"/>
        <v>Possible values are &gt;= 0. Format is expressed in bps.</v>
      </c>
    </row>
    <row r="246" spans="1:14" s="1" customFormat="1" x14ac:dyDescent="0.25">
      <c r="A246" s="33">
        <f>VLOOKUP(C246,_RESOURCE_MAP[],3,FALSE)</f>
        <v>2</v>
      </c>
      <c r="B246" s="25" t="str">
        <f>IFERROR(VLOOKUP(C246,_PACKAGES_MAP[],3,FALSE),"-")</f>
        <v>-</v>
      </c>
      <c r="C246" s="32" t="s">
        <v>112</v>
      </c>
      <c r="D246" s="32" t="s">
        <v>22</v>
      </c>
      <c r="E246" s="32" t="s">
        <v>607</v>
      </c>
      <c r="F246" s="32" t="str">
        <f>VLOOKUP(C246,_RESOURCE_MAP[],2,FALSE)</f>
        <v>Network Speed Test</v>
      </c>
      <c r="G246" s="46" t="str">
        <f>CONCATENATE(F246," ",VLOOKUP(E246,_FIELDS_DESCRIPTION_MAP[],2,FALSE))</f>
        <v>Network Speed Test minimum observed throughput.</v>
      </c>
      <c r="H246" s="32" t="s">
        <v>570</v>
      </c>
      <c r="I246" s="32" t="s">
        <v>572</v>
      </c>
      <c r="J246" s="32" t="s">
        <v>1</v>
      </c>
      <c r="K246" s="34" t="s">
        <v>1</v>
      </c>
      <c r="L246" s="34" t="s">
        <v>1205</v>
      </c>
      <c r="M246" s="34" t="s">
        <v>1287</v>
      </c>
      <c r="N246" s="72" t="str">
        <f t="shared" si="3"/>
        <v>Possible values are &gt;= 0. Format is expressed in bps.</v>
      </c>
    </row>
    <row r="247" spans="1:14" s="1" customFormat="1" x14ac:dyDescent="0.25">
      <c r="A247" s="33">
        <f>VLOOKUP(C247,_RESOURCE_MAP[],3,FALSE)</f>
        <v>2</v>
      </c>
      <c r="B247" s="25" t="str">
        <f>IFERROR(VLOOKUP(C247,_PACKAGES_MAP[],3,FALSE),"-")</f>
        <v>-</v>
      </c>
      <c r="C247" s="32" t="s">
        <v>112</v>
      </c>
      <c r="D247" s="32" t="s">
        <v>22</v>
      </c>
      <c r="E247" s="32" t="s">
        <v>610</v>
      </c>
      <c r="F247" s="32" t="str">
        <f>VLOOKUP(C247,_RESOURCE_MAP[],2,FALSE)</f>
        <v>Network Speed Test</v>
      </c>
      <c r="G247" s="46" t="str">
        <f>CONCATENATE(F247," ",VLOOKUP(E247,_FIELDS_DESCRIPTION_MAP[],2,FALSE))</f>
        <v>Network Speed Test transfered data.</v>
      </c>
      <c r="H247" s="32" t="s">
        <v>570</v>
      </c>
      <c r="I247" s="32" t="s">
        <v>572</v>
      </c>
      <c r="J247" s="32" t="s">
        <v>1</v>
      </c>
      <c r="K247" s="34" t="s">
        <v>1</v>
      </c>
      <c r="L247" s="34" t="s">
        <v>1205</v>
      </c>
      <c r="M247" s="34" t="s">
        <v>1243</v>
      </c>
      <c r="N247" s="72" t="str">
        <f t="shared" si="3"/>
        <v>Possible values are &gt;= 0. Format is expressed in bits.</v>
      </c>
    </row>
    <row r="248" spans="1:14" s="1" customFormat="1" x14ac:dyDescent="0.25">
      <c r="A248" s="33">
        <f>VLOOKUP(C248,_RESOURCE_MAP[],3,FALSE)</f>
        <v>2</v>
      </c>
      <c r="B248" s="25" t="str">
        <f>IFERROR(VLOOKUP(C248,_PACKAGES_MAP[],3,FALSE),"-")</f>
        <v>-</v>
      </c>
      <c r="C248" s="32" t="s">
        <v>112</v>
      </c>
      <c r="D248" s="32" t="s">
        <v>22</v>
      </c>
      <c r="E248" s="32" t="s">
        <v>579</v>
      </c>
      <c r="F248" s="32" t="str">
        <f>VLOOKUP(C248,_RESOURCE_MAP[],2,FALSE)</f>
        <v>Network Speed Test</v>
      </c>
      <c r="G248" s="46" t="str">
        <f>CONCATENATE(F248," ",VLOOKUP(E248,_FIELDS_DESCRIPTION_MAP[],2,FALSE))</f>
        <v>Network Speed Test operational status.</v>
      </c>
      <c r="H248" s="32" t="s">
        <v>565</v>
      </c>
      <c r="I248" s="32" t="s">
        <v>572</v>
      </c>
      <c r="J248" s="32" t="s">
        <v>1</v>
      </c>
      <c r="K248" s="34" t="s">
        <v>1</v>
      </c>
      <c r="L248" s="34" t="s">
        <v>1917</v>
      </c>
      <c r="M248" s="34" t="s">
        <v>1</v>
      </c>
      <c r="N248" s="72" t="str">
        <f t="shared" si="3"/>
        <v xml:space="preserve">Possible values are :
- "Queued" (requested or waiting on a queue for an ongoing test to be completed).
- "Ongoing" (in progress/running).
- "Completed" (finished successfully).
- "Failed" (finished unsuccessfully, was not able to complete the test). </v>
      </c>
    </row>
    <row r="249" spans="1:14" s="1" customFormat="1" x14ac:dyDescent="0.25">
      <c r="A249" s="33">
        <f>VLOOKUP(C249,_RESOURCE_MAP[],3,FALSE)</f>
        <v>2</v>
      </c>
      <c r="B249" s="25" t="str">
        <f>IFERROR(VLOOKUP(C249,_PACKAGES_MAP[],3,FALSE),"-")</f>
        <v>-</v>
      </c>
      <c r="C249" s="32" t="s">
        <v>112</v>
      </c>
      <c r="D249" s="32" t="s">
        <v>22</v>
      </c>
      <c r="E249" s="32" t="s">
        <v>606</v>
      </c>
      <c r="F249" s="32" t="str">
        <f>VLOOKUP(C249,_RESOURCE_MAP[],2,FALSE)</f>
        <v>Network Speed Test</v>
      </c>
      <c r="G249" s="46" t="str">
        <f>CONCATENATE(F249," ",VLOOKUP(E249,_FIELDS_DESCRIPTION_MAP[],2,FALSE))</f>
        <v>Network Speed Test timestamp.</v>
      </c>
      <c r="H249" s="32" t="s">
        <v>606</v>
      </c>
      <c r="I249" s="32" t="s">
        <v>572</v>
      </c>
      <c r="J249" s="32" t="s">
        <v>1</v>
      </c>
      <c r="K249" s="34" t="s">
        <v>1</v>
      </c>
      <c r="L249" s="34" t="s">
        <v>1935</v>
      </c>
      <c r="M249" s="34" t="s">
        <v>1934</v>
      </c>
      <c r="N249" s="72" t="str">
        <f t="shared" si="3"/>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50" spans="1:14" s="1" customFormat="1" x14ac:dyDescent="0.25">
      <c r="A250" s="33">
        <f>VLOOKUP(C250,_RESOURCE_MAP[],3,FALSE)</f>
        <v>2</v>
      </c>
      <c r="B250" s="25" t="str">
        <f>IFERROR(VLOOKUP(C250,_PACKAGES_MAP[],3,FALSE),"-")</f>
        <v>-</v>
      </c>
      <c r="C250" s="32" t="s">
        <v>112</v>
      </c>
      <c r="D250" s="32" t="s">
        <v>22</v>
      </c>
      <c r="E250" s="32" t="s">
        <v>1909</v>
      </c>
      <c r="F250" s="32" t="str">
        <f>VLOOKUP(C250,_RESOURCE_MAP[],2,FALSE)</f>
        <v>Network Speed Test</v>
      </c>
      <c r="G250" s="46" t="str">
        <f>CONCATENATE(F250," ",VLOOKUP(E250,_FIELDS_DESCRIPTION_MAP[],2,FALSE))</f>
        <v>Network Speed Test traffic direction.</v>
      </c>
      <c r="H250" s="32" t="s">
        <v>565</v>
      </c>
      <c r="I250" s="32" t="s">
        <v>572</v>
      </c>
      <c r="J250" s="32" t="s">
        <v>1</v>
      </c>
      <c r="K250" s="34" t="s">
        <v>1</v>
      </c>
      <c r="L250" s="34" t="s">
        <v>1224</v>
      </c>
      <c r="M250" s="34" t="s">
        <v>1</v>
      </c>
      <c r="N250" s="72" t="str">
        <f t="shared" si="3"/>
        <v xml:space="preserve">Possible values are "Download" or "Upload". </v>
      </c>
    </row>
    <row r="251" spans="1:14" s="1" customFormat="1" x14ac:dyDescent="0.25">
      <c r="A251" s="33">
        <f>VLOOKUP(C251,_RESOURCE_MAP[],3,FALSE)</f>
        <v>2</v>
      </c>
      <c r="B251" s="25" t="str">
        <f>IFERROR(VLOOKUP(C251,_PACKAGES_MAP[],3,FALSE),"-")</f>
        <v>-</v>
      </c>
      <c r="C251" s="32" t="s">
        <v>112</v>
      </c>
      <c r="D251" s="32" t="s">
        <v>22</v>
      </c>
      <c r="E251" s="32" t="s">
        <v>1911</v>
      </c>
      <c r="F251" s="32" t="str">
        <f>VLOOKUP(C251,_RESOURCE_MAP[],2,FALSE)</f>
        <v>Network Speed Test</v>
      </c>
      <c r="G251" s="46" t="str">
        <f>CONCATENATE(F251," ",VLOOKUP(E251,_FIELDS_DESCRIPTION_MAP[],2,FALSE))</f>
        <v>Network Speed Test DSCP value to be tagged on packets.</v>
      </c>
      <c r="H251" s="32" t="s">
        <v>565</v>
      </c>
      <c r="I251" s="32" t="s">
        <v>572</v>
      </c>
      <c r="J251" s="32" t="s">
        <v>1</v>
      </c>
      <c r="K251" s="34" t="s">
        <v>1</v>
      </c>
      <c r="L251" s="34" t="s">
        <v>1915</v>
      </c>
      <c r="M251" s="34" t="s">
        <v>1</v>
      </c>
      <c r="N251" s="72" t="str">
        <f t="shared" si="3"/>
        <v xml:space="preserve">Possible values are :
- 0 ("CS0").
- 8 ("CS1").
- 10 ("AF11").
- 12 ("AF12").
- 14 ("AF13").
- 16 ("CS2").
- 18 ("AF21").
- 20 ("AF22").
- 22 ("AF23").
- 24 ("CS3").
- 26 ("AF31").
- 28 ("AF32").
- 30 ("AF33").
- 32 ("CS4").
- 34 ("AF41").
- 36 ("AF42").
- 38 ("AF43").
- 40 ("CS5").
- 46 ("EF").
- 48 ("CS6").
- 56 ("CS7"). </v>
      </c>
    </row>
    <row r="252" spans="1:14" s="1" customFormat="1" x14ac:dyDescent="0.25">
      <c r="A252" s="33">
        <f>VLOOKUP(C252,_RESOURCE_MAP[],3,FALSE)</f>
        <v>2</v>
      </c>
      <c r="B252" s="25" t="str">
        <f>IFERROR(VLOOKUP(C252,_PACKAGES_MAP[],3,FALSE),"-")</f>
        <v>-</v>
      </c>
      <c r="C252" s="32" t="s">
        <v>112</v>
      </c>
      <c r="D252" s="32" t="s">
        <v>22</v>
      </c>
      <c r="E252" s="32" t="s">
        <v>1910</v>
      </c>
      <c r="F252" s="32" t="str">
        <f>VLOOKUP(C252,_RESOURCE_MAP[],2,FALSE)</f>
        <v>Network Speed Test</v>
      </c>
      <c r="G252" s="46" t="str">
        <f>CONCATENATE(F252," ",VLOOKUP(E252,_FIELDS_DESCRIPTION_MAP[],2,FALSE))</f>
        <v>Network Speed Test traffic concurrent streams.</v>
      </c>
      <c r="H252" s="32" t="s">
        <v>570</v>
      </c>
      <c r="I252" s="32" t="s">
        <v>572</v>
      </c>
      <c r="J252" s="32" t="s">
        <v>1</v>
      </c>
      <c r="K252" s="34" t="s">
        <v>1</v>
      </c>
      <c r="L252" s="34" t="s">
        <v>1310</v>
      </c>
      <c r="M252" s="34" t="s">
        <v>1</v>
      </c>
      <c r="N252" s="72" t="str">
        <f t="shared" si="3"/>
        <v xml:space="preserve">Possible values are 1-10. </v>
      </c>
    </row>
    <row r="253" spans="1:14" s="1" customFormat="1" x14ac:dyDescent="0.25">
      <c r="A253" s="33">
        <f>VLOOKUP(C253,_RESOURCE_MAP[],3,FALSE)</f>
        <v>2</v>
      </c>
      <c r="B253" s="25" t="str">
        <f>IFERROR(VLOOKUP(C253,_PACKAGES_MAP[],3,FALSE),"-")</f>
        <v>-</v>
      </c>
      <c r="C253" s="32" t="s">
        <v>114</v>
      </c>
      <c r="D253" s="32" t="s">
        <v>20</v>
      </c>
      <c r="E253" s="32" t="s">
        <v>569</v>
      </c>
      <c r="F253" s="32" t="str">
        <f>VLOOKUP(C253,_RESOURCE_MAP[],2,FALSE)</f>
        <v>DNS Lookup Test</v>
      </c>
      <c r="G253" s="46" t="str">
        <f>CONCATENATE(F253," ",VLOOKUP(E253,_FIELDS_DESCRIPTION_MAP[],2,FALSE))</f>
        <v>DNS Lookup Test maximum number of returned entries.</v>
      </c>
      <c r="H253" s="32" t="s">
        <v>570</v>
      </c>
      <c r="I253" s="32" t="s">
        <v>563</v>
      </c>
      <c r="J253" s="32" t="s">
        <v>561</v>
      </c>
      <c r="K253" s="34" t="s">
        <v>1186</v>
      </c>
      <c r="L253" s="34" t="s">
        <v>1187</v>
      </c>
      <c r="M253" s="34" t="s">
        <v>1</v>
      </c>
      <c r="N253" s="72" t="str">
        <f t="shared" si="3"/>
        <v xml:space="preserve">Default Value is "0". Possible values are "0" to fetch all entries or positive integer. </v>
      </c>
    </row>
    <row r="254" spans="1:14" s="1" customFormat="1" x14ac:dyDescent="0.25">
      <c r="A254" s="33">
        <f>VLOOKUP(C254,_RESOURCE_MAP[],3,FALSE)</f>
        <v>2</v>
      </c>
      <c r="B254" s="25" t="str">
        <f>IFERROR(VLOOKUP(C254,_PACKAGES_MAP[],3,FALSE),"-")</f>
        <v>-</v>
      </c>
      <c r="C254" s="32" t="s">
        <v>114</v>
      </c>
      <c r="D254" s="32" t="s">
        <v>20</v>
      </c>
      <c r="E254" s="32" t="s">
        <v>20</v>
      </c>
      <c r="F254" s="32" t="str">
        <f>VLOOKUP(C254,_RESOURCE_MAP[],2,FALSE)</f>
        <v>DNS Lookup Test</v>
      </c>
      <c r="G254" s="46" t="str">
        <f>CONCATENATE(F254," ",VLOOKUP(E254,_FIELDS_DESCRIPTION_MAP[],2,FALSE))</f>
        <v>DNS Lookup Test list of entries.</v>
      </c>
      <c r="H254" s="32" t="s">
        <v>20</v>
      </c>
      <c r="I254" s="32" t="s">
        <v>572</v>
      </c>
      <c r="J254" s="32" t="s">
        <v>1</v>
      </c>
      <c r="K254" s="34" t="s">
        <v>1</v>
      </c>
      <c r="L254" s="34" t="s">
        <v>1</v>
      </c>
      <c r="M254" s="34" t="s">
        <v>1</v>
      </c>
      <c r="N254" s="72" t="str">
        <f t="shared" si="3"/>
        <v>-</v>
      </c>
    </row>
    <row r="255" spans="1:14" s="1" customFormat="1" x14ac:dyDescent="0.25">
      <c r="A255" s="33">
        <f>VLOOKUP(C255,_RESOURCE_MAP[],3,FALSE)</f>
        <v>2</v>
      </c>
      <c r="B255" s="25" t="str">
        <f>IFERROR(VLOOKUP(C255,_PACKAGES_MAP[],3,FALSE),"-")</f>
        <v>-</v>
      </c>
      <c r="C255" s="32" t="s">
        <v>114</v>
      </c>
      <c r="D255" s="32" t="s">
        <v>20</v>
      </c>
      <c r="E255" s="32" t="s">
        <v>571</v>
      </c>
      <c r="F255" s="32" t="str">
        <f>VLOOKUP(C255,_RESOURCE_MAP[],2,FALSE)</f>
        <v>DNS Lookup Test</v>
      </c>
      <c r="G255" s="46" t="str">
        <f>CONCATENATE(F255," ",VLOOKUP(E255,_FIELDS_DESCRIPTION_MAP[],2,FALSE))</f>
        <v>DNS Lookup Test list start offset.</v>
      </c>
      <c r="H255" s="32" t="s">
        <v>570</v>
      </c>
      <c r="I255" s="32" t="s">
        <v>563</v>
      </c>
      <c r="J255" s="32" t="s">
        <v>561</v>
      </c>
      <c r="K255" s="34" t="s">
        <v>1186</v>
      </c>
      <c r="L255" s="34" t="s">
        <v>1187</v>
      </c>
      <c r="M255" s="34" t="s">
        <v>1</v>
      </c>
      <c r="N255" s="72" t="str">
        <f t="shared" si="3"/>
        <v xml:space="preserve">Default Value is "0". Possible values are "0" to fetch all entries or positive integer. </v>
      </c>
    </row>
    <row r="256" spans="1:14" s="1" customFormat="1" x14ac:dyDescent="0.25">
      <c r="A256" s="33">
        <f>VLOOKUP(C256,_RESOURCE_MAP[],3,FALSE)</f>
        <v>2</v>
      </c>
      <c r="B256" s="25" t="str">
        <f>IFERROR(VLOOKUP(C256,_PACKAGES_MAP[],3,FALSE),"-")</f>
        <v>-</v>
      </c>
      <c r="C256" s="32" t="s">
        <v>114</v>
      </c>
      <c r="D256" s="32" t="s">
        <v>106</v>
      </c>
      <c r="E256" s="32" t="s">
        <v>558</v>
      </c>
      <c r="F256" s="32" t="str">
        <f>VLOOKUP(C256,_RESOURCE_MAP[],2,FALSE)</f>
        <v>DNS Lookup Test</v>
      </c>
      <c r="G256" s="46" t="str">
        <f>CONCATENATE(F256," ",VLOOKUP(E256,_FIELDS_DESCRIPTION_MAP[],2,FALSE))</f>
        <v>DNS Lookup Test unique identifier.</v>
      </c>
      <c r="H256" s="32" t="s">
        <v>565</v>
      </c>
      <c r="I256" s="32" t="s">
        <v>563</v>
      </c>
      <c r="J256" s="32" t="s">
        <v>561</v>
      </c>
      <c r="K256" s="34" t="s">
        <v>1185</v>
      </c>
      <c r="L256" s="34" t="s">
        <v>1194</v>
      </c>
      <c r="M256" s="34" t="s">
        <v>1193</v>
      </c>
      <c r="N256" s="72" t="str">
        <f t="shared" si="3"/>
        <v>Default Value is "Integer starting at 0". Possible values are any string with length from 1 up to 64 chars. Format is 1 up to 64 chars.</v>
      </c>
    </row>
    <row r="257" spans="1:14" s="1" customFormat="1" x14ac:dyDescent="0.25">
      <c r="A257" s="33">
        <f>VLOOKUP(C257,_RESOURCE_MAP[],3,FALSE)</f>
        <v>2</v>
      </c>
      <c r="B257" s="25" t="str">
        <f>IFERROR(VLOOKUP(C257,_PACKAGES_MAP[],3,FALSE),"-")</f>
        <v>-</v>
      </c>
      <c r="C257" s="32" t="s">
        <v>114</v>
      </c>
      <c r="D257" s="32" t="s">
        <v>106</v>
      </c>
      <c r="E257" s="32" t="s">
        <v>605</v>
      </c>
      <c r="F257" s="32" t="str">
        <f>VLOOKUP(C257,_RESOURCE_MAP[],2,FALSE)</f>
        <v>DNS Lookup Test</v>
      </c>
      <c r="G257" s="46" t="str">
        <f>CONCATENATE(F257," ",VLOOKUP(E257,_FIELDS_DESCRIPTION_MAP[],2,FALSE))</f>
        <v>DNS Lookup Test interface.</v>
      </c>
      <c r="H257" s="32" t="s">
        <v>565</v>
      </c>
      <c r="I257" s="32" t="s">
        <v>564</v>
      </c>
      <c r="J257" s="32" t="s">
        <v>561</v>
      </c>
      <c r="K257" s="34" t="s">
        <v>1825</v>
      </c>
      <c r="L257" s="34" t="s">
        <v>1232</v>
      </c>
      <c r="M257" s="34" t="s">
        <v>1</v>
      </c>
      <c r="N257" s="72" t="str">
        <f t="shared" si="3"/>
        <v xml:space="preserve">Default Value is "The currently active "Services.Broadband.Data" interface.". Possible values are valid "Interfaces.IP.{InterfaceId}" object. </v>
      </c>
    </row>
    <row r="258" spans="1:14" s="1" customFormat="1" x14ac:dyDescent="0.25">
      <c r="A258" s="33">
        <f>VLOOKUP(C258,_RESOURCE_MAP[],3,FALSE)</f>
        <v>2</v>
      </c>
      <c r="B258" s="25" t="str">
        <f>IFERROR(VLOOKUP(C258,_PACKAGES_MAP[],3,FALSE),"-")</f>
        <v>-</v>
      </c>
      <c r="C258" s="32" t="s">
        <v>114</v>
      </c>
      <c r="D258" s="32" t="s">
        <v>106</v>
      </c>
      <c r="E258" s="32" t="s">
        <v>613</v>
      </c>
      <c r="F258" s="32" t="str">
        <f>VLOOKUP(C258,_RESOURCE_MAP[],2,FALSE)</f>
        <v>DNS Lookup Test</v>
      </c>
      <c r="G258" s="46" t="str">
        <f>CONCATENATE(F258," ",VLOOKUP(E258,_FIELDS_DESCRIPTION_MAP[],2,FALSE))</f>
        <v>DNS Lookup Test query name.</v>
      </c>
      <c r="H258" s="32" t="s">
        <v>565</v>
      </c>
      <c r="I258" s="32" t="s">
        <v>564</v>
      </c>
      <c r="J258" s="32" t="s">
        <v>552</v>
      </c>
      <c r="K258" s="34" t="s">
        <v>1</v>
      </c>
      <c r="L258" s="34" t="s">
        <v>1270</v>
      </c>
      <c r="M258" s="34" t="s">
        <v>1</v>
      </c>
      <c r="N258" s="72" t="str">
        <f t="shared" ref="N258:N321" si="4">IF(AND(K258="-",L258="-",M258="-"),"-",CONCATENATE(IF(K258="-","",CONCATENATE("Default Value is """,K258,""". ")),IF(L258="-","",CONCATENATE("Possible values are ",L258,". ")),IF(M258="-","",CONCATENATE("Format is ",M258,"."))))</f>
        <v xml:space="preserve">Possible values are valid FQDN. </v>
      </c>
    </row>
    <row r="259" spans="1:14" s="1" customFormat="1" x14ac:dyDescent="0.25">
      <c r="A259" s="33">
        <f>VLOOKUP(C259,_RESOURCE_MAP[],3,FALSE)</f>
        <v>2</v>
      </c>
      <c r="B259" s="25" t="str">
        <f>IFERROR(VLOOKUP(C259,_PACKAGES_MAP[],3,FALSE),"-")</f>
        <v>-</v>
      </c>
      <c r="C259" s="32" t="s">
        <v>114</v>
      </c>
      <c r="D259" s="32" t="s">
        <v>106</v>
      </c>
      <c r="E259" s="32" t="s">
        <v>614</v>
      </c>
      <c r="F259" s="32" t="str">
        <f>VLOOKUP(C259,_RESOURCE_MAP[],2,FALSE)</f>
        <v>DNS Lookup Test</v>
      </c>
      <c r="G259" s="46" t="str">
        <f>CONCATENATE(F259," ",VLOOKUP(E259,_FIELDS_DESCRIPTION_MAP[],2,FALSE))</f>
        <v>DNS Lookup Test query type.</v>
      </c>
      <c r="H259" s="32" t="s">
        <v>20</v>
      </c>
      <c r="I259" s="32" t="s">
        <v>564</v>
      </c>
      <c r="J259" s="32" t="s">
        <v>561</v>
      </c>
      <c r="K259" s="34" t="s">
        <v>1271</v>
      </c>
      <c r="L259" s="34" t="s">
        <v>1272</v>
      </c>
      <c r="M259" s="34" t="s">
        <v>1</v>
      </c>
      <c r="N259" s="72" t="str">
        <f t="shared" si="4"/>
        <v xml:space="preserve">Default Value is "A". Possible values are "A", "AAAA", "CNAME", "PTR", "SRV", "MX". </v>
      </c>
    </row>
    <row r="260" spans="1:14" s="1" customFormat="1" x14ac:dyDescent="0.25">
      <c r="A260" s="33">
        <f>VLOOKUP(C260,_RESOURCE_MAP[],3,FALSE)</f>
        <v>2</v>
      </c>
      <c r="B260" s="25" t="str">
        <f>IFERROR(VLOOKUP(C260,_PACKAGES_MAP[],3,FALSE),"-")</f>
        <v>-</v>
      </c>
      <c r="C260" s="32" t="s">
        <v>114</v>
      </c>
      <c r="D260" s="32" t="s">
        <v>106</v>
      </c>
      <c r="E260" s="32" t="s">
        <v>612</v>
      </c>
      <c r="F260" s="32" t="str">
        <f>VLOOKUP(C260,_RESOURCE_MAP[],2,FALSE)</f>
        <v>DNS Lookup Test</v>
      </c>
      <c r="G260" s="46" t="str">
        <f>CONCATENATE(F260," ",VLOOKUP(E260,_FIELDS_DESCRIPTION_MAP[],2,FALSE))</f>
        <v>DNS Lookup Test server address.</v>
      </c>
      <c r="H260" s="32" t="s">
        <v>565</v>
      </c>
      <c r="I260" s="32" t="s">
        <v>564</v>
      </c>
      <c r="J260" s="32" t="s">
        <v>561</v>
      </c>
      <c r="K260" s="34" t="s">
        <v>1826</v>
      </c>
      <c r="L260" s="34" t="s">
        <v>1200</v>
      </c>
      <c r="M260" s="34" t="s">
        <v>1</v>
      </c>
      <c r="N260" s="72" t="str">
        <f t="shared" si="4"/>
        <v xml:space="preserve">Default Value is "The default DNS server of "Services.Broadband.Data" service.". Possible values are FQDN, IPv4 or IPv6 address. </v>
      </c>
    </row>
    <row r="261" spans="1:14" s="1" customFormat="1" x14ac:dyDescent="0.25">
      <c r="A261" s="33">
        <f>VLOOKUP(C261,_RESOURCE_MAP[],3,FALSE)</f>
        <v>2</v>
      </c>
      <c r="B261" s="25" t="str">
        <f>IFERROR(VLOOKUP(C261,_PACKAGES_MAP[],3,FALSE),"-")</f>
        <v>-</v>
      </c>
      <c r="C261" s="32" t="s">
        <v>115</v>
      </c>
      <c r="D261" s="32" t="s">
        <v>22</v>
      </c>
      <c r="E261" s="32" t="s">
        <v>615</v>
      </c>
      <c r="F261" s="32" t="str">
        <f>VLOOKUP(C261,_RESOURCE_MAP[],2,FALSE)</f>
        <v>DNS Lookup Test</v>
      </c>
      <c r="G261" s="46" t="str">
        <f>CONCATENATE(F261," ",VLOOKUP(E261,_FIELDS_DESCRIPTION_MAP[],2,FALSE))</f>
        <v>DNS Lookup Test query answers list.</v>
      </c>
      <c r="H261" s="32" t="s">
        <v>20</v>
      </c>
      <c r="I261" s="32" t="s">
        <v>572</v>
      </c>
      <c r="J261" s="32" t="s">
        <v>1</v>
      </c>
      <c r="K261" s="34" t="s">
        <v>1</v>
      </c>
      <c r="L261" s="34" t="s">
        <v>1201</v>
      </c>
      <c r="M261" s="34" t="s">
        <v>1</v>
      </c>
      <c r="N261" s="72" t="str">
        <f t="shared" si="4"/>
        <v xml:space="preserve">Possible values are "null" or array of DNS answer object.. </v>
      </c>
    </row>
    <row r="262" spans="1:14" s="1" customFormat="1" x14ac:dyDescent="0.25">
      <c r="A262" s="33">
        <f>VLOOKUP(C262,_RESOURCE_MAP[],3,FALSE)</f>
        <v>2</v>
      </c>
      <c r="B262" s="25" t="str">
        <f>IFERROR(VLOOKUP(C262,_PACKAGES_MAP[],3,FALSE),"-")</f>
        <v>-</v>
      </c>
      <c r="C262" s="32" t="s">
        <v>115</v>
      </c>
      <c r="D262" s="32" t="s">
        <v>22</v>
      </c>
      <c r="E262" s="32" t="s">
        <v>558</v>
      </c>
      <c r="F262" s="32" t="str">
        <f>VLOOKUP(C262,_RESOURCE_MAP[],2,FALSE)</f>
        <v>DNS Lookup Test</v>
      </c>
      <c r="G262" s="46" t="str">
        <f>CONCATENATE(F262," ",VLOOKUP(E262,_FIELDS_DESCRIPTION_MAP[],2,FALSE))</f>
        <v>DNS Lookup Test unique identifier.</v>
      </c>
      <c r="H262" s="32" t="s">
        <v>565</v>
      </c>
      <c r="I262" s="32" t="s">
        <v>572</v>
      </c>
      <c r="J262" s="32" t="s">
        <v>1</v>
      </c>
      <c r="K262" s="34" t="s">
        <v>1</v>
      </c>
      <c r="L262" s="34" t="s">
        <v>1194</v>
      </c>
      <c r="M262" s="34" t="s">
        <v>1193</v>
      </c>
      <c r="N262" s="72" t="str">
        <f t="shared" si="4"/>
        <v>Possible values are any string with length from 1 up to 64 chars. Format is 1 up to 64 chars.</v>
      </c>
    </row>
    <row r="263" spans="1:14" s="1" customFormat="1" x14ac:dyDescent="0.25">
      <c r="A263" s="33">
        <f>VLOOKUP(C263,_RESOURCE_MAP[],3,FALSE)</f>
        <v>2</v>
      </c>
      <c r="B263" s="25" t="str">
        <f>IFERROR(VLOOKUP(C263,_PACKAGES_MAP[],3,FALSE),"-")</f>
        <v>-</v>
      </c>
      <c r="C263" s="32" t="s">
        <v>115</v>
      </c>
      <c r="D263" s="32" t="s">
        <v>22</v>
      </c>
      <c r="E263" s="32" t="s">
        <v>605</v>
      </c>
      <c r="F263" s="32" t="str">
        <f>VLOOKUP(C263,_RESOURCE_MAP[],2,FALSE)</f>
        <v>DNS Lookup Test</v>
      </c>
      <c r="G263" s="46" t="str">
        <f>CONCATENATE(F263," ",VLOOKUP(E263,_FIELDS_DESCRIPTION_MAP[],2,FALSE))</f>
        <v>DNS Lookup Test interface.</v>
      </c>
      <c r="H263" s="32" t="s">
        <v>565</v>
      </c>
      <c r="I263" s="32" t="s">
        <v>572</v>
      </c>
      <c r="J263" s="32" t="s">
        <v>1</v>
      </c>
      <c r="K263" s="34" t="s">
        <v>1</v>
      </c>
      <c r="L263" s="34" t="s">
        <v>1232</v>
      </c>
      <c r="M263" s="34" t="s">
        <v>1</v>
      </c>
      <c r="N263" s="72" t="str">
        <f t="shared" si="4"/>
        <v xml:space="preserve">Possible values are valid "Interfaces.IP.{InterfaceId}" object. </v>
      </c>
    </row>
    <row r="264" spans="1:14" s="1" customFormat="1" x14ac:dyDescent="0.25">
      <c r="A264" s="33">
        <f>VLOOKUP(C264,_RESOURCE_MAP[],3,FALSE)</f>
        <v>2</v>
      </c>
      <c r="B264" s="25" t="str">
        <f>IFERROR(VLOOKUP(C264,_PACKAGES_MAP[],3,FALSE),"-")</f>
        <v>-</v>
      </c>
      <c r="C264" s="32" t="s">
        <v>115</v>
      </c>
      <c r="D264" s="32" t="s">
        <v>22</v>
      </c>
      <c r="E264" s="32" t="s">
        <v>613</v>
      </c>
      <c r="F264" s="32" t="str">
        <f>VLOOKUP(C264,_RESOURCE_MAP[],2,FALSE)</f>
        <v>DNS Lookup Test</v>
      </c>
      <c r="G264" s="46" t="str">
        <f>CONCATENATE(F264," ",VLOOKUP(E264,_FIELDS_DESCRIPTION_MAP[],2,FALSE))</f>
        <v>DNS Lookup Test query name.</v>
      </c>
      <c r="H264" s="32" t="s">
        <v>565</v>
      </c>
      <c r="I264" s="32" t="s">
        <v>572</v>
      </c>
      <c r="J264" s="32" t="s">
        <v>1</v>
      </c>
      <c r="K264" s="34" t="s">
        <v>1</v>
      </c>
      <c r="L264" s="34" t="s">
        <v>1270</v>
      </c>
      <c r="M264" s="34" t="s">
        <v>1</v>
      </c>
      <c r="N264" s="72" t="str">
        <f t="shared" si="4"/>
        <v xml:space="preserve">Possible values are valid FQDN. </v>
      </c>
    </row>
    <row r="265" spans="1:14" s="1" customFormat="1" x14ac:dyDescent="0.25">
      <c r="A265" s="33">
        <f>VLOOKUP(C265,_RESOURCE_MAP[],3,FALSE)</f>
        <v>2</v>
      </c>
      <c r="B265" s="25" t="str">
        <f>IFERROR(VLOOKUP(C265,_PACKAGES_MAP[],3,FALSE),"-")</f>
        <v>-</v>
      </c>
      <c r="C265" s="32" t="s">
        <v>115</v>
      </c>
      <c r="D265" s="32" t="s">
        <v>22</v>
      </c>
      <c r="E265" s="32" t="s">
        <v>614</v>
      </c>
      <c r="F265" s="32" t="str">
        <f>VLOOKUP(C265,_RESOURCE_MAP[],2,FALSE)</f>
        <v>DNS Lookup Test</v>
      </c>
      <c r="G265" s="46" t="str">
        <f>CONCATENATE(F265," ",VLOOKUP(E265,_FIELDS_DESCRIPTION_MAP[],2,FALSE))</f>
        <v>DNS Lookup Test query type.</v>
      </c>
      <c r="H265" s="32" t="s">
        <v>20</v>
      </c>
      <c r="I265" s="32" t="s">
        <v>572</v>
      </c>
      <c r="J265" s="32" t="s">
        <v>1</v>
      </c>
      <c r="K265" s="34" t="s">
        <v>1</v>
      </c>
      <c r="L265" s="34" t="s">
        <v>1272</v>
      </c>
      <c r="M265" s="34" t="s">
        <v>1</v>
      </c>
      <c r="N265" s="72" t="str">
        <f t="shared" si="4"/>
        <v xml:space="preserve">Possible values are "A", "AAAA", "CNAME", "PTR", "SRV", "MX". </v>
      </c>
    </row>
    <row r="266" spans="1:14" s="1" customFormat="1" x14ac:dyDescent="0.25">
      <c r="A266" s="33">
        <f>VLOOKUP(C266,_RESOURCE_MAP[],3,FALSE)</f>
        <v>2</v>
      </c>
      <c r="B266" s="25" t="str">
        <f>IFERROR(VLOOKUP(C266,_PACKAGES_MAP[],3,FALSE),"-")</f>
        <v>-</v>
      </c>
      <c r="C266" s="32" t="s">
        <v>115</v>
      </c>
      <c r="D266" s="32" t="s">
        <v>22</v>
      </c>
      <c r="E266" s="32" t="s">
        <v>612</v>
      </c>
      <c r="F266" s="32" t="str">
        <f>VLOOKUP(C266,_RESOURCE_MAP[],2,FALSE)</f>
        <v>DNS Lookup Test</v>
      </c>
      <c r="G266" s="46" t="str">
        <f>CONCATENATE(F266," ",VLOOKUP(E266,_FIELDS_DESCRIPTION_MAP[],2,FALSE))</f>
        <v>DNS Lookup Test server address.</v>
      </c>
      <c r="H266" s="32" t="s">
        <v>565</v>
      </c>
      <c r="I266" s="32" t="s">
        <v>572</v>
      </c>
      <c r="J266" s="32" t="s">
        <v>1</v>
      </c>
      <c r="K266" s="34" t="s">
        <v>1</v>
      </c>
      <c r="L266" s="34" t="s">
        <v>1200</v>
      </c>
      <c r="M266" s="34" t="s">
        <v>1</v>
      </c>
      <c r="N266" s="72" t="str">
        <f t="shared" si="4"/>
        <v xml:space="preserve">Possible values are FQDN, IPv4 or IPv6 address. </v>
      </c>
    </row>
    <row r="267" spans="1:14" s="1" customFormat="1" x14ac:dyDescent="0.25">
      <c r="A267" s="33">
        <f>VLOOKUP(C267,_RESOURCE_MAP[],3,FALSE)</f>
        <v>2</v>
      </c>
      <c r="B267" s="25" t="str">
        <f>IFERROR(VLOOKUP(C267,_PACKAGES_MAP[],3,FALSE),"-")</f>
        <v>-</v>
      </c>
      <c r="C267" s="32" t="s">
        <v>115</v>
      </c>
      <c r="D267" s="32" t="s">
        <v>22</v>
      </c>
      <c r="E267" s="32" t="s">
        <v>611</v>
      </c>
      <c r="F267" s="32" t="str">
        <f>VLOOKUP(C267,_RESOURCE_MAP[],2,FALSE)</f>
        <v>DNS Lookup Test</v>
      </c>
      <c r="G267" s="46" t="str">
        <f>CONCATENATE(F267," ",VLOOKUP(E267,_FIELDS_DESCRIPTION_MAP[],2,FALSE))</f>
        <v>DNS Lookup Test duration.</v>
      </c>
      <c r="H267" s="32" t="s">
        <v>570</v>
      </c>
      <c r="I267" s="32" t="s">
        <v>572</v>
      </c>
      <c r="J267" s="32" t="s">
        <v>1</v>
      </c>
      <c r="K267" s="34" t="s">
        <v>1</v>
      </c>
      <c r="L267" s="34" t="s">
        <v>1205</v>
      </c>
      <c r="M267" s="34" t="s">
        <v>1206</v>
      </c>
      <c r="N267" s="72" t="str">
        <f t="shared" si="4"/>
        <v>Possible values are &gt;= 0. Format is expressed in seconds.</v>
      </c>
    </row>
    <row r="268" spans="1:14" s="1" customFormat="1" x14ac:dyDescent="0.25">
      <c r="A268" s="33">
        <f>VLOOKUP(C268,_RESOURCE_MAP[],3,FALSE)</f>
        <v>2</v>
      </c>
      <c r="B268" s="25" t="str">
        <f>IFERROR(VLOOKUP(C268,_PACKAGES_MAP[],3,FALSE),"-")</f>
        <v>-</v>
      </c>
      <c r="C268" s="32" t="s">
        <v>115</v>
      </c>
      <c r="D268" s="32" t="s">
        <v>22</v>
      </c>
      <c r="E268" s="32" t="s">
        <v>579</v>
      </c>
      <c r="F268" s="32" t="str">
        <f>VLOOKUP(C268,_RESOURCE_MAP[],2,FALSE)</f>
        <v>DNS Lookup Test</v>
      </c>
      <c r="G268" s="46" t="str">
        <f>CONCATENATE(F268," ",VLOOKUP(E268,_FIELDS_DESCRIPTION_MAP[],2,FALSE))</f>
        <v>DNS Lookup Test operational status.</v>
      </c>
      <c r="H268" s="32" t="s">
        <v>565</v>
      </c>
      <c r="I268" s="32" t="s">
        <v>572</v>
      </c>
      <c r="J268" s="32" t="s">
        <v>1</v>
      </c>
      <c r="K268" s="34" t="s">
        <v>1</v>
      </c>
      <c r="L268" s="34" t="s">
        <v>1917</v>
      </c>
      <c r="M268" s="34" t="s">
        <v>1</v>
      </c>
      <c r="N268" s="72" t="str">
        <f t="shared" si="4"/>
        <v xml:space="preserve">Possible values are :
- "Queued" (requested or waiting on a queue for an ongoing test to be completed).
- "Ongoing" (in progress/running).
- "Completed" (finished successfully).
- "Failed" (finished unsuccessfully, was not able to complete the test). </v>
      </c>
    </row>
    <row r="269" spans="1:14" s="1" customFormat="1" x14ac:dyDescent="0.25">
      <c r="A269" s="33">
        <f>VLOOKUP(C269,_RESOURCE_MAP[],3,FALSE)</f>
        <v>2</v>
      </c>
      <c r="B269" s="25" t="str">
        <f>IFERROR(VLOOKUP(C269,_PACKAGES_MAP[],3,FALSE),"-")</f>
        <v>-</v>
      </c>
      <c r="C269" s="32" t="s">
        <v>115</v>
      </c>
      <c r="D269" s="32" t="s">
        <v>22</v>
      </c>
      <c r="E269" s="32" t="s">
        <v>606</v>
      </c>
      <c r="F269" s="32" t="str">
        <f>VLOOKUP(C269,_RESOURCE_MAP[],2,FALSE)</f>
        <v>DNS Lookup Test</v>
      </c>
      <c r="G269" s="46" t="str">
        <f>CONCATENATE(F269," ",VLOOKUP(E269,_FIELDS_DESCRIPTION_MAP[],2,FALSE))</f>
        <v>DNS Lookup Test timestamp.</v>
      </c>
      <c r="H269" s="32" t="s">
        <v>606</v>
      </c>
      <c r="I269" s="32" t="s">
        <v>572</v>
      </c>
      <c r="J269" s="32" t="s">
        <v>1</v>
      </c>
      <c r="K269" s="34" t="s">
        <v>1</v>
      </c>
      <c r="L269" s="34" t="s">
        <v>1935</v>
      </c>
      <c r="M269" s="34" t="s">
        <v>1934</v>
      </c>
      <c r="N269" s="72" t="str">
        <f t="shared" si="4"/>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70" spans="1:14" s="1" customFormat="1" x14ac:dyDescent="0.25">
      <c r="A270" s="33">
        <f>VLOOKUP(C270,_RESOURCE_MAP[],3,FALSE)</f>
        <v>2</v>
      </c>
      <c r="B270" s="25" t="str">
        <f>IFERROR(VLOOKUP(C270,_PACKAGES_MAP[],3,FALSE),"-")</f>
        <v>-</v>
      </c>
      <c r="C270" s="32" t="s">
        <v>109</v>
      </c>
      <c r="D270" s="32" t="s">
        <v>20</v>
      </c>
      <c r="E270" s="32" t="s">
        <v>569</v>
      </c>
      <c r="F270" s="32" t="str">
        <f>VLOOKUP(C270,_RESOURCE_MAP[],2,FALSE)</f>
        <v>Ping Test</v>
      </c>
      <c r="G270" s="46" t="str">
        <f>CONCATENATE(F270," ",VLOOKUP(E270,_FIELDS_DESCRIPTION_MAP[],2,FALSE))</f>
        <v>Ping Test maximum number of returned entries.</v>
      </c>
      <c r="H270" s="32" t="s">
        <v>570</v>
      </c>
      <c r="I270" s="32" t="s">
        <v>563</v>
      </c>
      <c r="J270" s="32" t="s">
        <v>561</v>
      </c>
      <c r="K270" s="34" t="s">
        <v>1186</v>
      </c>
      <c r="L270" s="34" t="s">
        <v>1187</v>
      </c>
      <c r="M270" s="34" t="s">
        <v>1</v>
      </c>
      <c r="N270" s="72" t="str">
        <f t="shared" si="4"/>
        <v xml:space="preserve">Default Value is "0". Possible values are "0" to fetch all entries or positive integer. </v>
      </c>
    </row>
    <row r="271" spans="1:14" s="1" customFormat="1" x14ac:dyDescent="0.25">
      <c r="A271" s="33">
        <f>VLOOKUP(C271,_RESOURCE_MAP[],3,FALSE)</f>
        <v>2</v>
      </c>
      <c r="B271" s="25" t="str">
        <f>IFERROR(VLOOKUP(C271,_PACKAGES_MAP[],3,FALSE),"-")</f>
        <v>-</v>
      </c>
      <c r="C271" s="32" t="s">
        <v>109</v>
      </c>
      <c r="D271" s="32" t="s">
        <v>20</v>
      </c>
      <c r="E271" s="32" t="s">
        <v>20</v>
      </c>
      <c r="F271" s="32" t="str">
        <f>VLOOKUP(C271,_RESOURCE_MAP[],2,FALSE)</f>
        <v>Ping Test</v>
      </c>
      <c r="G271" s="46" t="str">
        <f>CONCATENATE(F271," ",VLOOKUP(E271,_FIELDS_DESCRIPTION_MAP[],2,FALSE))</f>
        <v>Ping Test list of entries.</v>
      </c>
      <c r="H271" s="32" t="s">
        <v>20</v>
      </c>
      <c r="I271" s="32" t="s">
        <v>572</v>
      </c>
      <c r="J271" s="32" t="s">
        <v>1</v>
      </c>
      <c r="K271" s="34" t="s">
        <v>1</v>
      </c>
      <c r="L271" s="34" t="s">
        <v>1</v>
      </c>
      <c r="M271" s="34" t="s">
        <v>1</v>
      </c>
      <c r="N271" s="72" t="str">
        <f t="shared" si="4"/>
        <v>-</v>
      </c>
    </row>
    <row r="272" spans="1:14" s="1" customFormat="1" x14ac:dyDescent="0.25">
      <c r="A272" s="33">
        <f>VLOOKUP(C272,_RESOURCE_MAP[],3,FALSE)</f>
        <v>2</v>
      </c>
      <c r="B272" s="25" t="str">
        <f>IFERROR(VLOOKUP(C272,_PACKAGES_MAP[],3,FALSE),"-")</f>
        <v>-</v>
      </c>
      <c r="C272" s="32" t="s">
        <v>109</v>
      </c>
      <c r="D272" s="32" t="s">
        <v>20</v>
      </c>
      <c r="E272" s="32" t="s">
        <v>571</v>
      </c>
      <c r="F272" s="32" t="str">
        <f>VLOOKUP(C272,_RESOURCE_MAP[],2,FALSE)</f>
        <v>Ping Test</v>
      </c>
      <c r="G272" s="46" t="str">
        <f>CONCATENATE(F272," ",VLOOKUP(E272,_FIELDS_DESCRIPTION_MAP[],2,FALSE))</f>
        <v>Ping Test list start offset.</v>
      </c>
      <c r="H272" s="32" t="s">
        <v>570</v>
      </c>
      <c r="I272" s="32" t="s">
        <v>563</v>
      </c>
      <c r="J272" s="32" t="s">
        <v>561</v>
      </c>
      <c r="K272" s="34" t="s">
        <v>1186</v>
      </c>
      <c r="L272" s="34" t="s">
        <v>1187</v>
      </c>
      <c r="M272" s="34" t="s">
        <v>1</v>
      </c>
      <c r="N272" s="72" t="str">
        <f t="shared" si="4"/>
        <v xml:space="preserve">Default Value is "0". Possible values are "0" to fetch all entries or positive integer. </v>
      </c>
    </row>
    <row r="273" spans="1:14" s="1" customFormat="1" x14ac:dyDescent="0.25">
      <c r="A273" s="33">
        <f>VLOOKUP(C273,_RESOURCE_MAP[],3,FALSE)</f>
        <v>2</v>
      </c>
      <c r="B273" s="25" t="str">
        <f>IFERROR(VLOOKUP(C273,_PACKAGES_MAP[],3,FALSE),"-")</f>
        <v>-</v>
      </c>
      <c r="C273" s="32" t="s">
        <v>109</v>
      </c>
      <c r="D273" s="32" t="s">
        <v>106</v>
      </c>
      <c r="E273" s="32" t="s">
        <v>603</v>
      </c>
      <c r="F273" s="32" t="str">
        <f>VLOOKUP(C273,_RESOURCE_MAP[],2,FALSE)</f>
        <v>Ping Test</v>
      </c>
      <c r="G273" s="46" t="str">
        <f>CONCATENATE(F273," ",VLOOKUP(E273,_FIELDS_DESCRIPTION_MAP[],2,FALSE))</f>
        <v>Ping Test address.</v>
      </c>
      <c r="H273" s="32" t="s">
        <v>565</v>
      </c>
      <c r="I273" s="32" t="s">
        <v>564</v>
      </c>
      <c r="J273" s="32" t="s">
        <v>552</v>
      </c>
      <c r="K273" s="34" t="s">
        <v>1</v>
      </c>
      <c r="L273" s="34" t="s">
        <v>1200</v>
      </c>
      <c r="M273" s="34" t="s">
        <v>1</v>
      </c>
      <c r="N273" s="72" t="str">
        <f t="shared" si="4"/>
        <v xml:space="preserve">Possible values are FQDN, IPv4 or IPv6 address. </v>
      </c>
    </row>
    <row r="274" spans="1:14" s="1" customFormat="1" x14ac:dyDescent="0.25">
      <c r="A274" s="33">
        <f>VLOOKUP(C274,_RESOURCE_MAP[],3,FALSE)</f>
        <v>2</v>
      </c>
      <c r="B274" s="25" t="str">
        <f>IFERROR(VLOOKUP(C274,_PACKAGES_MAP[],3,FALSE),"-")</f>
        <v>-</v>
      </c>
      <c r="C274" s="32" t="s">
        <v>109</v>
      </c>
      <c r="D274" s="32" t="s">
        <v>106</v>
      </c>
      <c r="E274" s="32" t="s">
        <v>616</v>
      </c>
      <c r="F274" s="32" t="str">
        <f>VLOOKUP(C274,_RESOURCE_MAP[],2,FALSE)</f>
        <v>Ping Test</v>
      </c>
      <c r="G274" s="46" t="str">
        <f>CONCATENATE(F274," ",VLOOKUP(E274,_FIELDS_DESCRIPTION_MAP[],2,FALSE))</f>
        <v>Ping Test packet count.</v>
      </c>
      <c r="H274" s="32" t="s">
        <v>570</v>
      </c>
      <c r="I274" s="32" t="s">
        <v>564</v>
      </c>
      <c r="J274" s="32" t="s">
        <v>561</v>
      </c>
      <c r="K274" s="34" t="s">
        <v>1220</v>
      </c>
      <c r="L274" s="34" t="s">
        <v>1221</v>
      </c>
      <c r="M274" s="34" t="s">
        <v>1</v>
      </c>
      <c r="N274" s="72" t="str">
        <f t="shared" si="4"/>
        <v xml:space="preserve">Default Value is "4". Possible values are 1 up to 10. </v>
      </c>
    </row>
    <row r="275" spans="1:14" s="1" customFormat="1" x14ac:dyDescent="0.25">
      <c r="A275" s="33">
        <f>VLOOKUP(C275,_RESOURCE_MAP[],3,FALSE)</f>
        <v>2</v>
      </c>
      <c r="B275" s="25" t="str">
        <f>IFERROR(VLOOKUP(C275,_PACKAGES_MAP[],3,FALSE),"-")</f>
        <v>-</v>
      </c>
      <c r="C275" s="32" t="s">
        <v>109</v>
      </c>
      <c r="D275" s="32" t="s">
        <v>106</v>
      </c>
      <c r="E275" s="32" t="s">
        <v>618</v>
      </c>
      <c r="F275" s="32" t="str">
        <f>VLOOKUP(C275,_RESOURCE_MAP[],2,FALSE)</f>
        <v>Ping Test</v>
      </c>
      <c r="G275" s="46" t="str">
        <f>CONCATENATE(F275," ",VLOOKUP(E275,_FIELDS_DESCRIPTION_MAP[],2,FALSE))</f>
        <v>Ping Test packet fragmentation flag.</v>
      </c>
      <c r="H275" s="32" t="s">
        <v>567</v>
      </c>
      <c r="I275" s="32" t="s">
        <v>564</v>
      </c>
      <c r="J275" s="32" t="s">
        <v>561</v>
      </c>
      <c r="K275" s="34" t="s">
        <v>1183</v>
      </c>
      <c r="L275" s="34" t="s">
        <v>1184</v>
      </c>
      <c r="M275" s="34" t="s">
        <v>1</v>
      </c>
      <c r="N275" s="72" t="str">
        <f t="shared" si="4"/>
        <v xml:space="preserve">Default Value is "true". Possible values are "true" or "false". </v>
      </c>
    </row>
    <row r="276" spans="1:14" s="1" customFormat="1" x14ac:dyDescent="0.25">
      <c r="A276" s="33">
        <f>VLOOKUP(C276,_RESOURCE_MAP[],3,FALSE)</f>
        <v>2</v>
      </c>
      <c r="B276" s="25" t="str">
        <f>IFERROR(VLOOKUP(C276,_PACKAGES_MAP[],3,FALSE),"-")</f>
        <v>-</v>
      </c>
      <c r="C276" s="32" t="s">
        <v>109</v>
      </c>
      <c r="D276" s="32" t="s">
        <v>106</v>
      </c>
      <c r="E276" s="32" t="s">
        <v>558</v>
      </c>
      <c r="F276" s="32" t="str">
        <f>VLOOKUP(C276,_RESOURCE_MAP[],2,FALSE)</f>
        <v>Ping Test</v>
      </c>
      <c r="G276" s="46" t="str">
        <f>CONCATENATE(F276," ",VLOOKUP(E276,_FIELDS_DESCRIPTION_MAP[],2,FALSE))</f>
        <v>Ping Test unique identifier.</v>
      </c>
      <c r="H276" s="32" t="s">
        <v>565</v>
      </c>
      <c r="I276" s="32" t="s">
        <v>563</v>
      </c>
      <c r="J276" s="32" t="s">
        <v>561</v>
      </c>
      <c r="K276" s="34" t="s">
        <v>1185</v>
      </c>
      <c r="L276" s="34" t="s">
        <v>1194</v>
      </c>
      <c r="M276" s="34" t="s">
        <v>1193</v>
      </c>
      <c r="N276" s="72" t="str">
        <f t="shared" si="4"/>
        <v>Default Value is "Integer starting at 0". Possible values are any string with length from 1 up to 64 chars. Format is 1 up to 64 chars.</v>
      </c>
    </row>
    <row r="277" spans="1:14" s="1" customFormat="1" x14ac:dyDescent="0.25">
      <c r="A277" s="33">
        <f>VLOOKUP(C277,_RESOURCE_MAP[],3,FALSE)</f>
        <v>2</v>
      </c>
      <c r="B277" s="25" t="str">
        <f>IFERROR(VLOOKUP(C277,_PACKAGES_MAP[],3,FALSE),"-")</f>
        <v>-</v>
      </c>
      <c r="C277" s="32" t="s">
        <v>109</v>
      </c>
      <c r="D277" s="32" t="s">
        <v>106</v>
      </c>
      <c r="E277" s="32" t="s">
        <v>605</v>
      </c>
      <c r="F277" s="32" t="str">
        <f>VLOOKUP(C277,_RESOURCE_MAP[],2,FALSE)</f>
        <v>Ping Test</v>
      </c>
      <c r="G277" s="46" t="str">
        <f>CONCATENATE(F277," ",VLOOKUP(E277,_FIELDS_DESCRIPTION_MAP[],2,FALSE))</f>
        <v>Ping Test interface.</v>
      </c>
      <c r="H277" s="32" t="s">
        <v>565</v>
      </c>
      <c r="I277" s="32" t="s">
        <v>564</v>
      </c>
      <c r="J277" s="32" t="s">
        <v>561</v>
      </c>
      <c r="K277" s="34" t="s">
        <v>1825</v>
      </c>
      <c r="L277" s="34" t="s">
        <v>1232</v>
      </c>
      <c r="M277" s="34" t="s">
        <v>1</v>
      </c>
      <c r="N277" s="72" t="str">
        <f t="shared" si="4"/>
        <v xml:space="preserve">Default Value is "The currently active "Services.Broadband.Data" interface.". Possible values are valid "Interfaces.IP.{InterfaceId}" object. </v>
      </c>
    </row>
    <row r="278" spans="1:14" s="1" customFormat="1" x14ac:dyDescent="0.25">
      <c r="A278" s="33">
        <f>VLOOKUP(C278,_RESOURCE_MAP[],3,FALSE)</f>
        <v>2</v>
      </c>
      <c r="B278" s="25" t="str">
        <f>IFERROR(VLOOKUP(C278,_PACKAGES_MAP[],3,FALSE),"-")</f>
        <v>-</v>
      </c>
      <c r="C278" s="32" t="s">
        <v>109</v>
      </c>
      <c r="D278" s="32" t="s">
        <v>106</v>
      </c>
      <c r="E278" s="32" t="s">
        <v>617</v>
      </c>
      <c r="F278" s="32" t="str">
        <f>VLOOKUP(C278,_RESOURCE_MAP[],2,FALSE)</f>
        <v>Ping Test</v>
      </c>
      <c r="G278" s="46" t="str">
        <f>CONCATENATE(F278," ",VLOOKUP(E278,_FIELDS_DESCRIPTION_MAP[],2,FALSE))</f>
        <v>Ping Test packet size.</v>
      </c>
      <c r="H278" s="32" t="s">
        <v>570</v>
      </c>
      <c r="I278" s="32" t="s">
        <v>564</v>
      </c>
      <c r="J278" s="32" t="s">
        <v>561</v>
      </c>
      <c r="K278" s="34" t="s">
        <v>1282</v>
      </c>
      <c r="L278" s="34" t="s">
        <v>1233</v>
      </c>
      <c r="M278" s="34" t="s">
        <v>1283</v>
      </c>
      <c r="N278" s="72" t="str">
        <f t="shared" si="4"/>
        <v>Default Value is "32". Possible values are &gt;= 0 and &lt;= 65535. Format is expressed in bytes.</v>
      </c>
    </row>
    <row r="279" spans="1:14" s="1" customFormat="1" x14ac:dyDescent="0.25">
      <c r="A279" s="33">
        <f>VLOOKUP(C279,_RESOURCE_MAP[],3,FALSE)</f>
        <v>2</v>
      </c>
      <c r="B279" s="25" t="str">
        <f>IFERROR(VLOOKUP(C279,_PACKAGES_MAP[],3,FALSE),"-")</f>
        <v>-</v>
      </c>
      <c r="C279" s="32" t="s">
        <v>109</v>
      </c>
      <c r="D279" s="32" t="s">
        <v>106</v>
      </c>
      <c r="E279" s="32" t="s">
        <v>619</v>
      </c>
      <c r="F279" s="32" t="str">
        <f>VLOOKUP(C279,_RESOURCE_MAP[],2,FALSE)</f>
        <v>Ping Test</v>
      </c>
      <c r="G279" s="46" t="str">
        <f>CONCATENATE(F279," ",VLOOKUP(E279,_FIELDS_DESCRIPTION_MAP[],2,FALSE))</f>
        <v>Ping Test packet maximum time to live.</v>
      </c>
      <c r="H279" s="32" t="s">
        <v>570</v>
      </c>
      <c r="I279" s="32" t="s">
        <v>564</v>
      </c>
      <c r="J279" s="32" t="s">
        <v>561</v>
      </c>
      <c r="K279" s="34" t="s">
        <v>1319</v>
      </c>
      <c r="L279" s="34" t="s">
        <v>1320</v>
      </c>
      <c r="M279" s="34" t="s">
        <v>1318</v>
      </c>
      <c r="N279" s="72" t="str">
        <f t="shared" si="4"/>
        <v>Default Value is "30". Possible values are &gt;= 1 and &lt;= 50. Format is expressed in hops.</v>
      </c>
    </row>
    <row r="280" spans="1:14" s="1" customFormat="1" x14ac:dyDescent="0.25">
      <c r="A280" s="33">
        <f>VLOOKUP(C280,_RESOURCE_MAP[],3,FALSE)</f>
        <v>2</v>
      </c>
      <c r="B280" s="25" t="str">
        <f>IFERROR(VLOOKUP(C280,_PACKAGES_MAP[],3,FALSE),"-")</f>
        <v>-</v>
      </c>
      <c r="C280" s="32" t="s">
        <v>110</v>
      </c>
      <c r="D280" s="32" t="s">
        <v>22</v>
      </c>
      <c r="E280" s="32" t="s">
        <v>603</v>
      </c>
      <c r="F280" s="32" t="str">
        <f>VLOOKUP(C280,_RESOURCE_MAP[],2,FALSE)</f>
        <v>Ping Test</v>
      </c>
      <c r="G280" s="46" t="str">
        <f>CONCATENATE(F280," ",VLOOKUP(E280,_FIELDS_DESCRIPTION_MAP[],2,FALSE))</f>
        <v>Ping Test address.</v>
      </c>
      <c r="H280" s="32" t="s">
        <v>565</v>
      </c>
      <c r="I280" s="32" t="s">
        <v>572</v>
      </c>
      <c r="J280" s="32" t="s">
        <v>1</v>
      </c>
      <c r="K280" s="34" t="s">
        <v>1</v>
      </c>
      <c r="L280" s="34" t="s">
        <v>1200</v>
      </c>
      <c r="M280" s="34" t="s">
        <v>1</v>
      </c>
      <c r="N280" s="72" t="str">
        <f t="shared" si="4"/>
        <v xml:space="preserve">Possible values are FQDN, IPv4 or IPv6 address. </v>
      </c>
    </row>
    <row r="281" spans="1:14" s="1" customFormat="1" x14ac:dyDescent="0.25">
      <c r="A281" s="33">
        <f>VLOOKUP(C281,_RESOURCE_MAP[],3,FALSE)</f>
        <v>2</v>
      </c>
      <c r="B281" s="25" t="str">
        <f>IFERROR(VLOOKUP(C281,_PACKAGES_MAP[],3,FALSE),"-")</f>
        <v>-</v>
      </c>
      <c r="C281" s="32" t="s">
        <v>110</v>
      </c>
      <c r="D281" s="32" t="s">
        <v>22</v>
      </c>
      <c r="E281" s="32" t="s">
        <v>616</v>
      </c>
      <c r="F281" s="32" t="str">
        <f>VLOOKUP(C281,_RESOURCE_MAP[],2,FALSE)</f>
        <v>Ping Test</v>
      </c>
      <c r="G281" s="46" t="str">
        <f>CONCATENATE(F281," ",VLOOKUP(E281,_FIELDS_DESCRIPTION_MAP[],2,FALSE))</f>
        <v>Ping Test packet count.</v>
      </c>
      <c r="H281" s="32" t="s">
        <v>570</v>
      </c>
      <c r="I281" s="32" t="s">
        <v>572</v>
      </c>
      <c r="J281" s="32" t="s">
        <v>1</v>
      </c>
      <c r="K281" s="34" t="s">
        <v>1</v>
      </c>
      <c r="L281" s="34" t="s">
        <v>1221</v>
      </c>
      <c r="M281" s="34" t="s">
        <v>1</v>
      </c>
      <c r="N281" s="72" t="str">
        <f t="shared" si="4"/>
        <v xml:space="preserve">Possible values are 1 up to 10. </v>
      </c>
    </row>
    <row r="282" spans="1:14" s="1" customFormat="1" x14ac:dyDescent="0.25">
      <c r="A282" s="33">
        <f>VLOOKUP(C282,_RESOURCE_MAP[],3,FALSE)</f>
        <v>2</v>
      </c>
      <c r="B282" s="25" t="str">
        <f>IFERROR(VLOOKUP(C282,_PACKAGES_MAP[],3,FALSE),"-")</f>
        <v>-</v>
      </c>
      <c r="C282" s="32" t="s">
        <v>110</v>
      </c>
      <c r="D282" s="32" t="s">
        <v>22</v>
      </c>
      <c r="E282" s="32" t="s">
        <v>618</v>
      </c>
      <c r="F282" s="32" t="str">
        <f>VLOOKUP(C282,_RESOURCE_MAP[],2,FALSE)</f>
        <v>Ping Test</v>
      </c>
      <c r="G282" s="46" t="str">
        <f>CONCATENATE(F282," ",VLOOKUP(E282,_FIELDS_DESCRIPTION_MAP[],2,FALSE))</f>
        <v>Ping Test packet fragmentation flag.</v>
      </c>
      <c r="H282" s="32" t="s">
        <v>567</v>
      </c>
      <c r="I282" s="32" t="s">
        <v>572</v>
      </c>
      <c r="J282" s="32" t="s">
        <v>1</v>
      </c>
      <c r="K282" s="34" t="s">
        <v>1</v>
      </c>
      <c r="L282" s="34" t="s">
        <v>1184</v>
      </c>
      <c r="M282" s="34" t="s">
        <v>1</v>
      </c>
      <c r="N282" s="72" t="str">
        <f t="shared" si="4"/>
        <v xml:space="preserve">Possible values are "true" or "false". </v>
      </c>
    </row>
    <row r="283" spans="1:14" s="1" customFormat="1" x14ac:dyDescent="0.25">
      <c r="A283" s="33">
        <f>VLOOKUP(C283,_RESOURCE_MAP[],3,FALSE)</f>
        <v>2</v>
      </c>
      <c r="B283" s="25" t="str">
        <f>IFERROR(VLOOKUP(C283,_PACKAGES_MAP[],3,FALSE),"-")</f>
        <v>-</v>
      </c>
      <c r="C283" s="32" t="s">
        <v>110</v>
      </c>
      <c r="D283" s="32" t="s">
        <v>22</v>
      </c>
      <c r="E283" s="32" t="s">
        <v>558</v>
      </c>
      <c r="F283" s="32" t="str">
        <f>VLOOKUP(C283,_RESOURCE_MAP[],2,FALSE)</f>
        <v>Ping Test</v>
      </c>
      <c r="G283" s="46" t="str">
        <f>CONCATENATE(F283," ",VLOOKUP(E283,_FIELDS_DESCRIPTION_MAP[],2,FALSE))</f>
        <v>Ping Test unique identifier.</v>
      </c>
      <c r="H283" s="32" t="s">
        <v>565</v>
      </c>
      <c r="I283" s="32" t="s">
        <v>572</v>
      </c>
      <c r="J283" s="32" t="s">
        <v>1</v>
      </c>
      <c r="K283" s="34" t="s">
        <v>1</v>
      </c>
      <c r="L283" s="34" t="s">
        <v>1194</v>
      </c>
      <c r="M283" s="34" t="s">
        <v>1193</v>
      </c>
      <c r="N283" s="72" t="str">
        <f t="shared" si="4"/>
        <v>Possible values are any string with length from 1 up to 64 chars. Format is 1 up to 64 chars.</v>
      </c>
    </row>
    <row r="284" spans="1:14" s="1" customFormat="1" x14ac:dyDescent="0.25">
      <c r="A284" s="33">
        <f>VLOOKUP(C284,_RESOURCE_MAP[],3,FALSE)</f>
        <v>2</v>
      </c>
      <c r="B284" s="25" t="str">
        <f>IFERROR(VLOOKUP(C284,_PACKAGES_MAP[],3,FALSE),"-")</f>
        <v>-</v>
      </c>
      <c r="C284" s="32" t="s">
        <v>110</v>
      </c>
      <c r="D284" s="32" t="s">
        <v>22</v>
      </c>
      <c r="E284" s="32" t="s">
        <v>605</v>
      </c>
      <c r="F284" s="32" t="str">
        <f>VLOOKUP(C284,_RESOURCE_MAP[],2,FALSE)</f>
        <v>Ping Test</v>
      </c>
      <c r="G284" s="46" t="str">
        <f>CONCATENATE(F284," ",VLOOKUP(E284,_FIELDS_DESCRIPTION_MAP[],2,FALSE))</f>
        <v>Ping Test interface.</v>
      </c>
      <c r="H284" s="32" t="s">
        <v>565</v>
      </c>
      <c r="I284" s="32" t="s">
        <v>572</v>
      </c>
      <c r="J284" s="32" t="s">
        <v>1</v>
      </c>
      <c r="K284" s="34" t="s">
        <v>1</v>
      </c>
      <c r="L284" s="34" t="s">
        <v>1232</v>
      </c>
      <c r="M284" s="34" t="s">
        <v>1</v>
      </c>
      <c r="N284" s="72" t="str">
        <f t="shared" si="4"/>
        <v xml:space="preserve">Possible values are valid "Interfaces.IP.{InterfaceId}" object. </v>
      </c>
    </row>
    <row r="285" spans="1:14" s="1" customFormat="1" x14ac:dyDescent="0.25">
      <c r="A285" s="33">
        <f>VLOOKUP(C285,_RESOURCE_MAP[],3,FALSE)</f>
        <v>2</v>
      </c>
      <c r="B285" s="25" t="str">
        <f>IFERROR(VLOOKUP(C285,_PACKAGES_MAP[],3,FALSE),"-")</f>
        <v>-</v>
      </c>
      <c r="C285" s="32" t="s">
        <v>110</v>
      </c>
      <c r="D285" s="32" t="s">
        <v>22</v>
      </c>
      <c r="E285" s="32" t="s">
        <v>617</v>
      </c>
      <c r="F285" s="32" t="str">
        <f>VLOOKUP(C285,_RESOURCE_MAP[],2,FALSE)</f>
        <v>Ping Test</v>
      </c>
      <c r="G285" s="46" t="str">
        <f>CONCATENATE(F285," ",VLOOKUP(E285,_FIELDS_DESCRIPTION_MAP[],2,FALSE))</f>
        <v>Ping Test packet size.</v>
      </c>
      <c r="H285" s="32" t="s">
        <v>570</v>
      </c>
      <c r="I285" s="32" t="s">
        <v>572</v>
      </c>
      <c r="J285" s="32" t="s">
        <v>1</v>
      </c>
      <c r="K285" s="34" t="s">
        <v>1</v>
      </c>
      <c r="L285" s="34" t="s">
        <v>1233</v>
      </c>
      <c r="M285" s="34" t="s">
        <v>1283</v>
      </c>
      <c r="N285" s="72" t="str">
        <f t="shared" si="4"/>
        <v>Possible values are &gt;= 0 and &lt;= 65535. Format is expressed in bytes.</v>
      </c>
    </row>
    <row r="286" spans="1:14" s="1" customFormat="1" x14ac:dyDescent="0.25">
      <c r="A286" s="33">
        <f>VLOOKUP(C286,_RESOURCE_MAP[],3,FALSE)</f>
        <v>2</v>
      </c>
      <c r="B286" s="25" t="str">
        <f>IFERROR(VLOOKUP(C286,_PACKAGES_MAP[],3,FALSE),"-")</f>
        <v>-</v>
      </c>
      <c r="C286" s="32" t="s">
        <v>110</v>
      </c>
      <c r="D286" s="32" t="s">
        <v>22</v>
      </c>
      <c r="E286" s="32" t="s">
        <v>611</v>
      </c>
      <c r="F286" s="32" t="str">
        <f>VLOOKUP(C286,_RESOURCE_MAP[],2,FALSE)</f>
        <v>Ping Test</v>
      </c>
      <c r="G286" s="46" t="str">
        <f>CONCATENATE(F286," ",VLOOKUP(E286,_FIELDS_DESCRIPTION_MAP[],2,FALSE))</f>
        <v>Ping Test duration.</v>
      </c>
      <c r="H286" s="32" t="s">
        <v>570</v>
      </c>
      <c r="I286" s="32" t="s">
        <v>572</v>
      </c>
      <c r="J286" s="32" t="s">
        <v>1</v>
      </c>
      <c r="K286" s="34" t="s">
        <v>1</v>
      </c>
      <c r="L286" s="34" t="s">
        <v>1205</v>
      </c>
      <c r="M286" s="34" t="s">
        <v>1206</v>
      </c>
      <c r="N286" s="72" t="str">
        <f t="shared" si="4"/>
        <v>Possible values are &gt;= 0. Format is expressed in seconds.</v>
      </c>
    </row>
    <row r="287" spans="1:14" s="1" customFormat="1" x14ac:dyDescent="0.25">
      <c r="A287" s="33">
        <f>VLOOKUP(C287,_RESOURCE_MAP[],3,FALSE)</f>
        <v>2</v>
      </c>
      <c r="B287" s="25" t="str">
        <f>IFERROR(VLOOKUP(C287,_PACKAGES_MAP[],3,FALSE),"-")</f>
        <v>-</v>
      </c>
      <c r="C287" s="32" t="s">
        <v>110</v>
      </c>
      <c r="D287" s="32" t="s">
        <v>22</v>
      </c>
      <c r="E287" s="32" t="s">
        <v>624</v>
      </c>
      <c r="F287" s="32" t="str">
        <f>VLOOKUP(C287,_RESOURCE_MAP[],2,FALSE)</f>
        <v>Ping Test</v>
      </c>
      <c r="G287" s="46" t="str">
        <f>CONCATENATE(F287," ",VLOOKUP(E287,_FIELDS_DESCRIPTION_MAP[],2,FALSE))</f>
        <v>Ping Test average observed jitter.</v>
      </c>
      <c r="H287" s="32" t="s">
        <v>570</v>
      </c>
      <c r="I287" s="32" t="s">
        <v>572</v>
      </c>
      <c r="J287" s="32" t="s">
        <v>1</v>
      </c>
      <c r="K287" s="34" t="s">
        <v>1</v>
      </c>
      <c r="L287" s="34" t="s">
        <v>1205</v>
      </c>
      <c r="M287" s="34" t="s">
        <v>1260</v>
      </c>
      <c r="N287" s="72" t="str">
        <f t="shared" si="4"/>
        <v>Possible values are &gt;= 0. Format is expressed in ms.</v>
      </c>
    </row>
    <row r="288" spans="1:14" s="1" customFormat="1" x14ac:dyDescent="0.25">
      <c r="A288" s="33">
        <f>VLOOKUP(C288,_RESOURCE_MAP[],3,FALSE)</f>
        <v>2</v>
      </c>
      <c r="B288" s="25" t="str">
        <f>IFERROR(VLOOKUP(C288,_PACKAGES_MAP[],3,FALSE),"-")</f>
        <v>-</v>
      </c>
      <c r="C288" s="32" t="s">
        <v>110</v>
      </c>
      <c r="D288" s="32" t="s">
        <v>22</v>
      </c>
      <c r="E288" s="32" t="s">
        <v>625</v>
      </c>
      <c r="F288" s="32" t="str">
        <f>VLOOKUP(C288,_RESOURCE_MAP[],2,FALSE)</f>
        <v>Ping Test</v>
      </c>
      <c r="G288" s="46" t="str">
        <f>CONCATENATE(F288," ",VLOOKUP(E288,_FIELDS_DESCRIPTION_MAP[],2,FALSE))</f>
        <v>Ping Test maximum observed jitter.</v>
      </c>
      <c r="H288" s="32" t="s">
        <v>570</v>
      </c>
      <c r="I288" s="32" t="s">
        <v>572</v>
      </c>
      <c r="J288" s="32" t="s">
        <v>1</v>
      </c>
      <c r="K288" s="34" t="s">
        <v>1</v>
      </c>
      <c r="L288" s="34" t="s">
        <v>1205</v>
      </c>
      <c r="M288" s="34" t="s">
        <v>1260</v>
      </c>
      <c r="N288" s="72" t="str">
        <f t="shared" si="4"/>
        <v>Possible values are &gt;= 0. Format is expressed in ms.</v>
      </c>
    </row>
    <row r="289" spans="1:14" s="1" customFormat="1" x14ac:dyDescent="0.25">
      <c r="A289" s="33">
        <f>VLOOKUP(C289,_RESOURCE_MAP[],3,FALSE)</f>
        <v>2</v>
      </c>
      <c r="B289" s="25" t="str">
        <f>IFERROR(VLOOKUP(C289,_PACKAGES_MAP[],3,FALSE),"-")</f>
        <v>-</v>
      </c>
      <c r="C289" s="32" t="s">
        <v>110</v>
      </c>
      <c r="D289" s="32" t="s">
        <v>22</v>
      </c>
      <c r="E289" s="32" t="s">
        <v>623</v>
      </c>
      <c r="F289" s="32" t="str">
        <f>VLOOKUP(C289,_RESOURCE_MAP[],2,FALSE)</f>
        <v>Ping Test</v>
      </c>
      <c r="G289" s="46" t="str">
        <f>CONCATENATE(F289," ",VLOOKUP(E289,_FIELDS_DESCRIPTION_MAP[],2,FALSE))</f>
        <v>Ping Test minimum observed jitter.</v>
      </c>
      <c r="H289" s="32" t="s">
        <v>570</v>
      </c>
      <c r="I289" s="32" t="s">
        <v>572</v>
      </c>
      <c r="J289" s="32" t="s">
        <v>1</v>
      </c>
      <c r="K289" s="34" t="s">
        <v>1</v>
      </c>
      <c r="L289" s="34" t="s">
        <v>1205</v>
      </c>
      <c r="M289" s="34" t="s">
        <v>1260</v>
      </c>
      <c r="N289" s="72" t="str">
        <f t="shared" si="4"/>
        <v>Possible values are &gt;= 0. Format is expressed in ms.</v>
      </c>
    </row>
    <row r="290" spans="1:14" s="1" customFormat="1" x14ac:dyDescent="0.25">
      <c r="A290" s="33">
        <f>VLOOKUP(C290,_RESOURCE_MAP[],3,FALSE)</f>
        <v>2</v>
      </c>
      <c r="B290" s="25" t="str">
        <f>IFERROR(VLOOKUP(C290,_PACKAGES_MAP[],3,FALSE),"-")</f>
        <v>-</v>
      </c>
      <c r="C290" s="32" t="s">
        <v>110</v>
      </c>
      <c r="D290" s="32" t="s">
        <v>22</v>
      </c>
      <c r="E290" s="32" t="s">
        <v>621</v>
      </c>
      <c r="F290" s="32" t="str">
        <f>VLOOKUP(C290,_RESOURCE_MAP[],2,FALSE)</f>
        <v>Ping Test</v>
      </c>
      <c r="G290" s="46" t="str">
        <f>CONCATENATE(F290," ",VLOOKUP(E290,_FIELDS_DESCRIPTION_MAP[],2,FALSE))</f>
        <v>Ping Test average observed latency.</v>
      </c>
      <c r="H290" s="32" t="s">
        <v>570</v>
      </c>
      <c r="I290" s="32" t="s">
        <v>572</v>
      </c>
      <c r="J290" s="32" t="s">
        <v>1</v>
      </c>
      <c r="K290" s="34" t="s">
        <v>1</v>
      </c>
      <c r="L290" s="34" t="s">
        <v>1205</v>
      </c>
      <c r="M290" s="34" t="s">
        <v>1260</v>
      </c>
      <c r="N290" s="72" t="str">
        <f t="shared" si="4"/>
        <v>Possible values are &gt;= 0. Format is expressed in ms.</v>
      </c>
    </row>
    <row r="291" spans="1:14" s="1" customFormat="1" x14ac:dyDescent="0.25">
      <c r="A291" s="33">
        <f>VLOOKUP(C291,_RESOURCE_MAP[],3,FALSE)</f>
        <v>2</v>
      </c>
      <c r="B291" s="25" t="str">
        <f>IFERROR(VLOOKUP(C291,_PACKAGES_MAP[],3,FALSE),"-")</f>
        <v>-</v>
      </c>
      <c r="C291" s="32" t="s">
        <v>110</v>
      </c>
      <c r="D291" s="32" t="s">
        <v>22</v>
      </c>
      <c r="E291" s="32" t="s">
        <v>622</v>
      </c>
      <c r="F291" s="32" t="str">
        <f>VLOOKUP(C291,_RESOURCE_MAP[],2,FALSE)</f>
        <v>Ping Test</v>
      </c>
      <c r="G291" s="46" t="str">
        <f>CONCATENATE(F291," ",VLOOKUP(E291,_FIELDS_DESCRIPTION_MAP[],2,FALSE))</f>
        <v>Ping Test maximum observed latency.</v>
      </c>
      <c r="H291" s="32" t="s">
        <v>570</v>
      </c>
      <c r="I291" s="32" t="s">
        <v>572</v>
      </c>
      <c r="J291" s="32" t="s">
        <v>1</v>
      </c>
      <c r="K291" s="34" t="s">
        <v>1</v>
      </c>
      <c r="L291" s="34" t="s">
        <v>1205</v>
      </c>
      <c r="M291" s="34" t="s">
        <v>1260</v>
      </c>
      <c r="N291" s="72" t="str">
        <f t="shared" si="4"/>
        <v>Possible values are &gt;= 0. Format is expressed in ms.</v>
      </c>
    </row>
    <row r="292" spans="1:14" s="1" customFormat="1" x14ac:dyDescent="0.25">
      <c r="A292" s="33">
        <f>VLOOKUP(C292,_RESOURCE_MAP[],3,FALSE)</f>
        <v>2</v>
      </c>
      <c r="B292" s="25" t="str">
        <f>IFERROR(VLOOKUP(C292,_PACKAGES_MAP[],3,FALSE),"-")</f>
        <v>-</v>
      </c>
      <c r="C292" s="32" t="s">
        <v>110</v>
      </c>
      <c r="D292" s="32" t="s">
        <v>22</v>
      </c>
      <c r="E292" s="32" t="s">
        <v>620</v>
      </c>
      <c r="F292" s="32" t="str">
        <f>VLOOKUP(C292,_RESOURCE_MAP[],2,FALSE)</f>
        <v>Ping Test</v>
      </c>
      <c r="G292" s="46" t="str">
        <f>CONCATENATE(F292," ",VLOOKUP(E292,_FIELDS_DESCRIPTION_MAP[],2,FALSE))</f>
        <v>Ping Test minimum observed latency.</v>
      </c>
      <c r="H292" s="32" t="s">
        <v>570</v>
      </c>
      <c r="I292" s="32" t="s">
        <v>572</v>
      </c>
      <c r="J292" s="32" t="s">
        <v>1</v>
      </c>
      <c r="K292" s="34" t="s">
        <v>1</v>
      </c>
      <c r="L292" s="34" t="s">
        <v>1205</v>
      </c>
      <c r="M292" s="34" t="s">
        <v>1260</v>
      </c>
      <c r="N292" s="72" t="str">
        <f t="shared" si="4"/>
        <v>Possible values are &gt;= 0. Format is expressed in ms.</v>
      </c>
    </row>
    <row r="293" spans="1:14" s="1" customFormat="1" x14ac:dyDescent="0.25">
      <c r="A293" s="33">
        <f>VLOOKUP(C293,_RESOURCE_MAP[],3,FALSE)</f>
        <v>2</v>
      </c>
      <c r="B293" s="25" t="str">
        <f>IFERROR(VLOOKUP(C293,_PACKAGES_MAP[],3,FALSE),"-")</f>
        <v>-</v>
      </c>
      <c r="C293" s="32" t="s">
        <v>110</v>
      </c>
      <c r="D293" s="32" t="s">
        <v>22</v>
      </c>
      <c r="E293" s="32" t="s">
        <v>626</v>
      </c>
      <c r="F293" s="32" t="str">
        <f>VLOOKUP(C293,_RESOURCE_MAP[],2,FALSE)</f>
        <v>Ping Test</v>
      </c>
      <c r="G293" s="46" t="str">
        <f>CONCATENATE(F293," ",VLOOKUP(E293,_FIELDS_DESCRIPTION_MAP[],2,FALSE))</f>
        <v>Ping Test packet loss.</v>
      </c>
      <c r="H293" s="32" t="s">
        <v>627</v>
      </c>
      <c r="I293" s="32" t="s">
        <v>572</v>
      </c>
      <c r="J293" s="32" t="s">
        <v>1</v>
      </c>
      <c r="K293" s="34" t="s">
        <v>1</v>
      </c>
      <c r="L293" s="34" t="s">
        <v>1208</v>
      </c>
      <c r="M293" s="34" t="s">
        <v>1207</v>
      </c>
      <c r="N293" s="72" t="str">
        <f t="shared" si="4"/>
        <v>Possible values are &gt;= 0.00 and &lt;= 1.00. Format is 2 decimal places.</v>
      </c>
    </row>
    <row r="294" spans="1:14" s="1" customFormat="1" x14ac:dyDescent="0.25">
      <c r="A294" s="33">
        <f>VLOOKUP(C294,_RESOURCE_MAP[],3,FALSE)</f>
        <v>2</v>
      </c>
      <c r="B294" s="25" t="str">
        <f>IFERROR(VLOOKUP(C294,_PACKAGES_MAP[],3,FALSE),"-")</f>
        <v>-</v>
      </c>
      <c r="C294" s="32" t="s">
        <v>110</v>
      </c>
      <c r="D294" s="32" t="s">
        <v>22</v>
      </c>
      <c r="E294" s="32" t="s">
        <v>579</v>
      </c>
      <c r="F294" s="32" t="str">
        <f>VLOOKUP(C294,_RESOURCE_MAP[],2,FALSE)</f>
        <v>Ping Test</v>
      </c>
      <c r="G294" s="46" t="str">
        <f>CONCATENATE(F294," ",VLOOKUP(E294,_FIELDS_DESCRIPTION_MAP[],2,FALSE))</f>
        <v>Ping Test operational status.</v>
      </c>
      <c r="H294" s="32" t="s">
        <v>565</v>
      </c>
      <c r="I294" s="32" t="s">
        <v>572</v>
      </c>
      <c r="J294" s="32" t="s">
        <v>1</v>
      </c>
      <c r="K294" s="34" t="s">
        <v>1</v>
      </c>
      <c r="L294" s="34" t="s">
        <v>1917</v>
      </c>
      <c r="M294" s="34" t="s">
        <v>1</v>
      </c>
      <c r="N294" s="72" t="str">
        <f t="shared" si="4"/>
        <v xml:space="preserve">Possible values are :
- "Queued" (requested or waiting on a queue for an ongoing test to be completed).
- "Ongoing" (in progress/running).
- "Completed" (finished successfully).
- "Failed" (finished unsuccessfully, was not able to complete the test). </v>
      </c>
    </row>
    <row r="295" spans="1:14" s="1" customFormat="1" x14ac:dyDescent="0.25">
      <c r="A295" s="33">
        <f>VLOOKUP(C295,_RESOURCE_MAP[],3,FALSE)</f>
        <v>2</v>
      </c>
      <c r="B295" s="25" t="str">
        <f>IFERROR(VLOOKUP(C295,_PACKAGES_MAP[],3,FALSE),"-")</f>
        <v>-</v>
      </c>
      <c r="C295" s="32" t="s">
        <v>110</v>
      </c>
      <c r="D295" s="32" t="s">
        <v>22</v>
      </c>
      <c r="E295" s="32" t="s">
        <v>606</v>
      </c>
      <c r="F295" s="32" t="str">
        <f>VLOOKUP(C295,_RESOURCE_MAP[],2,FALSE)</f>
        <v>Ping Test</v>
      </c>
      <c r="G295" s="46" t="str">
        <f>CONCATENATE(F295," ",VLOOKUP(E295,_FIELDS_DESCRIPTION_MAP[],2,FALSE))</f>
        <v>Ping Test timestamp.</v>
      </c>
      <c r="H295" s="32" t="s">
        <v>606</v>
      </c>
      <c r="I295" s="32" t="s">
        <v>572</v>
      </c>
      <c r="J295" s="32" t="s">
        <v>1</v>
      </c>
      <c r="K295" s="34" t="s">
        <v>1</v>
      </c>
      <c r="L295" s="34" t="s">
        <v>1935</v>
      </c>
      <c r="M295" s="34" t="s">
        <v>1934</v>
      </c>
      <c r="N295" s="72" t="str">
        <f t="shared" si="4"/>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296" spans="1:14" s="1" customFormat="1" x14ac:dyDescent="0.25">
      <c r="A296" s="33">
        <f>VLOOKUP(C296,_RESOURCE_MAP[],3,FALSE)</f>
        <v>2</v>
      </c>
      <c r="B296" s="25" t="str">
        <f>IFERROR(VLOOKUP(C296,_PACKAGES_MAP[],3,FALSE),"-")</f>
        <v>-</v>
      </c>
      <c r="C296" s="32" t="s">
        <v>110</v>
      </c>
      <c r="D296" s="32" t="s">
        <v>22</v>
      </c>
      <c r="E296" s="32" t="s">
        <v>619</v>
      </c>
      <c r="F296" s="32" t="str">
        <f>VLOOKUP(C296,_RESOURCE_MAP[],2,FALSE)</f>
        <v>Ping Test</v>
      </c>
      <c r="G296" s="46" t="str">
        <f>CONCATENATE(F296," ",VLOOKUP(E296,_FIELDS_DESCRIPTION_MAP[],2,FALSE))</f>
        <v>Ping Test packet maximum time to live.</v>
      </c>
      <c r="H296" s="32" t="s">
        <v>570</v>
      </c>
      <c r="I296" s="32" t="s">
        <v>572</v>
      </c>
      <c r="J296" s="32" t="s">
        <v>1</v>
      </c>
      <c r="K296" s="34" t="s">
        <v>1</v>
      </c>
      <c r="L296" s="34" t="s">
        <v>1320</v>
      </c>
      <c r="M296" s="34" t="s">
        <v>1318</v>
      </c>
      <c r="N296" s="72" t="str">
        <f t="shared" si="4"/>
        <v>Possible values are &gt;= 1 and &lt;= 50. Format is expressed in hops.</v>
      </c>
    </row>
    <row r="297" spans="1:14" s="1" customFormat="1" x14ac:dyDescent="0.25">
      <c r="A297" s="33">
        <f>VLOOKUP(C297,_RESOURCE_MAP[],3,FALSE)</f>
        <v>2</v>
      </c>
      <c r="B297" s="25" t="str">
        <f>IFERROR(VLOOKUP(C297,_PACKAGES_MAP[],3,FALSE),"-")</f>
        <v>-</v>
      </c>
      <c r="C297" s="32" t="s">
        <v>192</v>
      </c>
      <c r="D297" s="32" t="s">
        <v>20</v>
      </c>
      <c r="E297" s="32" t="s">
        <v>569</v>
      </c>
      <c r="F297" s="32" t="str">
        <f>VLOOKUP(C297,_RESOURCE_MAP[],2,FALSE)</f>
        <v>Traceroute Test</v>
      </c>
      <c r="G297" s="46" t="str">
        <f>CONCATENATE(F297," ",VLOOKUP(E297,_FIELDS_DESCRIPTION_MAP[],2,FALSE))</f>
        <v>Traceroute Test maximum number of returned entries.</v>
      </c>
      <c r="H297" s="32" t="s">
        <v>570</v>
      </c>
      <c r="I297" s="32" t="s">
        <v>563</v>
      </c>
      <c r="J297" s="32" t="s">
        <v>561</v>
      </c>
      <c r="K297" s="34" t="s">
        <v>1186</v>
      </c>
      <c r="L297" s="34" t="s">
        <v>1187</v>
      </c>
      <c r="M297" s="34" t="s">
        <v>1</v>
      </c>
      <c r="N297" s="72" t="str">
        <f t="shared" si="4"/>
        <v xml:space="preserve">Default Value is "0". Possible values are "0" to fetch all entries or positive integer. </v>
      </c>
    </row>
    <row r="298" spans="1:14" s="1" customFormat="1" x14ac:dyDescent="0.25">
      <c r="A298" s="33">
        <f>VLOOKUP(C298,_RESOURCE_MAP[],3,FALSE)</f>
        <v>2</v>
      </c>
      <c r="B298" s="25" t="str">
        <f>IFERROR(VLOOKUP(C298,_PACKAGES_MAP[],3,FALSE),"-")</f>
        <v>-</v>
      </c>
      <c r="C298" s="32" t="s">
        <v>192</v>
      </c>
      <c r="D298" s="32" t="s">
        <v>20</v>
      </c>
      <c r="E298" s="32" t="s">
        <v>20</v>
      </c>
      <c r="F298" s="32" t="str">
        <f>VLOOKUP(C298,_RESOURCE_MAP[],2,FALSE)</f>
        <v>Traceroute Test</v>
      </c>
      <c r="G298" s="46" t="str">
        <f>CONCATENATE(F298," ",VLOOKUP(E298,_FIELDS_DESCRIPTION_MAP[],2,FALSE))</f>
        <v>Traceroute Test list of entries.</v>
      </c>
      <c r="H298" s="32" t="s">
        <v>20</v>
      </c>
      <c r="I298" s="32" t="s">
        <v>572</v>
      </c>
      <c r="J298" s="32" t="s">
        <v>1</v>
      </c>
      <c r="K298" s="34" t="s">
        <v>1</v>
      </c>
      <c r="L298" s="34" t="s">
        <v>1</v>
      </c>
      <c r="M298" s="34" t="s">
        <v>1</v>
      </c>
      <c r="N298" s="72" t="str">
        <f t="shared" si="4"/>
        <v>-</v>
      </c>
    </row>
    <row r="299" spans="1:14" s="1" customFormat="1" x14ac:dyDescent="0.25">
      <c r="A299" s="33">
        <f>VLOOKUP(C299,_RESOURCE_MAP[],3,FALSE)</f>
        <v>2</v>
      </c>
      <c r="B299" s="25" t="str">
        <f>IFERROR(VLOOKUP(C299,_PACKAGES_MAP[],3,FALSE),"-")</f>
        <v>-</v>
      </c>
      <c r="C299" s="32" t="s">
        <v>192</v>
      </c>
      <c r="D299" s="32" t="s">
        <v>20</v>
      </c>
      <c r="E299" s="32" t="s">
        <v>571</v>
      </c>
      <c r="F299" s="32" t="str">
        <f>VLOOKUP(C299,_RESOURCE_MAP[],2,FALSE)</f>
        <v>Traceroute Test</v>
      </c>
      <c r="G299" s="46" t="str">
        <f>CONCATENATE(F299," ",VLOOKUP(E299,_FIELDS_DESCRIPTION_MAP[],2,FALSE))</f>
        <v>Traceroute Test list start offset.</v>
      </c>
      <c r="H299" s="32" t="s">
        <v>570</v>
      </c>
      <c r="I299" s="32" t="s">
        <v>563</v>
      </c>
      <c r="J299" s="32" t="s">
        <v>561</v>
      </c>
      <c r="K299" s="34" t="s">
        <v>1186</v>
      </c>
      <c r="L299" s="34" t="s">
        <v>1187</v>
      </c>
      <c r="M299" s="34" t="s">
        <v>1</v>
      </c>
      <c r="N299" s="72" t="str">
        <f t="shared" si="4"/>
        <v xml:space="preserve">Default Value is "0". Possible values are "0" to fetch all entries or positive integer. </v>
      </c>
    </row>
    <row r="300" spans="1:14" s="1" customFormat="1" x14ac:dyDescent="0.25">
      <c r="A300" s="33">
        <f>VLOOKUP(C300,_RESOURCE_MAP[],3,FALSE)</f>
        <v>2</v>
      </c>
      <c r="B300" s="25" t="str">
        <f>IFERROR(VLOOKUP(C300,_PACKAGES_MAP[],3,FALSE),"-")</f>
        <v>-</v>
      </c>
      <c r="C300" s="32" t="s">
        <v>192</v>
      </c>
      <c r="D300" s="32" t="s">
        <v>106</v>
      </c>
      <c r="E300" s="32" t="s">
        <v>603</v>
      </c>
      <c r="F300" s="32" t="str">
        <f>VLOOKUP(C300,_RESOURCE_MAP[],2,FALSE)</f>
        <v>Traceroute Test</v>
      </c>
      <c r="G300" s="46" t="str">
        <f>CONCATENATE(F300," ",VLOOKUP(E300,_FIELDS_DESCRIPTION_MAP[],2,FALSE))</f>
        <v>Traceroute Test address.</v>
      </c>
      <c r="H300" s="32" t="s">
        <v>565</v>
      </c>
      <c r="I300" s="32" t="s">
        <v>564</v>
      </c>
      <c r="J300" s="32" t="s">
        <v>552</v>
      </c>
      <c r="K300" s="34" t="s">
        <v>1</v>
      </c>
      <c r="L300" s="34" t="s">
        <v>1200</v>
      </c>
      <c r="M300" s="34" t="s">
        <v>1</v>
      </c>
      <c r="N300" s="72" t="str">
        <f t="shared" si="4"/>
        <v xml:space="preserve">Possible values are FQDN, IPv4 or IPv6 address. </v>
      </c>
    </row>
    <row r="301" spans="1:14" s="1" customFormat="1" x14ac:dyDescent="0.25">
      <c r="A301" s="33">
        <f>VLOOKUP(C301,_RESOURCE_MAP[],3,FALSE)</f>
        <v>2</v>
      </c>
      <c r="B301" s="25" t="str">
        <f>IFERROR(VLOOKUP(C301,_PACKAGES_MAP[],3,FALSE),"-")</f>
        <v>-</v>
      </c>
      <c r="C301" s="32" t="s">
        <v>192</v>
      </c>
      <c r="D301" s="32" t="s">
        <v>106</v>
      </c>
      <c r="E301" s="32" t="s">
        <v>558</v>
      </c>
      <c r="F301" s="32" t="str">
        <f>VLOOKUP(C301,_RESOURCE_MAP[],2,FALSE)</f>
        <v>Traceroute Test</v>
      </c>
      <c r="G301" s="46" t="str">
        <f>CONCATENATE(F301," ",VLOOKUP(E301,_FIELDS_DESCRIPTION_MAP[],2,FALSE))</f>
        <v>Traceroute Test unique identifier.</v>
      </c>
      <c r="H301" s="32" t="s">
        <v>565</v>
      </c>
      <c r="I301" s="32" t="s">
        <v>563</v>
      </c>
      <c r="J301" s="32" t="s">
        <v>561</v>
      </c>
      <c r="K301" s="34" t="s">
        <v>1185</v>
      </c>
      <c r="L301" s="34" t="s">
        <v>1194</v>
      </c>
      <c r="M301" s="34" t="s">
        <v>1193</v>
      </c>
      <c r="N301" s="72" t="str">
        <f t="shared" si="4"/>
        <v>Default Value is "Integer starting at 0". Possible values are any string with length from 1 up to 64 chars. Format is 1 up to 64 chars.</v>
      </c>
    </row>
    <row r="302" spans="1:14" s="1" customFormat="1" x14ac:dyDescent="0.25">
      <c r="A302" s="33">
        <f>VLOOKUP(C302,_RESOURCE_MAP[],3,FALSE)</f>
        <v>2</v>
      </c>
      <c r="B302" s="25" t="str">
        <f>IFERROR(VLOOKUP(C302,_PACKAGES_MAP[],3,FALSE),"-")</f>
        <v>-</v>
      </c>
      <c r="C302" s="32" t="s">
        <v>192</v>
      </c>
      <c r="D302" s="32" t="s">
        <v>106</v>
      </c>
      <c r="E302" s="32" t="s">
        <v>605</v>
      </c>
      <c r="F302" s="32" t="str">
        <f>VLOOKUP(C302,_RESOURCE_MAP[],2,FALSE)</f>
        <v>Traceroute Test</v>
      </c>
      <c r="G302" s="46" t="str">
        <f>CONCATENATE(F302," ",VLOOKUP(E302,_FIELDS_DESCRIPTION_MAP[],2,FALSE))</f>
        <v>Traceroute Test interface.</v>
      </c>
      <c r="H302" s="32" t="s">
        <v>565</v>
      </c>
      <c r="I302" s="32" t="s">
        <v>564</v>
      </c>
      <c r="J302" s="32" t="s">
        <v>561</v>
      </c>
      <c r="K302" s="34" t="s">
        <v>1825</v>
      </c>
      <c r="L302" s="34" t="s">
        <v>1232</v>
      </c>
      <c r="M302" s="34" t="s">
        <v>1</v>
      </c>
      <c r="N302" s="72" t="str">
        <f t="shared" si="4"/>
        <v xml:space="preserve">Default Value is "The currently active "Services.Broadband.Data" interface.". Possible values are valid "Interfaces.IP.{InterfaceId}" object. </v>
      </c>
    </row>
    <row r="303" spans="1:14" s="1" customFormat="1" x14ac:dyDescent="0.25">
      <c r="A303" s="33">
        <f>VLOOKUP(C303,_RESOURCE_MAP[],3,FALSE)</f>
        <v>2</v>
      </c>
      <c r="B303" s="25" t="str">
        <f>IFERROR(VLOOKUP(C303,_PACKAGES_MAP[],3,FALSE),"-")</f>
        <v>-</v>
      </c>
      <c r="C303" s="32" t="s">
        <v>192</v>
      </c>
      <c r="D303" s="32" t="s">
        <v>106</v>
      </c>
      <c r="E303" s="32" t="s">
        <v>619</v>
      </c>
      <c r="F303" s="32" t="str">
        <f>VLOOKUP(C303,_RESOURCE_MAP[],2,FALSE)</f>
        <v>Traceroute Test</v>
      </c>
      <c r="G303" s="46" t="str">
        <f>CONCATENATE(F303," ",VLOOKUP(E303,_FIELDS_DESCRIPTION_MAP[],2,FALSE))</f>
        <v>Traceroute Test packet maximum time to live.</v>
      </c>
      <c r="H303" s="32" t="s">
        <v>570</v>
      </c>
      <c r="I303" s="32" t="s">
        <v>564</v>
      </c>
      <c r="J303" s="32" t="s">
        <v>561</v>
      </c>
      <c r="K303" s="34" t="s">
        <v>1319</v>
      </c>
      <c r="L303" s="34" t="s">
        <v>1320</v>
      </c>
      <c r="M303" s="34" t="s">
        <v>1318</v>
      </c>
      <c r="N303" s="72" t="str">
        <f t="shared" si="4"/>
        <v>Default Value is "30". Possible values are &gt;= 1 and &lt;= 50. Format is expressed in hops.</v>
      </c>
    </row>
    <row r="304" spans="1:14" s="1" customFormat="1" x14ac:dyDescent="0.25">
      <c r="A304" s="33">
        <f>VLOOKUP(C304,_RESOURCE_MAP[],3,FALSE)</f>
        <v>2</v>
      </c>
      <c r="B304" s="25" t="str">
        <f>IFERROR(VLOOKUP(C304,_PACKAGES_MAP[],3,FALSE),"-")</f>
        <v>-</v>
      </c>
      <c r="C304" s="32" t="s">
        <v>193</v>
      </c>
      <c r="D304" s="32" t="s">
        <v>22</v>
      </c>
      <c r="E304" s="32" t="s">
        <v>603</v>
      </c>
      <c r="F304" s="32" t="str">
        <f>VLOOKUP(C304,_RESOURCE_MAP[],2,FALSE)</f>
        <v>Traceroute Test</v>
      </c>
      <c r="G304" s="46" t="str">
        <f>CONCATENATE(F304," ",VLOOKUP(E304,_FIELDS_DESCRIPTION_MAP[],2,FALSE))</f>
        <v>Traceroute Test address.</v>
      </c>
      <c r="H304" s="32" t="s">
        <v>565</v>
      </c>
      <c r="I304" s="32" t="s">
        <v>572</v>
      </c>
      <c r="J304" s="32" t="s">
        <v>1</v>
      </c>
      <c r="K304" s="34" t="s">
        <v>1</v>
      </c>
      <c r="L304" s="34" t="s">
        <v>1200</v>
      </c>
      <c r="M304" s="34" t="s">
        <v>1</v>
      </c>
      <c r="N304" s="72" t="str">
        <f t="shared" si="4"/>
        <v xml:space="preserve">Possible values are FQDN, IPv4 or IPv6 address. </v>
      </c>
    </row>
    <row r="305" spans="1:14" s="1" customFormat="1" x14ac:dyDescent="0.25">
      <c r="A305" s="33">
        <f>VLOOKUP(C305,_RESOURCE_MAP[],3,FALSE)</f>
        <v>2</v>
      </c>
      <c r="B305" s="25" t="str">
        <f>IFERROR(VLOOKUP(C305,_PACKAGES_MAP[],3,FALSE),"-")</f>
        <v>-</v>
      </c>
      <c r="C305" s="32" t="s">
        <v>193</v>
      </c>
      <c r="D305" s="32" t="s">
        <v>22</v>
      </c>
      <c r="E305" s="32" t="s">
        <v>558</v>
      </c>
      <c r="F305" s="32" t="str">
        <f>VLOOKUP(C305,_RESOURCE_MAP[],2,FALSE)</f>
        <v>Traceroute Test</v>
      </c>
      <c r="G305" s="46" t="str">
        <f>CONCATENATE(F305," ",VLOOKUP(E305,_FIELDS_DESCRIPTION_MAP[],2,FALSE))</f>
        <v>Traceroute Test unique identifier.</v>
      </c>
      <c r="H305" s="32" t="s">
        <v>565</v>
      </c>
      <c r="I305" s="32" t="s">
        <v>572</v>
      </c>
      <c r="J305" s="32" t="s">
        <v>1</v>
      </c>
      <c r="K305" s="34" t="s">
        <v>1</v>
      </c>
      <c r="L305" s="34" t="s">
        <v>1194</v>
      </c>
      <c r="M305" s="34" t="s">
        <v>1193</v>
      </c>
      <c r="N305" s="72" t="str">
        <f t="shared" si="4"/>
        <v>Possible values are any string with length from 1 up to 64 chars. Format is 1 up to 64 chars.</v>
      </c>
    </row>
    <row r="306" spans="1:14" s="1" customFormat="1" x14ac:dyDescent="0.25">
      <c r="A306" s="33">
        <f>VLOOKUP(C306,_RESOURCE_MAP[],3,FALSE)</f>
        <v>2</v>
      </c>
      <c r="B306" s="25" t="str">
        <f>IFERROR(VLOOKUP(C306,_PACKAGES_MAP[],3,FALSE),"-")</f>
        <v>-</v>
      </c>
      <c r="C306" s="32" t="s">
        <v>193</v>
      </c>
      <c r="D306" s="32" t="s">
        <v>22</v>
      </c>
      <c r="E306" s="32" t="s">
        <v>605</v>
      </c>
      <c r="F306" s="32" t="str">
        <f>VLOOKUP(C306,_RESOURCE_MAP[],2,FALSE)</f>
        <v>Traceroute Test</v>
      </c>
      <c r="G306" s="46" t="str">
        <f>CONCATENATE(F306," ",VLOOKUP(E306,_FIELDS_DESCRIPTION_MAP[],2,FALSE))</f>
        <v>Traceroute Test interface.</v>
      </c>
      <c r="H306" s="32" t="s">
        <v>565</v>
      </c>
      <c r="I306" s="32" t="s">
        <v>572</v>
      </c>
      <c r="J306" s="32" t="s">
        <v>1</v>
      </c>
      <c r="K306" s="34" t="s">
        <v>1</v>
      </c>
      <c r="L306" s="34" t="s">
        <v>1232</v>
      </c>
      <c r="M306" s="34" t="s">
        <v>1</v>
      </c>
      <c r="N306" s="72" t="str">
        <f t="shared" si="4"/>
        <v xml:space="preserve">Possible values are valid "Interfaces.IP.{InterfaceId}" object. </v>
      </c>
    </row>
    <row r="307" spans="1:14" s="1" customFormat="1" x14ac:dyDescent="0.25">
      <c r="A307" s="33">
        <f>VLOOKUP(C307,_RESOURCE_MAP[],3,FALSE)</f>
        <v>2</v>
      </c>
      <c r="B307" s="25" t="str">
        <f>IFERROR(VLOOKUP(C307,_PACKAGES_MAP[],3,FALSE),"-")</f>
        <v>-</v>
      </c>
      <c r="C307" s="32" t="s">
        <v>193</v>
      </c>
      <c r="D307" s="32" t="s">
        <v>22</v>
      </c>
      <c r="E307" s="32" t="s">
        <v>611</v>
      </c>
      <c r="F307" s="32" t="str">
        <f>VLOOKUP(C307,_RESOURCE_MAP[],2,FALSE)</f>
        <v>Traceroute Test</v>
      </c>
      <c r="G307" s="46" t="str">
        <f>CONCATENATE(F307," ",VLOOKUP(E307,_FIELDS_DESCRIPTION_MAP[],2,FALSE))</f>
        <v>Traceroute Test duration.</v>
      </c>
      <c r="H307" s="32" t="s">
        <v>570</v>
      </c>
      <c r="I307" s="32" t="s">
        <v>572</v>
      </c>
      <c r="J307" s="32" t="s">
        <v>1</v>
      </c>
      <c r="K307" s="34" t="s">
        <v>1</v>
      </c>
      <c r="L307" s="34" t="s">
        <v>1205</v>
      </c>
      <c r="M307" s="34" t="s">
        <v>1206</v>
      </c>
      <c r="N307" s="72" t="str">
        <f t="shared" si="4"/>
        <v>Possible values are &gt;= 0. Format is expressed in seconds.</v>
      </c>
    </row>
    <row r="308" spans="1:14" s="1" customFormat="1" x14ac:dyDescent="0.25">
      <c r="A308" s="33">
        <f>VLOOKUP(C308,_RESOURCE_MAP[],3,FALSE)</f>
        <v>2</v>
      </c>
      <c r="B308" s="25" t="str">
        <f>IFERROR(VLOOKUP(C308,_PACKAGES_MAP[],3,FALSE),"-")</f>
        <v>-</v>
      </c>
      <c r="C308" s="32" t="s">
        <v>193</v>
      </c>
      <c r="D308" s="32" t="s">
        <v>22</v>
      </c>
      <c r="E308" s="32" t="s">
        <v>628</v>
      </c>
      <c r="F308" s="32" t="str">
        <f>VLOOKUP(C308,_RESOURCE_MAP[],2,FALSE)</f>
        <v>Traceroute Test</v>
      </c>
      <c r="G308" s="46" t="str">
        <f>CONCATENATE(F308," ",VLOOKUP(E308,_FIELDS_DESCRIPTION_MAP[],2,FALSE))</f>
        <v>Traceroute Test number of traversed routers or hops.</v>
      </c>
      <c r="H308" s="32" t="s">
        <v>20</v>
      </c>
      <c r="I308" s="32" t="s">
        <v>572</v>
      </c>
      <c r="J308" s="32" t="s">
        <v>1</v>
      </c>
      <c r="K308" s="34" t="s">
        <v>1</v>
      </c>
      <c r="L308" s="34" t="s">
        <v>1205</v>
      </c>
      <c r="M308" s="34" t="s">
        <v>1</v>
      </c>
      <c r="N308" s="72" t="str">
        <f t="shared" si="4"/>
        <v xml:space="preserve">Possible values are &gt;= 0. </v>
      </c>
    </row>
    <row r="309" spans="1:14" s="1" customFormat="1" x14ac:dyDescent="0.25">
      <c r="A309" s="33">
        <f>VLOOKUP(C309,_RESOURCE_MAP[],3,FALSE)</f>
        <v>2</v>
      </c>
      <c r="B309" s="25" t="str">
        <f>IFERROR(VLOOKUP(C309,_PACKAGES_MAP[],3,FALSE),"-")</f>
        <v>-</v>
      </c>
      <c r="C309" s="32" t="s">
        <v>193</v>
      </c>
      <c r="D309" s="32" t="s">
        <v>22</v>
      </c>
      <c r="E309" s="32" t="s">
        <v>579</v>
      </c>
      <c r="F309" s="32" t="str">
        <f>VLOOKUP(C309,_RESOURCE_MAP[],2,FALSE)</f>
        <v>Traceroute Test</v>
      </c>
      <c r="G309" s="46" t="str">
        <f>CONCATENATE(F309," ",VLOOKUP(E309,_FIELDS_DESCRIPTION_MAP[],2,FALSE))</f>
        <v>Traceroute Test operational status.</v>
      </c>
      <c r="H309" s="32" t="s">
        <v>565</v>
      </c>
      <c r="I309" s="32" t="s">
        <v>572</v>
      </c>
      <c r="J309" s="32" t="s">
        <v>1</v>
      </c>
      <c r="K309" s="34" t="s">
        <v>1</v>
      </c>
      <c r="L309" s="34" t="s">
        <v>1917</v>
      </c>
      <c r="M309" s="34" t="s">
        <v>1</v>
      </c>
      <c r="N309" s="72" t="str">
        <f t="shared" si="4"/>
        <v xml:space="preserve">Possible values are :
- "Queued" (requested or waiting on a queue for an ongoing test to be completed).
- "Ongoing" (in progress/running).
- "Completed" (finished successfully).
- "Failed" (finished unsuccessfully, was not able to complete the test). </v>
      </c>
    </row>
    <row r="310" spans="1:14" s="1" customFormat="1" x14ac:dyDescent="0.25">
      <c r="A310" s="33">
        <f>VLOOKUP(C310,_RESOURCE_MAP[],3,FALSE)</f>
        <v>2</v>
      </c>
      <c r="B310" s="25" t="str">
        <f>IFERROR(VLOOKUP(C310,_PACKAGES_MAP[],3,FALSE),"-")</f>
        <v>-</v>
      </c>
      <c r="C310" s="32" t="s">
        <v>193</v>
      </c>
      <c r="D310" s="32" t="s">
        <v>22</v>
      </c>
      <c r="E310" s="32" t="s">
        <v>606</v>
      </c>
      <c r="F310" s="32" t="str">
        <f>VLOOKUP(C310,_RESOURCE_MAP[],2,FALSE)</f>
        <v>Traceroute Test</v>
      </c>
      <c r="G310" s="46" t="str">
        <f>CONCATENATE(F310," ",VLOOKUP(E310,_FIELDS_DESCRIPTION_MAP[],2,FALSE))</f>
        <v>Traceroute Test timestamp.</v>
      </c>
      <c r="H310" s="32" t="s">
        <v>606</v>
      </c>
      <c r="I310" s="32" t="s">
        <v>572</v>
      </c>
      <c r="J310" s="32" t="s">
        <v>1</v>
      </c>
      <c r="K310" s="34" t="s">
        <v>1</v>
      </c>
      <c r="L310" s="34" t="s">
        <v>1935</v>
      </c>
      <c r="M310" s="34" t="s">
        <v>1934</v>
      </c>
      <c r="N310" s="72" t="str">
        <f t="shared" si="4"/>
        <v>Possible values are the timestamp corresponding to the test status. For example, if status = "Queued" then the timestamp should reflect the time when the test was requested. If the status changes to "Completed" the timestamp should change to the time when the test has been completed. Format is yyyy-mm-ddThh:mm:ss.nnnnnn+|-hh:mm  (UTC ISO 8601).</v>
      </c>
    </row>
    <row r="311" spans="1:14" s="1" customFormat="1" x14ac:dyDescent="0.25">
      <c r="A311" s="33">
        <f>VLOOKUP(C311,_RESOURCE_MAP[],3,FALSE)</f>
        <v>2</v>
      </c>
      <c r="B311" s="25" t="str">
        <f>IFERROR(VLOOKUP(C311,_PACKAGES_MAP[],3,FALSE),"-")</f>
        <v>-</v>
      </c>
      <c r="C311" s="32" t="s">
        <v>193</v>
      </c>
      <c r="D311" s="32" t="s">
        <v>22</v>
      </c>
      <c r="E311" s="32" t="s">
        <v>619</v>
      </c>
      <c r="F311" s="32" t="str">
        <f>VLOOKUP(C311,_RESOURCE_MAP[],2,FALSE)</f>
        <v>Traceroute Test</v>
      </c>
      <c r="G311" s="46" t="str">
        <f>CONCATENATE(F311," ",VLOOKUP(E311,_FIELDS_DESCRIPTION_MAP[],2,FALSE))</f>
        <v>Traceroute Test packet maximum time to live.</v>
      </c>
      <c r="H311" s="32" t="s">
        <v>570</v>
      </c>
      <c r="I311" s="32" t="s">
        <v>572</v>
      </c>
      <c r="J311" s="32" t="s">
        <v>1</v>
      </c>
      <c r="K311" s="34" t="s">
        <v>1</v>
      </c>
      <c r="L311" s="34" t="s">
        <v>1320</v>
      </c>
      <c r="M311" s="34" t="s">
        <v>1318</v>
      </c>
      <c r="N311" s="72" t="str">
        <f t="shared" si="4"/>
        <v>Possible values are &gt;= 1 and &lt;= 50. Format is expressed in hops.</v>
      </c>
    </row>
    <row r="312" spans="1:14" s="1" customFormat="1" x14ac:dyDescent="0.25">
      <c r="A312" s="33">
        <f>VLOOKUP(C312,_RESOURCE_MAP[],3,FALSE)</f>
        <v>2</v>
      </c>
      <c r="B312" s="25" t="str">
        <f>IFERROR(VLOOKUP(C312,_PACKAGES_MAP[],3,FALSE),"-")</f>
        <v>-</v>
      </c>
      <c r="C312" s="27" t="s">
        <v>2008</v>
      </c>
      <c r="D312" s="32" t="s">
        <v>20</v>
      </c>
      <c r="E312" s="32" t="s">
        <v>569</v>
      </c>
      <c r="F312" s="32" t="str">
        <f>VLOOKUP(C312,_RESOURCE_MAP[],2,FALSE)</f>
        <v>Wi-Fi Radio Sitey Survey (Spectrum Scan)</v>
      </c>
      <c r="G312" s="46" t="str">
        <f>CONCATENATE(F312," ",VLOOKUP(E312,_FIELDS_DESCRIPTION_MAP[],2,FALSE))</f>
        <v>Wi-Fi Radio Sitey Survey (Spectrum Scan) maximum number of returned entries.</v>
      </c>
      <c r="H312" s="32" t="s">
        <v>570</v>
      </c>
      <c r="I312" s="32" t="s">
        <v>563</v>
      </c>
      <c r="J312" s="32" t="s">
        <v>561</v>
      </c>
      <c r="K312" s="34" t="s">
        <v>1186</v>
      </c>
      <c r="L312" s="34" t="s">
        <v>1187</v>
      </c>
      <c r="M312" s="34" t="s">
        <v>1</v>
      </c>
      <c r="N312" s="72" t="str">
        <f t="shared" si="4"/>
        <v xml:space="preserve">Default Value is "0". Possible values are "0" to fetch all entries or positive integer. </v>
      </c>
    </row>
    <row r="313" spans="1:14" s="1" customFormat="1" x14ac:dyDescent="0.25">
      <c r="A313" s="33">
        <f>VLOOKUP(C313,_RESOURCE_MAP[],3,FALSE)</f>
        <v>2</v>
      </c>
      <c r="B313" s="25" t="str">
        <f>IFERROR(VLOOKUP(C313,_PACKAGES_MAP[],3,FALSE),"-")</f>
        <v>-</v>
      </c>
      <c r="C313" s="27" t="s">
        <v>2008</v>
      </c>
      <c r="D313" s="32" t="s">
        <v>20</v>
      </c>
      <c r="E313" s="32" t="s">
        <v>20</v>
      </c>
      <c r="F313" s="32" t="str">
        <f>VLOOKUP(C313,_RESOURCE_MAP[],2,FALSE)</f>
        <v>Wi-Fi Radio Sitey Survey (Spectrum Scan)</v>
      </c>
      <c r="G313" s="46" t="str">
        <f>CONCATENATE(F313," ",VLOOKUP(E313,_FIELDS_DESCRIPTION_MAP[],2,FALSE))</f>
        <v>Wi-Fi Radio Sitey Survey (Spectrum Scan) list of entries.</v>
      </c>
      <c r="H313" s="32" t="s">
        <v>20</v>
      </c>
      <c r="I313" s="32" t="s">
        <v>572</v>
      </c>
      <c r="J313" s="32" t="s">
        <v>1</v>
      </c>
      <c r="K313" s="34" t="s">
        <v>1</v>
      </c>
      <c r="L313" s="34" t="s">
        <v>1</v>
      </c>
      <c r="M313" s="34" t="s">
        <v>1</v>
      </c>
      <c r="N313" s="72" t="str">
        <f t="shared" si="4"/>
        <v>-</v>
      </c>
    </row>
    <row r="314" spans="1:14" s="1" customFormat="1" x14ac:dyDescent="0.25">
      <c r="A314" s="33">
        <f>VLOOKUP(C314,_RESOURCE_MAP[],3,FALSE)</f>
        <v>2</v>
      </c>
      <c r="B314" s="25" t="str">
        <f>IFERROR(VLOOKUP(C314,_PACKAGES_MAP[],3,FALSE),"-")</f>
        <v>-</v>
      </c>
      <c r="C314" s="27" t="s">
        <v>2008</v>
      </c>
      <c r="D314" s="32" t="s">
        <v>20</v>
      </c>
      <c r="E314" s="32" t="s">
        <v>571</v>
      </c>
      <c r="F314" s="32" t="str">
        <f>VLOOKUP(C314,_RESOURCE_MAP[],2,FALSE)</f>
        <v>Wi-Fi Radio Sitey Survey (Spectrum Scan)</v>
      </c>
      <c r="G314" s="46" t="str">
        <f>CONCATENATE(F314," ",VLOOKUP(E314,_FIELDS_DESCRIPTION_MAP[],2,FALSE))</f>
        <v>Wi-Fi Radio Sitey Survey (Spectrum Scan) list start offset.</v>
      </c>
      <c r="H314" s="32" t="s">
        <v>570</v>
      </c>
      <c r="I314" s="32" t="s">
        <v>563</v>
      </c>
      <c r="J314" s="32" t="s">
        <v>561</v>
      </c>
      <c r="K314" s="34" t="s">
        <v>1186</v>
      </c>
      <c r="L314" s="34" t="s">
        <v>1187</v>
      </c>
      <c r="M314" s="34" t="s">
        <v>1</v>
      </c>
      <c r="N314" s="72" t="str">
        <f t="shared" si="4"/>
        <v xml:space="preserve">Default Value is "0". Possible values are "0" to fetch all entries or positive integer. </v>
      </c>
    </row>
    <row r="315" spans="1:14" s="1" customFormat="1" x14ac:dyDescent="0.25">
      <c r="A315" s="33">
        <f>VLOOKUP(C315,_RESOURCE_MAP[],3,FALSE)</f>
        <v>2</v>
      </c>
      <c r="B315" s="25" t="str">
        <f>IFERROR(VLOOKUP(C315,_PACKAGES_MAP[],3,FALSE),"-")</f>
        <v>-</v>
      </c>
      <c r="C315" s="27" t="s">
        <v>2008</v>
      </c>
      <c r="D315" s="32" t="s">
        <v>106</v>
      </c>
      <c r="E315" s="32" t="s">
        <v>558</v>
      </c>
      <c r="F315" s="32" t="str">
        <f>VLOOKUP(C315,_RESOURCE_MAP[],2,FALSE)</f>
        <v>Wi-Fi Radio Sitey Survey (Spectrum Scan)</v>
      </c>
      <c r="G315" s="46" t="str">
        <f>CONCATENATE(F315," ",VLOOKUP(E315,_FIELDS_DESCRIPTION_MAP[],2,FALSE))</f>
        <v>Wi-Fi Radio Sitey Survey (Spectrum Scan) unique identifier.</v>
      </c>
      <c r="H315" s="32" t="s">
        <v>565</v>
      </c>
      <c r="I315" s="32" t="s">
        <v>563</v>
      </c>
      <c r="J315" s="32" t="s">
        <v>561</v>
      </c>
      <c r="K315" s="34" t="s">
        <v>1185</v>
      </c>
      <c r="L315" s="34" t="s">
        <v>1194</v>
      </c>
      <c r="M315" s="34" t="s">
        <v>1193</v>
      </c>
      <c r="N315" s="72" t="str">
        <f t="shared" si="4"/>
        <v>Default Value is "Integer starting at 0". Possible values are any string with length from 1 up to 64 chars. Format is 1 up to 64 chars.</v>
      </c>
    </row>
    <row r="316" spans="1:14" s="1" customFormat="1" x14ac:dyDescent="0.25">
      <c r="A316" s="33">
        <f>VLOOKUP(C316,_RESOURCE_MAP[],3,FALSE)</f>
        <v>2</v>
      </c>
      <c r="B316" s="25" t="str">
        <f>IFERROR(VLOOKUP(C316,_PACKAGES_MAP[],3,FALSE),"-")</f>
        <v>-</v>
      </c>
      <c r="C316" s="27" t="s">
        <v>2009</v>
      </c>
      <c r="D316" s="32" t="s">
        <v>22</v>
      </c>
      <c r="E316" s="32" t="s">
        <v>558</v>
      </c>
      <c r="F316" s="32" t="str">
        <f>VLOOKUP(C316,_RESOURCE_MAP[],2,FALSE)</f>
        <v>Wi-Fi Radio Sitey Survey (Spectrum Scan)</v>
      </c>
      <c r="G316" s="46" t="str">
        <f>CONCATENATE(F316," ",VLOOKUP(E316,_FIELDS_DESCRIPTION_MAP[],2,FALSE))</f>
        <v>Wi-Fi Radio Sitey Survey (Spectrum Scan) unique identifier.</v>
      </c>
      <c r="H316" s="32" t="s">
        <v>565</v>
      </c>
      <c r="I316" s="32" t="s">
        <v>572</v>
      </c>
      <c r="J316" s="32" t="s">
        <v>1</v>
      </c>
      <c r="K316" s="34" t="s">
        <v>1</v>
      </c>
      <c r="L316" s="34" t="s">
        <v>1194</v>
      </c>
      <c r="M316" s="34" t="s">
        <v>1193</v>
      </c>
      <c r="N316" s="72" t="str">
        <f t="shared" si="4"/>
        <v>Possible values are any string with length from 1 up to 64 chars. Format is 1 up to 64 chars.</v>
      </c>
    </row>
    <row r="317" spans="1:14" s="1" customFormat="1" x14ac:dyDescent="0.25">
      <c r="A317" s="33">
        <f>VLOOKUP(C317,_RESOURCE_MAP[],3,FALSE)</f>
        <v>2</v>
      </c>
      <c r="B317" s="25" t="str">
        <f>IFERROR(VLOOKUP(C317,_PACKAGES_MAP[],3,FALSE),"-")</f>
        <v>-</v>
      </c>
      <c r="C317" s="27" t="s">
        <v>2009</v>
      </c>
      <c r="D317" s="32" t="s">
        <v>22</v>
      </c>
      <c r="E317" s="32" t="s">
        <v>795</v>
      </c>
      <c r="F317" s="32" t="str">
        <f>VLOOKUP(C317,_RESOURCE_MAP[],2,FALSE)</f>
        <v>Wi-Fi Radio Sitey Survey (Spectrum Scan)</v>
      </c>
      <c r="G317" s="46" t="str">
        <f>CONCATENATE(F317," ",VLOOKUP(E317,_FIELDS_DESCRIPTION_MAP[],2,FALSE))</f>
        <v>Wi-Fi Radio Sitey Survey (Spectrum Scan) active channels.</v>
      </c>
      <c r="H317" s="32" t="s">
        <v>20</v>
      </c>
      <c r="I317" s="32" t="s">
        <v>572</v>
      </c>
      <c r="J317" s="32" t="s">
        <v>1</v>
      </c>
      <c r="K317" s="34" t="s">
        <v>1</v>
      </c>
      <c r="L317" s="34" t="s">
        <v>1286</v>
      </c>
      <c r="M317" s="34" t="s">
        <v>1</v>
      </c>
      <c r="N317" s="72" t="str">
        <f t="shared" si="4"/>
        <v xml:space="preserve">Possible values are list of 1-14 and/or 36, 40, 44, 48, 52, 56, 60, 64, 100, 104, 108, 112, 116, 120, 124, 128, 132, 136, 140, 144, 149, 153, 157, 161, 165. </v>
      </c>
    </row>
    <row r="318" spans="1:14" s="1" customFormat="1" x14ac:dyDescent="0.25">
      <c r="A318" s="33">
        <f>VLOOKUP(C318,_RESOURCE_MAP[],3,FALSE)</f>
        <v>2</v>
      </c>
      <c r="B318" s="25" t="str">
        <f>IFERROR(VLOOKUP(C318,_PACKAGES_MAP[],3,FALSE),"-")</f>
        <v>-</v>
      </c>
      <c r="C318" s="27" t="s">
        <v>2009</v>
      </c>
      <c r="D318" s="32" t="s">
        <v>22</v>
      </c>
      <c r="E318" s="32" t="s">
        <v>579</v>
      </c>
      <c r="F318" s="32" t="str">
        <f>VLOOKUP(C318,_RESOURCE_MAP[],2,FALSE)</f>
        <v>Wi-Fi Radio Sitey Survey (Spectrum Scan)</v>
      </c>
      <c r="G318" s="46" t="str">
        <f>CONCATENATE(F318," ",VLOOKUP(E318,_FIELDS_DESCRIPTION_MAP[],2,FALSE))</f>
        <v>Wi-Fi Radio Sitey Survey (Spectrum Scan) operational status.</v>
      </c>
      <c r="H318" s="32" t="s">
        <v>565</v>
      </c>
      <c r="I318" s="32" t="s">
        <v>572</v>
      </c>
      <c r="J318" s="32" t="s">
        <v>1</v>
      </c>
      <c r="K318" s="34" t="s">
        <v>1</v>
      </c>
      <c r="L318" s="34" t="s">
        <v>1290</v>
      </c>
      <c r="M318" s="34" t="s">
        <v>1</v>
      </c>
      <c r="N318" s="72" t="str">
        <f t="shared" si="4"/>
        <v xml:space="preserve">Possible values are "Queued", "Failed", "Complete". </v>
      </c>
    </row>
    <row r="319" spans="1:14" s="1" customFormat="1" x14ac:dyDescent="0.25">
      <c r="A319" s="33">
        <f>VLOOKUP(C319,_RESOURCE_MAP[],3,FALSE)</f>
        <v>2</v>
      </c>
      <c r="B319" s="25" t="str">
        <f>IFERROR(VLOOKUP(C319,_PACKAGES_MAP[],3,FALSE),"-")</f>
        <v>-</v>
      </c>
      <c r="C319" s="27" t="s">
        <v>2009</v>
      </c>
      <c r="D319" s="32" t="s">
        <v>22</v>
      </c>
      <c r="E319" s="32" t="s">
        <v>606</v>
      </c>
      <c r="F319" s="32" t="str">
        <f>VLOOKUP(C319,_RESOURCE_MAP[],2,FALSE)</f>
        <v>Wi-Fi Radio Sitey Survey (Spectrum Scan)</v>
      </c>
      <c r="G319" s="46" t="str">
        <f>CONCATENATE(F319," ",VLOOKUP(E319,_FIELDS_DESCRIPTION_MAP[],2,FALSE))</f>
        <v>Wi-Fi Radio Sitey Survey (Spectrum Scan) timestamp.</v>
      </c>
      <c r="H319" s="32" t="s">
        <v>606</v>
      </c>
      <c r="I319" s="32" t="s">
        <v>572</v>
      </c>
      <c r="J319" s="32" t="s">
        <v>1</v>
      </c>
      <c r="K319" s="34" t="s">
        <v>1</v>
      </c>
      <c r="L319" s="34" t="s">
        <v>1</v>
      </c>
      <c r="M319" s="34" t="s">
        <v>1934</v>
      </c>
      <c r="N319" s="72" t="str">
        <f t="shared" si="4"/>
        <v>Format is yyyy-mm-ddThh:mm:ss.nnnnnn+|-hh:mm  (UTC ISO 8601).</v>
      </c>
    </row>
    <row r="320" spans="1:14" s="1" customFormat="1" x14ac:dyDescent="0.25">
      <c r="A320" s="33">
        <f>VLOOKUP(C320,_RESOURCE_MAP[],3,FALSE)</f>
        <v>2</v>
      </c>
      <c r="B320" s="25" t="str">
        <f>IFERROR(VLOOKUP(C320,_PACKAGES_MAP[],3,FALSE),"-")</f>
        <v>-</v>
      </c>
      <c r="C320" s="32" t="s">
        <v>328</v>
      </c>
      <c r="D320" s="32" t="s">
        <v>22</v>
      </c>
      <c r="E320" s="32" t="s">
        <v>566</v>
      </c>
      <c r="F320" s="32" t="str">
        <f>VLOOKUP(C320,_RESOURCE_MAP[],2,FALSE)</f>
        <v>WAN Bridge</v>
      </c>
      <c r="G320" s="46" t="str">
        <f>CONCATENATE(F320," ",VLOOKUP(E320,_FIELDS_DESCRIPTION_MAP[],2,FALSE))</f>
        <v>WAN Bridge administrative status.</v>
      </c>
      <c r="H320" s="32" t="s">
        <v>567</v>
      </c>
      <c r="I320" s="32" t="s">
        <v>572</v>
      </c>
      <c r="J320" s="32" t="s">
        <v>1</v>
      </c>
      <c r="K320" s="34" t="s">
        <v>1</v>
      </c>
      <c r="L320" s="34" t="s">
        <v>1184</v>
      </c>
      <c r="M320" s="34" t="s">
        <v>1</v>
      </c>
      <c r="N320" s="72" t="str">
        <f t="shared" si="4"/>
        <v xml:space="preserve">Possible values are "true" or "false". </v>
      </c>
    </row>
    <row r="321" spans="1:14" s="1" customFormat="1" x14ac:dyDescent="0.25">
      <c r="A321" s="33">
        <f>VLOOKUP(C321,_RESOURCE_MAP[],3,FALSE)</f>
        <v>2</v>
      </c>
      <c r="B321" s="25" t="str">
        <f>IFERROR(VLOOKUP(C321,_PACKAGES_MAP[],3,FALSE),"-")</f>
        <v>-</v>
      </c>
      <c r="C321" s="32" t="s">
        <v>328</v>
      </c>
      <c r="D321" s="32" t="s">
        <v>22</v>
      </c>
      <c r="E321" s="32" t="s">
        <v>629</v>
      </c>
      <c r="F321" s="32" t="str">
        <f>VLOOKUP(C321,_RESOURCE_MAP[],2,FALSE)</f>
        <v>WAN Bridge</v>
      </c>
      <c r="G321" s="46" t="str">
        <f>CONCATENATE(F321," ",VLOOKUP(E321,_FIELDS_DESCRIPTION_MAP[],2,FALSE))</f>
        <v>WAN Bridge port.</v>
      </c>
      <c r="H321" s="32" t="s">
        <v>565</v>
      </c>
      <c r="I321" s="32" t="s">
        <v>572</v>
      </c>
      <c r="J321" s="32" t="s">
        <v>1</v>
      </c>
      <c r="K321" s="34" t="s">
        <v>1</v>
      </c>
      <c r="L321" s="34" t="s">
        <v>1264</v>
      </c>
      <c r="M321" s="34" t="s">
        <v>1</v>
      </c>
      <c r="N321" s="72" t="str">
        <f t="shared" si="4"/>
        <v xml:space="preserve">Possible values are 0-65536. </v>
      </c>
    </row>
    <row r="322" spans="1:14" s="1" customFormat="1" x14ac:dyDescent="0.25">
      <c r="A322" s="33">
        <f>VLOOKUP(C322,_RESOURCE_MAP[],3,FALSE)</f>
        <v>2</v>
      </c>
      <c r="B322" s="25" t="str">
        <f>IFERROR(VLOOKUP(C322,_PACKAGES_MAP[],3,FALSE),"-")</f>
        <v>-</v>
      </c>
      <c r="C322" s="32" t="s">
        <v>328</v>
      </c>
      <c r="D322" s="32" t="s">
        <v>22</v>
      </c>
      <c r="E322" s="32" t="s">
        <v>633</v>
      </c>
      <c r="F322" s="32" t="str">
        <f>VLOOKUP(C322,_RESOURCE_MAP[],2,FALSE)</f>
        <v>WAN Bridge</v>
      </c>
      <c r="G322" s="46" t="str">
        <f>CONCATENATE(F322," ",VLOOKUP(E322,_FIELDS_DESCRIPTION_MAP[],2,FALSE))</f>
        <v>WAN Bridge received bytes count.</v>
      </c>
      <c r="H322" s="32" t="s">
        <v>570</v>
      </c>
      <c r="I322" s="32" t="s">
        <v>572</v>
      </c>
      <c r="J322" s="32" t="s">
        <v>1</v>
      </c>
      <c r="K322" s="34" t="s">
        <v>1</v>
      </c>
      <c r="L322" s="34" t="s">
        <v>1205</v>
      </c>
      <c r="M322" s="34" t="s">
        <v>1</v>
      </c>
      <c r="N322" s="72" t="str">
        <f t="shared" ref="N322:N385" si="5">IF(AND(K322="-",L322="-",M322="-"),"-",CONCATENATE(IF(K322="-","",CONCATENATE("Default Value is """,K322,""". ")),IF(L322="-","",CONCATENATE("Possible values are ",L322,". ")),IF(M322="-","",CONCATENATE("Format is ",M322,"."))))</f>
        <v xml:space="preserve">Possible values are &gt;= 0. </v>
      </c>
    </row>
    <row r="323" spans="1:14" s="1" customFormat="1" x14ac:dyDescent="0.25">
      <c r="A323" s="33">
        <f>VLOOKUP(C323,_RESOURCE_MAP[],3,FALSE)</f>
        <v>2</v>
      </c>
      <c r="B323" s="25" t="str">
        <f>IFERROR(VLOOKUP(C323,_PACKAGES_MAP[],3,FALSE),"-")</f>
        <v>-</v>
      </c>
      <c r="C323" s="32" t="s">
        <v>328</v>
      </c>
      <c r="D323" s="32" t="s">
        <v>22</v>
      </c>
      <c r="E323" s="32" t="s">
        <v>632</v>
      </c>
      <c r="F323" s="32" t="str">
        <f>VLOOKUP(C323,_RESOURCE_MAP[],2,FALSE)</f>
        <v>WAN Bridge</v>
      </c>
      <c r="G323" s="46" t="str">
        <f>CONCATENATE(F323," ",VLOOKUP(E323,_FIELDS_DESCRIPTION_MAP[],2,FALSE))</f>
        <v>WAN Bridge transmitted bytes count.</v>
      </c>
      <c r="H323" s="32" t="s">
        <v>570</v>
      </c>
      <c r="I323" s="32" t="s">
        <v>572</v>
      </c>
      <c r="J323" s="32" t="s">
        <v>1</v>
      </c>
      <c r="K323" s="34" t="s">
        <v>1</v>
      </c>
      <c r="L323" s="34" t="s">
        <v>1205</v>
      </c>
      <c r="M323" s="34" t="s">
        <v>1</v>
      </c>
      <c r="N323" s="72" t="str">
        <f t="shared" si="5"/>
        <v xml:space="preserve">Possible values are &gt;= 0. </v>
      </c>
    </row>
    <row r="324" spans="1:14" s="1" customFormat="1" x14ac:dyDescent="0.25">
      <c r="A324" s="33">
        <f>VLOOKUP(C324,_RESOURCE_MAP[],3,FALSE)</f>
        <v>2</v>
      </c>
      <c r="B324" s="25" t="str">
        <f>IFERROR(VLOOKUP(C324,_PACKAGES_MAP[],3,FALSE),"-")</f>
        <v>-</v>
      </c>
      <c r="C324" s="32" t="s">
        <v>328</v>
      </c>
      <c r="D324" s="32" t="s">
        <v>22</v>
      </c>
      <c r="E324" s="32" t="s">
        <v>631</v>
      </c>
      <c r="F324" s="32" t="str">
        <f>VLOOKUP(C324,_RESOURCE_MAP[],2,FALSE)</f>
        <v>WAN Bridge</v>
      </c>
      <c r="G324" s="46" t="str">
        <f>CONCATENATE(F324," ",VLOOKUP(E324,_FIELDS_DESCRIPTION_MAP[],2,FALSE))</f>
        <v>WAN Bridge received packets count.</v>
      </c>
      <c r="H324" s="32" t="s">
        <v>570</v>
      </c>
      <c r="I324" s="32" t="s">
        <v>572</v>
      </c>
      <c r="J324" s="32" t="s">
        <v>1</v>
      </c>
      <c r="K324" s="34" t="s">
        <v>1</v>
      </c>
      <c r="L324" s="34" t="s">
        <v>1205</v>
      </c>
      <c r="M324" s="34" t="s">
        <v>1</v>
      </c>
      <c r="N324" s="72" t="str">
        <f t="shared" si="5"/>
        <v xml:space="preserve">Possible values are &gt;= 0. </v>
      </c>
    </row>
    <row r="325" spans="1:14" s="1" customFormat="1" x14ac:dyDescent="0.25">
      <c r="A325" s="33">
        <f>VLOOKUP(C325,_RESOURCE_MAP[],3,FALSE)</f>
        <v>2</v>
      </c>
      <c r="B325" s="25" t="str">
        <f>IFERROR(VLOOKUP(C325,_PACKAGES_MAP[],3,FALSE),"-")</f>
        <v>-</v>
      </c>
      <c r="C325" s="32" t="s">
        <v>328</v>
      </c>
      <c r="D325" s="32" t="s">
        <v>22</v>
      </c>
      <c r="E325" s="32" t="s">
        <v>630</v>
      </c>
      <c r="F325" s="32" t="str">
        <f>VLOOKUP(C325,_RESOURCE_MAP[],2,FALSE)</f>
        <v>WAN Bridge</v>
      </c>
      <c r="G325" s="46" t="str">
        <f>CONCATENATE(F325," ",VLOOKUP(E325,_FIELDS_DESCRIPTION_MAP[],2,FALSE))</f>
        <v>WAN Bridge transmitted packets count.</v>
      </c>
      <c r="H325" s="32" t="s">
        <v>570</v>
      </c>
      <c r="I325" s="32" t="s">
        <v>572</v>
      </c>
      <c r="J325" s="32" t="s">
        <v>1</v>
      </c>
      <c r="K325" s="34" t="s">
        <v>1</v>
      </c>
      <c r="L325" s="34" t="s">
        <v>1205</v>
      </c>
      <c r="M325" s="34" t="s">
        <v>1</v>
      </c>
      <c r="N325" s="72" t="str">
        <f t="shared" si="5"/>
        <v xml:space="preserve">Possible values are &gt;= 0. </v>
      </c>
    </row>
    <row r="326" spans="1:14" s="1" customFormat="1" x14ac:dyDescent="0.25">
      <c r="A326" s="33">
        <f>VLOOKUP(C326,_RESOURCE_MAP[],3,FALSE)</f>
        <v>2</v>
      </c>
      <c r="B326" s="25" t="str">
        <f>IFERROR(VLOOKUP(C326,_PACKAGES_MAP[],3,FALSE),"-")</f>
        <v>-</v>
      </c>
      <c r="C326" s="32" t="s">
        <v>328</v>
      </c>
      <c r="D326" s="32" t="s">
        <v>22</v>
      </c>
      <c r="E326" s="32" t="s">
        <v>579</v>
      </c>
      <c r="F326" s="32" t="str">
        <f>VLOOKUP(C326,_RESOURCE_MAP[],2,FALSE)</f>
        <v>WAN Bridge</v>
      </c>
      <c r="G326" s="46" t="str">
        <f>CONCATENATE(F326," ",VLOOKUP(E326,_FIELDS_DESCRIPTION_MAP[],2,FALSE))</f>
        <v>WAN Bridge operational status.</v>
      </c>
      <c r="H326" s="32" t="s">
        <v>565</v>
      </c>
      <c r="I326" s="32" t="s">
        <v>572</v>
      </c>
      <c r="J326" s="32" t="s">
        <v>1</v>
      </c>
      <c r="K326" s="34" t="s">
        <v>1</v>
      </c>
      <c r="L326" s="34" t="s">
        <v>1289</v>
      </c>
      <c r="M326" s="34" t="s">
        <v>1</v>
      </c>
      <c r="N326" s="72" t="str">
        <f t="shared" si="5"/>
        <v xml:space="preserve">Possible values are "Active", "Disabled", "Error". </v>
      </c>
    </row>
    <row r="327" spans="1:14" s="1" customFormat="1" x14ac:dyDescent="0.25">
      <c r="A327" s="33">
        <f>VLOOKUP(C327,_RESOURCE_MAP[],3,FALSE)</f>
        <v>2</v>
      </c>
      <c r="B327" s="25" t="str">
        <f>IFERROR(VLOOKUP(C327,_PACKAGES_MAP[],3,FALSE),"-")</f>
        <v>-</v>
      </c>
      <c r="C327" s="32" t="s">
        <v>328</v>
      </c>
      <c r="D327" s="32" t="s">
        <v>21</v>
      </c>
      <c r="E327" s="32" t="s">
        <v>566</v>
      </c>
      <c r="F327" s="32" t="str">
        <f>VLOOKUP(C327,_RESOURCE_MAP[],2,FALSE)</f>
        <v>WAN Bridge</v>
      </c>
      <c r="G327" s="46" t="str">
        <f>CONCATENATE(F327," ",VLOOKUP(E327,_FIELDS_DESCRIPTION_MAP[],2,FALSE))</f>
        <v>WAN Bridge administrative status.</v>
      </c>
      <c r="H327" s="32" t="s">
        <v>567</v>
      </c>
      <c r="I327" s="32" t="s">
        <v>564</v>
      </c>
      <c r="J327" s="32" t="s">
        <v>561</v>
      </c>
      <c r="K327" s="34" t="s">
        <v>1658</v>
      </c>
      <c r="L327" s="34" t="s">
        <v>1184</v>
      </c>
      <c r="M327" s="34" t="s">
        <v>1</v>
      </c>
      <c r="N327" s="72" t="str">
        <f t="shared" si="5"/>
        <v xml:space="preserve">Default Value is "the existing configuration". Possible values are "true" or "false". </v>
      </c>
    </row>
    <row r="328" spans="1:14" s="1" customFormat="1" x14ac:dyDescent="0.25">
      <c r="A328" s="33">
        <f>VLOOKUP(C328,_RESOURCE_MAP[],3,FALSE)</f>
        <v>2</v>
      </c>
      <c r="B328" s="25" t="str">
        <f>IFERROR(VLOOKUP(C328,_PACKAGES_MAP[],3,FALSE),"-")</f>
        <v>-</v>
      </c>
      <c r="C328" s="32" t="s">
        <v>328</v>
      </c>
      <c r="D328" s="32" t="s">
        <v>21</v>
      </c>
      <c r="E328" s="32" t="s">
        <v>629</v>
      </c>
      <c r="F328" s="32" t="str">
        <f>VLOOKUP(C328,_RESOURCE_MAP[],2,FALSE)</f>
        <v>WAN Bridge</v>
      </c>
      <c r="G328" s="46" t="str">
        <f>CONCATENATE(F328," ",VLOOKUP(E328,_FIELDS_DESCRIPTION_MAP[],2,FALSE))</f>
        <v>WAN Bridge port.</v>
      </c>
      <c r="H328" s="32" t="s">
        <v>565</v>
      </c>
      <c r="I328" s="32" t="s">
        <v>564</v>
      </c>
      <c r="J328" s="32" t="s">
        <v>561</v>
      </c>
      <c r="K328" s="34" t="s">
        <v>1658</v>
      </c>
      <c r="L328" s="34" t="s">
        <v>1264</v>
      </c>
      <c r="M328" s="34" t="s">
        <v>1</v>
      </c>
      <c r="N328" s="72" t="str">
        <f t="shared" si="5"/>
        <v xml:space="preserve">Default Value is "the existing configuration". Possible values are 0-65536. </v>
      </c>
    </row>
    <row r="329" spans="1:14" s="1" customFormat="1" x14ac:dyDescent="0.25">
      <c r="A329" s="33">
        <f>VLOOKUP(C329,_RESOURCE_MAP[],3,FALSE)</f>
        <v>2</v>
      </c>
      <c r="B329" s="25" t="str">
        <f>IFERROR(VLOOKUP(C329,_PACKAGES_MAP[],3,FALSE),"-")</f>
        <v>-</v>
      </c>
      <c r="C329" s="32" t="s">
        <v>1737</v>
      </c>
      <c r="D329" s="32" t="s">
        <v>19</v>
      </c>
      <c r="E329" s="32" t="s">
        <v>558</v>
      </c>
      <c r="F329" s="32" t="str">
        <f>VLOOKUP(C329,_RESOURCE_MAP[],2,FALSE)</f>
        <v>DHCPv4 Client</v>
      </c>
      <c r="G329" s="46" t="str">
        <f>CONCATENATE(F329," ",VLOOKUP(E329,_FIELDS_DESCRIPTION_MAP[],2,FALSE))</f>
        <v>DHCPv4 Client unique identifier.</v>
      </c>
      <c r="H329" s="32" t="s">
        <v>565</v>
      </c>
      <c r="I329" s="32" t="s">
        <v>563</v>
      </c>
      <c r="J329" s="32" t="s">
        <v>561</v>
      </c>
      <c r="K329" s="34" t="s">
        <v>1185</v>
      </c>
      <c r="L329" s="34" t="s">
        <v>1194</v>
      </c>
      <c r="M329" s="34" t="s">
        <v>1</v>
      </c>
      <c r="N329" s="72" t="str">
        <f t="shared" si="5"/>
        <v xml:space="preserve">Default Value is "Integer starting at 0". Possible values are any string with length from 1 up to 64 chars. </v>
      </c>
    </row>
    <row r="330" spans="1:14" s="1" customFormat="1" x14ac:dyDescent="0.25">
      <c r="A330" s="33">
        <f>VLOOKUP(C330,_RESOURCE_MAP[],3,FALSE)</f>
        <v>2</v>
      </c>
      <c r="B330" s="25" t="str">
        <f>IFERROR(VLOOKUP(C330,_PACKAGES_MAP[],3,FALSE),"-")</f>
        <v>-</v>
      </c>
      <c r="C330" s="32" t="s">
        <v>1737</v>
      </c>
      <c r="D330" s="32" t="s">
        <v>19</v>
      </c>
      <c r="E330" s="32" t="s">
        <v>605</v>
      </c>
      <c r="F330" s="32" t="str">
        <f>VLOOKUP(C330,_RESOURCE_MAP[],2,FALSE)</f>
        <v>DHCPv4 Client</v>
      </c>
      <c r="G330" s="46" t="str">
        <f>CONCATENATE(F330," ",VLOOKUP(E330,_FIELDS_DESCRIPTION_MAP[],2,FALSE))</f>
        <v>DHCPv4 Client interface.</v>
      </c>
      <c r="H330" s="32" t="s">
        <v>565</v>
      </c>
      <c r="I330" s="32" t="s">
        <v>564</v>
      </c>
      <c r="J330" s="32" t="s">
        <v>552</v>
      </c>
      <c r="K330" s="34" t="s">
        <v>1</v>
      </c>
      <c r="L330" s="34" t="s">
        <v>1232</v>
      </c>
      <c r="M330" s="34" t="s">
        <v>1</v>
      </c>
      <c r="N330" s="72" t="str">
        <f t="shared" si="5"/>
        <v xml:space="preserve">Possible values are valid "Interfaces.IP.{InterfaceId}" object. </v>
      </c>
    </row>
    <row r="331" spans="1:14" s="1" customFormat="1" x14ac:dyDescent="0.25">
      <c r="A331" s="33">
        <f>VLOOKUP(C331,_RESOURCE_MAP[],3,FALSE)</f>
        <v>2</v>
      </c>
      <c r="B331" s="25" t="str">
        <f>IFERROR(VLOOKUP(C331,_PACKAGES_MAP[],3,FALSE),"-")</f>
        <v>-</v>
      </c>
      <c r="C331" s="32" t="s">
        <v>1737</v>
      </c>
      <c r="D331" s="32" t="s">
        <v>19</v>
      </c>
      <c r="E331" s="32" t="s">
        <v>360</v>
      </c>
      <c r="F331" s="32" t="str">
        <f>VLOOKUP(C331,_RESOURCE_MAP[],2,FALSE)</f>
        <v>DHCPv4 Client</v>
      </c>
      <c r="G331" s="46" t="str">
        <f>CONCATENATE(F331," ",VLOOKUP(E331,_FIELDS_DESCRIPTION_MAP[],2,FALSE))</f>
        <v>DHCPv4 Client name (alias).</v>
      </c>
      <c r="H331" s="32" t="s">
        <v>565</v>
      </c>
      <c r="I331" s="32" t="s">
        <v>564</v>
      </c>
      <c r="J331" s="32" t="s">
        <v>552</v>
      </c>
      <c r="K331" s="34" t="s">
        <v>1</v>
      </c>
      <c r="L331" s="34" t="s">
        <v>1194</v>
      </c>
      <c r="M331" s="34" t="s">
        <v>1</v>
      </c>
      <c r="N331" s="72" t="str">
        <f t="shared" si="5"/>
        <v xml:space="preserve">Possible values are any string with length from 1 up to 64 chars. </v>
      </c>
    </row>
    <row r="332" spans="1:14" s="1" customFormat="1" x14ac:dyDescent="0.25">
      <c r="A332" s="33">
        <f>VLOOKUP(C332,_RESOURCE_MAP[],3,FALSE)</f>
        <v>2</v>
      </c>
      <c r="B332" s="25" t="str">
        <f>IFERROR(VLOOKUP(C332,_PACKAGES_MAP[],3,FALSE),"-")</f>
        <v>-</v>
      </c>
      <c r="C332" s="32" t="s">
        <v>1737</v>
      </c>
      <c r="D332" s="32" t="s">
        <v>20</v>
      </c>
      <c r="E332" s="32" t="s">
        <v>569</v>
      </c>
      <c r="F332" s="32" t="str">
        <f>VLOOKUP(C332,_RESOURCE_MAP[],2,FALSE)</f>
        <v>DHCPv4 Client</v>
      </c>
      <c r="G332" s="46" t="str">
        <f>CONCATENATE(F332," ",VLOOKUP(E332,_FIELDS_DESCRIPTION_MAP[],2,FALSE))</f>
        <v>DHCPv4 Client maximum number of returned entries.</v>
      </c>
      <c r="H332" s="32" t="s">
        <v>570</v>
      </c>
      <c r="I332" s="32" t="s">
        <v>563</v>
      </c>
      <c r="J332" s="32" t="s">
        <v>561</v>
      </c>
      <c r="K332" s="34" t="s">
        <v>1186</v>
      </c>
      <c r="L332" s="34" t="s">
        <v>1205</v>
      </c>
      <c r="M332" s="34" t="s">
        <v>1</v>
      </c>
      <c r="N332" s="72" t="str">
        <f t="shared" si="5"/>
        <v xml:space="preserve">Default Value is "0". Possible values are &gt;= 0. </v>
      </c>
    </row>
    <row r="333" spans="1:14" s="1" customFormat="1" x14ac:dyDescent="0.25">
      <c r="A333" s="33">
        <f>VLOOKUP(C333,_RESOURCE_MAP[],3,FALSE)</f>
        <v>2</v>
      </c>
      <c r="B333" s="25" t="str">
        <f>IFERROR(VLOOKUP(C333,_PACKAGES_MAP[],3,FALSE),"-")</f>
        <v>-</v>
      </c>
      <c r="C333" s="32" t="s">
        <v>1737</v>
      </c>
      <c r="D333" s="32" t="s">
        <v>20</v>
      </c>
      <c r="E333" s="32" t="s">
        <v>20</v>
      </c>
      <c r="F333" s="32" t="str">
        <f>VLOOKUP(C333,_RESOURCE_MAP[],2,FALSE)</f>
        <v>DHCPv4 Client</v>
      </c>
      <c r="G333" s="46" t="str">
        <f>CONCATENATE(F333," ",VLOOKUP(E333,_FIELDS_DESCRIPTION_MAP[],2,FALSE))</f>
        <v>DHCPv4 Client list of entries.</v>
      </c>
      <c r="H333" s="32" t="s">
        <v>20</v>
      </c>
      <c r="I333" s="32" t="s">
        <v>572</v>
      </c>
      <c r="J333" s="32" t="s">
        <v>1</v>
      </c>
      <c r="K333" s="34" t="s">
        <v>1</v>
      </c>
      <c r="L333" s="34" t="s">
        <v>1742</v>
      </c>
      <c r="M333" s="34" t="s">
        <v>1</v>
      </c>
      <c r="N333" s="72" t="str">
        <f t="shared" si="5"/>
        <v xml:space="preserve">Possible values are Empty list or list of DHCP Client instances.. </v>
      </c>
    </row>
    <row r="334" spans="1:14" s="1" customFormat="1" x14ac:dyDescent="0.25">
      <c r="A334" s="33">
        <f>VLOOKUP(C334,_RESOURCE_MAP[],3,FALSE)</f>
        <v>2</v>
      </c>
      <c r="B334" s="25" t="str">
        <f>IFERROR(VLOOKUP(C334,_PACKAGES_MAP[],3,FALSE),"-")</f>
        <v>-</v>
      </c>
      <c r="C334" s="32" t="s">
        <v>1737</v>
      </c>
      <c r="D334" s="32" t="s">
        <v>20</v>
      </c>
      <c r="E334" s="32" t="s">
        <v>571</v>
      </c>
      <c r="F334" s="32" t="str">
        <f>VLOOKUP(C334,_RESOURCE_MAP[],2,FALSE)</f>
        <v>DHCPv4 Client</v>
      </c>
      <c r="G334" s="46" t="str">
        <f>CONCATENATE(F334," ",VLOOKUP(E334,_FIELDS_DESCRIPTION_MAP[],2,FALSE))</f>
        <v>DHCPv4 Client list start offset.</v>
      </c>
      <c r="H334" s="32" t="s">
        <v>570</v>
      </c>
      <c r="I334" s="32" t="s">
        <v>563</v>
      </c>
      <c r="J334" s="32" t="s">
        <v>561</v>
      </c>
      <c r="K334" s="34" t="s">
        <v>1186</v>
      </c>
      <c r="L334" s="34" t="s">
        <v>1</v>
      </c>
      <c r="M334" s="34" t="s">
        <v>1</v>
      </c>
      <c r="N334" s="72" t="str">
        <f t="shared" si="5"/>
        <v xml:space="preserve">Default Value is "0". </v>
      </c>
    </row>
    <row r="335" spans="1:14" s="1" customFormat="1" x14ac:dyDescent="0.25">
      <c r="A335" s="33">
        <f>VLOOKUP(C335,_RESOURCE_MAP[],3,FALSE)</f>
        <v>2</v>
      </c>
      <c r="B335" s="25" t="str">
        <f>IFERROR(VLOOKUP(C335,_PACKAGES_MAP[],3,FALSE),"-")</f>
        <v>-</v>
      </c>
      <c r="C335" s="32" t="s">
        <v>1738</v>
      </c>
      <c r="D335" s="32" t="s">
        <v>22</v>
      </c>
      <c r="E335" s="32" t="s">
        <v>566</v>
      </c>
      <c r="F335" s="32" t="str">
        <f>VLOOKUP(C335,_RESOURCE_MAP[],2,FALSE)</f>
        <v>DHCPv4 Client</v>
      </c>
      <c r="G335" s="46" t="str">
        <f>CONCATENATE(F335," ",VLOOKUP(E335,_FIELDS_DESCRIPTION_MAP[],2,FALSE))</f>
        <v>DHCPv4 Client administrative status.</v>
      </c>
      <c r="H335" s="32" t="s">
        <v>567</v>
      </c>
      <c r="I335" s="32" t="s">
        <v>572</v>
      </c>
      <c r="J335" s="32" t="s">
        <v>1</v>
      </c>
      <c r="K335" s="34" t="s">
        <v>1</v>
      </c>
      <c r="L335" s="34" t="s">
        <v>1184</v>
      </c>
      <c r="M335" s="34" t="s">
        <v>1</v>
      </c>
      <c r="N335" s="72" t="str">
        <f t="shared" si="5"/>
        <v xml:space="preserve">Possible values are "true" or "false". </v>
      </c>
    </row>
    <row r="336" spans="1:14" s="1" customFormat="1" x14ac:dyDescent="0.25">
      <c r="A336" s="33">
        <f>VLOOKUP(C336,_RESOURCE_MAP[],3,FALSE)</f>
        <v>2</v>
      </c>
      <c r="B336" s="25" t="str">
        <f>IFERROR(VLOOKUP(C336,_PACKAGES_MAP[],3,FALSE),"-")</f>
        <v>-</v>
      </c>
      <c r="C336" s="32" t="s">
        <v>1738</v>
      </c>
      <c r="D336" s="32" t="s">
        <v>22</v>
      </c>
      <c r="E336" s="32" t="s">
        <v>558</v>
      </c>
      <c r="F336" s="32" t="str">
        <f>VLOOKUP(C336,_RESOURCE_MAP[],2,FALSE)</f>
        <v>DHCPv4 Client</v>
      </c>
      <c r="G336" s="46" t="str">
        <f>CONCATENATE(F336," ",VLOOKUP(E336,_FIELDS_DESCRIPTION_MAP[],2,FALSE))</f>
        <v>DHCPv4 Client unique identifier.</v>
      </c>
      <c r="H336" s="32" t="s">
        <v>565</v>
      </c>
      <c r="I336" s="32" t="s">
        <v>572</v>
      </c>
      <c r="J336" s="32" t="s">
        <v>1</v>
      </c>
      <c r="K336" s="34" t="s">
        <v>1</v>
      </c>
      <c r="L336" s="34" t="s">
        <v>1194</v>
      </c>
      <c r="M336" s="34" t="s">
        <v>1</v>
      </c>
      <c r="N336" s="72" t="str">
        <f t="shared" si="5"/>
        <v xml:space="preserve">Possible values are any string with length from 1 up to 64 chars. </v>
      </c>
    </row>
    <row r="337" spans="1:14" s="1" customFormat="1" x14ac:dyDescent="0.25">
      <c r="A337" s="33">
        <f>VLOOKUP(C337,_RESOURCE_MAP[],3,FALSE)</f>
        <v>2</v>
      </c>
      <c r="B337" s="25" t="str">
        <f>IFERROR(VLOOKUP(C337,_PACKAGES_MAP[],3,FALSE),"-")</f>
        <v>-</v>
      </c>
      <c r="C337" s="32" t="s">
        <v>1738</v>
      </c>
      <c r="D337" s="32" t="s">
        <v>22</v>
      </c>
      <c r="E337" s="32" t="s">
        <v>605</v>
      </c>
      <c r="F337" s="32" t="str">
        <f>VLOOKUP(C337,_RESOURCE_MAP[],2,FALSE)</f>
        <v>DHCPv4 Client</v>
      </c>
      <c r="G337" s="46" t="str">
        <f>CONCATENATE(F337," ",VLOOKUP(E337,_FIELDS_DESCRIPTION_MAP[],2,FALSE))</f>
        <v>DHCPv4 Client interface.</v>
      </c>
      <c r="H337" s="32" t="s">
        <v>565</v>
      </c>
      <c r="I337" s="32" t="s">
        <v>572</v>
      </c>
      <c r="J337" s="32" t="s">
        <v>1</v>
      </c>
      <c r="K337" s="34" t="s">
        <v>1</v>
      </c>
      <c r="L337" s="34" t="s">
        <v>1232</v>
      </c>
      <c r="M337" s="34" t="s">
        <v>1</v>
      </c>
      <c r="N337" s="72" t="str">
        <f t="shared" si="5"/>
        <v xml:space="preserve">Possible values are valid "Interfaces.IP.{InterfaceId}" object. </v>
      </c>
    </row>
    <row r="338" spans="1:14" s="1" customFormat="1" x14ac:dyDescent="0.25">
      <c r="A338" s="33">
        <f>VLOOKUP(C338,_RESOURCE_MAP[],3,FALSE)</f>
        <v>2</v>
      </c>
      <c r="B338" s="25" t="str">
        <f>IFERROR(VLOOKUP(C338,_PACKAGES_MAP[],3,FALSE),"-")</f>
        <v>-</v>
      </c>
      <c r="C338" s="32" t="s">
        <v>1738</v>
      </c>
      <c r="D338" s="32" t="s">
        <v>22</v>
      </c>
      <c r="E338" s="32" t="s">
        <v>360</v>
      </c>
      <c r="F338" s="32" t="str">
        <f>VLOOKUP(C338,_RESOURCE_MAP[],2,FALSE)</f>
        <v>DHCPv4 Client</v>
      </c>
      <c r="G338" s="46" t="str">
        <f>CONCATENATE(F338," ",VLOOKUP(E338,_FIELDS_DESCRIPTION_MAP[],2,FALSE))</f>
        <v>DHCPv4 Client name (alias).</v>
      </c>
      <c r="H338" s="32" t="s">
        <v>565</v>
      </c>
      <c r="I338" s="32" t="s">
        <v>572</v>
      </c>
      <c r="J338" s="32" t="s">
        <v>1</v>
      </c>
      <c r="K338" s="34" t="s">
        <v>1</v>
      </c>
      <c r="L338" s="34" t="s">
        <v>1194</v>
      </c>
      <c r="M338" s="34" t="s">
        <v>1</v>
      </c>
      <c r="N338" s="72" t="str">
        <f t="shared" si="5"/>
        <v xml:space="preserve">Possible values are any string with length from 1 up to 64 chars. </v>
      </c>
    </row>
    <row r="339" spans="1:14" s="1" customFormat="1" x14ac:dyDescent="0.25">
      <c r="A339" s="33">
        <f>VLOOKUP(C339,_RESOURCE_MAP[],3,FALSE)</f>
        <v>2</v>
      </c>
      <c r="B339" s="25" t="str">
        <f>IFERROR(VLOOKUP(C339,_PACKAGES_MAP[],3,FALSE),"-")</f>
        <v>-</v>
      </c>
      <c r="C339" s="32" t="s">
        <v>1738</v>
      </c>
      <c r="D339" s="32" t="s">
        <v>22</v>
      </c>
      <c r="E339" s="32" t="s">
        <v>1743</v>
      </c>
      <c r="F339" s="32" t="str">
        <f>VLOOKUP(C339,_RESOURCE_MAP[],2,FALSE)</f>
        <v>DHCPv4 Client</v>
      </c>
      <c r="G339" s="46" t="str">
        <f>CONCATENATE(F339," ",VLOOKUP(E339,_FIELDS_DESCRIPTION_MAP[],2,FALSE))</f>
        <v>DHCPv4 Client preferred address.</v>
      </c>
      <c r="H339" s="32" t="s">
        <v>565</v>
      </c>
      <c r="I339" s="32" t="s">
        <v>572</v>
      </c>
      <c r="J339" s="32" t="s">
        <v>1</v>
      </c>
      <c r="K339" s="34" t="s">
        <v>1</v>
      </c>
      <c r="L339" s="34" t="s">
        <v>1235</v>
      </c>
      <c r="M339" s="34" t="s">
        <v>1745</v>
      </c>
      <c r="N339" s="72" t="str">
        <f t="shared" si="5"/>
        <v>Possible values are valid IPv4 address. Format is [0-255].[0-255].[0-255].[0-255].</v>
      </c>
    </row>
    <row r="340" spans="1:14" s="1" customFormat="1" x14ac:dyDescent="0.25">
      <c r="A340" s="33">
        <f>VLOOKUP(C340,_RESOURCE_MAP[],3,FALSE)</f>
        <v>2</v>
      </c>
      <c r="B340" s="25" t="str">
        <f>IFERROR(VLOOKUP(C340,_PACKAGES_MAP[],3,FALSE),"-")</f>
        <v>-</v>
      </c>
      <c r="C340" s="32" t="s">
        <v>1738</v>
      </c>
      <c r="D340" s="32" t="s">
        <v>22</v>
      </c>
      <c r="E340" s="32" t="s">
        <v>1755</v>
      </c>
      <c r="F340" s="32" t="str">
        <f>VLOOKUP(C340,_RESOURCE_MAP[],2,FALSE)</f>
        <v>DHCPv4 Client</v>
      </c>
      <c r="G340" s="46" t="str">
        <f>CONCATENATE(F340," ",VLOOKUP(E340,_FIELDS_DESCRIPTION_MAP[],2,FALSE))</f>
        <v>DHCPv4 Client DHCPAck received packets count.</v>
      </c>
      <c r="H340" s="32" t="s">
        <v>570</v>
      </c>
      <c r="I340" s="32" t="s">
        <v>572</v>
      </c>
      <c r="J340" s="32" t="s">
        <v>1</v>
      </c>
      <c r="K340" s="34" t="s">
        <v>1</v>
      </c>
      <c r="L340" s="34" t="s">
        <v>1205</v>
      </c>
      <c r="M340" s="34" t="s">
        <v>1</v>
      </c>
      <c r="N340" s="72" t="str">
        <f t="shared" si="5"/>
        <v xml:space="preserve">Possible values are &gt;= 0. </v>
      </c>
    </row>
    <row r="341" spans="1:14" s="1" customFormat="1" x14ac:dyDescent="0.25">
      <c r="A341" s="33">
        <f>VLOOKUP(C341,_RESOURCE_MAP[],3,FALSE)</f>
        <v>2</v>
      </c>
      <c r="B341" s="25" t="str">
        <f>IFERROR(VLOOKUP(C341,_PACKAGES_MAP[],3,FALSE),"-")</f>
        <v>-</v>
      </c>
      <c r="C341" s="32" t="s">
        <v>1738</v>
      </c>
      <c r="D341" s="32" t="s">
        <v>22</v>
      </c>
      <c r="E341" s="32" t="s">
        <v>1756</v>
      </c>
      <c r="F341" s="32" t="str">
        <f>VLOOKUP(C341,_RESOURCE_MAP[],2,FALSE)</f>
        <v>DHCPv4 Client</v>
      </c>
      <c r="G341" s="46" t="str">
        <f>CONCATENATE(F341," ",VLOOKUP(E341,_FIELDS_DESCRIPTION_MAP[],2,FALSE))</f>
        <v>DHCPv4 Client DHCPNak received packets count.</v>
      </c>
      <c r="H341" s="32" t="s">
        <v>570</v>
      </c>
      <c r="I341" s="32" t="s">
        <v>572</v>
      </c>
      <c r="J341" s="32" t="s">
        <v>1</v>
      </c>
      <c r="K341" s="34" t="s">
        <v>1</v>
      </c>
      <c r="L341" s="34" t="s">
        <v>1205</v>
      </c>
      <c r="M341" s="34" t="s">
        <v>1</v>
      </c>
      <c r="N341" s="72" t="str">
        <f t="shared" si="5"/>
        <v xml:space="preserve">Possible values are &gt;= 0. </v>
      </c>
    </row>
    <row r="342" spans="1:14" s="1" customFormat="1" x14ac:dyDescent="0.25">
      <c r="A342" s="33">
        <f>VLOOKUP(C342,_RESOURCE_MAP[],3,FALSE)</f>
        <v>2</v>
      </c>
      <c r="B342" s="25" t="str">
        <f>IFERROR(VLOOKUP(C342,_PACKAGES_MAP[],3,FALSE),"-")</f>
        <v>-</v>
      </c>
      <c r="C342" s="32" t="s">
        <v>1738</v>
      </c>
      <c r="D342" s="32" t="s">
        <v>22</v>
      </c>
      <c r="E342" s="32" t="s">
        <v>1754</v>
      </c>
      <c r="F342" s="32" t="str">
        <f>VLOOKUP(C342,_RESOURCE_MAP[],2,FALSE)</f>
        <v>DHCPv4 Client</v>
      </c>
      <c r="G342" s="46" t="str">
        <f>CONCATENATE(F342," ",VLOOKUP(E342,_FIELDS_DESCRIPTION_MAP[],2,FALSE))</f>
        <v>DHCPv4 Client DHCPOffer received packets count.</v>
      </c>
      <c r="H342" s="32" t="s">
        <v>570</v>
      </c>
      <c r="I342" s="32" t="s">
        <v>572</v>
      </c>
      <c r="J342" s="32" t="s">
        <v>1</v>
      </c>
      <c r="K342" s="34" t="s">
        <v>1</v>
      </c>
      <c r="L342" s="34" t="s">
        <v>1205</v>
      </c>
      <c r="M342" s="34" t="s">
        <v>1</v>
      </c>
      <c r="N342" s="72" t="str">
        <f t="shared" si="5"/>
        <v xml:space="preserve">Possible values are &gt;= 0. </v>
      </c>
    </row>
    <row r="343" spans="1:14" s="1" customFormat="1" x14ac:dyDescent="0.25">
      <c r="A343" s="33">
        <f>VLOOKUP(C343,_RESOURCE_MAP[],3,FALSE)</f>
        <v>2</v>
      </c>
      <c r="B343" s="25" t="str">
        <f>IFERROR(VLOOKUP(C343,_PACKAGES_MAP[],3,FALSE),"-")</f>
        <v>-</v>
      </c>
      <c r="C343" s="32" t="s">
        <v>1738</v>
      </c>
      <c r="D343" s="32" t="s">
        <v>22</v>
      </c>
      <c r="E343" s="32" t="s">
        <v>1752</v>
      </c>
      <c r="F343" s="32" t="str">
        <f>VLOOKUP(C343,_RESOURCE_MAP[],2,FALSE)</f>
        <v>DHCPv4 Client</v>
      </c>
      <c r="G343" s="46" t="str">
        <f>CONCATENATE(F343," ",VLOOKUP(E343,_FIELDS_DESCRIPTION_MAP[],2,FALSE))</f>
        <v>DHCPv4 Client DHCPDiscover sent packets count.</v>
      </c>
      <c r="H343" s="32" t="s">
        <v>570</v>
      </c>
      <c r="I343" s="32" t="s">
        <v>572</v>
      </c>
      <c r="J343" s="32" t="s">
        <v>1</v>
      </c>
      <c r="K343" s="34" t="s">
        <v>1</v>
      </c>
      <c r="L343" s="34" t="s">
        <v>1205</v>
      </c>
      <c r="M343" s="34" t="s">
        <v>1</v>
      </c>
      <c r="N343" s="72" t="str">
        <f t="shared" si="5"/>
        <v xml:space="preserve">Possible values are &gt;= 0. </v>
      </c>
    </row>
    <row r="344" spans="1:14" s="1" customFormat="1" x14ac:dyDescent="0.25">
      <c r="A344" s="33">
        <f>VLOOKUP(C344,_RESOURCE_MAP[],3,FALSE)</f>
        <v>2</v>
      </c>
      <c r="B344" s="25" t="str">
        <f>IFERROR(VLOOKUP(C344,_PACKAGES_MAP[],3,FALSE),"-")</f>
        <v>-</v>
      </c>
      <c r="C344" s="32" t="s">
        <v>1738</v>
      </c>
      <c r="D344" s="32" t="s">
        <v>22</v>
      </c>
      <c r="E344" s="32" t="s">
        <v>1753</v>
      </c>
      <c r="F344" s="32" t="str">
        <f>VLOOKUP(C344,_RESOURCE_MAP[],2,FALSE)</f>
        <v>DHCPv4 Client</v>
      </c>
      <c r="G344" s="46" t="str">
        <f>CONCATENATE(F344," ",VLOOKUP(E344,_FIELDS_DESCRIPTION_MAP[],2,FALSE))</f>
        <v>DHCPv4 Client DHCPRequest sent packets count.</v>
      </c>
      <c r="H344" s="32" t="s">
        <v>570</v>
      </c>
      <c r="I344" s="32" t="s">
        <v>572</v>
      </c>
      <c r="J344" s="32" t="s">
        <v>1</v>
      </c>
      <c r="K344" s="34" t="s">
        <v>1</v>
      </c>
      <c r="L344" s="34" t="s">
        <v>1205</v>
      </c>
      <c r="M344" s="34" t="s">
        <v>1</v>
      </c>
      <c r="N344" s="72" t="str">
        <f t="shared" si="5"/>
        <v xml:space="preserve">Possible values are &gt;= 0. </v>
      </c>
    </row>
    <row r="345" spans="1:14" s="1" customFormat="1" x14ac:dyDescent="0.25">
      <c r="A345" s="33">
        <f>VLOOKUP(C345,_RESOURCE_MAP[],3,FALSE)</f>
        <v>2</v>
      </c>
      <c r="B345" s="25" t="str">
        <f>IFERROR(VLOOKUP(C345,_PACKAGES_MAP[],3,FALSE),"-")</f>
        <v>-</v>
      </c>
      <c r="C345" s="32" t="s">
        <v>1738</v>
      </c>
      <c r="D345" s="32" t="s">
        <v>22</v>
      </c>
      <c r="E345" s="32" t="s">
        <v>1747</v>
      </c>
      <c r="F345" s="32" t="str">
        <f>VLOOKUP(C345,_RESOURCE_MAP[],2,FALSE)</f>
        <v>DHCPv4 Client</v>
      </c>
      <c r="G345" s="46" t="str">
        <f>CONCATENATE(F345," ",VLOOKUP(E345,_FIELDS_DESCRIPTION_MAP[],2,FALSE))</f>
        <v>DHCPv4 Client active lease address.</v>
      </c>
      <c r="H345" s="32" t="s">
        <v>565</v>
      </c>
      <c r="I345" s="32" t="s">
        <v>572</v>
      </c>
      <c r="J345" s="32" t="s">
        <v>1</v>
      </c>
      <c r="K345" s="34" t="s">
        <v>1</v>
      </c>
      <c r="L345" s="34" t="s">
        <v>1748</v>
      </c>
      <c r="M345" s="34" t="s">
        <v>1745</v>
      </c>
      <c r="N345" s="72" t="str">
        <f t="shared" si="5"/>
        <v>Possible values are "0.0.0.0" or "valid IP Address". Format is [0-255].[0-255].[0-255].[0-255].</v>
      </c>
    </row>
    <row r="346" spans="1:14" s="1" customFormat="1" x14ac:dyDescent="0.25">
      <c r="A346" s="33">
        <f>VLOOKUP(C346,_RESOURCE_MAP[],3,FALSE)</f>
        <v>2</v>
      </c>
      <c r="B346" s="25" t="str">
        <f>IFERROR(VLOOKUP(C346,_PACKAGES_MAP[],3,FALSE),"-")</f>
        <v>-</v>
      </c>
      <c r="C346" s="32" t="s">
        <v>1738</v>
      </c>
      <c r="D346" s="32" t="s">
        <v>22</v>
      </c>
      <c r="E346" s="32" t="s">
        <v>1751</v>
      </c>
      <c r="F346" s="32" t="str">
        <f>VLOOKUP(C346,_RESOURCE_MAP[],2,FALSE)</f>
        <v>DHCPv4 Client</v>
      </c>
      <c r="G346" s="46" t="str">
        <f>CONCATENATE(F346," ",VLOOKUP(E346,_FIELDS_DESCRIPTION_MAP[],2,FALSE))</f>
        <v>DHCPv4 Client lease time duration.</v>
      </c>
      <c r="H346" s="32" t="s">
        <v>570</v>
      </c>
      <c r="I346" s="32" t="s">
        <v>572</v>
      </c>
      <c r="J346" s="32" t="s">
        <v>1</v>
      </c>
      <c r="K346" s="34" t="s">
        <v>1</v>
      </c>
      <c r="L346" s="34" t="s">
        <v>1205</v>
      </c>
      <c r="M346" s="34" t="s">
        <v>1</v>
      </c>
      <c r="N346" s="72" t="str">
        <f t="shared" si="5"/>
        <v xml:space="preserve">Possible values are &gt;= 0. </v>
      </c>
    </row>
    <row r="347" spans="1:14" s="1" customFormat="1" x14ac:dyDescent="0.25">
      <c r="A347" s="33">
        <f>VLOOKUP(C347,_RESOURCE_MAP[],3,FALSE)</f>
        <v>2</v>
      </c>
      <c r="B347" s="25" t="str">
        <f>IFERROR(VLOOKUP(C347,_PACKAGES_MAP[],3,FALSE),"-")</f>
        <v>-</v>
      </c>
      <c r="C347" s="32" t="s">
        <v>1738</v>
      </c>
      <c r="D347" s="32" t="s">
        <v>22</v>
      </c>
      <c r="E347" s="32" t="s">
        <v>1750</v>
      </c>
      <c r="F347" s="32" t="str">
        <f>VLOOKUP(C347,_RESOURCE_MAP[],2,FALSE)</f>
        <v>DHCPv4 Client</v>
      </c>
      <c r="G347" s="46" t="str">
        <f>CONCATENATE(F347," ",VLOOKUP(E347,_FIELDS_DESCRIPTION_MAP[],2,FALSE))</f>
        <v>DHCPv4 Client time till lease expires.</v>
      </c>
      <c r="H347" s="32" t="s">
        <v>570</v>
      </c>
      <c r="I347" s="32" t="s">
        <v>572</v>
      </c>
      <c r="J347" s="32" t="s">
        <v>1</v>
      </c>
      <c r="K347" s="34" t="s">
        <v>1</v>
      </c>
      <c r="L347" s="34" t="s">
        <v>1205</v>
      </c>
      <c r="M347" s="34" t="s">
        <v>1</v>
      </c>
      <c r="N347" s="72" t="str">
        <f t="shared" si="5"/>
        <v xml:space="preserve">Possible values are &gt;= 0. </v>
      </c>
    </row>
    <row r="348" spans="1:14" s="1" customFormat="1" x14ac:dyDescent="0.25">
      <c r="A348" s="33">
        <f>VLOOKUP(C348,_RESOURCE_MAP[],3,FALSE)</f>
        <v>2</v>
      </c>
      <c r="B348" s="25" t="str">
        <f>IFERROR(VLOOKUP(C348,_PACKAGES_MAP[],3,FALSE),"-")</f>
        <v>-</v>
      </c>
      <c r="C348" s="32" t="s">
        <v>1738</v>
      </c>
      <c r="D348" s="32" t="s">
        <v>22</v>
      </c>
      <c r="E348" s="32" t="s">
        <v>586</v>
      </c>
      <c r="F348" s="32" t="str">
        <f>VLOOKUP(C348,_RESOURCE_MAP[],2,FALSE)</f>
        <v>DHCPv4 Client</v>
      </c>
      <c r="G348" s="46" t="str">
        <f>CONCATENATE(F348," ",VLOOKUP(E348,_FIELDS_DESCRIPTION_MAP[],2,FALSE))</f>
        <v>DHCPv4 Client operational status.</v>
      </c>
      <c r="H348" s="32" t="s">
        <v>565</v>
      </c>
      <c r="I348" s="32" t="s">
        <v>572</v>
      </c>
      <c r="J348" s="32" t="s">
        <v>1</v>
      </c>
      <c r="K348" s="34" t="s">
        <v>1</v>
      </c>
      <c r="L348" s="34" t="s">
        <v>1746</v>
      </c>
      <c r="M348" s="34" t="s">
        <v>1</v>
      </c>
      <c r="N348" s="72" t="str">
        <f t="shared" si="5"/>
        <v xml:space="preserve">Possible values are :
- "Enabled", client is enabled but inactive.
- "Selecting", client is enabled and initiated the server discovery process.
- "Requesting", client has found a server but is negotiating a lease.
- "Bound", client has an active lease.
- "Renewing", client is renewing the lease due to T1 expire.
- "Rebinding", client failed to renew the lease and will attempt at T2.
- "Disabled", client is disabled.
- "Error", client is enabled but cannot run due to error. </v>
      </c>
    </row>
    <row r="349" spans="1:14" s="1" customFormat="1" x14ac:dyDescent="0.25">
      <c r="A349" s="33">
        <f>VLOOKUP(C349,_RESOURCE_MAP[],3,FALSE)</f>
        <v>2</v>
      </c>
      <c r="B349" s="25" t="str">
        <f>IFERROR(VLOOKUP(C349,_PACKAGES_MAP[],3,FALSE),"-")</f>
        <v>-</v>
      </c>
      <c r="C349" s="32" t="s">
        <v>1738</v>
      </c>
      <c r="D349" s="32" t="s">
        <v>21</v>
      </c>
      <c r="E349" s="32" t="s">
        <v>566</v>
      </c>
      <c r="F349" s="32" t="str">
        <f>VLOOKUP(C349,_RESOURCE_MAP[],2,FALSE)</f>
        <v>DHCPv4 Client</v>
      </c>
      <c r="G349" s="46" t="str">
        <f>CONCATENATE(F349," ",VLOOKUP(E349,_FIELDS_DESCRIPTION_MAP[],2,FALSE))</f>
        <v>DHCPv4 Client administrative status.</v>
      </c>
      <c r="H349" s="32" t="s">
        <v>567</v>
      </c>
      <c r="I349" s="32" t="s">
        <v>564</v>
      </c>
      <c r="J349" s="32" t="s">
        <v>561</v>
      </c>
      <c r="K349" s="34" t="s">
        <v>1658</v>
      </c>
      <c r="L349" s="34" t="s">
        <v>1184</v>
      </c>
      <c r="M349" s="34" t="s">
        <v>1</v>
      </c>
      <c r="N349" s="72" t="str">
        <f t="shared" si="5"/>
        <v xml:space="preserve">Default Value is "the existing configuration". Possible values are "true" or "false". </v>
      </c>
    </row>
    <row r="350" spans="1:14" s="1" customFormat="1" x14ac:dyDescent="0.25">
      <c r="A350" s="33">
        <f>VLOOKUP(C350,_RESOURCE_MAP[],3,FALSE)</f>
        <v>2</v>
      </c>
      <c r="B350" s="25" t="str">
        <f>IFERROR(VLOOKUP(C350,_PACKAGES_MAP[],3,FALSE),"-")</f>
        <v>-</v>
      </c>
      <c r="C350" s="32" t="s">
        <v>1738</v>
      </c>
      <c r="D350" s="32" t="s">
        <v>21</v>
      </c>
      <c r="E350" s="32" t="s">
        <v>605</v>
      </c>
      <c r="F350" s="32" t="str">
        <f>VLOOKUP(C350,_RESOURCE_MAP[],2,FALSE)</f>
        <v>DHCPv4 Client</v>
      </c>
      <c r="G350" s="46" t="str">
        <f>CONCATENATE(F350," ",VLOOKUP(E350,_FIELDS_DESCRIPTION_MAP[],2,FALSE))</f>
        <v>DHCPv4 Client interface.</v>
      </c>
      <c r="H350" s="32" t="s">
        <v>565</v>
      </c>
      <c r="I350" s="32" t="s">
        <v>564</v>
      </c>
      <c r="J350" s="32" t="s">
        <v>561</v>
      </c>
      <c r="K350" s="34" t="s">
        <v>1658</v>
      </c>
      <c r="L350" s="34" t="s">
        <v>1232</v>
      </c>
      <c r="M350" s="34" t="s">
        <v>1</v>
      </c>
      <c r="N350" s="72" t="str">
        <f t="shared" si="5"/>
        <v xml:space="preserve">Default Value is "the existing configuration". Possible values are valid "Interfaces.IP.{InterfaceId}" object. </v>
      </c>
    </row>
    <row r="351" spans="1:14" s="1" customFormat="1" x14ac:dyDescent="0.25">
      <c r="A351" s="33">
        <f>VLOOKUP(C351,_RESOURCE_MAP[],3,FALSE)</f>
        <v>2</v>
      </c>
      <c r="B351" s="25" t="str">
        <f>IFERROR(VLOOKUP(C351,_PACKAGES_MAP[],3,FALSE),"-")</f>
        <v>-</v>
      </c>
      <c r="C351" s="32" t="s">
        <v>1738</v>
      </c>
      <c r="D351" s="32" t="s">
        <v>21</v>
      </c>
      <c r="E351" s="32" t="s">
        <v>360</v>
      </c>
      <c r="F351" s="32" t="str">
        <f>VLOOKUP(C351,_RESOURCE_MAP[],2,FALSE)</f>
        <v>DHCPv4 Client</v>
      </c>
      <c r="G351" s="46" t="str">
        <f>CONCATENATE(F351," ",VLOOKUP(E351,_FIELDS_DESCRIPTION_MAP[],2,FALSE))</f>
        <v>DHCPv4 Client name (alias).</v>
      </c>
      <c r="H351" s="32" t="s">
        <v>565</v>
      </c>
      <c r="I351" s="32" t="s">
        <v>564</v>
      </c>
      <c r="J351" s="32" t="s">
        <v>561</v>
      </c>
      <c r="K351" s="34" t="s">
        <v>1658</v>
      </c>
      <c r="L351" s="34" t="s">
        <v>1194</v>
      </c>
      <c r="M351" s="34" t="s">
        <v>1</v>
      </c>
      <c r="N351" s="72" t="str">
        <f t="shared" si="5"/>
        <v xml:space="preserve">Default Value is "the existing configuration". Possible values are any string with length from 1 up to 64 chars. </v>
      </c>
    </row>
    <row r="352" spans="1:14" s="1" customFormat="1" x14ac:dyDescent="0.25">
      <c r="A352" s="33">
        <f>VLOOKUP(C352,_RESOURCE_MAP[],3,FALSE)</f>
        <v>2</v>
      </c>
      <c r="B352" s="25" t="str">
        <f>IFERROR(VLOOKUP(C352,_PACKAGES_MAP[],3,FALSE),"-")</f>
        <v>-</v>
      </c>
      <c r="C352" s="32" t="s">
        <v>1738</v>
      </c>
      <c r="D352" s="32" t="s">
        <v>21</v>
      </c>
      <c r="E352" s="32" t="s">
        <v>1743</v>
      </c>
      <c r="F352" s="32" t="str">
        <f>VLOOKUP(C352,_RESOURCE_MAP[],2,FALSE)</f>
        <v>DHCPv4 Client</v>
      </c>
      <c r="G352" s="46" t="str">
        <f>CONCATENATE(F352," ",VLOOKUP(E352,_FIELDS_DESCRIPTION_MAP[],2,FALSE))</f>
        <v>DHCPv4 Client preferred address.</v>
      </c>
      <c r="H352" s="32" t="s">
        <v>565</v>
      </c>
      <c r="I352" s="32" t="s">
        <v>564</v>
      </c>
      <c r="J352" s="32" t="s">
        <v>561</v>
      </c>
      <c r="K352" s="34" t="s">
        <v>1658</v>
      </c>
      <c r="L352" s="34" t="s">
        <v>1764</v>
      </c>
      <c r="M352" s="34" t="s">
        <v>1</v>
      </c>
      <c r="N352" s="72" t="str">
        <f t="shared" si="5"/>
        <v xml:space="preserve">Default Value is "the existing configuration". Possible values are "0.0.0.0" or valid IPv4 address. </v>
      </c>
    </row>
    <row r="353" spans="1:14" s="1" customFormat="1" x14ac:dyDescent="0.25">
      <c r="A353" s="33">
        <f>VLOOKUP(C353,_RESOURCE_MAP[],3,FALSE)</f>
        <v>2</v>
      </c>
      <c r="B353" s="25" t="str">
        <f>IFERROR(VLOOKUP(C353,_PACKAGES_MAP[],3,FALSE),"-")</f>
        <v>-</v>
      </c>
      <c r="C353" s="32" t="s">
        <v>1772</v>
      </c>
      <c r="D353" s="32" t="s">
        <v>20</v>
      </c>
      <c r="E353" s="32" t="s">
        <v>569</v>
      </c>
      <c r="F353" s="32" t="str">
        <f>VLOOKUP(C353,_RESOURCE_MAP[],2,FALSE)</f>
        <v>DHCPv4 Client Request Option</v>
      </c>
      <c r="G353" s="46" t="str">
        <f>CONCATENATE(F353," ",VLOOKUP(E353,_FIELDS_DESCRIPTION_MAP[],2,FALSE))</f>
        <v>DHCPv4 Client Request Option maximum number of returned entries.</v>
      </c>
      <c r="H353" s="32" t="s">
        <v>570</v>
      </c>
      <c r="I353" s="32" t="s">
        <v>563</v>
      </c>
      <c r="J353" s="32" t="s">
        <v>561</v>
      </c>
      <c r="K353" s="34" t="s">
        <v>1186</v>
      </c>
      <c r="L353" s="34" t="s">
        <v>1205</v>
      </c>
      <c r="M353" s="34" t="s">
        <v>1</v>
      </c>
      <c r="N353" s="72" t="str">
        <f t="shared" si="5"/>
        <v xml:space="preserve">Default Value is "0". Possible values are &gt;= 0. </v>
      </c>
    </row>
    <row r="354" spans="1:14" s="1" customFormat="1" x14ac:dyDescent="0.25">
      <c r="A354" s="33">
        <f>VLOOKUP(C354,_RESOURCE_MAP[],3,FALSE)</f>
        <v>2</v>
      </c>
      <c r="B354" s="25" t="str">
        <f>IFERROR(VLOOKUP(C354,_PACKAGES_MAP[],3,FALSE),"-")</f>
        <v>-</v>
      </c>
      <c r="C354" s="32" t="s">
        <v>1772</v>
      </c>
      <c r="D354" s="32" t="s">
        <v>20</v>
      </c>
      <c r="E354" s="32" t="s">
        <v>20</v>
      </c>
      <c r="F354" s="32" t="str">
        <f>VLOOKUP(C354,_RESOURCE_MAP[],2,FALSE)</f>
        <v>DHCPv4 Client Request Option</v>
      </c>
      <c r="G354" s="46" t="str">
        <f>CONCATENATE(F354," ",VLOOKUP(E354,_FIELDS_DESCRIPTION_MAP[],2,FALSE))</f>
        <v>DHCPv4 Client Request Option list of entries.</v>
      </c>
      <c r="H354" s="32" t="s">
        <v>20</v>
      </c>
      <c r="I354" s="32" t="s">
        <v>572</v>
      </c>
      <c r="J354" s="32" t="s">
        <v>1</v>
      </c>
      <c r="K354" s="34" t="s">
        <v>1</v>
      </c>
      <c r="L354" s="34" t="s">
        <v>1</v>
      </c>
      <c r="M354" s="34" t="s">
        <v>1</v>
      </c>
      <c r="N354" s="72" t="str">
        <f t="shared" si="5"/>
        <v>-</v>
      </c>
    </row>
    <row r="355" spans="1:14" s="1" customFormat="1" x14ac:dyDescent="0.25">
      <c r="A355" s="33">
        <f>VLOOKUP(C355,_RESOURCE_MAP[],3,FALSE)</f>
        <v>2</v>
      </c>
      <c r="B355" s="25" t="str">
        <f>IFERROR(VLOOKUP(C355,_PACKAGES_MAP[],3,FALSE),"-")</f>
        <v>-</v>
      </c>
      <c r="C355" s="32" t="s">
        <v>1772</v>
      </c>
      <c r="D355" s="32" t="s">
        <v>20</v>
      </c>
      <c r="E355" s="32" t="s">
        <v>571</v>
      </c>
      <c r="F355" s="32" t="str">
        <f>VLOOKUP(C355,_RESOURCE_MAP[],2,FALSE)</f>
        <v>DHCPv4 Client Request Option</v>
      </c>
      <c r="G355" s="46" t="str">
        <f>CONCATENATE(F355," ",VLOOKUP(E355,_FIELDS_DESCRIPTION_MAP[],2,FALSE))</f>
        <v>DHCPv4 Client Request Option list start offset.</v>
      </c>
      <c r="H355" s="32" t="s">
        <v>570</v>
      </c>
      <c r="I355" s="32" t="s">
        <v>563</v>
      </c>
      <c r="J355" s="32" t="s">
        <v>561</v>
      </c>
      <c r="K355" s="34" t="s">
        <v>1186</v>
      </c>
      <c r="L355" s="34" t="s">
        <v>1205</v>
      </c>
      <c r="M355" s="34" t="s">
        <v>1</v>
      </c>
      <c r="N355" s="72" t="str">
        <f t="shared" si="5"/>
        <v xml:space="preserve">Default Value is "0". Possible values are &gt;= 0. </v>
      </c>
    </row>
    <row r="356" spans="1:14" s="1" customFormat="1" x14ac:dyDescent="0.25">
      <c r="A356" s="33">
        <f>VLOOKUP(C356,_RESOURCE_MAP[],3,FALSE)</f>
        <v>2</v>
      </c>
      <c r="B356" s="25" t="str">
        <f>IFERROR(VLOOKUP(C356,_PACKAGES_MAP[],3,FALSE),"-")</f>
        <v>-</v>
      </c>
      <c r="C356" s="32" t="s">
        <v>1779</v>
      </c>
      <c r="D356" s="32" t="s">
        <v>22</v>
      </c>
      <c r="E356" s="32" t="s">
        <v>566</v>
      </c>
      <c r="F356" s="32" t="str">
        <f>VLOOKUP(C356,_RESOURCE_MAP[],2,FALSE)</f>
        <v>DHCPv4 Client Request Option</v>
      </c>
      <c r="G356" s="46" t="str">
        <f>CONCATENATE(F356," ",VLOOKUP(E356,_FIELDS_DESCRIPTION_MAP[],2,FALSE))</f>
        <v>DHCPv4 Client Request Option administrative status.</v>
      </c>
      <c r="H356" s="32" t="s">
        <v>567</v>
      </c>
      <c r="I356" s="32" t="s">
        <v>572</v>
      </c>
      <c r="J356" s="32" t="s">
        <v>1</v>
      </c>
      <c r="K356" s="34" t="s">
        <v>1</v>
      </c>
      <c r="L356" s="34" t="s">
        <v>1184</v>
      </c>
      <c r="M356" s="34" t="s">
        <v>1</v>
      </c>
      <c r="N356" s="72" t="str">
        <f t="shared" si="5"/>
        <v xml:space="preserve">Possible values are "true" or "false". </v>
      </c>
    </row>
    <row r="357" spans="1:14" s="1" customFormat="1" x14ac:dyDescent="0.25">
      <c r="A357" s="33">
        <f>VLOOKUP(C357,_RESOURCE_MAP[],3,FALSE)</f>
        <v>2</v>
      </c>
      <c r="B357" s="25" t="str">
        <f>IFERROR(VLOOKUP(C357,_PACKAGES_MAP[],3,FALSE),"-")</f>
        <v>-</v>
      </c>
      <c r="C357" s="32" t="s">
        <v>1779</v>
      </c>
      <c r="D357" s="32" t="s">
        <v>22</v>
      </c>
      <c r="E357" s="32" t="s">
        <v>558</v>
      </c>
      <c r="F357" s="32" t="str">
        <f>VLOOKUP(C357,_RESOURCE_MAP[],2,FALSE)</f>
        <v>DHCPv4 Client Request Option</v>
      </c>
      <c r="G357" s="46" t="str">
        <f>CONCATENATE(F357," ",VLOOKUP(E357,_FIELDS_DESCRIPTION_MAP[],2,FALSE))</f>
        <v>DHCPv4 Client Request Option unique identifier.</v>
      </c>
      <c r="H357" s="32" t="s">
        <v>565</v>
      </c>
      <c r="I357" s="32" t="s">
        <v>572</v>
      </c>
      <c r="J357" s="32" t="s">
        <v>1</v>
      </c>
      <c r="K357" s="34" t="s">
        <v>1</v>
      </c>
      <c r="L357" s="34" t="s">
        <v>1784</v>
      </c>
      <c r="M357" s="34" t="s">
        <v>1</v>
      </c>
      <c r="N357" s="72" t="str">
        <f t="shared" si="5"/>
        <v xml:space="preserve">Possible values are any dhcp option valid code. </v>
      </c>
    </row>
    <row r="358" spans="1:14" s="1" customFormat="1" x14ac:dyDescent="0.25">
      <c r="A358" s="33">
        <f>VLOOKUP(C358,_RESOURCE_MAP[],3,FALSE)</f>
        <v>2</v>
      </c>
      <c r="B358" s="25" t="str">
        <f>IFERROR(VLOOKUP(C358,_PACKAGES_MAP[],3,FALSE),"-")</f>
        <v>-</v>
      </c>
      <c r="C358" s="32" t="s">
        <v>1779</v>
      </c>
      <c r="D358" s="32" t="s">
        <v>22</v>
      </c>
      <c r="E358" s="32" t="s">
        <v>360</v>
      </c>
      <c r="F358" s="32" t="str">
        <f>VLOOKUP(C358,_RESOURCE_MAP[],2,FALSE)</f>
        <v>DHCPv4 Client Request Option</v>
      </c>
      <c r="G358" s="46" t="str">
        <f>CONCATENATE(F358," ",VLOOKUP(E358,_FIELDS_DESCRIPTION_MAP[],2,FALSE))</f>
        <v>DHCPv4 Client Request Option name (alias).</v>
      </c>
      <c r="H358" s="32" t="s">
        <v>565</v>
      </c>
      <c r="I358" s="32" t="s">
        <v>572</v>
      </c>
      <c r="J358" s="32" t="s">
        <v>1</v>
      </c>
      <c r="K358" s="34" t="s">
        <v>1</v>
      </c>
      <c r="L358" s="34" t="s">
        <v>1785</v>
      </c>
      <c r="M358" s="34" t="s">
        <v>1</v>
      </c>
      <c r="N358" s="72" t="str">
        <f t="shared" si="5"/>
        <v xml:space="preserve">Possible values are any dhcp option name. </v>
      </c>
    </row>
    <row r="359" spans="1:14" s="1" customFormat="1" x14ac:dyDescent="0.25">
      <c r="A359" s="33">
        <f>VLOOKUP(C359,_RESOURCE_MAP[],3,FALSE)</f>
        <v>2</v>
      </c>
      <c r="B359" s="25" t="str">
        <f>IFERROR(VLOOKUP(C359,_PACKAGES_MAP[],3,FALSE),"-")</f>
        <v>-</v>
      </c>
      <c r="C359" s="32" t="s">
        <v>1779</v>
      </c>
      <c r="D359" s="32" t="s">
        <v>21</v>
      </c>
      <c r="E359" s="32" t="s">
        <v>566</v>
      </c>
      <c r="F359" s="32" t="str">
        <f>VLOOKUP(C359,_RESOURCE_MAP[],2,FALSE)</f>
        <v>DHCPv4 Client Request Option</v>
      </c>
      <c r="G359" s="46" t="str">
        <f>CONCATENATE(F359," ",VLOOKUP(E359,_FIELDS_DESCRIPTION_MAP[],2,FALSE))</f>
        <v>DHCPv4 Client Request Option administrative status.</v>
      </c>
      <c r="H359" s="32" t="s">
        <v>567</v>
      </c>
      <c r="I359" s="32" t="s">
        <v>564</v>
      </c>
      <c r="J359" s="32" t="s">
        <v>561</v>
      </c>
      <c r="K359" s="34" t="s">
        <v>1658</v>
      </c>
      <c r="L359" s="34" t="s">
        <v>1184</v>
      </c>
      <c r="M359" s="34" t="s">
        <v>1</v>
      </c>
      <c r="N359" s="72" t="str">
        <f t="shared" si="5"/>
        <v xml:space="preserve">Default Value is "the existing configuration". Possible values are "true" or "false". </v>
      </c>
    </row>
    <row r="360" spans="1:14" s="1" customFormat="1" x14ac:dyDescent="0.25">
      <c r="A360" s="33">
        <f>VLOOKUP(C360,_RESOURCE_MAP[],3,FALSE)</f>
        <v>2</v>
      </c>
      <c r="B360" s="25" t="str">
        <f>IFERROR(VLOOKUP(C360,_PACKAGES_MAP[],3,FALSE),"-")</f>
        <v>-</v>
      </c>
      <c r="C360" s="32" t="s">
        <v>1773</v>
      </c>
      <c r="D360" s="32" t="s">
        <v>20</v>
      </c>
      <c r="E360" s="32" t="s">
        <v>569</v>
      </c>
      <c r="F360" s="32" t="str">
        <f>VLOOKUP(C360,_RESOURCE_MAP[],2,FALSE)</f>
        <v>DHCPv4 Client Transmit Option</v>
      </c>
      <c r="G360" s="46" t="str">
        <f>CONCATENATE(F360," ",VLOOKUP(E360,_FIELDS_DESCRIPTION_MAP[],2,FALSE))</f>
        <v>DHCPv4 Client Transmit Option maximum number of returned entries.</v>
      </c>
      <c r="H360" s="32" t="s">
        <v>570</v>
      </c>
      <c r="I360" s="32" t="s">
        <v>563</v>
      </c>
      <c r="J360" s="32" t="s">
        <v>561</v>
      </c>
      <c r="K360" s="34" t="s">
        <v>1186</v>
      </c>
      <c r="L360" s="34" t="s">
        <v>1205</v>
      </c>
      <c r="M360" s="34" t="s">
        <v>1</v>
      </c>
      <c r="N360" s="72" t="str">
        <f t="shared" si="5"/>
        <v xml:space="preserve">Default Value is "0". Possible values are &gt;= 0. </v>
      </c>
    </row>
    <row r="361" spans="1:14" s="1" customFormat="1" x14ac:dyDescent="0.25">
      <c r="A361" s="33">
        <f>VLOOKUP(C361,_RESOURCE_MAP[],3,FALSE)</f>
        <v>2</v>
      </c>
      <c r="B361" s="25" t="str">
        <f>IFERROR(VLOOKUP(C361,_PACKAGES_MAP[],3,FALSE),"-")</f>
        <v>-</v>
      </c>
      <c r="C361" s="32" t="s">
        <v>1773</v>
      </c>
      <c r="D361" s="32" t="s">
        <v>20</v>
      </c>
      <c r="E361" s="32" t="s">
        <v>20</v>
      </c>
      <c r="F361" s="32" t="str">
        <f>VLOOKUP(C361,_RESOURCE_MAP[],2,FALSE)</f>
        <v>DHCPv4 Client Transmit Option</v>
      </c>
      <c r="G361" s="46" t="str">
        <f>CONCATENATE(F361," ",VLOOKUP(E361,_FIELDS_DESCRIPTION_MAP[],2,FALSE))</f>
        <v>DHCPv4 Client Transmit Option list of entries.</v>
      </c>
      <c r="H361" s="32" t="s">
        <v>20</v>
      </c>
      <c r="I361" s="32" t="s">
        <v>572</v>
      </c>
      <c r="J361" s="32" t="s">
        <v>1</v>
      </c>
      <c r="K361" s="34" t="s">
        <v>1</v>
      </c>
      <c r="L361" s="34" t="s">
        <v>1</v>
      </c>
      <c r="M361" s="34" t="s">
        <v>1</v>
      </c>
      <c r="N361" s="72" t="str">
        <f t="shared" si="5"/>
        <v>-</v>
      </c>
    </row>
    <row r="362" spans="1:14" s="1" customFormat="1" x14ac:dyDescent="0.25">
      <c r="A362" s="33">
        <f>VLOOKUP(C362,_RESOURCE_MAP[],3,FALSE)</f>
        <v>2</v>
      </c>
      <c r="B362" s="25" t="str">
        <f>IFERROR(VLOOKUP(C362,_PACKAGES_MAP[],3,FALSE),"-")</f>
        <v>-</v>
      </c>
      <c r="C362" s="32" t="s">
        <v>1773</v>
      </c>
      <c r="D362" s="32" t="s">
        <v>20</v>
      </c>
      <c r="E362" s="32" t="s">
        <v>571</v>
      </c>
      <c r="F362" s="32" t="str">
        <f>VLOOKUP(C362,_RESOURCE_MAP[],2,FALSE)</f>
        <v>DHCPv4 Client Transmit Option</v>
      </c>
      <c r="G362" s="46" t="str">
        <f>CONCATENATE(F362," ",VLOOKUP(E362,_FIELDS_DESCRIPTION_MAP[],2,FALSE))</f>
        <v>DHCPv4 Client Transmit Option list start offset.</v>
      </c>
      <c r="H362" s="32" t="s">
        <v>570</v>
      </c>
      <c r="I362" s="32" t="s">
        <v>563</v>
      </c>
      <c r="J362" s="32" t="s">
        <v>561</v>
      </c>
      <c r="K362" s="34" t="s">
        <v>1186</v>
      </c>
      <c r="L362" s="34" t="s">
        <v>1205</v>
      </c>
      <c r="M362" s="34" t="s">
        <v>1</v>
      </c>
      <c r="N362" s="72" t="str">
        <f t="shared" si="5"/>
        <v xml:space="preserve">Default Value is "0". Possible values are &gt;= 0. </v>
      </c>
    </row>
    <row r="363" spans="1:14" s="1" customFormat="1" x14ac:dyDescent="0.25">
      <c r="A363" s="33">
        <f>VLOOKUP(C363,_RESOURCE_MAP[],3,FALSE)</f>
        <v>2</v>
      </c>
      <c r="B363" s="25" t="str">
        <f>IFERROR(VLOOKUP(C363,_PACKAGES_MAP[],3,FALSE),"-")</f>
        <v>-</v>
      </c>
      <c r="C363" s="32" t="s">
        <v>1774</v>
      </c>
      <c r="D363" s="32" t="s">
        <v>22</v>
      </c>
      <c r="E363" s="32" t="s">
        <v>566</v>
      </c>
      <c r="F363" s="32" t="str">
        <f>VLOOKUP(C363,_RESOURCE_MAP[],2,FALSE)</f>
        <v>DHCPv4 Client Transmit Option</v>
      </c>
      <c r="G363" s="46" t="str">
        <f>CONCATENATE(F363," ",VLOOKUP(E363,_FIELDS_DESCRIPTION_MAP[],2,FALSE))</f>
        <v>DHCPv4 Client Transmit Option administrative status.</v>
      </c>
      <c r="H363" s="32" t="s">
        <v>567</v>
      </c>
      <c r="I363" s="32" t="s">
        <v>572</v>
      </c>
      <c r="J363" s="32" t="s">
        <v>1</v>
      </c>
      <c r="K363" s="34" t="s">
        <v>1</v>
      </c>
      <c r="L363" s="34" t="s">
        <v>1184</v>
      </c>
      <c r="M363" s="34" t="s">
        <v>1</v>
      </c>
      <c r="N363" s="72" t="str">
        <f t="shared" si="5"/>
        <v xml:space="preserve">Possible values are "true" or "false". </v>
      </c>
    </row>
    <row r="364" spans="1:14" s="1" customFormat="1" x14ac:dyDescent="0.25">
      <c r="A364" s="33">
        <f>VLOOKUP(C364,_RESOURCE_MAP[],3,FALSE)</f>
        <v>2</v>
      </c>
      <c r="B364" s="25" t="str">
        <f>IFERROR(VLOOKUP(C364,_PACKAGES_MAP[],3,FALSE),"-")</f>
        <v>-</v>
      </c>
      <c r="C364" s="32" t="s">
        <v>1774</v>
      </c>
      <c r="D364" s="32" t="s">
        <v>22</v>
      </c>
      <c r="E364" s="32" t="s">
        <v>558</v>
      </c>
      <c r="F364" s="32" t="str">
        <f>VLOOKUP(C364,_RESOURCE_MAP[],2,FALSE)</f>
        <v>DHCPv4 Client Transmit Option</v>
      </c>
      <c r="G364" s="46" t="str">
        <f>CONCATENATE(F364," ",VLOOKUP(E364,_FIELDS_DESCRIPTION_MAP[],2,FALSE))</f>
        <v>DHCPv4 Client Transmit Option unique identifier.</v>
      </c>
      <c r="H364" s="32" t="s">
        <v>565</v>
      </c>
      <c r="I364" s="32" t="s">
        <v>572</v>
      </c>
      <c r="J364" s="32" t="s">
        <v>1</v>
      </c>
      <c r="K364" s="34" t="s">
        <v>1</v>
      </c>
      <c r="L364" s="34" t="s">
        <v>1784</v>
      </c>
      <c r="M364" s="34" t="s">
        <v>1</v>
      </c>
      <c r="N364" s="72" t="str">
        <f t="shared" si="5"/>
        <v xml:space="preserve">Possible values are any dhcp option valid code. </v>
      </c>
    </row>
    <row r="365" spans="1:14" s="1" customFormat="1" x14ac:dyDescent="0.25">
      <c r="A365" s="33">
        <f>VLOOKUP(C365,_RESOURCE_MAP[],3,FALSE)</f>
        <v>2</v>
      </c>
      <c r="B365" s="25" t="str">
        <f>IFERROR(VLOOKUP(C365,_PACKAGES_MAP[],3,FALSE),"-")</f>
        <v>-</v>
      </c>
      <c r="C365" s="32" t="s">
        <v>1774</v>
      </c>
      <c r="D365" s="32" t="s">
        <v>22</v>
      </c>
      <c r="E365" s="32" t="s">
        <v>360</v>
      </c>
      <c r="F365" s="32" t="str">
        <f>VLOOKUP(C365,_RESOURCE_MAP[],2,FALSE)</f>
        <v>DHCPv4 Client Transmit Option</v>
      </c>
      <c r="G365" s="46" t="str">
        <f>CONCATENATE(F365," ",VLOOKUP(E365,_FIELDS_DESCRIPTION_MAP[],2,FALSE))</f>
        <v>DHCPv4 Client Transmit Option name (alias).</v>
      </c>
      <c r="H365" s="32" t="s">
        <v>565</v>
      </c>
      <c r="I365" s="32" t="s">
        <v>572</v>
      </c>
      <c r="J365" s="32" t="s">
        <v>1</v>
      </c>
      <c r="K365" s="34" t="s">
        <v>1</v>
      </c>
      <c r="L365" s="34" t="s">
        <v>1785</v>
      </c>
      <c r="M365" s="34" t="s">
        <v>1</v>
      </c>
      <c r="N365" s="72" t="str">
        <f t="shared" si="5"/>
        <v xml:space="preserve">Possible values are any dhcp option name. </v>
      </c>
    </row>
    <row r="366" spans="1:14" s="1" customFormat="1" x14ac:dyDescent="0.25">
      <c r="A366" s="33">
        <f>VLOOKUP(C366,_RESOURCE_MAP[],3,FALSE)</f>
        <v>2</v>
      </c>
      <c r="B366" s="25" t="str">
        <f>IFERROR(VLOOKUP(C366,_PACKAGES_MAP[],3,FALSE),"-")</f>
        <v>-</v>
      </c>
      <c r="C366" s="32" t="s">
        <v>1774</v>
      </c>
      <c r="D366" s="32" t="s">
        <v>22</v>
      </c>
      <c r="E366" s="32" t="s">
        <v>1783</v>
      </c>
      <c r="F366" s="32" t="str">
        <f>VLOOKUP(C366,_RESOURCE_MAP[],2,FALSE)</f>
        <v>DHCPv4 Client Transmit Option</v>
      </c>
      <c r="G366" s="46" t="str">
        <f>CONCATENATE(F366," ",VLOOKUP(E366,_FIELDS_DESCRIPTION_MAP[],2,FALSE))</f>
        <v>DHCPv4 Client Transmit Option value.</v>
      </c>
      <c r="H366" s="32" t="s">
        <v>565</v>
      </c>
      <c r="I366" s="32" t="s">
        <v>572</v>
      </c>
      <c r="J366" s="32" t="s">
        <v>1</v>
      </c>
      <c r="K366" s="34" t="s">
        <v>1</v>
      </c>
      <c r="L366" s="34" t="s">
        <v>1</v>
      </c>
      <c r="M366" s="34" t="s">
        <v>1</v>
      </c>
      <c r="N366" s="72" t="str">
        <f t="shared" si="5"/>
        <v>-</v>
      </c>
    </row>
    <row r="367" spans="1:14" s="1" customFormat="1" x14ac:dyDescent="0.25">
      <c r="A367" s="33">
        <f>VLOOKUP(C367,_RESOURCE_MAP[],3,FALSE)</f>
        <v>2</v>
      </c>
      <c r="B367" s="25" t="str">
        <f>IFERROR(VLOOKUP(C367,_PACKAGES_MAP[],3,FALSE),"-")</f>
        <v>-</v>
      </c>
      <c r="C367" s="32" t="s">
        <v>1774</v>
      </c>
      <c r="D367" s="32" t="s">
        <v>21</v>
      </c>
      <c r="E367" s="32" t="s">
        <v>566</v>
      </c>
      <c r="F367" s="32" t="str">
        <f>VLOOKUP(C367,_RESOURCE_MAP[],2,FALSE)</f>
        <v>DHCPv4 Client Transmit Option</v>
      </c>
      <c r="G367" s="46" t="str">
        <f>CONCATENATE(F367," ",VLOOKUP(E367,_FIELDS_DESCRIPTION_MAP[],2,FALSE))</f>
        <v>DHCPv4 Client Transmit Option administrative status.</v>
      </c>
      <c r="H367" s="32" t="s">
        <v>567</v>
      </c>
      <c r="I367" s="32" t="s">
        <v>564</v>
      </c>
      <c r="J367" s="32" t="s">
        <v>561</v>
      </c>
      <c r="K367" s="34" t="s">
        <v>1658</v>
      </c>
      <c r="L367" s="34" t="s">
        <v>1184</v>
      </c>
      <c r="M367" s="34" t="s">
        <v>1</v>
      </c>
      <c r="N367" s="72" t="str">
        <f t="shared" si="5"/>
        <v xml:space="preserve">Default Value is "the existing configuration". Possible values are "true" or "false". </v>
      </c>
    </row>
    <row r="368" spans="1:14" s="1" customFormat="1" x14ac:dyDescent="0.25">
      <c r="A368" s="33">
        <f>VLOOKUP(C368,_RESOURCE_MAP[],3,FALSE)</f>
        <v>2</v>
      </c>
      <c r="B368" s="25" t="str">
        <f>IFERROR(VLOOKUP(C368,_PACKAGES_MAP[],3,FALSE),"-")</f>
        <v>-</v>
      </c>
      <c r="C368" s="32" t="s">
        <v>1774</v>
      </c>
      <c r="D368" s="32" t="s">
        <v>21</v>
      </c>
      <c r="E368" s="32" t="s">
        <v>1783</v>
      </c>
      <c r="F368" s="32" t="str">
        <f>VLOOKUP(C368,_RESOURCE_MAP[],2,FALSE)</f>
        <v>DHCPv4 Client Transmit Option</v>
      </c>
      <c r="G368" s="46" t="str">
        <f>CONCATENATE(F368," ",VLOOKUP(E368,_FIELDS_DESCRIPTION_MAP[],2,FALSE))</f>
        <v>DHCPv4 Client Transmit Option value.</v>
      </c>
      <c r="H368" s="32" t="s">
        <v>565</v>
      </c>
      <c r="I368" s="32" t="s">
        <v>564</v>
      </c>
      <c r="J368" s="32" t="s">
        <v>561</v>
      </c>
      <c r="K368" s="34" t="s">
        <v>1658</v>
      </c>
      <c r="L368" s="34" t="s">
        <v>1</v>
      </c>
      <c r="M368" s="34" t="s">
        <v>1</v>
      </c>
      <c r="N368" s="72" t="str">
        <f t="shared" si="5"/>
        <v xml:space="preserve">Default Value is "the existing configuration". </v>
      </c>
    </row>
    <row r="369" spans="1:14" s="1" customFormat="1" x14ac:dyDescent="0.25">
      <c r="A369" s="33">
        <f>VLOOKUP(C369,_RESOURCE_MAP[],3,FALSE)</f>
        <v>2</v>
      </c>
      <c r="B369" s="25" t="str">
        <f>IFERROR(VLOOKUP(C369,_PACKAGES_MAP[],3,FALSE),"-")</f>
        <v>-</v>
      </c>
      <c r="C369" s="32" t="s">
        <v>16</v>
      </c>
      <c r="D369" s="32" t="s">
        <v>22</v>
      </c>
      <c r="E369" s="32" t="s">
        <v>566</v>
      </c>
      <c r="F369" s="32" t="str">
        <f>VLOOKUP(C369,_RESOURCE_MAP[],2,FALSE)</f>
        <v>DHCPv4 Server</v>
      </c>
      <c r="G369" s="46" t="str">
        <f>CONCATENATE(F369," ",VLOOKUP(E369,_FIELDS_DESCRIPTION_MAP[],2,FALSE))</f>
        <v>DHCPv4 Server administrative status.</v>
      </c>
      <c r="H369" s="32" t="s">
        <v>567</v>
      </c>
      <c r="I369" s="32" t="s">
        <v>572</v>
      </c>
      <c r="J369" s="32" t="s">
        <v>1</v>
      </c>
      <c r="K369" s="34" t="s">
        <v>1</v>
      </c>
      <c r="L369" s="34" t="s">
        <v>1184</v>
      </c>
      <c r="M369" s="34" t="s">
        <v>1</v>
      </c>
      <c r="N369" s="72" t="str">
        <f t="shared" si="5"/>
        <v xml:space="preserve">Possible values are "true" or "false". </v>
      </c>
    </row>
    <row r="370" spans="1:14" s="1" customFormat="1" x14ac:dyDescent="0.25">
      <c r="A370" s="33">
        <f>VLOOKUP(C370,_RESOURCE_MAP[],3,FALSE)</f>
        <v>2</v>
      </c>
      <c r="B370" s="25" t="str">
        <f>IFERROR(VLOOKUP(C370,_PACKAGES_MAP[],3,FALSE),"-")</f>
        <v>-</v>
      </c>
      <c r="C370" s="32" t="s">
        <v>16</v>
      </c>
      <c r="D370" s="32" t="s">
        <v>22</v>
      </c>
      <c r="E370" s="32" t="s">
        <v>634</v>
      </c>
      <c r="F370" s="32" t="str">
        <f>VLOOKUP(C370,_RESOURCE_MAP[],2,FALSE)</f>
        <v>DHCPv4 Server</v>
      </c>
      <c r="G370" s="46" t="str">
        <f>CONCATENATE(F370," ",VLOOKUP(E370,_FIELDS_DESCRIPTION_MAP[],2,FALSE))</f>
        <v>DHCPv4 Server list of network interfaces.</v>
      </c>
      <c r="H370" s="32" t="s">
        <v>20</v>
      </c>
      <c r="I370" s="32" t="s">
        <v>572</v>
      </c>
      <c r="J370" s="32" t="s">
        <v>1</v>
      </c>
      <c r="K370" s="34" t="s">
        <v>1</v>
      </c>
      <c r="L370" s="34" t="s">
        <v>1232</v>
      </c>
      <c r="M370" s="34" t="s">
        <v>1</v>
      </c>
      <c r="N370" s="72" t="str">
        <f t="shared" si="5"/>
        <v xml:space="preserve">Possible values are valid "Interfaces.IP.{InterfaceId}" object. </v>
      </c>
    </row>
    <row r="371" spans="1:14" s="1" customFormat="1" x14ac:dyDescent="0.25">
      <c r="A371" s="33">
        <f>VLOOKUP(C371,_RESOURCE_MAP[],3,FALSE)</f>
        <v>2</v>
      </c>
      <c r="B371" s="25" t="str">
        <f>IFERROR(VLOOKUP(C371,_PACKAGES_MAP[],3,FALSE),"-")</f>
        <v>-</v>
      </c>
      <c r="C371" s="32" t="s">
        <v>16</v>
      </c>
      <c r="D371" s="32" t="s">
        <v>22</v>
      </c>
      <c r="E371" s="32" t="s">
        <v>579</v>
      </c>
      <c r="F371" s="32" t="str">
        <f>VLOOKUP(C371,_RESOURCE_MAP[],2,FALSE)</f>
        <v>DHCPv4 Server</v>
      </c>
      <c r="G371" s="46" t="str">
        <f>CONCATENATE(F371," ",VLOOKUP(E371,_FIELDS_DESCRIPTION_MAP[],2,FALSE))</f>
        <v>DHCPv4 Server operational status.</v>
      </c>
      <c r="H371" s="32" t="s">
        <v>565</v>
      </c>
      <c r="I371" s="32" t="s">
        <v>572</v>
      </c>
      <c r="J371" s="32" t="s">
        <v>1</v>
      </c>
      <c r="K371" s="34" t="s">
        <v>1</v>
      </c>
      <c r="L371" s="34" t="s">
        <v>1289</v>
      </c>
      <c r="M371" s="34" t="s">
        <v>1</v>
      </c>
      <c r="N371" s="72" t="str">
        <f t="shared" si="5"/>
        <v xml:space="preserve">Possible values are "Active", "Disabled", "Error". </v>
      </c>
    </row>
    <row r="372" spans="1:14" s="1" customFormat="1" x14ac:dyDescent="0.25">
      <c r="A372" s="33">
        <f>VLOOKUP(C372,_RESOURCE_MAP[],3,FALSE)</f>
        <v>2</v>
      </c>
      <c r="B372" s="25" t="str">
        <f>IFERROR(VLOOKUP(C372,_PACKAGES_MAP[],3,FALSE),"-")</f>
        <v>-</v>
      </c>
      <c r="C372" s="32" t="s">
        <v>16</v>
      </c>
      <c r="D372" s="32" t="s">
        <v>21</v>
      </c>
      <c r="E372" s="32" t="s">
        <v>566</v>
      </c>
      <c r="F372" s="32" t="str">
        <f>VLOOKUP(C372,_RESOURCE_MAP[],2,FALSE)</f>
        <v>DHCPv4 Server</v>
      </c>
      <c r="G372" s="46" t="str">
        <f>CONCATENATE(F372," ",VLOOKUP(E372,_FIELDS_DESCRIPTION_MAP[],2,FALSE))</f>
        <v>DHCPv4 Server administrative status.</v>
      </c>
      <c r="H372" s="32" t="s">
        <v>567</v>
      </c>
      <c r="I372" s="32" t="s">
        <v>564</v>
      </c>
      <c r="J372" s="32" t="s">
        <v>561</v>
      </c>
      <c r="K372" s="34" t="s">
        <v>1658</v>
      </c>
      <c r="L372" s="34" t="s">
        <v>1184</v>
      </c>
      <c r="M372" s="34" t="s">
        <v>1</v>
      </c>
      <c r="N372" s="72" t="str">
        <f t="shared" si="5"/>
        <v xml:space="preserve">Default Value is "the existing configuration". Possible values are "true" or "false". </v>
      </c>
    </row>
    <row r="373" spans="1:14" s="1" customFormat="1" x14ac:dyDescent="0.25">
      <c r="A373" s="33">
        <f>VLOOKUP(C373,_RESOURCE_MAP[],3,FALSE)</f>
        <v>2</v>
      </c>
      <c r="B373" s="25" t="str">
        <f>IFERROR(VLOOKUP(C373,_PACKAGES_MAP[],3,FALSE),"-")</f>
        <v>-</v>
      </c>
      <c r="C373" s="32" t="s">
        <v>16</v>
      </c>
      <c r="D373" s="32" t="s">
        <v>21</v>
      </c>
      <c r="E373" s="32" t="s">
        <v>634</v>
      </c>
      <c r="F373" s="32" t="str">
        <f>VLOOKUP(C373,_RESOURCE_MAP[],2,FALSE)</f>
        <v>DHCPv4 Server</v>
      </c>
      <c r="G373" s="46" t="str">
        <f>CONCATENATE(F373," ",VLOOKUP(E373,_FIELDS_DESCRIPTION_MAP[],2,FALSE))</f>
        <v>DHCPv4 Server list of network interfaces.</v>
      </c>
      <c r="H373" s="32" t="s">
        <v>20</v>
      </c>
      <c r="I373" s="32" t="s">
        <v>564</v>
      </c>
      <c r="J373" s="32" t="s">
        <v>561</v>
      </c>
      <c r="K373" s="34" t="s">
        <v>1658</v>
      </c>
      <c r="L373" s="34" t="s">
        <v>1232</v>
      </c>
      <c r="M373" s="34" t="s">
        <v>1</v>
      </c>
      <c r="N373" s="72" t="str">
        <f t="shared" si="5"/>
        <v xml:space="preserve">Default Value is "the existing configuration". Possible values are valid "Interfaces.IP.{InterfaceId}" object. </v>
      </c>
    </row>
    <row r="374" spans="1:14" s="1" customFormat="1" x14ac:dyDescent="0.25">
      <c r="A374" s="33">
        <f>VLOOKUP(C374,_RESOURCE_MAP[],3,FALSE)</f>
        <v>2</v>
      </c>
      <c r="B374" s="25" t="str">
        <f>IFERROR(VLOOKUP(C374,_PACKAGES_MAP[],3,FALSE),"-")</f>
        <v>-</v>
      </c>
      <c r="C374" s="32" t="s">
        <v>25</v>
      </c>
      <c r="D374" s="32" t="s">
        <v>19</v>
      </c>
      <c r="E374" s="32" t="s">
        <v>558</v>
      </c>
      <c r="F374" s="32" t="str">
        <f>VLOOKUP(C374,_RESOURCE_MAP[],2,FALSE)</f>
        <v>DHCPv4 Server Lease</v>
      </c>
      <c r="G374" s="46" t="str">
        <f>CONCATENATE(F374," ",VLOOKUP(E374,_FIELDS_DESCRIPTION_MAP[],2,FALSE))</f>
        <v>DHCPv4 Server Lease unique identifier.</v>
      </c>
      <c r="H374" s="32" t="s">
        <v>565</v>
      </c>
      <c r="I374" s="32" t="s">
        <v>563</v>
      </c>
      <c r="J374" s="32" t="s">
        <v>561</v>
      </c>
      <c r="K374" s="34" t="s">
        <v>1185</v>
      </c>
      <c r="L374" s="34" t="s">
        <v>1194</v>
      </c>
      <c r="M374" s="34" t="s">
        <v>1193</v>
      </c>
      <c r="N374" s="72" t="str">
        <f t="shared" si="5"/>
        <v>Default Value is "Integer starting at 0". Possible values are any string with length from 1 up to 64 chars. Format is 1 up to 64 chars.</v>
      </c>
    </row>
    <row r="375" spans="1:14" s="1" customFormat="1" x14ac:dyDescent="0.25">
      <c r="A375" s="33">
        <f>VLOOKUP(C375,_RESOURCE_MAP[],3,FALSE)</f>
        <v>2</v>
      </c>
      <c r="B375" s="25" t="str">
        <f>IFERROR(VLOOKUP(C375,_PACKAGES_MAP[],3,FALSE),"-")</f>
        <v>-</v>
      </c>
      <c r="C375" s="32" t="s">
        <v>25</v>
      </c>
      <c r="D375" s="32" t="s">
        <v>19</v>
      </c>
      <c r="E375" s="32" t="s">
        <v>635</v>
      </c>
      <c r="F375" s="32" t="str">
        <f>VLOOKUP(C375,_RESOURCE_MAP[],2,FALSE)</f>
        <v>DHCPv4 Server Lease</v>
      </c>
      <c r="G375" s="46" t="str">
        <f>CONCATENATE(F375," ",VLOOKUP(E375,_FIELDS_DESCRIPTION_MAP[],2,FALSE))</f>
        <v>DHCPv4 Server Lease IP address.</v>
      </c>
      <c r="H375" s="32" t="s">
        <v>2588</v>
      </c>
      <c r="I375" s="32" t="s">
        <v>564</v>
      </c>
      <c r="J375" s="32" t="s">
        <v>552</v>
      </c>
      <c r="K375" s="34" t="s">
        <v>1</v>
      </c>
      <c r="L375" s="34" t="s">
        <v>1</v>
      </c>
      <c r="M375" s="34" t="s">
        <v>1</v>
      </c>
      <c r="N375" s="72" t="str">
        <f t="shared" si="5"/>
        <v>-</v>
      </c>
    </row>
    <row r="376" spans="1:14" s="1" customFormat="1" x14ac:dyDescent="0.25">
      <c r="A376" s="33">
        <f>VLOOKUP(C376,_RESOURCE_MAP[],3,FALSE)</f>
        <v>2</v>
      </c>
      <c r="B376" s="25" t="str">
        <f>IFERROR(VLOOKUP(C376,_PACKAGES_MAP[],3,FALSE),"-")</f>
        <v>-</v>
      </c>
      <c r="C376" s="32" t="s">
        <v>25</v>
      </c>
      <c r="D376" s="32" t="s">
        <v>19</v>
      </c>
      <c r="E376" s="32" t="s">
        <v>636</v>
      </c>
      <c r="F376" s="32" t="str">
        <f>VLOOKUP(C376,_RESOURCE_MAP[],2,FALSE)</f>
        <v>DHCPv4 Server Lease</v>
      </c>
      <c r="G376" s="46" t="str">
        <f>CONCATENATE(F376," ",VLOOKUP(E376,_FIELDS_DESCRIPTION_MAP[],2,FALSE))</f>
        <v>DHCPv4 Server Lease MAC address.</v>
      </c>
      <c r="H376" s="32" t="s">
        <v>2591</v>
      </c>
      <c r="I376" s="32" t="s">
        <v>564</v>
      </c>
      <c r="J376" s="32" t="s">
        <v>552</v>
      </c>
      <c r="K376" s="34" t="s">
        <v>1</v>
      </c>
      <c r="L376" s="34" t="s">
        <v>1</v>
      </c>
      <c r="M376" s="34" t="s">
        <v>1241</v>
      </c>
      <c r="N376" s="72" t="str">
        <f t="shared" si="5"/>
        <v>Format is AA:BB:CC:00:11:22:33.</v>
      </c>
    </row>
    <row r="377" spans="1:14" s="1" customFormat="1" x14ac:dyDescent="0.25">
      <c r="A377" s="33">
        <f>VLOOKUP(C377,_RESOURCE_MAP[],3,FALSE)</f>
        <v>2</v>
      </c>
      <c r="B377" s="25" t="str">
        <f>IFERROR(VLOOKUP(C377,_PACKAGES_MAP[],3,FALSE),"-")</f>
        <v>-</v>
      </c>
      <c r="C377" s="32" t="s">
        <v>25</v>
      </c>
      <c r="D377" s="32" t="s">
        <v>19</v>
      </c>
      <c r="E377" s="32" t="s">
        <v>360</v>
      </c>
      <c r="F377" s="32" t="str">
        <f>VLOOKUP(C377,_RESOURCE_MAP[],2,FALSE)</f>
        <v>DHCPv4 Server Lease</v>
      </c>
      <c r="G377" s="46" t="str">
        <f>CONCATENATE(F377," ",VLOOKUP(E377,_FIELDS_DESCRIPTION_MAP[],2,FALSE))</f>
        <v>DHCPv4 Server Lease name (alias).</v>
      </c>
      <c r="H377" s="32" t="s">
        <v>565</v>
      </c>
      <c r="I377" s="32" t="s">
        <v>564</v>
      </c>
      <c r="J377" s="32" t="s">
        <v>552</v>
      </c>
      <c r="K377" s="34" t="s">
        <v>1</v>
      </c>
      <c r="L377" s="34" t="s">
        <v>1194</v>
      </c>
      <c r="M377" s="34" t="s">
        <v>1</v>
      </c>
      <c r="N377" s="72" t="str">
        <f t="shared" si="5"/>
        <v xml:space="preserve">Possible values are any string with length from 1 up to 64 chars. </v>
      </c>
    </row>
    <row r="378" spans="1:14" s="1" customFormat="1" x14ac:dyDescent="0.25">
      <c r="A378" s="33">
        <f>VLOOKUP(C378,_RESOURCE_MAP[],3,FALSE)</f>
        <v>2</v>
      </c>
      <c r="B378" s="25" t="str">
        <f>IFERROR(VLOOKUP(C378,_PACKAGES_MAP[],3,FALSE),"-")</f>
        <v>-</v>
      </c>
      <c r="C378" s="32" t="s">
        <v>25</v>
      </c>
      <c r="D378" s="32" t="s">
        <v>20</v>
      </c>
      <c r="E378" s="32" t="s">
        <v>569</v>
      </c>
      <c r="F378" s="32" t="str">
        <f>VLOOKUP(C378,_RESOURCE_MAP[],2,FALSE)</f>
        <v>DHCPv4 Server Lease</v>
      </c>
      <c r="G378" s="46" t="str">
        <f>CONCATENATE(F378," ",VLOOKUP(E378,_FIELDS_DESCRIPTION_MAP[],2,FALSE))</f>
        <v>DHCPv4 Server Lease maximum number of returned entries.</v>
      </c>
      <c r="H378" s="32" t="s">
        <v>570</v>
      </c>
      <c r="I378" s="32" t="s">
        <v>563</v>
      </c>
      <c r="J378" s="32" t="s">
        <v>561</v>
      </c>
      <c r="K378" s="34" t="s">
        <v>1186</v>
      </c>
      <c r="L378" s="34" t="s">
        <v>1187</v>
      </c>
      <c r="M378" s="34" t="s">
        <v>1</v>
      </c>
      <c r="N378" s="72" t="str">
        <f t="shared" si="5"/>
        <v xml:space="preserve">Default Value is "0". Possible values are "0" to fetch all entries or positive integer. </v>
      </c>
    </row>
    <row r="379" spans="1:14" s="1" customFormat="1" x14ac:dyDescent="0.25">
      <c r="A379" s="33">
        <f>VLOOKUP(C379,_RESOURCE_MAP[],3,FALSE)</f>
        <v>2</v>
      </c>
      <c r="B379" s="25" t="str">
        <f>IFERROR(VLOOKUP(C379,_PACKAGES_MAP[],3,FALSE),"-")</f>
        <v>-</v>
      </c>
      <c r="C379" s="32" t="s">
        <v>25</v>
      </c>
      <c r="D379" s="32" t="s">
        <v>20</v>
      </c>
      <c r="E379" s="32" t="s">
        <v>20</v>
      </c>
      <c r="F379" s="32" t="str">
        <f>VLOOKUP(C379,_RESOURCE_MAP[],2,FALSE)</f>
        <v>DHCPv4 Server Lease</v>
      </c>
      <c r="G379" s="46" t="str">
        <f>CONCATENATE(F379," ",VLOOKUP(E379,_FIELDS_DESCRIPTION_MAP[],2,FALSE))</f>
        <v>DHCPv4 Server Lease list of entries.</v>
      </c>
      <c r="H379" s="32" t="s">
        <v>20</v>
      </c>
      <c r="I379" s="32" t="s">
        <v>572</v>
      </c>
      <c r="J379" s="32" t="s">
        <v>1</v>
      </c>
      <c r="K379" s="34" t="s">
        <v>1</v>
      </c>
      <c r="L379" s="34" t="s">
        <v>1</v>
      </c>
      <c r="M379" s="34" t="s">
        <v>1</v>
      </c>
      <c r="N379" s="72" t="str">
        <f t="shared" si="5"/>
        <v>-</v>
      </c>
    </row>
    <row r="380" spans="1:14" s="1" customFormat="1" x14ac:dyDescent="0.25">
      <c r="A380" s="33">
        <f>VLOOKUP(C380,_RESOURCE_MAP[],3,FALSE)</f>
        <v>2</v>
      </c>
      <c r="B380" s="25" t="str">
        <f>IFERROR(VLOOKUP(C380,_PACKAGES_MAP[],3,FALSE),"-")</f>
        <v>-</v>
      </c>
      <c r="C380" s="32" t="s">
        <v>25</v>
      </c>
      <c r="D380" s="32" t="s">
        <v>20</v>
      </c>
      <c r="E380" s="32" t="s">
        <v>571</v>
      </c>
      <c r="F380" s="32" t="str">
        <f>VLOOKUP(C380,_RESOURCE_MAP[],2,FALSE)</f>
        <v>DHCPv4 Server Lease</v>
      </c>
      <c r="G380" s="46" t="str">
        <f>CONCATENATE(F380," ",VLOOKUP(E380,_FIELDS_DESCRIPTION_MAP[],2,FALSE))</f>
        <v>DHCPv4 Server Lease list start offset.</v>
      </c>
      <c r="H380" s="32" t="s">
        <v>570</v>
      </c>
      <c r="I380" s="32" t="s">
        <v>563</v>
      </c>
      <c r="J380" s="32" t="s">
        <v>561</v>
      </c>
      <c r="K380" s="34" t="s">
        <v>1186</v>
      </c>
      <c r="L380" s="34" t="s">
        <v>1187</v>
      </c>
      <c r="M380" s="34" t="s">
        <v>1</v>
      </c>
      <c r="N380" s="72" t="str">
        <f t="shared" si="5"/>
        <v xml:space="preserve">Default Value is "0". Possible values are "0" to fetch all entries or positive integer. </v>
      </c>
    </row>
    <row r="381" spans="1:14" s="1" customFormat="1" x14ac:dyDescent="0.25">
      <c r="A381" s="33">
        <f>VLOOKUP(C381,_RESOURCE_MAP[],3,FALSE)</f>
        <v>2</v>
      </c>
      <c r="B381" s="25" t="str">
        <f>IFERROR(VLOOKUP(C381,_PACKAGES_MAP[],3,FALSE),"-")</f>
        <v>-</v>
      </c>
      <c r="C381" s="32" t="s">
        <v>26</v>
      </c>
      <c r="D381" s="32" t="s">
        <v>22</v>
      </c>
      <c r="E381" s="32" t="s">
        <v>637</v>
      </c>
      <c r="F381" s="32" t="str">
        <f>VLOOKUP(C381,_RESOURCE_MAP[],2,FALSE)</f>
        <v>DHCPv4 Server Lease</v>
      </c>
      <c r="G381" s="46" t="str">
        <f>CONCATENATE(F381," ",VLOOKUP(E381,_FIELDS_DESCRIPTION_MAP[],2,FALSE))</f>
        <v>DHCPv4 Server Lease remaining expiration time.</v>
      </c>
      <c r="H381" s="32" t="s">
        <v>570</v>
      </c>
      <c r="I381" s="32" t="s">
        <v>572</v>
      </c>
      <c r="J381" s="32" t="s">
        <v>1</v>
      </c>
      <c r="K381" s="34" t="s">
        <v>1</v>
      </c>
      <c r="L381" s="34" t="s">
        <v>1229</v>
      </c>
      <c r="M381" s="34" t="s">
        <v>1206</v>
      </c>
      <c r="N381" s="72" t="str">
        <f t="shared" si="5"/>
        <v>Possible values are "0" (Infinite) or &gt;= 60. Format is expressed in seconds.</v>
      </c>
    </row>
    <row r="382" spans="1:14" s="1" customFormat="1" x14ac:dyDescent="0.25">
      <c r="A382" s="33">
        <f>VLOOKUP(C382,_RESOURCE_MAP[],3,FALSE)</f>
        <v>2</v>
      </c>
      <c r="B382" s="25" t="str">
        <f>IFERROR(VLOOKUP(C382,_PACKAGES_MAP[],3,FALSE),"-")</f>
        <v>-</v>
      </c>
      <c r="C382" s="32" t="s">
        <v>26</v>
      </c>
      <c r="D382" s="32" t="s">
        <v>22</v>
      </c>
      <c r="E382" s="32" t="s">
        <v>558</v>
      </c>
      <c r="F382" s="32" t="str">
        <f>VLOOKUP(C382,_RESOURCE_MAP[],2,FALSE)</f>
        <v>DHCPv4 Server Lease</v>
      </c>
      <c r="G382" s="46" t="str">
        <f>CONCATENATE(F382," ",VLOOKUP(E382,_FIELDS_DESCRIPTION_MAP[],2,FALSE))</f>
        <v>DHCPv4 Server Lease unique identifier.</v>
      </c>
      <c r="H382" s="32" t="s">
        <v>565</v>
      </c>
      <c r="I382" s="32" t="s">
        <v>572</v>
      </c>
      <c r="J382" s="32" t="s">
        <v>1</v>
      </c>
      <c r="K382" s="34" t="s">
        <v>1</v>
      </c>
      <c r="L382" s="34" t="s">
        <v>1194</v>
      </c>
      <c r="M382" s="34" t="s">
        <v>1193</v>
      </c>
      <c r="N382" s="72" t="str">
        <f t="shared" si="5"/>
        <v>Possible values are any string with length from 1 up to 64 chars. Format is 1 up to 64 chars.</v>
      </c>
    </row>
    <row r="383" spans="1:14" s="1" customFormat="1" x14ac:dyDescent="0.25">
      <c r="A383" s="33">
        <f>VLOOKUP(C383,_RESOURCE_MAP[],3,FALSE)</f>
        <v>2</v>
      </c>
      <c r="B383" s="25" t="str">
        <f>IFERROR(VLOOKUP(C383,_PACKAGES_MAP[],3,FALSE),"-")</f>
        <v>-</v>
      </c>
      <c r="C383" s="32" t="s">
        <v>26</v>
      </c>
      <c r="D383" s="32" t="s">
        <v>22</v>
      </c>
      <c r="E383" s="32" t="s">
        <v>635</v>
      </c>
      <c r="F383" s="32" t="str">
        <f>VLOOKUP(C383,_RESOURCE_MAP[],2,FALSE)</f>
        <v>DHCPv4 Server Lease</v>
      </c>
      <c r="G383" s="46" t="str">
        <f>CONCATENATE(F383," ",VLOOKUP(E383,_FIELDS_DESCRIPTION_MAP[],2,FALSE))</f>
        <v>DHCPv4 Server Lease IP address.</v>
      </c>
      <c r="H383" s="32" t="s">
        <v>2588</v>
      </c>
      <c r="I383" s="32" t="s">
        <v>572</v>
      </c>
      <c r="J383" s="32" t="s">
        <v>1</v>
      </c>
      <c r="K383" s="34" t="s">
        <v>1</v>
      </c>
      <c r="L383" s="34" t="s">
        <v>1</v>
      </c>
      <c r="M383" s="34" t="s">
        <v>1</v>
      </c>
      <c r="N383" s="72" t="str">
        <f t="shared" si="5"/>
        <v>-</v>
      </c>
    </row>
    <row r="384" spans="1:14" s="1" customFormat="1" x14ac:dyDescent="0.25">
      <c r="A384" s="33">
        <f>VLOOKUP(C384,_RESOURCE_MAP[],3,FALSE)</f>
        <v>2</v>
      </c>
      <c r="B384" s="25" t="str">
        <f>IFERROR(VLOOKUP(C384,_PACKAGES_MAP[],3,FALSE),"-")</f>
        <v>-</v>
      </c>
      <c r="C384" s="32" t="s">
        <v>26</v>
      </c>
      <c r="D384" s="32" t="s">
        <v>22</v>
      </c>
      <c r="E384" s="32" t="s">
        <v>636</v>
      </c>
      <c r="F384" s="32" t="str">
        <f>VLOOKUP(C384,_RESOURCE_MAP[],2,FALSE)</f>
        <v>DHCPv4 Server Lease</v>
      </c>
      <c r="G384" s="46" t="str">
        <f>CONCATENATE(F384," ",VLOOKUP(E384,_FIELDS_DESCRIPTION_MAP[],2,FALSE))</f>
        <v>DHCPv4 Server Lease MAC address.</v>
      </c>
      <c r="H384" s="32" t="s">
        <v>2591</v>
      </c>
      <c r="I384" s="32" t="s">
        <v>572</v>
      </c>
      <c r="J384" s="32" t="s">
        <v>1</v>
      </c>
      <c r="K384" s="34" t="s">
        <v>1</v>
      </c>
      <c r="L384" s="34" t="s">
        <v>1</v>
      </c>
      <c r="M384" s="34" t="s">
        <v>1241</v>
      </c>
      <c r="N384" s="72" t="str">
        <f t="shared" si="5"/>
        <v>Format is AA:BB:CC:00:11:22:33.</v>
      </c>
    </row>
    <row r="385" spans="1:14" s="1" customFormat="1" x14ac:dyDescent="0.25">
      <c r="A385" s="33">
        <f>VLOOKUP(C385,_RESOURCE_MAP[],3,FALSE)</f>
        <v>2</v>
      </c>
      <c r="B385" s="25" t="str">
        <f>IFERROR(VLOOKUP(C385,_PACKAGES_MAP[],3,FALSE),"-")</f>
        <v>-</v>
      </c>
      <c r="C385" s="32" t="s">
        <v>26</v>
      </c>
      <c r="D385" s="32" t="s">
        <v>22</v>
      </c>
      <c r="E385" s="32" t="s">
        <v>360</v>
      </c>
      <c r="F385" s="32" t="str">
        <f>VLOOKUP(C385,_RESOURCE_MAP[],2,FALSE)</f>
        <v>DHCPv4 Server Lease</v>
      </c>
      <c r="G385" s="46" t="str">
        <f>CONCATENATE(F385," ",VLOOKUP(E385,_FIELDS_DESCRIPTION_MAP[],2,FALSE))</f>
        <v>DHCPv4 Server Lease name (alias).</v>
      </c>
      <c r="H385" s="32" t="s">
        <v>565</v>
      </c>
      <c r="I385" s="32" t="s">
        <v>572</v>
      </c>
      <c r="J385" s="32" t="s">
        <v>1</v>
      </c>
      <c r="K385" s="34" t="s">
        <v>1</v>
      </c>
      <c r="L385" s="34" t="s">
        <v>1194</v>
      </c>
      <c r="M385" s="34" t="s">
        <v>1</v>
      </c>
      <c r="N385" s="72" t="str">
        <f t="shared" si="5"/>
        <v xml:space="preserve">Possible values are any string with length from 1 up to 64 chars. </v>
      </c>
    </row>
    <row r="386" spans="1:14" s="1" customFormat="1" x14ac:dyDescent="0.25">
      <c r="A386" s="33">
        <f>VLOOKUP(C386,_RESOURCE_MAP[],3,FALSE)</f>
        <v>2</v>
      </c>
      <c r="B386" s="25" t="str">
        <f>IFERROR(VLOOKUP(C386,_PACKAGES_MAP[],3,FALSE),"-")</f>
        <v>-</v>
      </c>
      <c r="C386" s="32" t="s">
        <v>26</v>
      </c>
      <c r="D386" s="32" t="s">
        <v>22</v>
      </c>
      <c r="E386" s="32" t="s">
        <v>551</v>
      </c>
      <c r="F386" s="32" t="str">
        <f>VLOOKUP(C386,_RESOURCE_MAP[],2,FALSE)</f>
        <v>DHCPv4 Server Lease</v>
      </c>
      <c r="G386" s="46" t="str">
        <f>CONCATENATE(F386," ",VLOOKUP(E386,_FIELDS_DESCRIPTION_MAP[],2,FALSE))</f>
        <v>DHCPv4 Server Lease type.</v>
      </c>
      <c r="H386" s="32" t="s">
        <v>565</v>
      </c>
      <c r="I386" s="32" t="s">
        <v>572</v>
      </c>
      <c r="J386" s="32" t="s">
        <v>1</v>
      </c>
      <c r="K386" s="34" t="s">
        <v>1</v>
      </c>
      <c r="L386" s="34" t="s">
        <v>1317</v>
      </c>
      <c r="M386" s="34" t="s">
        <v>1</v>
      </c>
      <c r="N386" s="72" t="str">
        <f t="shared" ref="N386:N449" si="6">IF(AND(K386="-",L386="-",M386="-"),"-",CONCATENATE(IF(K386="-","",CONCATENATE("Default Value is """,K386,""". ")),IF(L386="-","",CONCATENATE("Possible values are ",L386,". ")),IF(M386="-","",CONCATENATE("Format is ",M386,"."))))</f>
        <v xml:space="preserve">Possible values are "Static" or "Dynamic". </v>
      </c>
    </row>
    <row r="387" spans="1:14" s="1" customFormat="1" x14ac:dyDescent="0.25">
      <c r="A387" s="33">
        <f>VLOOKUP(C387,_RESOURCE_MAP[],3,FALSE)</f>
        <v>2</v>
      </c>
      <c r="B387" s="25" t="str">
        <f>IFERROR(VLOOKUP(C387,_PACKAGES_MAP[],3,FALSE),"-")</f>
        <v>-</v>
      </c>
      <c r="C387" s="32" t="s">
        <v>26</v>
      </c>
      <c r="D387" s="32" t="s">
        <v>21</v>
      </c>
      <c r="E387" s="32" t="s">
        <v>635</v>
      </c>
      <c r="F387" s="32" t="str">
        <f>VLOOKUP(C387,_RESOURCE_MAP[],2,FALSE)</f>
        <v>DHCPv4 Server Lease</v>
      </c>
      <c r="G387" s="46" t="str">
        <f>CONCATENATE(F387," ",VLOOKUP(E387,_FIELDS_DESCRIPTION_MAP[],2,FALSE))</f>
        <v>DHCPv4 Server Lease IP address.</v>
      </c>
      <c r="H387" s="32" t="s">
        <v>2588</v>
      </c>
      <c r="I387" s="32" t="s">
        <v>564</v>
      </c>
      <c r="J387" s="32" t="s">
        <v>561</v>
      </c>
      <c r="K387" s="34" t="s">
        <v>1658</v>
      </c>
      <c r="L387" s="34" t="s">
        <v>1</v>
      </c>
      <c r="M387" s="34" t="s">
        <v>1</v>
      </c>
      <c r="N387" s="72" t="str">
        <f t="shared" si="6"/>
        <v xml:space="preserve">Default Value is "the existing configuration". </v>
      </c>
    </row>
    <row r="388" spans="1:14" s="1" customFormat="1" x14ac:dyDescent="0.25">
      <c r="A388" s="33">
        <f>VLOOKUP(C388,_RESOURCE_MAP[],3,FALSE)</f>
        <v>2</v>
      </c>
      <c r="B388" s="25" t="str">
        <f>IFERROR(VLOOKUP(C388,_PACKAGES_MAP[],3,FALSE),"-")</f>
        <v>-</v>
      </c>
      <c r="C388" s="32" t="s">
        <v>26</v>
      </c>
      <c r="D388" s="32" t="s">
        <v>21</v>
      </c>
      <c r="E388" s="32" t="s">
        <v>636</v>
      </c>
      <c r="F388" s="32" t="str">
        <f>VLOOKUP(C388,_RESOURCE_MAP[],2,FALSE)</f>
        <v>DHCPv4 Server Lease</v>
      </c>
      <c r="G388" s="46" t="str">
        <f>CONCATENATE(F388," ",VLOOKUP(E388,_FIELDS_DESCRIPTION_MAP[],2,FALSE))</f>
        <v>DHCPv4 Server Lease MAC address.</v>
      </c>
      <c r="H388" s="32" t="s">
        <v>2591</v>
      </c>
      <c r="I388" s="32" t="s">
        <v>564</v>
      </c>
      <c r="J388" s="32" t="s">
        <v>561</v>
      </c>
      <c r="K388" s="34" t="s">
        <v>1658</v>
      </c>
      <c r="L388" s="34" t="s">
        <v>1</v>
      </c>
      <c r="M388" s="34" t="s">
        <v>1241</v>
      </c>
      <c r="N388" s="72" t="str">
        <f t="shared" si="6"/>
        <v>Default Value is "the existing configuration". Format is AA:BB:CC:00:11:22:33.</v>
      </c>
    </row>
    <row r="389" spans="1:14" s="1" customFormat="1" x14ac:dyDescent="0.25">
      <c r="A389" s="33">
        <f>VLOOKUP(C389,_RESOURCE_MAP[],3,FALSE)</f>
        <v>2</v>
      </c>
      <c r="B389" s="25" t="str">
        <f>IFERROR(VLOOKUP(C389,_PACKAGES_MAP[],3,FALSE),"-")</f>
        <v>-</v>
      </c>
      <c r="C389" s="32" t="s">
        <v>26</v>
      </c>
      <c r="D389" s="32" t="s">
        <v>21</v>
      </c>
      <c r="E389" s="32" t="s">
        <v>360</v>
      </c>
      <c r="F389" s="32" t="str">
        <f>VLOOKUP(C389,_RESOURCE_MAP[],2,FALSE)</f>
        <v>DHCPv4 Server Lease</v>
      </c>
      <c r="G389" s="46" t="str">
        <f>CONCATENATE(F389," ",VLOOKUP(E389,_FIELDS_DESCRIPTION_MAP[],2,FALSE))</f>
        <v>DHCPv4 Server Lease name (alias).</v>
      </c>
      <c r="H389" s="32" t="s">
        <v>565</v>
      </c>
      <c r="I389" s="32" t="s">
        <v>564</v>
      </c>
      <c r="J389" s="32" t="s">
        <v>561</v>
      </c>
      <c r="K389" s="34" t="s">
        <v>1658</v>
      </c>
      <c r="L389" s="34" t="s">
        <v>1194</v>
      </c>
      <c r="M389" s="34" t="s">
        <v>1</v>
      </c>
      <c r="N389" s="72" t="str">
        <f t="shared" si="6"/>
        <v xml:space="preserve">Default Value is "the existing configuration". Possible values are any string with length from 1 up to 64 chars. </v>
      </c>
    </row>
    <row r="390" spans="1:14" s="1" customFormat="1" x14ac:dyDescent="0.25">
      <c r="A390" s="33">
        <f>VLOOKUP(C390,_RESOURCE_MAP[],3,FALSE)</f>
        <v>2</v>
      </c>
      <c r="B390" s="25" t="str">
        <f>IFERROR(VLOOKUP(C390,_PACKAGES_MAP[],3,FALSE),"-")</f>
        <v>-</v>
      </c>
      <c r="C390" s="32" t="s">
        <v>17</v>
      </c>
      <c r="D390" s="32" t="s">
        <v>19</v>
      </c>
      <c r="E390" s="32" t="s">
        <v>640</v>
      </c>
      <c r="F390" s="32" t="str">
        <f>VLOOKUP(C390,_RESOURCE_MAP[],2,FALSE)</f>
        <v>DHCPv4 Server Pool</v>
      </c>
      <c r="G390" s="46" t="str">
        <f>CONCATENATE(F390," ",VLOOKUP(E390,_FIELDS_DESCRIPTION_MAP[],2,FALSE))</f>
        <v>DHCPv4 Server Pool conditional assigning administrative status flag.</v>
      </c>
      <c r="H390" s="32" t="s">
        <v>567</v>
      </c>
      <c r="I390" s="32" t="s">
        <v>564</v>
      </c>
      <c r="J390" s="32" t="s">
        <v>561</v>
      </c>
      <c r="K390" s="34" t="s">
        <v>1219</v>
      </c>
      <c r="L390" s="34" t="s">
        <v>1184</v>
      </c>
      <c r="M390" s="34" t="s">
        <v>1</v>
      </c>
      <c r="N390" s="72" t="str">
        <f t="shared" si="6"/>
        <v xml:space="preserve">Default Value is "false". Possible values are "true" or "false". </v>
      </c>
    </row>
    <row r="391" spans="1:14" s="1" customFormat="1" x14ac:dyDescent="0.25">
      <c r="A391" s="33">
        <f>VLOOKUP(C391,_RESOURCE_MAP[],3,FALSE)</f>
        <v>2</v>
      </c>
      <c r="B391" s="25" t="str">
        <f>IFERROR(VLOOKUP(C391,_PACKAGES_MAP[],3,FALSE),"-")</f>
        <v>-</v>
      </c>
      <c r="C391" s="32" t="s">
        <v>17</v>
      </c>
      <c r="D391" s="32" t="s">
        <v>19</v>
      </c>
      <c r="E391" s="32" t="s">
        <v>3</v>
      </c>
      <c r="F391" s="32" t="str">
        <f>VLOOKUP(C391,_RESOURCE_MAP[],2,FALSE)</f>
        <v>DHCPv4 Server Pool</v>
      </c>
      <c r="G391" s="46" t="str">
        <f>CONCATENATE(F391," ",VLOOKUP(E391,_FIELDS_DESCRIPTION_MAP[],2,FALSE))</f>
        <v>DHCPv4 Server Pool description.</v>
      </c>
      <c r="H391" s="32" t="s">
        <v>565</v>
      </c>
      <c r="I391" s="32" t="s">
        <v>564</v>
      </c>
      <c r="J391" s="32" t="s">
        <v>561</v>
      </c>
      <c r="K391" s="34" t="s">
        <v>1182</v>
      </c>
      <c r="L391" s="34" t="s">
        <v>1223</v>
      </c>
      <c r="M391" s="34" t="s">
        <v>1</v>
      </c>
      <c r="N391" s="72" t="str">
        <f t="shared" si="6"/>
        <v xml:space="preserve">Default Value is "null". Possible values are "null" or any string with length from 1 up to 64 chars. </v>
      </c>
    </row>
    <row r="392" spans="1:14" s="1" customFormat="1" x14ac:dyDescent="0.25">
      <c r="A392" s="33">
        <f>VLOOKUP(C392,_RESOURCE_MAP[],3,FALSE)</f>
        <v>2</v>
      </c>
      <c r="B392" s="25" t="str">
        <f>IFERROR(VLOOKUP(C392,_PACKAGES_MAP[],3,FALSE),"-")</f>
        <v>-</v>
      </c>
      <c r="C392" s="32" t="s">
        <v>17</v>
      </c>
      <c r="D392" s="32" t="s">
        <v>19</v>
      </c>
      <c r="E392" s="32" t="s">
        <v>566</v>
      </c>
      <c r="F392" s="32" t="str">
        <f>VLOOKUP(C392,_RESOURCE_MAP[],2,FALSE)</f>
        <v>DHCPv4 Server Pool</v>
      </c>
      <c r="G392" s="46" t="str">
        <f>CONCATENATE(F392," ",VLOOKUP(E392,_FIELDS_DESCRIPTION_MAP[],2,FALSE))</f>
        <v>DHCPv4 Server Pool administrative status.</v>
      </c>
      <c r="H392" s="32" t="s">
        <v>567</v>
      </c>
      <c r="I392" s="32" t="s">
        <v>564</v>
      </c>
      <c r="J392" s="32" t="s">
        <v>561</v>
      </c>
      <c r="K392" s="34" t="s">
        <v>1183</v>
      </c>
      <c r="L392" s="34" t="s">
        <v>1184</v>
      </c>
      <c r="M392" s="34" t="s">
        <v>1</v>
      </c>
      <c r="N392" s="72" t="str">
        <f t="shared" si="6"/>
        <v xml:space="preserve">Default Value is "true". Possible values are "true" or "false". </v>
      </c>
    </row>
    <row r="393" spans="1:14" s="1" customFormat="1" x14ac:dyDescent="0.25">
      <c r="A393" s="33">
        <f>VLOOKUP(C393,_RESOURCE_MAP[],3,FALSE)</f>
        <v>2</v>
      </c>
      <c r="B393" s="25" t="str">
        <f>IFERROR(VLOOKUP(C393,_PACKAGES_MAP[],3,FALSE),"-")</f>
        <v>-</v>
      </c>
      <c r="C393" s="32" t="s">
        <v>17</v>
      </c>
      <c r="D393" s="32" t="s">
        <v>19</v>
      </c>
      <c r="E393" s="32" t="s">
        <v>558</v>
      </c>
      <c r="F393" s="32" t="str">
        <f>VLOOKUP(C393,_RESOURCE_MAP[],2,FALSE)</f>
        <v>DHCPv4 Server Pool</v>
      </c>
      <c r="G393" s="46" t="str">
        <f>CONCATENATE(F393," ",VLOOKUP(E393,_FIELDS_DESCRIPTION_MAP[],2,FALSE))</f>
        <v>DHCPv4 Server Pool unique identifier.</v>
      </c>
      <c r="H393" s="32" t="s">
        <v>565</v>
      </c>
      <c r="I393" s="32" t="s">
        <v>563</v>
      </c>
      <c r="J393" s="32" t="s">
        <v>561</v>
      </c>
      <c r="K393" s="34" t="s">
        <v>1185</v>
      </c>
      <c r="L393" s="34" t="s">
        <v>1194</v>
      </c>
      <c r="M393" s="34" t="s">
        <v>1193</v>
      </c>
      <c r="N393" s="72" t="str">
        <f t="shared" si="6"/>
        <v>Default Value is "Integer starting at 0". Possible values are any string with length from 1 up to 64 chars. Format is 1 up to 64 chars.</v>
      </c>
    </row>
    <row r="394" spans="1:14" s="1" customFormat="1" x14ac:dyDescent="0.25">
      <c r="A394" s="33">
        <f>VLOOKUP(C394,_RESOURCE_MAP[],3,FALSE)</f>
        <v>2</v>
      </c>
      <c r="B394" s="25" t="str">
        <f>IFERROR(VLOOKUP(C394,_PACKAGES_MAP[],3,FALSE),"-")</f>
        <v>-</v>
      </c>
      <c r="C394" s="32" t="s">
        <v>17</v>
      </c>
      <c r="D394" s="32" t="s">
        <v>19</v>
      </c>
      <c r="E394" s="32" t="s">
        <v>360</v>
      </c>
      <c r="F394" s="32" t="str">
        <f>VLOOKUP(C394,_RESOURCE_MAP[],2,FALSE)</f>
        <v>DHCPv4 Server Pool</v>
      </c>
      <c r="G394" s="46" t="str">
        <f>CONCATENATE(F394," ",VLOOKUP(E394,_FIELDS_DESCRIPTION_MAP[],2,FALSE))</f>
        <v>DHCPv4 Server Pool name (alias).</v>
      </c>
      <c r="H394" s="32" t="s">
        <v>565</v>
      </c>
      <c r="I394" s="32" t="s">
        <v>564</v>
      </c>
      <c r="J394" s="32" t="s">
        <v>552</v>
      </c>
      <c r="K394" s="34" t="s">
        <v>1</v>
      </c>
      <c r="L394" s="34" t="s">
        <v>1194</v>
      </c>
      <c r="M394" s="34" t="s">
        <v>1</v>
      </c>
      <c r="N394" s="72" t="str">
        <f t="shared" si="6"/>
        <v xml:space="preserve">Possible values are any string with length from 1 up to 64 chars. </v>
      </c>
    </row>
    <row r="395" spans="1:14" s="1" customFormat="1" x14ac:dyDescent="0.25">
      <c r="A395" s="33">
        <f>VLOOKUP(C395,_RESOURCE_MAP[],3,FALSE)</f>
        <v>2</v>
      </c>
      <c r="B395" s="25" t="str">
        <f>IFERROR(VLOOKUP(C395,_PACKAGES_MAP[],3,FALSE),"-")</f>
        <v>-</v>
      </c>
      <c r="C395" s="32" t="s">
        <v>17</v>
      </c>
      <c r="D395" s="32" t="s">
        <v>19</v>
      </c>
      <c r="E395" s="32" t="s">
        <v>639</v>
      </c>
      <c r="F395" s="32" t="str">
        <f>VLOOKUP(C395,_RESOURCE_MAP[],2,FALSE)</f>
        <v>DHCPv4 Server Pool</v>
      </c>
      <c r="G395" s="46" t="str">
        <f>CONCATENATE(F395," ",VLOOKUP(E395,_FIELDS_DESCRIPTION_MAP[],2,FALSE))</f>
        <v>DHCPv4 Server Pool port range end.</v>
      </c>
      <c r="H395" s="32" t="s">
        <v>565</v>
      </c>
      <c r="I395" s="32" t="s">
        <v>564</v>
      </c>
      <c r="J395" s="32" t="s">
        <v>552</v>
      </c>
      <c r="K395" s="34" t="s">
        <v>1</v>
      </c>
      <c r="L395" s="34" t="s">
        <v>1234</v>
      </c>
      <c r="M395" s="34" t="s">
        <v>1</v>
      </c>
      <c r="N395" s="72" t="str">
        <f t="shared" si="6"/>
        <v xml:space="preserve">Possible values are IPv4 address. </v>
      </c>
    </row>
    <row r="396" spans="1:14" s="1" customFormat="1" x14ac:dyDescent="0.25">
      <c r="A396" s="33">
        <f>VLOOKUP(C396,_RESOURCE_MAP[],3,FALSE)</f>
        <v>2</v>
      </c>
      <c r="B396" s="25" t="str">
        <f>IFERROR(VLOOKUP(C396,_PACKAGES_MAP[],3,FALSE),"-")</f>
        <v>-</v>
      </c>
      <c r="C396" s="32" t="s">
        <v>17</v>
      </c>
      <c r="D396" s="32" t="s">
        <v>19</v>
      </c>
      <c r="E396" s="32" t="s">
        <v>638</v>
      </c>
      <c r="F396" s="32" t="str">
        <f>VLOOKUP(C396,_RESOURCE_MAP[],2,FALSE)</f>
        <v>DHCPv4 Server Pool</v>
      </c>
      <c r="G396" s="46" t="str">
        <f>CONCATENATE(F396," ",VLOOKUP(E396,_FIELDS_DESCRIPTION_MAP[],2,FALSE))</f>
        <v>DHCPv4 Server Pool port range start.</v>
      </c>
      <c r="H396" s="32" t="s">
        <v>565</v>
      </c>
      <c r="I396" s="32" t="s">
        <v>564</v>
      </c>
      <c r="J396" s="32" t="s">
        <v>552</v>
      </c>
      <c r="K396" s="34" t="s">
        <v>1</v>
      </c>
      <c r="L396" s="34" t="s">
        <v>1234</v>
      </c>
      <c r="M396" s="34" t="s">
        <v>1</v>
      </c>
      <c r="N396" s="72" t="str">
        <f t="shared" si="6"/>
        <v xml:space="preserve">Possible values are IPv4 address. </v>
      </c>
    </row>
    <row r="397" spans="1:14" s="1" customFormat="1" x14ac:dyDescent="0.25">
      <c r="A397" s="33">
        <f>VLOOKUP(C397,_RESOURCE_MAP[],3,FALSE)</f>
        <v>2</v>
      </c>
      <c r="B397" s="25" t="str">
        <f>IFERROR(VLOOKUP(C397,_PACKAGES_MAP[],3,FALSE),"-")</f>
        <v>-</v>
      </c>
      <c r="C397" s="32" t="s">
        <v>17</v>
      </c>
      <c r="D397" s="32" t="s">
        <v>19</v>
      </c>
      <c r="E397" s="32" t="s">
        <v>551</v>
      </c>
      <c r="F397" s="32" t="str">
        <f>VLOOKUP(C397,_RESOURCE_MAP[],2,FALSE)</f>
        <v>DHCPv4 Server Pool</v>
      </c>
      <c r="G397" s="46" t="str">
        <f>CONCATENATE(F397," ",VLOOKUP(E397,_FIELDS_DESCRIPTION_MAP[],2,FALSE))</f>
        <v>DHCPv4 Server Pool type.</v>
      </c>
      <c r="H397" s="32" t="s">
        <v>565</v>
      </c>
      <c r="I397" s="32" t="s">
        <v>564</v>
      </c>
      <c r="J397" s="32" t="s">
        <v>561</v>
      </c>
      <c r="K397" s="34" t="s">
        <v>1321</v>
      </c>
      <c r="L397" s="34" t="s">
        <v>1322</v>
      </c>
      <c r="M397" s="34" t="s">
        <v>1</v>
      </c>
      <c r="N397" s="72" t="str">
        <f t="shared" si="6"/>
        <v xml:space="preserve">Default Value is "Persistent". Possible values are "Persistent" or "Dynamic". </v>
      </c>
    </row>
    <row r="398" spans="1:14" s="1" customFormat="1" x14ac:dyDescent="0.25">
      <c r="A398" s="33">
        <f>VLOOKUP(C398,_RESOURCE_MAP[],3,FALSE)</f>
        <v>2</v>
      </c>
      <c r="B398" s="25" t="str">
        <f>IFERROR(VLOOKUP(C398,_PACKAGES_MAP[],3,FALSE),"-")</f>
        <v>-</v>
      </c>
      <c r="C398" s="32" t="s">
        <v>17</v>
      </c>
      <c r="D398" s="32" t="s">
        <v>20</v>
      </c>
      <c r="E398" s="32" t="s">
        <v>569</v>
      </c>
      <c r="F398" s="32" t="str">
        <f>VLOOKUP(C398,_RESOURCE_MAP[],2,FALSE)</f>
        <v>DHCPv4 Server Pool</v>
      </c>
      <c r="G398" s="46" t="str">
        <f>CONCATENATE(F398," ",VLOOKUP(E398,_FIELDS_DESCRIPTION_MAP[],2,FALSE))</f>
        <v>DHCPv4 Server Pool maximum number of returned entries.</v>
      </c>
      <c r="H398" s="32" t="s">
        <v>570</v>
      </c>
      <c r="I398" s="32" t="s">
        <v>563</v>
      </c>
      <c r="J398" s="32" t="s">
        <v>561</v>
      </c>
      <c r="K398" s="34" t="s">
        <v>1186</v>
      </c>
      <c r="L398" s="34" t="s">
        <v>1187</v>
      </c>
      <c r="M398" s="34" t="s">
        <v>1</v>
      </c>
      <c r="N398" s="72" t="str">
        <f t="shared" si="6"/>
        <v xml:space="preserve">Default Value is "0". Possible values are "0" to fetch all entries or positive integer. </v>
      </c>
    </row>
    <row r="399" spans="1:14" s="1" customFormat="1" x14ac:dyDescent="0.25">
      <c r="A399" s="33">
        <f>VLOOKUP(C399,_RESOURCE_MAP[],3,FALSE)</f>
        <v>2</v>
      </c>
      <c r="B399" s="25" t="str">
        <f>IFERROR(VLOOKUP(C399,_PACKAGES_MAP[],3,FALSE),"-")</f>
        <v>-</v>
      </c>
      <c r="C399" s="32" t="s">
        <v>17</v>
      </c>
      <c r="D399" s="32" t="s">
        <v>20</v>
      </c>
      <c r="E399" s="32" t="s">
        <v>20</v>
      </c>
      <c r="F399" s="32" t="str">
        <f>VLOOKUP(C399,_RESOURCE_MAP[],2,FALSE)</f>
        <v>DHCPv4 Server Pool</v>
      </c>
      <c r="G399" s="46" t="str">
        <f>CONCATENATE(F399," ",VLOOKUP(E399,_FIELDS_DESCRIPTION_MAP[],2,FALSE))</f>
        <v>DHCPv4 Server Pool list of entries.</v>
      </c>
      <c r="H399" s="32" t="s">
        <v>20</v>
      </c>
      <c r="I399" s="32" t="s">
        <v>572</v>
      </c>
      <c r="J399" s="32" t="s">
        <v>1</v>
      </c>
      <c r="K399" s="34" t="s">
        <v>1</v>
      </c>
      <c r="L399" s="34" t="s">
        <v>1</v>
      </c>
      <c r="M399" s="34" t="s">
        <v>1</v>
      </c>
      <c r="N399" s="72" t="str">
        <f t="shared" si="6"/>
        <v>-</v>
      </c>
    </row>
    <row r="400" spans="1:14" s="1" customFormat="1" x14ac:dyDescent="0.25">
      <c r="A400" s="33">
        <f>VLOOKUP(C400,_RESOURCE_MAP[],3,FALSE)</f>
        <v>2</v>
      </c>
      <c r="B400" s="25" t="str">
        <f>IFERROR(VLOOKUP(C400,_PACKAGES_MAP[],3,FALSE),"-")</f>
        <v>-</v>
      </c>
      <c r="C400" s="32" t="s">
        <v>17</v>
      </c>
      <c r="D400" s="32" t="s">
        <v>20</v>
      </c>
      <c r="E400" s="32" t="s">
        <v>571</v>
      </c>
      <c r="F400" s="32" t="str">
        <f>VLOOKUP(C400,_RESOURCE_MAP[],2,FALSE)</f>
        <v>DHCPv4 Server Pool</v>
      </c>
      <c r="G400" s="46" t="str">
        <f>CONCATENATE(F400," ",VLOOKUP(E400,_FIELDS_DESCRIPTION_MAP[],2,FALSE))</f>
        <v>DHCPv4 Server Pool list start offset.</v>
      </c>
      <c r="H400" s="32" t="s">
        <v>570</v>
      </c>
      <c r="I400" s="32" t="s">
        <v>563</v>
      </c>
      <c r="J400" s="32" t="s">
        <v>561</v>
      </c>
      <c r="K400" s="34" t="s">
        <v>1186</v>
      </c>
      <c r="L400" s="34" t="s">
        <v>1187</v>
      </c>
      <c r="M400" s="34" t="s">
        <v>1</v>
      </c>
      <c r="N400" s="72" t="str">
        <f t="shared" si="6"/>
        <v xml:space="preserve">Default Value is "0". Possible values are "0" to fetch all entries or positive integer. </v>
      </c>
    </row>
    <row r="401" spans="1:14" s="1" customFormat="1" x14ac:dyDescent="0.25">
      <c r="A401" s="33">
        <f>VLOOKUP(C401,_RESOURCE_MAP[],3,FALSE)</f>
        <v>2</v>
      </c>
      <c r="B401" s="25" t="str">
        <f>IFERROR(VLOOKUP(C401,_PACKAGES_MAP[],3,FALSE),"-")</f>
        <v>-</v>
      </c>
      <c r="C401" s="32" t="s">
        <v>18</v>
      </c>
      <c r="D401" s="32" t="s">
        <v>22</v>
      </c>
      <c r="E401" s="32" t="s">
        <v>640</v>
      </c>
      <c r="F401" s="32" t="str">
        <f>VLOOKUP(C401,_RESOURCE_MAP[],2,FALSE)</f>
        <v>DHCPv4 Server Pool</v>
      </c>
      <c r="G401" s="46" t="str">
        <f>CONCATENATE(F401," ",VLOOKUP(E401,_FIELDS_DESCRIPTION_MAP[],2,FALSE))</f>
        <v>DHCPv4 Server Pool conditional assigning administrative status flag.</v>
      </c>
      <c r="H401" s="32" t="s">
        <v>567</v>
      </c>
      <c r="I401" s="32" t="s">
        <v>572</v>
      </c>
      <c r="J401" s="32" t="s">
        <v>1</v>
      </c>
      <c r="K401" s="34" t="s">
        <v>1</v>
      </c>
      <c r="L401" s="34" t="s">
        <v>1184</v>
      </c>
      <c r="M401" s="34" t="s">
        <v>1</v>
      </c>
      <c r="N401" s="72" t="str">
        <f t="shared" si="6"/>
        <v xml:space="preserve">Possible values are "true" or "false". </v>
      </c>
    </row>
    <row r="402" spans="1:14" s="1" customFormat="1" x14ac:dyDescent="0.25">
      <c r="A402" s="33">
        <f>VLOOKUP(C402,_RESOURCE_MAP[],3,FALSE)</f>
        <v>2</v>
      </c>
      <c r="B402" s="25" t="str">
        <f>IFERROR(VLOOKUP(C402,_PACKAGES_MAP[],3,FALSE),"-")</f>
        <v>-</v>
      </c>
      <c r="C402" s="32" t="s">
        <v>18</v>
      </c>
      <c r="D402" s="32" t="s">
        <v>22</v>
      </c>
      <c r="E402" s="32" t="s">
        <v>3</v>
      </c>
      <c r="F402" s="32" t="str">
        <f>VLOOKUP(C402,_RESOURCE_MAP[],2,FALSE)</f>
        <v>DHCPv4 Server Pool</v>
      </c>
      <c r="G402" s="46" t="str">
        <f>CONCATENATE(F402," ",VLOOKUP(E402,_FIELDS_DESCRIPTION_MAP[],2,FALSE))</f>
        <v>DHCPv4 Server Pool description.</v>
      </c>
      <c r="H402" s="32" t="s">
        <v>565</v>
      </c>
      <c r="I402" s="32" t="s">
        <v>572</v>
      </c>
      <c r="J402" s="32" t="s">
        <v>1</v>
      </c>
      <c r="K402" s="34" t="s">
        <v>1</v>
      </c>
      <c r="L402" s="34" t="s">
        <v>1223</v>
      </c>
      <c r="M402" s="34" t="s">
        <v>1</v>
      </c>
      <c r="N402" s="72" t="str">
        <f t="shared" si="6"/>
        <v xml:space="preserve">Possible values are "null" or any string with length from 1 up to 64 chars. </v>
      </c>
    </row>
    <row r="403" spans="1:14" s="1" customFormat="1" x14ac:dyDescent="0.25">
      <c r="A403" s="33">
        <f>VLOOKUP(C403,_RESOURCE_MAP[],3,FALSE)</f>
        <v>2</v>
      </c>
      <c r="B403" s="25" t="str">
        <f>IFERROR(VLOOKUP(C403,_PACKAGES_MAP[],3,FALSE),"-")</f>
        <v>-</v>
      </c>
      <c r="C403" s="32" t="s">
        <v>18</v>
      </c>
      <c r="D403" s="32" t="s">
        <v>22</v>
      </c>
      <c r="E403" s="32" t="s">
        <v>566</v>
      </c>
      <c r="F403" s="32" t="str">
        <f>VLOOKUP(C403,_RESOURCE_MAP[],2,FALSE)</f>
        <v>DHCPv4 Server Pool</v>
      </c>
      <c r="G403" s="46" t="str">
        <f>CONCATENATE(F403," ",VLOOKUP(E403,_FIELDS_DESCRIPTION_MAP[],2,FALSE))</f>
        <v>DHCPv4 Server Pool administrative status.</v>
      </c>
      <c r="H403" s="32" t="s">
        <v>567</v>
      </c>
      <c r="I403" s="32" t="s">
        <v>572</v>
      </c>
      <c r="J403" s="32" t="s">
        <v>1</v>
      </c>
      <c r="K403" s="34" t="s">
        <v>1</v>
      </c>
      <c r="L403" s="34" t="s">
        <v>1184</v>
      </c>
      <c r="M403" s="34" t="s">
        <v>1</v>
      </c>
      <c r="N403" s="72" t="str">
        <f t="shared" si="6"/>
        <v xml:space="preserve">Possible values are "true" or "false". </v>
      </c>
    </row>
    <row r="404" spans="1:14" s="1" customFormat="1" x14ac:dyDescent="0.25">
      <c r="A404" s="33">
        <f>VLOOKUP(C404,_RESOURCE_MAP[],3,FALSE)</f>
        <v>2</v>
      </c>
      <c r="B404" s="25" t="str">
        <f>IFERROR(VLOOKUP(C404,_PACKAGES_MAP[],3,FALSE),"-")</f>
        <v>-</v>
      </c>
      <c r="C404" s="32" t="s">
        <v>18</v>
      </c>
      <c r="D404" s="32" t="s">
        <v>22</v>
      </c>
      <c r="E404" s="32" t="s">
        <v>558</v>
      </c>
      <c r="F404" s="32" t="str">
        <f>VLOOKUP(C404,_RESOURCE_MAP[],2,FALSE)</f>
        <v>DHCPv4 Server Pool</v>
      </c>
      <c r="G404" s="46" t="str">
        <f>CONCATENATE(F404," ",VLOOKUP(E404,_FIELDS_DESCRIPTION_MAP[],2,FALSE))</f>
        <v>DHCPv4 Server Pool unique identifier.</v>
      </c>
      <c r="H404" s="32" t="s">
        <v>565</v>
      </c>
      <c r="I404" s="32" t="s">
        <v>572</v>
      </c>
      <c r="J404" s="32" t="s">
        <v>1</v>
      </c>
      <c r="K404" s="34" t="s">
        <v>1</v>
      </c>
      <c r="L404" s="34" t="s">
        <v>1194</v>
      </c>
      <c r="M404" s="34" t="s">
        <v>1193</v>
      </c>
      <c r="N404" s="72" t="str">
        <f t="shared" si="6"/>
        <v>Possible values are any string with length from 1 up to 64 chars. Format is 1 up to 64 chars.</v>
      </c>
    </row>
    <row r="405" spans="1:14" s="1" customFormat="1" x14ac:dyDescent="0.25">
      <c r="A405" s="33">
        <f>VLOOKUP(C405,_RESOURCE_MAP[],3,FALSE)</f>
        <v>2</v>
      </c>
      <c r="B405" s="25" t="str">
        <f>IFERROR(VLOOKUP(C405,_PACKAGES_MAP[],3,FALSE),"-")</f>
        <v>-</v>
      </c>
      <c r="C405" s="32" t="s">
        <v>18</v>
      </c>
      <c r="D405" s="32" t="s">
        <v>22</v>
      </c>
      <c r="E405" s="32" t="s">
        <v>360</v>
      </c>
      <c r="F405" s="32" t="str">
        <f>VLOOKUP(C405,_RESOURCE_MAP[],2,FALSE)</f>
        <v>DHCPv4 Server Pool</v>
      </c>
      <c r="G405" s="46" t="str">
        <f>CONCATENATE(F405," ",VLOOKUP(E405,_FIELDS_DESCRIPTION_MAP[],2,FALSE))</f>
        <v>DHCPv4 Server Pool name (alias).</v>
      </c>
      <c r="H405" s="32" t="s">
        <v>565</v>
      </c>
      <c r="I405" s="32" t="s">
        <v>572</v>
      </c>
      <c r="J405" s="32" t="s">
        <v>1</v>
      </c>
      <c r="K405" s="34" t="s">
        <v>1</v>
      </c>
      <c r="L405" s="34" t="s">
        <v>1194</v>
      </c>
      <c r="M405" s="34" t="s">
        <v>1</v>
      </c>
      <c r="N405" s="72" t="str">
        <f t="shared" si="6"/>
        <v xml:space="preserve">Possible values are any string with length from 1 up to 64 chars. </v>
      </c>
    </row>
    <row r="406" spans="1:14" s="1" customFormat="1" x14ac:dyDescent="0.25">
      <c r="A406" s="33">
        <f>VLOOKUP(C406,_RESOURCE_MAP[],3,FALSE)</f>
        <v>2</v>
      </c>
      <c r="B406" s="25" t="str">
        <f>IFERROR(VLOOKUP(C406,_PACKAGES_MAP[],3,FALSE),"-")</f>
        <v>-</v>
      </c>
      <c r="C406" s="32" t="s">
        <v>18</v>
      </c>
      <c r="D406" s="32" t="s">
        <v>22</v>
      </c>
      <c r="E406" s="32" t="s">
        <v>639</v>
      </c>
      <c r="F406" s="32" t="str">
        <f>VLOOKUP(C406,_RESOURCE_MAP[],2,FALSE)</f>
        <v>DHCPv4 Server Pool</v>
      </c>
      <c r="G406" s="46" t="str">
        <f>CONCATENATE(F406," ",VLOOKUP(E406,_FIELDS_DESCRIPTION_MAP[],2,FALSE))</f>
        <v>DHCPv4 Server Pool port range end.</v>
      </c>
      <c r="H406" s="32" t="s">
        <v>565</v>
      </c>
      <c r="I406" s="32" t="s">
        <v>572</v>
      </c>
      <c r="J406" s="32" t="s">
        <v>1</v>
      </c>
      <c r="K406" s="34" t="s">
        <v>1</v>
      </c>
      <c r="L406" s="34" t="s">
        <v>1234</v>
      </c>
      <c r="M406" s="34" t="s">
        <v>1</v>
      </c>
      <c r="N406" s="72" t="str">
        <f t="shared" si="6"/>
        <v xml:space="preserve">Possible values are IPv4 address. </v>
      </c>
    </row>
    <row r="407" spans="1:14" s="1" customFormat="1" x14ac:dyDescent="0.25">
      <c r="A407" s="33">
        <f>VLOOKUP(C407,_RESOURCE_MAP[],3,FALSE)</f>
        <v>2</v>
      </c>
      <c r="B407" s="25" t="str">
        <f>IFERROR(VLOOKUP(C407,_PACKAGES_MAP[],3,FALSE),"-")</f>
        <v>-</v>
      </c>
      <c r="C407" s="32" t="s">
        <v>18</v>
      </c>
      <c r="D407" s="32" t="s">
        <v>22</v>
      </c>
      <c r="E407" s="32" t="s">
        <v>638</v>
      </c>
      <c r="F407" s="32" t="str">
        <f>VLOOKUP(C407,_RESOURCE_MAP[],2,FALSE)</f>
        <v>DHCPv4 Server Pool</v>
      </c>
      <c r="G407" s="46" t="str">
        <f>CONCATENATE(F407," ",VLOOKUP(E407,_FIELDS_DESCRIPTION_MAP[],2,FALSE))</f>
        <v>DHCPv4 Server Pool port range start.</v>
      </c>
      <c r="H407" s="32" t="s">
        <v>565</v>
      </c>
      <c r="I407" s="32" t="s">
        <v>572</v>
      </c>
      <c r="J407" s="32" t="s">
        <v>1</v>
      </c>
      <c r="K407" s="34" t="s">
        <v>1</v>
      </c>
      <c r="L407" s="34" t="s">
        <v>1234</v>
      </c>
      <c r="M407" s="34" t="s">
        <v>1</v>
      </c>
      <c r="N407" s="72" t="str">
        <f t="shared" si="6"/>
        <v xml:space="preserve">Possible values are IPv4 address. </v>
      </c>
    </row>
    <row r="408" spans="1:14" s="1" customFormat="1" x14ac:dyDescent="0.25">
      <c r="A408" s="33">
        <f>VLOOKUP(C408,_RESOURCE_MAP[],3,FALSE)</f>
        <v>2</v>
      </c>
      <c r="B408" s="25" t="str">
        <f>IFERROR(VLOOKUP(C408,_PACKAGES_MAP[],3,FALSE),"-")</f>
        <v>-</v>
      </c>
      <c r="C408" s="32" t="s">
        <v>18</v>
      </c>
      <c r="D408" s="32" t="s">
        <v>22</v>
      </c>
      <c r="E408" s="32" t="s">
        <v>579</v>
      </c>
      <c r="F408" s="32" t="str">
        <f>VLOOKUP(C408,_RESOURCE_MAP[],2,FALSE)</f>
        <v>DHCPv4 Server Pool</v>
      </c>
      <c r="G408" s="46" t="str">
        <f>CONCATENATE(F408," ",VLOOKUP(E408,_FIELDS_DESCRIPTION_MAP[],2,FALSE))</f>
        <v>DHCPv4 Server Pool operational status.</v>
      </c>
      <c r="H408" s="32" t="s">
        <v>565</v>
      </c>
      <c r="I408" s="32" t="s">
        <v>572</v>
      </c>
      <c r="J408" s="32" t="s">
        <v>1</v>
      </c>
      <c r="K408" s="34" t="s">
        <v>1</v>
      </c>
      <c r="L408" s="34" t="s">
        <v>1289</v>
      </c>
      <c r="M408" s="34" t="s">
        <v>1</v>
      </c>
      <c r="N408" s="72" t="str">
        <f t="shared" si="6"/>
        <v xml:space="preserve">Possible values are "Active", "Disabled", "Error". </v>
      </c>
    </row>
    <row r="409" spans="1:14" s="1" customFormat="1" x14ac:dyDescent="0.25">
      <c r="A409" s="33">
        <f>VLOOKUP(C409,_RESOURCE_MAP[],3,FALSE)</f>
        <v>2</v>
      </c>
      <c r="B409" s="25" t="str">
        <f>IFERROR(VLOOKUP(C409,_PACKAGES_MAP[],3,FALSE),"-")</f>
        <v>-</v>
      </c>
      <c r="C409" s="32" t="s">
        <v>18</v>
      </c>
      <c r="D409" s="32" t="s">
        <v>22</v>
      </c>
      <c r="E409" s="32" t="s">
        <v>551</v>
      </c>
      <c r="F409" s="32" t="str">
        <f>VLOOKUP(C409,_RESOURCE_MAP[],2,FALSE)</f>
        <v>DHCPv4 Server Pool</v>
      </c>
      <c r="G409" s="46" t="str">
        <f>CONCATENATE(F409," ",VLOOKUP(E409,_FIELDS_DESCRIPTION_MAP[],2,FALSE))</f>
        <v>DHCPv4 Server Pool type.</v>
      </c>
      <c r="H409" s="32" t="s">
        <v>565</v>
      </c>
      <c r="I409" s="32" t="s">
        <v>572</v>
      </c>
      <c r="J409" s="32" t="s">
        <v>1</v>
      </c>
      <c r="K409" s="34" t="s">
        <v>1</v>
      </c>
      <c r="L409" s="34" t="s">
        <v>1322</v>
      </c>
      <c r="M409" s="34" t="s">
        <v>1</v>
      </c>
      <c r="N409" s="72" t="str">
        <f t="shared" si="6"/>
        <v xml:space="preserve">Possible values are "Persistent" or "Dynamic". </v>
      </c>
    </row>
    <row r="410" spans="1:14" s="1" customFormat="1" x14ac:dyDescent="0.25">
      <c r="A410" s="33">
        <f>VLOOKUP(C410,_RESOURCE_MAP[],3,FALSE)</f>
        <v>2</v>
      </c>
      <c r="B410" s="25" t="str">
        <f>IFERROR(VLOOKUP(C410,_PACKAGES_MAP[],3,FALSE),"-")</f>
        <v>-</v>
      </c>
      <c r="C410" s="32" t="s">
        <v>18</v>
      </c>
      <c r="D410" s="32" t="s">
        <v>21</v>
      </c>
      <c r="E410" s="32" t="s">
        <v>640</v>
      </c>
      <c r="F410" s="32" t="str">
        <f>VLOOKUP(C410,_RESOURCE_MAP[],2,FALSE)</f>
        <v>DHCPv4 Server Pool</v>
      </c>
      <c r="G410" s="46" t="str">
        <f>CONCATENATE(F410," ",VLOOKUP(E410,_FIELDS_DESCRIPTION_MAP[],2,FALSE))</f>
        <v>DHCPv4 Server Pool conditional assigning administrative status flag.</v>
      </c>
      <c r="H410" s="32" t="s">
        <v>567</v>
      </c>
      <c r="I410" s="32" t="s">
        <v>564</v>
      </c>
      <c r="J410" s="32" t="s">
        <v>561</v>
      </c>
      <c r="K410" s="34" t="s">
        <v>1658</v>
      </c>
      <c r="L410" s="34" t="s">
        <v>1184</v>
      </c>
      <c r="M410" s="34" t="s">
        <v>1</v>
      </c>
      <c r="N410" s="72" t="str">
        <f t="shared" si="6"/>
        <v xml:space="preserve">Default Value is "the existing configuration". Possible values are "true" or "false". </v>
      </c>
    </row>
    <row r="411" spans="1:14" s="1" customFormat="1" x14ac:dyDescent="0.25">
      <c r="A411" s="33">
        <f>VLOOKUP(C411,_RESOURCE_MAP[],3,FALSE)</f>
        <v>2</v>
      </c>
      <c r="B411" s="25" t="str">
        <f>IFERROR(VLOOKUP(C411,_PACKAGES_MAP[],3,FALSE),"-")</f>
        <v>-</v>
      </c>
      <c r="C411" s="32" t="s">
        <v>18</v>
      </c>
      <c r="D411" s="32" t="s">
        <v>21</v>
      </c>
      <c r="E411" s="32" t="s">
        <v>3</v>
      </c>
      <c r="F411" s="32" t="str">
        <f>VLOOKUP(C411,_RESOURCE_MAP[],2,FALSE)</f>
        <v>DHCPv4 Server Pool</v>
      </c>
      <c r="G411" s="46" t="str">
        <f>CONCATENATE(F411," ",VLOOKUP(E411,_FIELDS_DESCRIPTION_MAP[],2,FALSE))</f>
        <v>DHCPv4 Server Pool description.</v>
      </c>
      <c r="H411" s="32" t="s">
        <v>565</v>
      </c>
      <c r="I411" s="32" t="s">
        <v>564</v>
      </c>
      <c r="J411" s="32" t="s">
        <v>561</v>
      </c>
      <c r="K411" s="34" t="s">
        <v>1658</v>
      </c>
      <c r="L411" s="34" t="s">
        <v>1223</v>
      </c>
      <c r="M411" s="34" t="s">
        <v>1</v>
      </c>
      <c r="N411" s="72" t="str">
        <f t="shared" si="6"/>
        <v xml:space="preserve">Default Value is "the existing configuration". Possible values are "null" or any string with length from 1 up to 64 chars. </v>
      </c>
    </row>
    <row r="412" spans="1:14" s="1" customFormat="1" x14ac:dyDescent="0.25">
      <c r="A412" s="33">
        <f>VLOOKUP(C412,_RESOURCE_MAP[],3,FALSE)</f>
        <v>2</v>
      </c>
      <c r="B412" s="25" t="str">
        <f>IFERROR(VLOOKUP(C412,_PACKAGES_MAP[],3,FALSE),"-")</f>
        <v>-</v>
      </c>
      <c r="C412" s="32" t="s">
        <v>18</v>
      </c>
      <c r="D412" s="32" t="s">
        <v>21</v>
      </c>
      <c r="E412" s="32" t="s">
        <v>566</v>
      </c>
      <c r="F412" s="32" t="str">
        <f>VLOOKUP(C412,_RESOURCE_MAP[],2,FALSE)</f>
        <v>DHCPv4 Server Pool</v>
      </c>
      <c r="G412" s="46" t="str">
        <f>CONCATENATE(F412," ",VLOOKUP(E412,_FIELDS_DESCRIPTION_MAP[],2,FALSE))</f>
        <v>DHCPv4 Server Pool administrative status.</v>
      </c>
      <c r="H412" s="32" t="s">
        <v>567</v>
      </c>
      <c r="I412" s="32" t="s">
        <v>564</v>
      </c>
      <c r="J412" s="32" t="s">
        <v>561</v>
      </c>
      <c r="K412" s="34" t="s">
        <v>1658</v>
      </c>
      <c r="L412" s="34" t="s">
        <v>1184</v>
      </c>
      <c r="M412" s="34" t="s">
        <v>1</v>
      </c>
      <c r="N412" s="72" t="str">
        <f t="shared" si="6"/>
        <v xml:space="preserve">Default Value is "the existing configuration". Possible values are "true" or "false". </v>
      </c>
    </row>
    <row r="413" spans="1:14" s="1" customFormat="1" x14ac:dyDescent="0.25">
      <c r="A413" s="33">
        <f>VLOOKUP(C413,_RESOURCE_MAP[],3,FALSE)</f>
        <v>2</v>
      </c>
      <c r="B413" s="25" t="str">
        <f>IFERROR(VLOOKUP(C413,_PACKAGES_MAP[],3,FALSE),"-")</f>
        <v>-</v>
      </c>
      <c r="C413" s="32" t="s">
        <v>18</v>
      </c>
      <c r="D413" s="32" t="s">
        <v>21</v>
      </c>
      <c r="E413" s="32" t="s">
        <v>360</v>
      </c>
      <c r="F413" s="32" t="str">
        <f>VLOOKUP(C413,_RESOURCE_MAP[],2,FALSE)</f>
        <v>DHCPv4 Server Pool</v>
      </c>
      <c r="G413" s="46" t="str">
        <f>CONCATENATE(F413," ",VLOOKUP(E413,_FIELDS_DESCRIPTION_MAP[],2,FALSE))</f>
        <v>DHCPv4 Server Pool name (alias).</v>
      </c>
      <c r="H413" s="32" t="s">
        <v>565</v>
      </c>
      <c r="I413" s="32" t="s">
        <v>564</v>
      </c>
      <c r="J413" s="32" t="s">
        <v>561</v>
      </c>
      <c r="K413" s="34" t="s">
        <v>1658</v>
      </c>
      <c r="L413" s="34" t="s">
        <v>1194</v>
      </c>
      <c r="M413" s="34" t="s">
        <v>1</v>
      </c>
      <c r="N413" s="72" t="str">
        <f t="shared" si="6"/>
        <v xml:space="preserve">Default Value is "the existing configuration". Possible values are any string with length from 1 up to 64 chars. </v>
      </c>
    </row>
    <row r="414" spans="1:14" s="1" customFormat="1" x14ac:dyDescent="0.25">
      <c r="A414" s="33">
        <f>VLOOKUP(C414,_RESOURCE_MAP[],3,FALSE)</f>
        <v>2</v>
      </c>
      <c r="B414" s="25" t="str">
        <f>IFERROR(VLOOKUP(C414,_PACKAGES_MAP[],3,FALSE),"-")</f>
        <v>-</v>
      </c>
      <c r="C414" s="32" t="s">
        <v>18</v>
      </c>
      <c r="D414" s="32" t="s">
        <v>21</v>
      </c>
      <c r="E414" s="32" t="s">
        <v>639</v>
      </c>
      <c r="F414" s="32" t="str">
        <f>VLOOKUP(C414,_RESOURCE_MAP[],2,FALSE)</f>
        <v>DHCPv4 Server Pool</v>
      </c>
      <c r="G414" s="46" t="str">
        <f>CONCATENATE(F414," ",VLOOKUP(E414,_FIELDS_DESCRIPTION_MAP[],2,FALSE))</f>
        <v>DHCPv4 Server Pool port range end.</v>
      </c>
      <c r="H414" s="32" t="s">
        <v>565</v>
      </c>
      <c r="I414" s="32" t="s">
        <v>564</v>
      </c>
      <c r="J414" s="32" t="s">
        <v>561</v>
      </c>
      <c r="K414" s="34" t="s">
        <v>1658</v>
      </c>
      <c r="L414" s="34" t="s">
        <v>1234</v>
      </c>
      <c r="M414" s="34" t="s">
        <v>1</v>
      </c>
      <c r="N414" s="72" t="str">
        <f t="shared" si="6"/>
        <v xml:space="preserve">Default Value is "the existing configuration". Possible values are IPv4 address. </v>
      </c>
    </row>
    <row r="415" spans="1:14" s="1" customFormat="1" x14ac:dyDescent="0.25">
      <c r="A415" s="33">
        <f>VLOOKUP(C415,_RESOURCE_MAP[],3,FALSE)</f>
        <v>2</v>
      </c>
      <c r="B415" s="25" t="str">
        <f>IFERROR(VLOOKUP(C415,_PACKAGES_MAP[],3,FALSE),"-")</f>
        <v>-</v>
      </c>
      <c r="C415" s="32" t="s">
        <v>18</v>
      </c>
      <c r="D415" s="32" t="s">
        <v>21</v>
      </c>
      <c r="E415" s="32" t="s">
        <v>638</v>
      </c>
      <c r="F415" s="32" t="str">
        <f>VLOOKUP(C415,_RESOURCE_MAP[],2,FALSE)</f>
        <v>DHCPv4 Server Pool</v>
      </c>
      <c r="G415" s="46" t="str">
        <f>CONCATENATE(F415," ",VLOOKUP(E415,_FIELDS_DESCRIPTION_MAP[],2,FALSE))</f>
        <v>DHCPv4 Server Pool port range start.</v>
      </c>
      <c r="H415" s="32" t="s">
        <v>565</v>
      </c>
      <c r="I415" s="32" t="s">
        <v>564</v>
      </c>
      <c r="J415" s="32" t="s">
        <v>561</v>
      </c>
      <c r="K415" s="34" t="s">
        <v>1658</v>
      </c>
      <c r="L415" s="34" t="s">
        <v>1234</v>
      </c>
      <c r="M415" s="34" t="s">
        <v>1</v>
      </c>
      <c r="N415" s="72" t="str">
        <f t="shared" si="6"/>
        <v xml:space="preserve">Default Value is "the existing configuration". Possible values are IPv4 address. </v>
      </c>
    </row>
    <row r="416" spans="1:14" s="1" customFormat="1" x14ac:dyDescent="0.25">
      <c r="A416" s="33">
        <f>VLOOKUP(C416,_RESOURCE_MAP[],3,FALSE)</f>
        <v>2</v>
      </c>
      <c r="B416" s="25" t="str">
        <f>IFERROR(VLOOKUP(C416,_PACKAGES_MAP[],3,FALSE),"-")</f>
        <v>-</v>
      </c>
      <c r="C416" s="32" t="s">
        <v>18</v>
      </c>
      <c r="D416" s="32" t="s">
        <v>21</v>
      </c>
      <c r="E416" s="32" t="s">
        <v>551</v>
      </c>
      <c r="F416" s="32" t="str">
        <f>VLOOKUP(C416,_RESOURCE_MAP[],2,FALSE)</f>
        <v>DHCPv4 Server Pool</v>
      </c>
      <c r="G416" s="46" t="str">
        <f>CONCATENATE(F416," ",VLOOKUP(E416,_FIELDS_DESCRIPTION_MAP[],2,FALSE))</f>
        <v>DHCPv4 Server Pool type.</v>
      </c>
      <c r="H416" s="32" t="s">
        <v>565</v>
      </c>
      <c r="I416" s="32" t="s">
        <v>564</v>
      </c>
      <c r="J416" s="32" t="s">
        <v>561</v>
      </c>
      <c r="K416" s="34" t="s">
        <v>1658</v>
      </c>
      <c r="L416" s="34" t="s">
        <v>1322</v>
      </c>
      <c r="M416" s="34" t="s">
        <v>1</v>
      </c>
      <c r="N416" s="72" t="str">
        <f t="shared" si="6"/>
        <v xml:space="preserve">Default Value is "the existing configuration". Possible values are "Persistent" or "Dynamic". </v>
      </c>
    </row>
    <row r="417" spans="1:14" s="1" customFormat="1" x14ac:dyDescent="0.25">
      <c r="A417" s="33">
        <f>VLOOKUP(C417,_RESOURCE_MAP[],3,FALSE)</f>
        <v>2</v>
      </c>
      <c r="B417" s="25" t="str">
        <f>IFERROR(VLOOKUP(C417,_PACKAGES_MAP[],3,FALSE),"-")</f>
        <v>-</v>
      </c>
      <c r="C417" s="32" t="s">
        <v>137</v>
      </c>
      <c r="D417" s="32" t="s">
        <v>19</v>
      </c>
      <c r="E417" s="32" t="s">
        <v>641</v>
      </c>
      <c r="F417" s="32" t="str">
        <f>VLOOKUP(C417,_RESOURCE_MAP[],2,FALSE)</f>
        <v>DHCPv4 Server Pool Conditional Rule</v>
      </c>
      <c r="G417" s="46" t="str">
        <f>CONCATENATE(F417," ",VLOOKUP(E417,_FIELDS_DESCRIPTION_MAP[],2,FALSE))</f>
        <v>DHCPv4 Server Pool Conditional Rule option.</v>
      </c>
      <c r="H417" s="32" t="s">
        <v>570</v>
      </c>
      <c r="I417" s="32" t="s">
        <v>564</v>
      </c>
      <c r="J417" s="32" t="s">
        <v>552</v>
      </c>
      <c r="K417" s="34" t="s">
        <v>1</v>
      </c>
      <c r="L417" s="34" t="s">
        <v>1217</v>
      </c>
      <c r="M417" s="34" t="s">
        <v>1</v>
      </c>
      <c r="N417" s="72" t="str">
        <f t="shared" si="6"/>
        <v xml:space="preserve">Possible values are "12" (Host Name) or "60" (Vendor Class Identifier). </v>
      </c>
    </row>
    <row r="418" spans="1:14" s="1" customFormat="1" x14ac:dyDescent="0.25">
      <c r="A418" s="33">
        <f>VLOOKUP(C418,_RESOURCE_MAP[],3,FALSE)</f>
        <v>2</v>
      </c>
      <c r="B418" s="25" t="str">
        <f>IFERROR(VLOOKUP(C418,_PACKAGES_MAP[],3,FALSE),"-")</f>
        <v>-</v>
      </c>
      <c r="C418" s="32" t="s">
        <v>137</v>
      </c>
      <c r="D418" s="32" t="s">
        <v>19</v>
      </c>
      <c r="E418" s="32" t="s">
        <v>642</v>
      </c>
      <c r="F418" s="32" t="str">
        <f>VLOOKUP(C418,_RESOURCE_MAP[],2,FALSE)</f>
        <v>DHCPv4 Server Pool Conditional Rule</v>
      </c>
      <c r="G418" s="46" t="str">
        <f>CONCATENATE(F418," ",VLOOKUP(E418,_FIELDS_DESCRIPTION_MAP[],2,FALSE))</f>
        <v>DHCPv4 Server Pool Conditional Rule type.</v>
      </c>
      <c r="H418" s="32" t="s">
        <v>565</v>
      </c>
      <c r="I418" s="32" t="s">
        <v>564</v>
      </c>
      <c r="J418" s="32" t="s">
        <v>552</v>
      </c>
      <c r="K418" s="34" t="s">
        <v>1</v>
      </c>
      <c r="L418" s="34" t="s">
        <v>1218</v>
      </c>
      <c r="M418" s="34" t="s">
        <v>1</v>
      </c>
      <c r="N418" s="72" t="str">
        <f t="shared" si="6"/>
        <v xml:space="preserve">Possible values are "Equals", "Contains", "StartsWith" or "EndsWith". </v>
      </c>
    </row>
    <row r="419" spans="1:14" s="1" customFormat="1" x14ac:dyDescent="0.25">
      <c r="A419" s="33">
        <f>VLOOKUP(C419,_RESOURCE_MAP[],3,FALSE)</f>
        <v>2</v>
      </c>
      <c r="B419" s="25" t="str">
        <f>IFERROR(VLOOKUP(C419,_PACKAGES_MAP[],3,FALSE),"-")</f>
        <v>-</v>
      </c>
      <c r="C419" s="32" t="s">
        <v>137</v>
      </c>
      <c r="D419" s="32" t="s">
        <v>19</v>
      </c>
      <c r="E419" s="32" t="s">
        <v>643</v>
      </c>
      <c r="F419" s="32" t="str">
        <f>VLOOKUP(C419,_RESOURCE_MAP[],2,FALSE)</f>
        <v>DHCPv4 Server Pool Conditional Rule</v>
      </c>
      <c r="G419" s="46" t="str">
        <f>CONCATENATE(F419," ",VLOOKUP(E419,_FIELDS_DESCRIPTION_MAP[],2,FALSE))</f>
        <v>DHCPv4 Server Pool Conditional Rule value.</v>
      </c>
      <c r="H419" s="32" t="s">
        <v>565</v>
      </c>
      <c r="I419" s="32" t="s">
        <v>564</v>
      </c>
      <c r="J419" s="32" t="s">
        <v>552</v>
      </c>
      <c r="K419" s="34" t="s">
        <v>1</v>
      </c>
      <c r="L419" s="34" t="s">
        <v>1194</v>
      </c>
      <c r="M419" s="34" t="s">
        <v>1</v>
      </c>
      <c r="N419" s="72" t="str">
        <f t="shared" si="6"/>
        <v xml:space="preserve">Possible values are any string with length from 1 up to 64 chars. </v>
      </c>
    </row>
    <row r="420" spans="1:14" s="1" customFormat="1" x14ac:dyDescent="0.25">
      <c r="A420" s="33">
        <f>VLOOKUP(C420,_RESOURCE_MAP[],3,FALSE)</f>
        <v>2</v>
      </c>
      <c r="B420" s="25" t="str">
        <f>IFERROR(VLOOKUP(C420,_PACKAGES_MAP[],3,FALSE),"-")</f>
        <v>-</v>
      </c>
      <c r="C420" s="32" t="s">
        <v>137</v>
      </c>
      <c r="D420" s="32" t="s">
        <v>19</v>
      </c>
      <c r="E420" s="32" t="s">
        <v>566</v>
      </c>
      <c r="F420" s="32" t="str">
        <f>VLOOKUP(C420,_RESOURCE_MAP[],2,FALSE)</f>
        <v>DHCPv4 Server Pool Conditional Rule</v>
      </c>
      <c r="G420" s="46" t="str">
        <f>CONCATENATE(F420," ",VLOOKUP(E420,_FIELDS_DESCRIPTION_MAP[],2,FALSE))</f>
        <v>DHCPv4 Server Pool Conditional Rule administrative status.</v>
      </c>
      <c r="H420" s="32" t="s">
        <v>567</v>
      </c>
      <c r="I420" s="32" t="s">
        <v>564</v>
      </c>
      <c r="J420" s="32" t="s">
        <v>561</v>
      </c>
      <c r="K420" s="34" t="s">
        <v>1183</v>
      </c>
      <c r="L420" s="34" t="s">
        <v>1184</v>
      </c>
      <c r="M420" s="34" t="s">
        <v>1</v>
      </c>
      <c r="N420" s="72" t="str">
        <f t="shared" si="6"/>
        <v xml:space="preserve">Default Value is "true". Possible values are "true" or "false". </v>
      </c>
    </row>
    <row r="421" spans="1:14" s="1" customFormat="1" x14ac:dyDescent="0.25">
      <c r="A421" s="33">
        <f>VLOOKUP(C421,_RESOURCE_MAP[],3,FALSE)</f>
        <v>2</v>
      </c>
      <c r="B421" s="25" t="str">
        <f>IFERROR(VLOOKUP(C421,_PACKAGES_MAP[],3,FALSE),"-")</f>
        <v>-</v>
      </c>
      <c r="C421" s="32" t="s">
        <v>137</v>
      </c>
      <c r="D421" s="32" t="s">
        <v>19</v>
      </c>
      <c r="E421" s="32" t="s">
        <v>558</v>
      </c>
      <c r="F421" s="32" t="str">
        <f>VLOOKUP(C421,_RESOURCE_MAP[],2,FALSE)</f>
        <v>DHCPv4 Server Pool Conditional Rule</v>
      </c>
      <c r="G421" s="46" t="str">
        <f>CONCATENATE(F421," ",VLOOKUP(E421,_FIELDS_DESCRIPTION_MAP[],2,FALSE))</f>
        <v>DHCPv4 Server Pool Conditional Rule unique identifier.</v>
      </c>
      <c r="H421" s="32" t="s">
        <v>565</v>
      </c>
      <c r="I421" s="32" t="s">
        <v>563</v>
      </c>
      <c r="J421" s="32" t="s">
        <v>561</v>
      </c>
      <c r="K421" s="34" t="s">
        <v>1185</v>
      </c>
      <c r="L421" s="34" t="s">
        <v>1194</v>
      </c>
      <c r="M421" s="34" t="s">
        <v>1193</v>
      </c>
      <c r="N421" s="72" t="str">
        <f t="shared" si="6"/>
        <v>Default Value is "Integer starting at 0". Possible values are any string with length from 1 up to 64 chars. Format is 1 up to 64 chars.</v>
      </c>
    </row>
    <row r="422" spans="1:14" s="1" customFormat="1" x14ac:dyDescent="0.25">
      <c r="A422" s="33">
        <f>VLOOKUP(C422,_RESOURCE_MAP[],3,FALSE)</f>
        <v>2</v>
      </c>
      <c r="B422" s="25" t="str">
        <f>IFERROR(VLOOKUP(C422,_PACKAGES_MAP[],3,FALSE),"-")</f>
        <v>-</v>
      </c>
      <c r="C422" s="32" t="s">
        <v>137</v>
      </c>
      <c r="D422" s="32" t="s">
        <v>19</v>
      </c>
      <c r="E422" s="32" t="s">
        <v>360</v>
      </c>
      <c r="F422" s="32" t="str">
        <f>VLOOKUP(C422,_RESOURCE_MAP[],2,FALSE)</f>
        <v>DHCPv4 Server Pool Conditional Rule</v>
      </c>
      <c r="G422" s="46" t="str">
        <f>CONCATENATE(F422," ",VLOOKUP(E422,_FIELDS_DESCRIPTION_MAP[],2,FALSE))</f>
        <v>DHCPv4 Server Pool Conditional Rule name (alias).</v>
      </c>
      <c r="H422" s="32" t="s">
        <v>565</v>
      </c>
      <c r="I422" s="32" t="s">
        <v>564</v>
      </c>
      <c r="J422" s="32" t="s">
        <v>552</v>
      </c>
      <c r="K422" s="34" t="s">
        <v>1</v>
      </c>
      <c r="L422" s="34" t="s">
        <v>1194</v>
      </c>
      <c r="M422" s="34" t="s">
        <v>1</v>
      </c>
      <c r="N422" s="72" t="str">
        <f t="shared" si="6"/>
        <v xml:space="preserve">Possible values are any string with length from 1 up to 64 chars. </v>
      </c>
    </row>
    <row r="423" spans="1:14" s="1" customFormat="1" x14ac:dyDescent="0.25">
      <c r="A423" s="33">
        <f>VLOOKUP(C423,_RESOURCE_MAP[],3,FALSE)</f>
        <v>2</v>
      </c>
      <c r="B423" s="25" t="str">
        <f>IFERROR(VLOOKUP(C423,_PACKAGES_MAP[],3,FALSE),"-")</f>
        <v>-</v>
      </c>
      <c r="C423" s="32" t="s">
        <v>137</v>
      </c>
      <c r="D423" s="32" t="s">
        <v>20</v>
      </c>
      <c r="E423" s="32" t="s">
        <v>569</v>
      </c>
      <c r="F423" s="32" t="str">
        <f>VLOOKUP(C423,_RESOURCE_MAP[],2,FALSE)</f>
        <v>DHCPv4 Server Pool Conditional Rule</v>
      </c>
      <c r="G423" s="46" t="str">
        <f>CONCATENATE(F423," ",VLOOKUP(E423,_FIELDS_DESCRIPTION_MAP[],2,FALSE))</f>
        <v>DHCPv4 Server Pool Conditional Rule maximum number of returned entries.</v>
      </c>
      <c r="H423" s="32" t="s">
        <v>570</v>
      </c>
      <c r="I423" s="32" t="s">
        <v>563</v>
      </c>
      <c r="J423" s="32" t="s">
        <v>561</v>
      </c>
      <c r="K423" s="34" t="s">
        <v>1186</v>
      </c>
      <c r="L423" s="34" t="s">
        <v>1187</v>
      </c>
      <c r="M423" s="34" t="s">
        <v>1</v>
      </c>
      <c r="N423" s="72" t="str">
        <f t="shared" si="6"/>
        <v xml:space="preserve">Default Value is "0". Possible values are "0" to fetch all entries or positive integer. </v>
      </c>
    </row>
    <row r="424" spans="1:14" s="1" customFormat="1" x14ac:dyDescent="0.25">
      <c r="A424" s="33">
        <f>VLOOKUP(C424,_RESOURCE_MAP[],3,FALSE)</f>
        <v>2</v>
      </c>
      <c r="B424" s="25" t="str">
        <f>IFERROR(VLOOKUP(C424,_PACKAGES_MAP[],3,FALSE),"-")</f>
        <v>-</v>
      </c>
      <c r="C424" s="32" t="s">
        <v>137</v>
      </c>
      <c r="D424" s="32" t="s">
        <v>20</v>
      </c>
      <c r="E424" s="32" t="s">
        <v>20</v>
      </c>
      <c r="F424" s="32" t="str">
        <f>VLOOKUP(C424,_RESOURCE_MAP[],2,FALSE)</f>
        <v>DHCPv4 Server Pool Conditional Rule</v>
      </c>
      <c r="G424" s="46" t="str">
        <f>CONCATENATE(F424," ",VLOOKUP(E424,_FIELDS_DESCRIPTION_MAP[],2,FALSE))</f>
        <v>DHCPv4 Server Pool Conditional Rule list of entries.</v>
      </c>
      <c r="H424" s="32" t="s">
        <v>20</v>
      </c>
      <c r="I424" s="32" t="s">
        <v>572</v>
      </c>
      <c r="J424" s="32" t="s">
        <v>1</v>
      </c>
      <c r="K424" s="34" t="s">
        <v>1</v>
      </c>
      <c r="L424" s="34" t="s">
        <v>1</v>
      </c>
      <c r="M424" s="34" t="s">
        <v>1</v>
      </c>
      <c r="N424" s="72" t="str">
        <f t="shared" si="6"/>
        <v>-</v>
      </c>
    </row>
    <row r="425" spans="1:14" s="1" customFormat="1" x14ac:dyDescent="0.25">
      <c r="A425" s="33">
        <f>VLOOKUP(C425,_RESOURCE_MAP[],3,FALSE)</f>
        <v>2</v>
      </c>
      <c r="B425" s="25" t="str">
        <f>IFERROR(VLOOKUP(C425,_PACKAGES_MAP[],3,FALSE),"-")</f>
        <v>-</v>
      </c>
      <c r="C425" s="32" t="s">
        <v>137</v>
      </c>
      <c r="D425" s="32" t="s">
        <v>20</v>
      </c>
      <c r="E425" s="32" t="s">
        <v>571</v>
      </c>
      <c r="F425" s="32" t="str">
        <f>VLOOKUP(C425,_RESOURCE_MAP[],2,FALSE)</f>
        <v>DHCPv4 Server Pool Conditional Rule</v>
      </c>
      <c r="G425" s="46" t="str">
        <f>CONCATENATE(F425," ",VLOOKUP(E425,_FIELDS_DESCRIPTION_MAP[],2,FALSE))</f>
        <v>DHCPv4 Server Pool Conditional Rule list start offset.</v>
      </c>
      <c r="H425" s="32" t="s">
        <v>570</v>
      </c>
      <c r="I425" s="32" t="s">
        <v>563</v>
      </c>
      <c r="J425" s="32" t="s">
        <v>561</v>
      </c>
      <c r="K425" s="34" t="s">
        <v>1186</v>
      </c>
      <c r="L425" s="34" t="s">
        <v>1187</v>
      </c>
      <c r="M425" s="34" t="s">
        <v>1</v>
      </c>
      <c r="N425" s="72" t="str">
        <f t="shared" si="6"/>
        <v xml:space="preserve">Default Value is "0". Possible values are "0" to fetch all entries or positive integer. </v>
      </c>
    </row>
    <row r="426" spans="1:14" s="1" customFormat="1" x14ac:dyDescent="0.25">
      <c r="A426" s="33">
        <f>VLOOKUP(C426,_RESOURCE_MAP[],3,FALSE)</f>
        <v>2</v>
      </c>
      <c r="B426" s="25" t="str">
        <f>IFERROR(VLOOKUP(C426,_PACKAGES_MAP[],3,FALSE),"-")</f>
        <v>-</v>
      </c>
      <c r="C426" s="32" t="s">
        <v>138</v>
      </c>
      <c r="D426" s="32" t="s">
        <v>22</v>
      </c>
      <c r="E426" s="32" t="s">
        <v>641</v>
      </c>
      <c r="F426" s="32" t="str">
        <f>VLOOKUP(C426,_RESOURCE_MAP[],2,FALSE)</f>
        <v>DHCPv4 Server Pool Conditional Rule</v>
      </c>
      <c r="G426" s="46" t="str">
        <f>CONCATENATE(F426," ",VLOOKUP(E426,_FIELDS_DESCRIPTION_MAP[],2,FALSE))</f>
        <v>DHCPv4 Server Pool Conditional Rule option.</v>
      </c>
      <c r="H426" s="32" t="s">
        <v>570</v>
      </c>
      <c r="I426" s="32" t="s">
        <v>572</v>
      </c>
      <c r="J426" s="32" t="s">
        <v>1</v>
      </c>
      <c r="K426" s="34" t="s">
        <v>1</v>
      </c>
      <c r="L426" s="34" t="s">
        <v>1217</v>
      </c>
      <c r="M426" s="34" t="s">
        <v>1</v>
      </c>
      <c r="N426" s="72" t="str">
        <f t="shared" si="6"/>
        <v xml:space="preserve">Possible values are "12" (Host Name) or "60" (Vendor Class Identifier). </v>
      </c>
    </row>
    <row r="427" spans="1:14" s="1" customFormat="1" x14ac:dyDescent="0.25">
      <c r="A427" s="33">
        <f>VLOOKUP(C427,_RESOURCE_MAP[],3,FALSE)</f>
        <v>2</v>
      </c>
      <c r="B427" s="25" t="str">
        <f>IFERROR(VLOOKUP(C427,_PACKAGES_MAP[],3,FALSE),"-")</f>
        <v>-</v>
      </c>
      <c r="C427" s="32" t="s">
        <v>138</v>
      </c>
      <c r="D427" s="32" t="s">
        <v>22</v>
      </c>
      <c r="E427" s="32" t="s">
        <v>642</v>
      </c>
      <c r="F427" s="32" t="str">
        <f>VLOOKUP(C427,_RESOURCE_MAP[],2,FALSE)</f>
        <v>DHCPv4 Server Pool Conditional Rule</v>
      </c>
      <c r="G427" s="46" t="str">
        <f>CONCATENATE(F427," ",VLOOKUP(E427,_FIELDS_DESCRIPTION_MAP[],2,FALSE))</f>
        <v>DHCPv4 Server Pool Conditional Rule type.</v>
      </c>
      <c r="H427" s="32" t="s">
        <v>565</v>
      </c>
      <c r="I427" s="32" t="s">
        <v>572</v>
      </c>
      <c r="J427" s="32" t="s">
        <v>1</v>
      </c>
      <c r="K427" s="34" t="s">
        <v>1</v>
      </c>
      <c r="L427" s="34" t="s">
        <v>1218</v>
      </c>
      <c r="M427" s="34" t="s">
        <v>1</v>
      </c>
      <c r="N427" s="72" t="str">
        <f t="shared" si="6"/>
        <v xml:space="preserve">Possible values are "Equals", "Contains", "StartsWith" or "EndsWith". </v>
      </c>
    </row>
    <row r="428" spans="1:14" s="1" customFormat="1" x14ac:dyDescent="0.25">
      <c r="A428" s="33">
        <f>VLOOKUP(C428,_RESOURCE_MAP[],3,FALSE)</f>
        <v>2</v>
      </c>
      <c r="B428" s="25" t="str">
        <f>IFERROR(VLOOKUP(C428,_PACKAGES_MAP[],3,FALSE),"-")</f>
        <v>-</v>
      </c>
      <c r="C428" s="32" t="s">
        <v>138</v>
      </c>
      <c r="D428" s="32" t="s">
        <v>22</v>
      </c>
      <c r="E428" s="32" t="s">
        <v>643</v>
      </c>
      <c r="F428" s="32" t="str">
        <f>VLOOKUP(C428,_RESOURCE_MAP[],2,FALSE)</f>
        <v>DHCPv4 Server Pool Conditional Rule</v>
      </c>
      <c r="G428" s="46" t="str">
        <f>CONCATENATE(F428," ",VLOOKUP(E428,_FIELDS_DESCRIPTION_MAP[],2,FALSE))</f>
        <v>DHCPv4 Server Pool Conditional Rule value.</v>
      </c>
      <c r="H428" s="32" t="s">
        <v>565</v>
      </c>
      <c r="I428" s="32" t="s">
        <v>572</v>
      </c>
      <c r="J428" s="32" t="s">
        <v>1</v>
      </c>
      <c r="K428" s="34" t="s">
        <v>1</v>
      </c>
      <c r="L428" s="34" t="s">
        <v>1194</v>
      </c>
      <c r="M428" s="34" t="s">
        <v>1</v>
      </c>
      <c r="N428" s="72" t="str">
        <f t="shared" si="6"/>
        <v xml:space="preserve">Possible values are any string with length from 1 up to 64 chars. </v>
      </c>
    </row>
    <row r="429" spans="1:14" s="1" customFormat="1" x14ac:dyDescent="0.25">
      <c r="A429" s="33">
        <f>VLOOKUP(C429,_RESOURCE_MAP[],3,FALSE)</f>
        <v>2</v>
      </c>
      <c r="B429" s="25" t="str">
        <f>IFERROR(VLOOKUP(C429,_PACKAGES_MAP[],3,FALSE),"-")</f>
        <v>-</v>
      </c>
      <c r="C429" s="32" t="s">
        <v>138</v>
      </c>
      <c r="D429" s="32" t="s">
        <v>22</v>
      </c>
      <c r="E429" s="32" t="s">
        <v>566</v>
      </c>
      <c r="F429" s="32" t="str">
        <f>VLOOKUP(C429,_RESOURCE_MAP[],2,FALSE)</f>
        <v>DHCPv4 Server Pool Conditional Rule</v>
      </c>
      <c r="G429" s="46" t="str">
        <f>CONCATENATE(F429," ",VLOOKUP(E429,_FIELDS_DESCRIPTION_MAP[],2,FALSE))</f>
        <v>DHCPv4 Server Pool Conditional Rule administrative status.</v>
      </c>
      <c r="H429" s="32" t="s">
        <v>567</v>
      </c>
      <c r="I429" s="32" t="s">
        <v>572</v>
      </c>
      <c r="J429" s="32" t="s">
        <v>1</v>
      </c>
      <c r="K429" s="34" t="s">
        <v>1</v>
      </c>
      <c r="L429" s="34" t="s">
        <v>1184</v>
      </c>
      <c r="M429" s="34" t="s">
        <v>1</v>
      </c>
      <c r="N429" s="72" t="str">
        <f t="shared" si="6"/>
        <v xml:space="preserve">Possible values are "true" or "false". </v>
      </c>
    </row>
    <row r="430" spans="1:14" s="1" customFormat="1" x14ac:dyDescent="0.25">
      <c r="A430" s="33">
        <f>VLOOKUP(C430,_RESOURCE_MAP[],3,FALSE)</f>
        <v>2</v>
      </c>
      <c r="B430" s="25" t="str">
        <f>IFERROR(VLOOKUP(C430,_PACKAGES_MAP[],3,FALSE),"-")</f>
        <v>-</v>
      </c>
      <c r="C430" s="32" t="s">
        <v>138</v>
      </c>
      <c r="D430" s="32" t="s">
        <v>22</v>
      </c>
      <c r="E430" s="32" t="s">
        <v>558</v>
      </c>
      <c r="F430" s="32" t="str">
        <f>VLOOKUP(C430,_RESOURCE_MAP[],2,FALSE)</f>
        <v>DHCPv4 Server Pool Conditional Rule</v>
      </c>
      <c r="G430" s="46" t="str">
        <f>CONCATENATE(F430," ",VLOOKUP(E430,_FIELDS_DESCRIPTION_MAP[],2,FALSE))</f>
        <v>DHCPv4 Server Pool Conditional Rule unique identifier.</v>
      </c>
      <c r="H430" s="32" t="s">
        <v>565</v>
      </c>
      <c r="I430" s="32" t="s">
        <v>572</v>
      </c>
      <c r="J430" s="32" t="s">
        <v>1</v>
      </c>
      <c r="K430" s="34" t="s">
        <v>1</v>
      </c>
      <c r="L430" s="34" t="s">
        <v>1194</v>
      </c>
      <c r="M430" s="34" t="s">
        <v>1193</v>
      </c>
      <c r="N430" s="72" t="str">
        <f t="shared" si="6"/>
        <v>Possible values are any string with length from 1 up to 64 chars. Format is 1 up to 64 chars.</v>
      </c>
    </row>
    <row r="431" spans="1:14" s="1" customFormat="1" x14ac:dyDescent="0.25">
      <c r="A431" s="33">
        <f>VLOOKUP(C431,_RESOURCE_MAP[],3,FALSE)</f>
        <v>2</v>
      </c>
      <c r="B431" s="25" t="str">
        <f>IFERROR(VLOOKUP(C431,_PACKAGES_MAP[],3,FALSE),"-")</f>
        <v>-</v>
      </c>
      <c r="C431" s="32" t="s">
        <v>138</v>
      </c>
      <c r="D431" s="32" t="s">
        <v>22</v>
      </c>
      <c r="E431" s="32" t="s">
        <v>360</v>
      </c>
      <c r="F431" s="32" t="str">
        <f>VLOOKUP(C431,_RESOURCE_MAP[],2,FALSE)</f>
        <v>DHCPv4 Server Pool Conditional Rule</v>
      </c>
      <c r="G431" s="46" t="str">
        <f>CONCATENATE(F431," ",VLOOKUP(E431,_FIELDS_DESCRIPTION_MAP[],2,FALSE))</f>
        <v>DHCPv4 Server Pool Conditional Rule name (alias).</v>
      </c>
      <c r="H431" s="32" t="s">
        <v>565</v>
      </c>
      <c r="I431" s="32" t="s">
        <v>572</v>
      </c>
      <c r="J431" s="32" t="s">
        <v>1</v>
      </c>
      <c r="K431" s="34" t="s">
        <v>1</v>
      </c>
      <c r="L431" s="34" t="s">
        <v>1194</v>
      </c>
      <c r="M431" s="34" t="s">
        <v>1</v>
      </c>
      <c r="N431" s="72" t="str">
        <f t="shared" si="6"/>
        <v xml:space="preserve">Possible values are any string with length from 1 up to 64 chars. </v>
      </c>
    </row>
    <row r="432" spans="1:14" s="1" customFormat="1" x14ac:dyDescent="0.25">
      <c r="A432" s="33">
        <f>VLOOKUP(C432,_RESOURCE_MAP[],3,FALSE)</f>
        <v>2</v>
      </c>
      <c r="B432" s="25" t="str">
        <f>IFERROR(VLOOKUP(C432,_PACKAGES_MAP[],3,FALSE),"-")</f>
        <v>-</v>
      </c>
      <c r="C432" s="32" t="s">
        <v>138</v>
      </c>
      <c r="D432" s="32" t="s">
        <v>21</v>
      </c>
      <c r="E432" s="32" t="s">
        <v>641</v>
      </c>
      <c r="F432" s="32" t="str">
        <f>VLOOKUP(C432,_RESOURCE_MAP[],2,FALSE)</f>
        <v>DHCPv4 Server Pool Conditional Rule</v>
      </c>
      <c r="G432" s="46" t="str">
        <f>CONCATENATE(F432," ",VLOOKUP(E432,_FIELDS_DESCRIPTION_MAP[],2,FALSE))</f>
        <v>DHCPv4 Server Pool Conditional Rule option.</v>
      </c>
      <c r="H432" s="32" t="s">
        <v>570</v>
      </c>
      <c r="I432" s="32" t="s">
        <v>564</v>
      </c>
      <c r="J432" s="32" t="s">
        <v>561</v>
      </c>
      <c r="K432" s="34" t="s">
        <v>1658</v>
      </c>
      <c r="L432" s="34" t="s">
        <v>1217</v>
      </c>
      <c r="M432" s="34" t="s">
        <v>1</v>
      </c>
      <c r="N432" s="72" t="str">
        <f t="shared" si="6"/>
        <v xml:space="preserve">Default Value is "the existing configuration". Possible values are "12" (Host Name) or "60" (Vendor Class Identifier). </v>
      </c>
    </row>
    <row r="433" spans="1:14" s="1" customFormat="1" x14ac:dyDescent="0.25">
      <c r="A433" s="33">
        <f>VLOOKUP(C433,_RESOURCE_MAP[],3,FALSE)</f>
        <v>2</v>
      </c>
      <c r="B433" s="25" t="str">
        <f>IFERROR(VLOOKUP(C433,_PACKAGES_MAP[],3,FALSE),"-")</f>
        <v>-</v>
      </c>
      <c r="C433" s="32" t="s">
        <v>138</v>
      </c>
      <c r="D433" s="32" t="s">
        <v>21</v>
      </c>
      <c r="E433" s="32" t="s">
        <v>642</v>
      </c>
      <c r="F433" s="32" t="str">
        <f>VLOOKUP(C433,_RESOURCE_MAP[],2,FALSE)</f>
        <v>DHCPv4 Server Pool Conditional Rule</v>
      </c>
      <c r="G433" s="46" t="str">
        <f>CONCATENATE(F433," ",VLOOKUP(E433,_FIELDS_DESCRIPTION_MAP[],2,FALSE))</f>
        <v>DHCPv4 Server Pool Conditional Rule type.</v>
      </c>
      <c r="H433" s="32" t="s">
        <v>565</v>
      </c>
      <c r="I433" s="32" t="s">
        <v>564</v>
      </c>
      <c r="J433" s="32" t="s">
        <v>561</v>
      </c>
      <c r="K433" s="34" t="s">
        <v>1658</v>
      </c>
      <c r="L433" s="34" t="s">
        <v>1218</v>
      </c>
      <c r="M433" s="34" t="s">
        <v>1</v>
      </c>
      <c r="N433" s="72" t="str">
        <f t="shared" si="6"/>
        <v xml:space="preserve">Default Value is "the existing configuration". Possible values are "Equals", "Contains", "StartsWith" or "EndsWith". </v>
      </c>
    </row>
    <row r="434" spans="1:14" s="1" customFormat="1" x14ac:dyDescent="0.25">
      <c r="A434" s="33">
        <f>VLOOKUP(C434,_RESOURCE_MAP[],3,FALSE)</f>
        <v>2</v>
      </c>
      <c r="B434" s="25" t="str">
        <f>IFERROR(VLOOKUP(C434,_PACKAGES_MAP[],3,FALSE),"-")</f>
        <v>-</v>
      </c>
      <c r="C434" s="32" t="s">
        <v>138</v>
      </c>
      <c r="D434" s="32" t="s">
        <v>21</v>
      </c>
      <c r="E434" s="32" t="s">
        <v>643</v>
      </c>
      <c r="F434" s="32" t="str">
        <f>VLOOKUP(C434,_RESOURCE_MAP[],2,FALSE)</f>
        <v>DHCPv4 Server Pool Conditional Rule</v>
      </c>
      <c r="G434" s="46" t="str">
        <f>CONCATENATE(F434," ",VLOOKUP(E434,_FIELDS_DESCRIPTION_MAP[],2,FALSE))</f>
        <v>DHCPv4 Server Pool Conditional Rule value.</v>
      </c>
      <c r="H434" s="32" t="s">
        <v>565</v>
      </c>
      <c r="I434" s="32" t="s">
        <v>564</v>
      </c>
      <c r="J434" s="32" t="s">
        <v>561</v>
      </c>
      <c r="K434" s="34" t="s">
        <v>1658</v>
      </c>
      <c r="L434" s="34" t="s">
        <v>1194</v>
      </c>
      <c r="M434" s="34" t="s">
        <v>1</v>
      </c>
      <c r="N434" s="72" t="str">
        <f t="shared" si="6"/>
        <v xml:space="preserve">Default Value is "the existing configuration". Possible values are any string with length from 1 up to 64 chars. </v>
      </c>
    </row>
    <row r="435" spans="1:14" s="1" customFormat="1" x14ac:dyDescent="0.25">
      <c r="A435" s="33">
        <f>VLOOKUP(C435,_RESOURCE_MAP[],3,FALSE)</f>
        <v>2</v>
      </c>
      <c r="B435" s="25" t="str">
        <f>IFERROR(VLOOKUP(C435,_PACKAGES_MAP[],3,FALSE),"-")</f>
        <v>-</v>
      </c>
      <c r="C435" s="32" t="s">
        <v>138</v>
      </c>
      <c r="D435" s="32" t="s">
        <v>21</v>
      </c>
      <c r="E435" s="32" t="s">
        <v>566</v>
      </c>
      <c r="F435" s="32" t="str">
        <f>VLOOKUP(C435,_RESOURCE_MAP[],2,FALSE)</f>
        <v>DHCPv4 Server Pool Conditional Rule</v>
      </c>
      <c r="G435" s="46" t="str">
        <f>CONCATENATE(F435," ",VLOOKUP(E435,_FIELDS_DESCRIPTION_MAP[],2,FALSE))</f>
        <v>DHCPv4 Server Pool Conditional Rule administrative status.</v>
      </c>
      <c r="H435" s="32" t="s">
        <v>567</v>
      </c>
      <c r="I435" s="32" t="s">
        <v>564</v>
      </c>
      <c r="J435" s="32" t="s">
        <v>561</v>
      </c>
      <c r="K435" s="34" t="s">
        <v>1658</v>
      </c>
      <c r="L435" s="34" t="s">
        <v>1184</v>
      </c>
      <c r="M435" s="34" t="s">
        <v>1</v>
      </c>
      <c r="N435" s="72" t="str">
        <f t="shared" si="6"/>
        <v xml:space="preserve">Default Value is "the existing configuration". Possible values are "true" or "false". </v>
      </c>
    </row>
    <row r="436" spans="1:14" s="1" customFormat="1" x14ac:dyDescent="0.25">
      <c r="A436" s="33">
        <f>VLOOKUP(C436,_RESOURCE_MAP[],3,FALSE)</f>
        <v>2</v>
      </c>
      <c r="B436" s="25" t="str">
        <f>IFERROR(VLOOKUP(C436,_PACKAGES_MAP[],3,FALSE),"-")</f>
        <v>-</v>
      </c>
      <c r="C436" s="32" t="s">
        <v>138</v>
      </c>
      <c r="D436" s="32" t="s">
        <v>21</v>
      </c>
      <c r="E436" s="32" t="s">
        <v>360</v>
      </c>
      <c r="F436" s="32" t="str">
        <f>VLOOKUP(C436,_RESOURCE_MAP[],2,FALSE)</f>
        <v>DHCPv4 Server Pool Conditional Rule</v>
      </c>
      <c r="G436" s="46" t="str">
        <f>CONCATENATE(F436," ",VLOOKUP(E436,_FIELDS_DESCRIPTION_MAP[],2,FALSE))</f>
        <v>DHCPv4 Server Pool Conditional Rule name (alias).</v>
      </c>
      <c r="H436" s="32" t="s">
        <v>565</v>
      </c>
      <c r="I436" s="32" t="s">
        <v>564</v>
      </c>
      <c r="J436" s="32" t="s">
        <v>561</v>
      </c>
      <c r="K436" s="34" t="s">
        <v>1658</v>
      </c>
      <c r="L436" s="34" t="s">
        <v>1194</v>
      </c>
      <c r="M436" s="34" t="s">
        <v>1</v>
      </c>
      <c r="N436" s="72" t="str">
        <f t="shared" si="6"/>
        <v xml:space="preserve">Default Value is "the existing configuration". Possible values are any string with length from 1 up to 64 chars. </v>
      </c>
    </row>
    <row r="437" spans="1:14" s="1" customFormat="1" x14ac:dyDescent="0.25">
      <c r="A437" s="33">
        <f>VLOOKUP(C437,_RESOURCE_MAP[],3,FALSE)</f>
        <v>2</v>
      </c>
      <c r="B437" s="25" t="str">
        <f>IFERROR(VLOOKUP(C437,_PACKAGES_MAP[],3,FALSE),"-")</f>
        <v>DDNS</v>
      </c>
      <c r="C437" s="32" t="s">
        <v>261</v>
      </c>
      <c r="D437" s="32" t="s">
        <v>22</v>
      </c>
      <c r="E437" s="32" t="s">
        <v>646</v>
      </c>
      <c r="F437" s="32" t="str">
        <f>VLOOKUP(C437,_RESOURCE_MAP[],2,FALSE)</f>
        <v>Dynamic DNS</v>
      </c>
      <c r="G437" s="46" t="str">
        <f>CONCATENATE(F437," ",VLOOKUP(E437,_FIELDS_DESCRIPTION_MAP[],2,FALSE))</f>
        <v>Dynamic DNS advertised public address.</v>
      </c>
      <c r="H437" s="32" t="s">
        <v>567</v>
      </c>
      <c r="I437" s="32" t="s">
        <v>572</v>
      </c>
      <c r="J437" s="32" t="s">
        <v>1</v>
      </c>
      <c r="K437" s="34" t="s">
        <v>1</v>
      </c>
      <c r="L437" s="34" t="s">
        <v>1842</v>
      </c>
      <c r="M437" s="34" t="s">
        <v>1</v>
      </c>
      <c r="N437" s="72" t="str">
        <f t="shared" si="6"/>
        <v xml:space="preserve">Possible values are :
- "true" (if the gateway has a public wan IP address, then it advertises this address, otherwise it finds out what it the public address of the CG-NAT and reports back that one).
- "false", (advertises the WAN public IP address, despite having either a public or private address, e.g.: CG-NAT). </v>
      </c>
    </row>
    <row r="438" spans="1:14" s="1" customFormat="1" x14ac:dyDescent="0.25">
      <c r="A438" s="33">
        <f>VLOOKUP(C438,_RESOURCE_MAP[],3,FALSE)</f>
        <v>2</v>
      </c>
      <c r="B438" s="25" t="str">
        <f>IFERROR(VLOOKUP(C438,_PACKAGES_MAP[],3,FALSE),"-")</f>
        <v>DDNS</v>
      </c>
      <c r="C438" s="32" t="s">
        <v>261</v>
      </c>
      <c r="D438" s="32" t="s">
        <v>22</v>
      </c>
      <c r="E438" s="32" t="s">
        <v>566</v>
      </c>
      <c r="F438" s="32" t="str">
        <f>VLOOKUP(C438,_RESOURCE_MAP[],2,FALSE)</f>
        <v>Dynamic DNS</v>
      </c>
      <c r="G438" s="46" t="str">
        <f>CONCATENATE(F438," ",VLOOKUP(E438,_FIELDS_DESCRIPTION_MAP[],2,FALSE))</f>
        <v>Dynamic DNS administrative status.</v>
      </c>
      <c r="H438" s="32" t="s">
        <v>567</v>
      </c>
      <c r="I438" s="32" t="s">
        <v>572</v>
      </c>
      <c r="J438" s="32" t="s">
        <v>1</v>
      </c>
      <c r="K438" s="34" t="s">
        <v>1</v>
      </c>
      <c r="L438" s="34" t="s">
        <v>1184</v>
      </c>
      <c r="M438" s="34" t="s">
        <v>1</v>
      </c>
      <c r="N438" s="72" t="str">
        <f t="shared" si="6"/>
        <v xml:space="preserve">Possible values are "true" or "false". </v>
      </c>
    </row>
    <row r="439" spans="1:14" s="1" customFormat="1" x14ac:dyDescent="0.25">
      <c r="A439" s="33">
        <f>VLOOKUP(C439,_RESOURCE_MAP[],3,FALSE)</f>
        <v>2</v>
      </c>
      <c r="B439" s="25" t="str">
        <f>IFERROR(VLOOKUP(C439,_PACKAGES_MAP[],3,FALSE),"-")</f>
        <v>DDNS</v>
      </c>
      <c r="C439" s="32" t="s">
        <v>261</v>
      </c>
      <c r="D439" s="32" t="s">
        <v>22</v>
      </c>
      <c r="E439" s="32" t="s">
        <v>645</v>
      </c>
      <c r="F439" s="32" t="str">
        <f>VLOOKUP(C439,_RESOURCE_MAP[],2,FALSE)</f>
        <v>Dynamic DNS</v>
      </c>
      <c r="G439" s="46" t="str">
        <f>CONCATENATE(F439," ",VLOOKUP(E439,_FIELDS_DESCRIPTION_MAP[],2,FALSE))</f>
        <v>Dynamic DNS renew interval.</v>
      </c>
      <c r="H439" s="32" t="s">
        <v>570</v>
      </c>
      <c r="I439" s="32" t="s">
        <v>572</v>
      </c>
      <c r="J439" s="32" t="s">
        <v>1</v>
      </c>
      <c r="K439" s="34" t="s">
        <v>1</v>
      </c>
      <c r="L439" s="34" t="s">
        <v>1262</v>
      </c>
      <c r="M439" s="34" t="s">
        <v>1206</v>
      </c>
      <c r="N439" s="72" t="str">
        <f t="shared" si="6"/>
        <v>Possible values are &gt;= 60. Format is expressed in seconds.</v>
      </c>
    </row>
    <row r="440" spans="1:14" s="1" customFormat="1" x14ac:dyDescent="0.25">
      <c r="A440" s="33">
        <f>VLOOKUP(C440,_RESOURCE_MAP[],3,FALSE)</f>
        <v>2</v>
      </c>
      <c r="B440" s="25" t="str">
        <f>IFERROR(VLOOKUP(C440,_PACKAGES_MAP[],3,FALSE),"-")</f>
        <v>DDNS</v>
      </c>
      <c r="C440" s="32" t="s">
        <v>261</v>
      </c>
      <c r="D440" s="32" t="s">
        <v>21</v>
      </c>
      <c r="E440" s="32" t="s">
        <v>646</v>
      </c>
      <c r="F440" s="32" t="str">
        <f>VLOOKUP(C440,_RESOURCE_MAP[],2,FALSE)</f>
        <v>Dynamic DNS</v>
      </c>
      <c r="G440" s="46" t="str">
        <f>CONCATENATE(F440," ",VLOOKUP(E440,_FIELDS_DESCRIPTION_MAP[],2,FALSE))</f>
        <v>Dynamic DNS advertised public address.</v>
      </c>
      <c r="H440" s="32" t="s">
        <v>567</v>
      </c>
      <c r="I440" s="32" t="s">
        <v>564</v>
      </c>
      <c r="J440" s="32" t="s">
        <v>561</v>
      </c>
      <c r="K440" s="34" t="s">
        <v>1658</v>
      </c>
      <c r="L440" s="34" t="s">
        <v>1184</v>
      </c>
      <c r="M440" s="34" t="s">
        <v>1</v>
      </c>
      <c r="N440" s="72" t="str">
        <f t="shared" si="6"/>
        <v xml:space="preserve">Default Value is "the existing configuration". Possible values are "true" or "false". </v>
      </c>
    </row>
    <row r="441" spans="1:14" s="1" customFormat="1" x14ac:dyDescent="0.25">
      <c r="A441" s="33">
        <f>VLOOKUP(C441,_RESOURCE_MAP[],3,FALSE)</f>
        <v>2</v>
      </c>
      <c r="B441" s="25" t="str">
        <f>IFERROR(VLOOKUP(C441,_PACKAGES_MAP[],3,FALSE),"-")</f>
        <v>DDNS</v>
      </c>
      <c r="C441" s="32" t="s">
        <v>261</v>
      </c>
      <c r="D441" s="32" t="s">
        <v>21</v>
      </c>
      <c r="E441" s="32" t="s">
        <v>566</v>
      </c>
      <c r="F441" s="32" t="str">
        <f>VLOOKUP(C441,_RESOURCE_MAP[],2,FALSE)</f>
        <v>Dynamic DNS</v>
      </c>
      <c r="G441" s="46" t="str">
        <f>CONCATENATE(F441," ",VLOOKUP(E441,_FIELDS_DESCRIPTION_MAP[],2,FALSE))</f>
        <v>Dynamic DNS administrative status.</v>
      </c>
      <c r="H441" s="32" t="s">
        <v>567</v>
      </c>
      <c r="I441" s="32" t="s">
        <v>564</v>
      </c>
      <c r="J441" s="32" t="s">
        <v>561</v>
      </c>
      <c r="K441" s="34" t="s">
        <v>1658</v>
      </c>
      <c r="L441" s="34" t="s">
        <v>1184</v>
      </c>
      <c r="M441" s="34" t="s">
        <v>1</v>
      </c>
      <c r="N441" s="72" t="str">
        <f t="shared" si="6"/>
        <v xml:space="preserve">Default Value is "the existing configuration". Possible values are "true" or "false". </v>
      </c>
    </row>
    <row r="442" spans="1:14" s="1" customFormat="1" x14ac:dyDescent="0.25">
      <c r="A442" s="33">
        <f>VLOOKUP(C442,_RESOURCE_MAP[],3,FALSE)</f>
        <v>2</v>
      </c>
      <c r="B442" s="25" t="str">
        <f>IFERROR(VLOOKUP(C442,_PACKAGES_MAP[],3,FALSE),"-")</f>
        <v>DDNS</v>
      </c>
      <c r="C442" s="32" t="s">
        <v>261</v>
      </c>
      <c r="D442" s="32" t="s">
        <v>21</v>
      </c>
      <c r="E442" s="32" t="s">
        <v>645</v>
      </c>
      <c r="F442" s="32" t="str">
        <f>VLOOKUP(C442,_RESOURCE_MAP[],2,FALSE)</f>
        <v>Dynamic DNS</v>
      </c>
      <c r="G442" s="46" t="str">
        <f>CONCATENATE(F442," ",VLOOKUP(E442,_FIELDS_DESCRIPTION_MAP[],2,FALSE))</f>
        <v>Dynamic DNS renew interval.</v>
      </c>
      <c r="H442" s="32" t="s">
        <v>570</v>
      </c>
      <c r="I442" s="32" t="s">
        <v>564</v>
      </c>
      <c r="J442" s="32" t="s">
        <v>561</v>
      </c>
      <c r="K442" s="34" t="s">
        <v>1658</v>
      </c>
      <c r="L442" s="34" t="s">
        <v>1262</v>
      </c>
      <c r="M442" s="34" t="s">
        <v>1206</v>
      </c>
      <c r="N442" s="72" t="str">
        <f t="shared" si="6"/>
        <v>Default Value is "the existing configuration". Possible values are &gt;= 60. Format is expressed in seconds.</v>
      </c>
    </row>
    <row r="443" spans="1:14" s="1" customFormat="1" x14ac:dyDescent="0.25">
      <c r="A443" s="33">
        <f>VLOOKUP(C443,_RESOURCE_MAP[],3,FALSE)</f>
        <v>2</v>
      </c>
      <c r="B443" s="25" t="str">
        <f>IFERROR(VLOOKUP(C443,_PACKAGES_MAP[],3,FALSE),"-")</f>
        <v>DDNS</v>
      </c>
      <c r="C443" s="32" t="s">
        <v>263</v>
      </c>
      <c r="D443" s="32" t="s">
        <v>20</v>
      </c>
      <c r="E443" s="32" t="s">
        <v>569</v>
      </c>
      <c r="F443" s="32" t="str">
        <f>VLOOKUP(C443,_RESOURCE_MAP[],2,FALSE)</f>
        <v>Dynamic DNS Service Provider</v>
      </c>
      <c r="G443" s="46" t="str">
        <f>CONCATENATE(F443," ",VLOOKUP(E443,_FIELDS_DESCRIPTION_MAP[],2,FALSE))</f>
        <v>Dynamic DNS Service Provider maximum number of returned entries.</v>
      </c>
      <c r="H443" s="32" t="s">
        <v>570</v>
      </c>
      <c r="I443" s="32" t="s">
        <v>563</v>
      </c>
      <c r="J443" s="32" t="s">
        <v>561</v>
      </c>
      <c r="K443" s="34" t="s">
        <v>1186</v>
      </c>
      <c r="L443" s="34" t="s">
        <v>1187</v>
      </c>
      <c r="M443" s="34" t="s">
        <v>1</v>
      </c>
      <c r="N443" s="72" t="str">
        <f t="shared" si="6"/>
        <v xml:space="preserve">Default Value is "0". Possible values are "0" to fetch all entries or positive integer. </v>
      </c>
    </row>
    <row r="444" spans="1:14" s="1" customFormat="1" x14ac:dyDescent="0.25">
      <c r="A444" s="33">
        <f>VLOOKUP(C444,_RESOURCE_MAP[],3,FALSE)</f>
        <v>2</v>
      </c>
      <c r="B444" s="25" t="str">
        <f>IFERROR(VLOOKUP(C444,_PACKAGES_MAP[],3,FALSE),"-")</f>
        <v>DDNS</v>
      </c>
      <c r="C444" s="32" t="s">
        <v>263</v>
      </c>
      <c r="D444" s="32" t="s">
        <v>20</v>
      </c>
      <c r="E444" s="32" t="s">
        <v>20</v>
      </c>
      <c r="F444" s="32" t="str">
        <f>VLOOKUP(C444,_RESOURCE_MAP[],2,FALSE)</f>
        <v>Dynamic DNS Service Provider</v>
      </c>
      <c r="G444" s="46" t="str">
        <f>CONCATENATE(F444," ",VLOOKUP(E444,_FIELDS_DESCRIPTION_MAP[],2,FALSE))</f>
        <v>Dynamic DNS Service Provider list of entries.</v>
      </c>
      <c r="H444" s="32" t="s">
        <v>20</v>
      </c>
      <c r="I444" s="32" t="s">
        <v>572</v>
      </c>
      <c r="J444" s="32" t="s">
        <v>1</v>
      </c>
      <c r="K444" s="34" t="s">
        <v>1</v>
      </c>
      <c r="L444" s="34" t="s">
        <v>1</v>
      </c>
      <c r="M444" s="34" t="s">
        <v>1</v>
      </c>
      <c r="N444" s="72" t="str">
        <f t="shared" si="6"/>
        <v>-</v>
      </c>
    </row>
    <row r="445" spans="1:14" s="1" customFormat="1" x14ac:dyDescent="0.25">
      <c r="A445" s="33">
        <f>VLOOKUP(C445,_RESOURCE_MAP[],3,FALSE)</f>
        <v>2</v>
      </c>
      <c r="B445" s="25" t="str">
        <f>IFERROR(VLOOKUP(C445,_PACKAGES_MAP[],3,FALSE),"-")</f>
        <v>DDNS</v>
      </c>
      <c r="C445" s="32" t="s">
        <v>263</v>
      </c>
      <c r="D445" s="32" t="s">
        <v>20</v>
      </c>
      <c r="E445" s="32" t="s">
        <v>571</v>
      </c>
      <c r="F445" s="32" t="str">
        <f>VLOOKUP(C445,_RESOURCE_MAP[],2,FALSE)</f>
        <v>Dynamic DNS Service Provider</v>
      </c>
      <c r="G445" s="46" t="str">
        <f>CONCATENATE(F445," ",VLOOKUP(E445,_FIELDS_DESCRIPTION_MAP[],2,FALSE))</f>
        <v>Dynamic DNS Service Provider list start offset.</v>
      </c>
      <c r="H445" s="32" t="s">
        <v>570</v>
      </c>
      <c r="I445" s="32" t="s">
        <v>563</v>
      </c>
      <c r="J445" s="32" t="s">
        <v>561</v>
      </c>
      <c r="K445" s="34" t="s">
        <v>1186</v>
      </c>
      <c r="L445" s="34" t="s">
        <v>1187</v>
      </c>
      <c r="M445" s="34" t="s">
        <v>1</v>
      </c>
      <c r="N445" s="72" t="str">
        <f t="shared" si="6"/>
        <v xml:space="preserve">Default Value is "0". Possible values are "0" to fetch all entries or positive integer. </v>
      </c>
    </row>
    <row r="446" spans="1:14" s="1" customFormat="1" x14ac:dyDescent="0.25">
      <c r="A446" s="33">
        <f>VLOOKUP(C446,_RESOURCE_MAP[],3,FALSE)</f>
        <v>2</v>
      </c>
      <c r="B446" s="25" t="str">
        <f>IFERROR(VLOOKUP(C446,_PACKAGES_MAP[],3,FALSE),"-")</f>
        <v>DDNS</v>
      </c>
      <c r="C446" s="32" t="s">
        <v>264</v>
      </c>
      <c r="D446" s="32" t="s">
        <v>22</v>
      </c>
      <c r="E446" s="32" t="s">
        <v>566</v>
      </c>
      <c r="F446" s="32" t="str">
        <f>VLOOKUP(C446,_RESOURCE_MAP[],2,FALSE)</f>
        <v>Dynamic DNS Service Provider</v>
      </c>
      <c r="G446" s="46" t="str">
        <f>CONCATENATE(F446," ",VLOOKUP(E446,_FIELDS_DESCRIPTION_MAP[],2,FALSE))</f>
        <v>Dynamic DNS Service Provider administrative status.</v>
      </c>
      <c r="H446" s="32" t="s">
        <v>567</v>
      </c>
      <c r="I446" s="32" t="s">
        <v>572</v>
      </c>
      <c r="J446" s="32" t="s">
        <v>1</v>
      </c>
      <c r="K446" s="34" t="s">
        <v>1</v>
      </c>
      <c r="L446" s="34" t="s">
        <v>1184</v>
      </c>
      <c r="M446" s="34" t="s">
        <v>1</v>
      </c>
      <c r="N446" s="72" t="str">
        <f t="shared" si="6"/>
        <v xml:space="preserve">Possible values are "true" or "false". </v>
      </c>
    </row>
    <row r="447" spans="1:14" s="1" customFormat="1" x14ac:dyDescent="0.25">
      <c r="A447" s="33">
        <f>VLOOKUP(C447,_RESOURCE_MAP[],3,FALSE)</f>
        <v>2</v>
      </c>
      <c r="B447" s="25" t="str">
        <f>IFERROR(VLOOKUP(C447,_PACKAGES_MAP[],3,FALSE),"-")</f>
        <v>DDNS</v>
      </c>
      <c r="C447" s="32" t="s">
        <v>264</v>
      </c>
      <c r="D447" s="32" t="s">
        <v>22</v>
      </c>
      <c r="E447" s="32" t="s">
        <v>573</v>
      </c>
      <c r="F447" s="32" t="str">
        <f>VLOOKUP(C447,_RESOURCE_MAP[],2,FALSE)</f>
        <v>Dynamic DNS Service Provider</v>
      </c>
      <c r="G447" s="46" t="str">
        <f>CONCATENATE(F447," ",VLOOKUP(E447,_FIELDS_DESCRIPTION_MAP[],2,FALSE))</f>
        <v>Dynamic DNS Service Provider password hash fingerprint.</v>
      </c>
      <c r="H447" s="32" t="s">
        <v>565</v>
      </c>
      <c r="I447" s="32" t="s">
        <v>572</v>
      </c>
      <c r="J447" s="32" t="s">
        <v>1</v>
      </c>
      <c r="K447" s="34" t="s">
        <v>1</v>
      </c>
      <c r="L447" s="34" t="s">
        <v>1</v>
      </c>
      <c r="M447" s="34" t="s">
        <v>1</v>
      </c>
      <c r="N447" s="72" t="str">
        <f t="shared" si="6"/>
        <v>-</v>
      </c>
    </row>
    <row r="448" spans="1:14" s="1" customFormat="1" x14ac:dyDescent="0.25">
      <c r="A448" s="33">
        <f>VLOOKUP(C448,_RESOURCE_MAP[],3,FALSE)</f>
        <v>2</v>
      </c>
      <c r="B448" s="25" t="str">
        <f>IFERROR(VLOOKUP(C448,_PACKAGES_MAP[],3,FALSE),"-")</f>
        <v>DDNS</v>
      </c>
      <c r="C448" s="32" t="s">
        <v>264</v>
      </c>
      <c r="D448" s="32" t="s">
        <v>22</v>
      </c>
      <c r="E448" s="32" t="s">
        <v>574</v>
      </c>
      <c r="F448" s="32" t="str">
        <f>VLOOKUP(C448,_RESOURCE_MAP[],2,FALSE)</f>
        <v>Dynamic DNS Service Provider</v>
      </c>
      <c r="G448" s="46" t="str">
        <f>CONCATENATE(F448," ",VLOOKUP(E448,_FIELDS_DESCRIPTION_MAP[],2,FALSE))</f>
        <v>Dynamic DNS Service Provider password hash type.</v>
      </c>
      <c r="H448" s="32" t="s">
        <v>565</v>
      </c>
      <c r="I448" s="32" t="s">
        <v>572</v>
      </c>
      <c r="J448" s="32" t="s">
        <v>1</v>
      </c>
      <c r="K448" s="34" t="s">
        <v>1</v>
      </c>
      <c r="L448" s="34" t="s">
        <v>1188</v>
      </c>
      <c r="M448" s="34" t="s">
        <v>1</v>
      </c>
      <c r="N448" s="72" t="str">
        <f t="shared" si="6"/>
        <v xml:space="preserve">Possible values are "MD5", "SHA-256" or "SHA-512". </v>
      </c>
    </row>
    <row r="449" spans="1:14" s="1" customFormat="1" x14ac:dyDescent="0.25">
      <c r="A449" s="33">
        <f>VLOOKUP(C449,_RESOURCE_MAP[],3,FALSE)</f>
        <v>2</v>
      </c>
      <c r="B449" s="25" t="str">
        <f>IFERROR(VLOOKUP(C449,_PACKAGES_MAP[],3,FALSE),"-")</f>
        <v>DDNS</v>
      </c>
      <c r="C449" s="32" t="s">
        <v>264</v>
      </c>
      <c r="D449" s="32" t="s">
        <v>22</v>
      </c>
      <c r="E449" s="32" t="s">
        <v>558</v>
      </c>
      <c r="F449" s="32" t="str">
        <f>VLOOKUP(C449,_RESOURCE_MAP[],2,FALSE)</f>
        <v>Dynamic DNS Service Provider</v>
      </c>
      <c r="G449" s="46" t="str">
        <f>CONCATENATE(F449," ",VLOOKUP(E449,_FIELDS_DESCRIPTION_MAP[],2,FALSE))</f>
        <v>Dynamic DNS Service Provider unique identifier.</v>
      </c>
      <c r="H449" s="32" t="s">
        <v>565</v>
      </c>
      <c r="I449" s="32" t="s">
        <v>572</v>
      </c>
      <c r="J449" s="32" t="s">
        <v>1</v>
      </c>
      <c r="K449" s="34" t="s">
        <v>1</v>
      </c>
      <c r="L449" s="34" t="s">
        <v>1194</v>
      </c>
      <c r="M449" s="34" t="s">
        <v>1193</v>
      </c>
      <c r="N449" s="72" t="str">
        <f t="shared" si="6"/>
        <v>Possible values are any string with length from 1 up to 64 chars. Format is 1 up to 64 chars.</v>
      </c>
    </row>
    <row r="450" spans="1:14" s="1" customFormat="1" x14ac:dyDescent="0.25">
      <c r="A450" s="33">
        <f>VLOOKUP(C450,_RESOURCE_MAP[],3,FALSE)</f>
        <v>2</v>
      </c>
      <c r="B450" s="25" t="str">
        <f>IFERROR(VLOOKUP(C450,_PACKAGES_MAP[],3,FALSE),"-")</f>
        <v>DDNS</v>
      </c>
      <c r="C450" s="32" t="s">
        <v>264</v>
      </c>
      <c r="D450" s="32" t="s">
        <v>22</v>
      </c>
      <c r="E450" s="32" t="s">
        <v>360</v>
      </c>
      <c r="F450" s="32" t="str">
        <f>VLOOKUP(C450,_RESOURCE_MAP[],2,FALSE)</f>
        <v>Dynamic DNS Service Provider</v>
      </c>
      <c r="G450" s="46" t="str">
        <f>CONCATENATE(F450," ",VLOOKUP(E450,_FIELDS_DESCRIPTION_MAP[],2,FALSE))</f>
        <v>Dynamic DNS Service Provider name (alias).</v>
      </c>
      <c r="H450" s="32" t="s">
        <v>565</v>
      </c>
      <c r="I450" s="32" t="s">
        <v>572</v>
      </c>
      <c r="J450" s="32" t="s">
        <v>1</v>
      </c>
      <c r="K450" s="34" t="s">
        <v>1</v>
      </c>
      <c r="L450" s="34" t="s">
        <v>1255</v>
      </c>
      <c r="M450" s="34" t="s">
        <v>1</v>
      </c>
      <c r="N450" s="72" t="str">
        <f t="shared" ref="N450:N513" si="7">IF(AND(K450="-",L450="-",M450="-"),"-",CONCATENATE(IF(K450="-","",CONCATENATE("Default Value is """,K450,""". ")),IF(L450="-","",CONCATENATE("Possible values are ",L450,". ")),IF(M450="-","",CONCATENATE("Format is ",M450,"."))))</f>
        <v xml:space="preserve">Possible values are "No-IP" or "DynDNS". </v>
      </c>
    </row>
    <row r="451" spans="1:14" s="1" customFormat="1" x14ac:dyDescent="0.25">
      <c r="A451" s="33">
        <f>VLOOKUP(C451,_RESOURCE_MAP[],3,FALSE)</f>
        <v>2</v>
      </c>
      <c r="B451" s="25" t="str">
        <f>IFERROR(VLOOKUP(C451,_PACKAGES_MAP[],3,FALSE),"-")</f>
        <v>DDNS</v>
      </c>
      <c r="C451" s="32" t="s">
        <v>264</v>
      </c>
      <c r="D451" s="32" t="s">
        <v>22</v>
      </c>
      <c r="E451" s="32" t="s">
        <v>647</v>
      </c>
      <c r="F451" s="32" t="str">
        <f>VLOOKUP(C451,_RESOURCE_MAP[],2,FALSE)</f>
        <v>Dynamic DNS Service Provider</v>
      </c>
      <c r="G451" s="46" t="str">
        <f>CONCATENATE(F451," ",VLOOKUP(E451,_FIELDS_DESCRIPTION_MAP[],2,FALSE))</f>
        <v>Dynamic DNS Service Provider URL.</v>
      </c>
      <c r="H451" s="32" t="s">
        <v>565</v>
      </c>
      <c r="I451" s="32" t="s">
        <v>572</v>
      </c>
      <c r="J451" s="32" t="s">
        <v>1</v>
      </c>
      <c r="K451" s="34" t="s">
        <v>1</v>
      </c>
      <c r="L451" s="34" t="s">
        <v>1</v>
      </c>
      <c r="M451" s="34" t="s">
        <v>1</v>
      </c>
      <c r="N451" s="72" t="str">
        <f t="shared" si="7"/>
        <v>-</v>
      </c>
    </row>
    <row r="452" spans="1:14" s="1" customFormat="1" x14ac:dyDescent="0.25">
      <c r="A452" s="33">
        <f>VLOOKUP(C452,_RESOURCE_MAP[],3,FALSE)</f>
        <v>2</v>
      </c>
      <c r="B452" s="25" t="str">
        <f>IFERROR(VLOOKUP(C452,_PACKAGES_MAP[],3,FALSE),"-")</f>
        <v>DDNS</v>
      </c>
      <c r="C452" s="32" t="s">
        <v>264</v>
      </c>
      <c r="D452" s="32" t="s">
        <v>22</v>
      </c>
      <c r="E452" s="32" t="s">
        <v>559</v>
      </c>
      <c r="F452" s="32" t="str">
        <f>VLOOKUP(C452,_RESOURCE_MAP[],2,FALSE)</f>
        <v>Dynamic DNS Service Provider</v>
      </c>
      <c r="G452" s="46" t="str">
        <f>CONCATENATE(F452," ",VLOOKUP(E452,_FIELDS_DESCRIPTION_MAP[],2,FALSE))</f>
        <v>Dynamic DNS Service Provider username.</v>
      </c>
      <c r="H452" s="32" t="s">
        <v>565</v>
      </c>
      <c r="I452" s="32" t="s">
        <v>572</v>
      </c>
      <c r="J452" s="32" t="s">
        <v>1</v>
      </c>
      <c r="K452" s="34" t="s">
        <v>1</v>
      </c>
      <c r="L452" s="34" t="s">
        <v>1194</v>
      </c>
      <c r="M452" s="34" t="s">
        <v>1</v>
      </c>
      <c r="N452" s="72" t="str">
        <f t="shared" si="7"/>
        <v xml:space="preserve">Possible values are any string with length from 1 up to 64 chars. </v>
      </c>
    </row>
    <row r="453" spans="1:14" s="1" customFormat="1" x14ac:dyDescent="0.25">
      <c r="A453" s="33">
        <f>VLOOKUP(C453,_RESOURCE_MAP[],3,FALSE)</f>
        <v>2</v>
      </c>
      <c r="B453" s="25" t="str">
        <f>IFERROR(VLOOKUP(C453,_PACKAGES_MAP[],3,FALSE),"-")</f>
        <v>DDNS</v>
      </c>
      <c r="C453" s="32" t="s">
        <v>264</v>
      </c>
      <c r="D453" s="32" t="s">
        <v>21</v>
      </c>
      <c r="E453" s="32" t="s">
        <v>566</v>
      </c>
      <c r="F453" s="32" t="str">
        <f>VLOOKUP(C453,_RESOURCE_MAP[],2,FALSE)</f>
        <v>Dynamic DNS Service Provider</v>
      </c>
      <c r="G453" s="46" t="str">
        <f>CONCATENATE(F453," ",VLOOKUP(E453,_FIELDS_DESCRIPTION_MAP[],2,FALSE))</f>
        <v>Dynamic DNS Service Provider administrative status.</v>
      </c>
      <c r="H453" s="32" t="s">
        <v>567</v>
      </c>
      <c r="I453" s="32" t="s">
        <v>564</v>
      </c>
      <c r="J453" s="32" t="s">
        <v>561</v>
      </c>
      <c r="K453" s="34" t="s">
        <v>1658</v>
      </c>
      <c r="L453" s="34" t="s">
        <v>1184</v>
      </c>
      <c r="M453" s="34" t="s">
        <v>1</v>
      </c>
      <c r="N453" s="72" t="str">
        <f t="shared" si="7"/>
        <v xml:space="preserve">Default Value is "the existing configuration". Possible values are "true" or "false". </v>
      </c>
    </row>
    <row r="454" spans="1:14" s="1" customFormat="1" x14ac:dyDescent="0.25">
      <c r="A454" s="33">
        <f>VLOOKUP(C454,_RESOURCE_MAP[],3,FALSE)</f>
        <v>2</v>
      </c>
      <c r="B454" s="25" t="str">
        <f>IFERROR(VLOOKUP(C454,_PACKAGES_MAP[],3,FALSE),"-")</f>
        <v>DDNS</v>
      </c>
      <c r="C454" s="32" t="s">
        <v>264</v>
      </c>
      <c r="D454" s="32" t="s">
        <v>21</v>
      </c>
      <c r="E454" s="32" t="s">
        <v>360</v>
      </c>
      <c r="F454" s="32" t="str">
        <f>VLOOKUP(C454,_RESOURCE_MAP[],2,FALSE)</f>
        <v>Dynamic DNS Service Provider</v>
      </c>
      <c r="G454" s="46" t="str">
        <f>CONCATENATE(F454," ",VLOOKUP(E454,_FIELDS_DESCRIPTION_MAP[],2,FALSE))</f>
        <v>Dynamic DNS Service Provider name (alias).</v>
      </c>
      <c r="H454" s="32" t="s">
        <v>565</v>
      </c>
      <c r="I454" s="32" t="s">
        <v>564</v>
      </c>
      <c r="J454" s="32" t="s">
        <v>561</v>
      </c>
      <c r="K454" s="34" t="s">
        <v>1658</v>
      </c>
      <c r="L454" s="34" t="s">
        <v>1194</v>
      </c>
      <c r="M454" s="34" t="s">
        <v>1</v>
      </c>
      <c r="N454" s="72" t="str">
        <f t="shared" si="7"/>
        <v xml:space="preserve">Default Value is "the existing configuration". Possible values are any string with length from 1 up to 64 chars. </v>
      </c>
    </row>
    <row r="455" spans="1:14" s="1" customFormat="1" x14ac:dyDescent="0.25">
      <c r="A455" s="33">
        <f>VLOOKUP(C455,_RESOURCE_MAP[],3,FALSE)</f>
        <v>2</v>
      </c>
      <c r="B455" s="25" t="str">
        <f>IFERROR(VLOOKUP(C455,_PACKAGES_MAP[],3,FALSE),"-")</f>
        <v>DDNS</v>
      </c>
      <c r="C455" s="32" t="s">
        <v>264</v>
      </c>
      <c r="D455" s="32" t="s">
        <v>21</v>
      </c>
      <c r="E455" s="32" t="s">
        <v>560</v>
      </c>
      <c r="F455" s="32" t="str">
        <f>VLOOKUP(C455,_RESOURCE_MAP[],2,FALSE)</f>
        <v>Dynamic DNS Service Provider</v>
      </c>
      <c r="G455" s="46" t="str">
        <f>CONCATENATE(F455," ",VLOOKUP(E455,_FIELDS_DESCRIPTION_MAP[],2,FALSE))</f>
        <v>Dynamic DNS Service Provider password.</v>
      </c>
      <c r="H455" s="32" t="s">
        <v>565</v>
      </c>
      <c r="I455" s="32" t="s">
        <v>564</v>
      </c>
      <c r="J455" s="32" t="s">
        <v>561</v>
      </c>
      <c r="K455" s="34" t="s">
        <v>1658</v>
      </c>
      <c r="L455" s="34" t="s">
        <v>1261</v>
      </c>
      <c r="M455" s="34" t="s">
        <v>1</v>
      </c>
      <c r="N455" s="72" t="str">
        <f t="shared" si="7"/>
        <v xml:space="preserve">Default Value is "the existing configuration". Possible values are any string with length from 3 up to 64 chars. </v>
      </c>
    </row>
    <row r="456" spans="1:14" s="1" customFormat="1" x14ac:dyDescent="0.25">
      <c r="A456" s="33">
        <f>VLOOKUP(C456,_RESOURCE_MAP[],3,FALSE)</f>
        <v>2</v>
      </c>
      <c r="B456" s="25" t="str">
        <f>IFERROR(VLOOKUP(C456,_PACKAGES_MAP[],3,FALSE),"-")</f>
        <v>DDNS</v>
      </c>
      <c r="C456" s="32" t="s">
        <v>264</v>
      </c>
      <c r="D456" s="32" t="s">
        <v>21</v>
      </c>
      <c r="E456" s="32" t="s">
        <v>559</v>
      </c>
      <c r="F456" s="32" t="str">
        <f>VLOOKUP(C456,_RESOURCE_MAP[],2,FALSE)</f>
        <v>Dynamic DNS Service Provider</v>
      </c>
      <c r="G456" s="46" t="str">
        <f>CONCATENATE(F456," ",VLOOKUP(E456,_FIELDS_DESCRIPTION_MAP[],2,FALSE))</f>
        <v>Dynamic DNS Service Provider username.</v>
      </c>
      <c r="H456" s="32" t="s">
        <v>565</v>
      </c>
      <c r="I456" s="32" t="s">
        <v>564</v>
      </c>
      <c r="J456" s="32" t="s">
        <v>561</v>
      </c>
      <c r="K456" s="34" t="s">
        <v>1658</v>
      </c>
      <c r="L456" s="34" t="s">
        <v>1194</v>
      </c>
      <c r="M456" s="34" t="s">
        <v>1</v>
      </c>
      <c r="N456" s="72" t="str">
        <f t="shared" si="7"/>
        <v xml:space="preserve">Default Value is "the existing configuration". Possible values are any string with length from 1 up to 64 chars. </v>
      </c>
    </row>
    <row r="457" spans="1:14" s="1" customFormat="1" x14ac:dyDescent="0.25">
      <c r="A457" s="33">
        <f>VLOOKUP(C457,_RESOURCE_MAP[],3,FALSE)</f>
        <v>2</v>
      </c>
      <c r="B457" s="25" t="str">
        <f>IFERROR(VLOOKUP(C457,_PACKAGES_MAP[],3,FALSE),"-")</f>
        <v>DDNS</v>
      </c>
      <c r="C457" s="32" t="s">
        <v>1960</v>
      </c>
      <c r="D457" s="32" t="s">
        <v>19</v>
      </c>
      <c r="E457" s="32" t="s">
        <v>566</v>
      </c>
      <c r="F457" s="32" t="str">
        <f>VLOOKUP(C457,_RESOURCE_MAP[],2,FALSE)</f>
        <v>Dynamic DNS Hostname</v>
      </c>
      <c r="G457" s="46" t="str">
        <f>CONCATENATE(F457," ",VLOOKUP(E457,_FIELDS_DESCRIPTION_MAP[],2,FALSE))</f>
        <v>Dynamic DNS Hostname administrative status.</v>
      </c>
      <c r="H457" s="32" t="s">
        <v>567</v>
      </c>
      <c r="I457" s="32" t="s">
        <v>564</v>
      </c>
      <c r="J457" s="32" t="s">
        <v>561</v>
      </c>
      <c r="K457" s="34" t="s">
        <v>1219</v>
      </c>
      <c r="L457" s="34" t="s">
        <v>1184</v>
      </c>
      <c r="M457" s="34" t="s">
        <v>1</v>
      </c>
      <c r="N457" s="72" t="str">
        <f t="shared" si="7"/>
        <v xml:space="preserve">Default Value is "false". Possible values are "true" or "false". </v>
      </c>
    </row>
    <row r="458" spans="1:14" s="1" customFormat="1" x14ac:dyDescent="0.25">
      <c r="A458" s="33">
        <f>VLOOKUP(C458,_RESOURCE_MAP[],3,FALSE)</f>
        <v>2</v>
      </c>
      <c r="B458" s="25" t="str">
        <f>IFERROR(VLOOKUP(C458,_PACKAGES_MAP[],3,FALSE),"-")</f>
        <v>DDNS</v>
      </c>
      <c r="C458" s="32" t="s">
        <v>1960</v>
      </c>
      <c r="D458" s="32" t="s">
        <v>19</v>
      </c>
      <c r="E458" s="32" t="s">
        <v>1962</v>
      </c>
      <c r="F458" s="32" t="str">
        <f>VLOOKUP(C458,_RESOURCE_MAP[],2,FALSE)</f>
        <v>Dynamic DNS Hostname</v>
      </c>
      <c r="G458" s="46" t="str">
        <f>CONCATENATE(F458," ",VLOOKUP(E458,_FIELDS_DESCRIPTION_MAP[],2,FALSE))</f>
        <v>Dynamic DNS Hostname Fully Qualified Domain Name (FQDN).</v>
      </c>
      <c r="H458" s="32" t="s">
        <v>565</v>
      </c>
      <c r="I458" s="32" t="s">
        <v>564</v>
      </c>
      <c r="J458" s="32" t="s">
        <v>552</v>
      </c>
      <c r="K458" s="34" t="s">
        <v>1</v>
      </c>
      <c r="L458" s="34" t="s">
        <v>1270</v>
      </c>
      <c r="M458" s="34" t="s">
        <v>1</v>
      </c>
      <c r="N458" s="72" t="str">
        <f t="shared" si="7"/>
        <v xml:space="preserve">Possible values are valid FQDN. </v>
      </c>
    </row>
    <row r="459" spans="1:14" s="1" customFormat="1" x14ac:dyDescent="0.25">
      <c r="A459" s="33">
        <f>VLOOKUP(C459,_RESOURCE_MAP[],3,FALSE)</f>
        <v>2</v>
      </c>
      <c r="B459" s="25" t="str">
        <f>IFERROR(VLOOKUP(C459,_PACKAGES_MAP[],3,FALSE),"-")</f>
        <v>DDNS</v>
      </c>
      <c r="C459" s="32" t="s">
        <v>1960</v>
      </c>
      <c r="D459" s="32" t="s">
        <v>19</v>
      </c>
      <c r="E459" s="32" t="s">
        <v>558</v>
      </c>
      <c r="F459" s="32" t="str">
        <f>VLOOKUP(C459,_RESOURCE_MAP[],2,FALSE)</f>
        <v>Dynamic DNS Hostname</v>
      </c>
      <c r="G459" s="46" t="str">
        <f>CONCATENATE(F459," ",VLOOKUP(E459,_FIELDS_DESCRIPTION_MAP[],2,FALSE))</f>
        <v>Dynamic DNS Hostname unique identifier.</v>
      </c>
      <c r="H459" s="32" t="s">
        <v>565</v>
      </c>
      <c r="I459" s="32" t="s">
        <v>563</v>
      </c>
      <c r="J459" s="32" t="s">
        <v>561</v>
      </c>
      <c r="K459" s="34" t="s">
        <v>1185</v>
      </c>
      <c r="L459" s="34" t="s">
        <v>1194</v>
      </c>
      <c r="M459" s="34" t="s">
        <v>1</v>
      </c>
      <c r="N459" s="72" t="str">
        <f t="shared" si="7"/>
        <v xml:space="preserve">Default Value is "Integer starting at 0". Possible values are any string with length from 1 up to 64 chars. </v>
      </c>
    </row>
    <row r="460" spans="1:14" s="1" customFormat="1" x14ac:dyDescent="0.25">
      <c r="A460" s="33">
        <f>VLOOKUP(C460,_RESOURCE_MAP[],3,FALSE)</f>
        <v>2</v>
      </c>
      <c r="B460" s="25" t="str">
        <f>IFERROR(VLOOKUP(C460,_PACKAGES_MAP[],3,FALSE),"-")</f>
        <v>DDNS</v>
      </c>
      <c r="C460" s="32" t="s">
        <v>1960</v>
      </c>
      <c r="D460" s="32" t="s">
        <v>19</v>
      </c>
      <c r="E460" s="32" t="s">
        <v>605</v>
      </c>
      <c r="F460" s="32" t="str">
        <f>VLOOKUP(C460,_RESOURCE_MAP[],2,FALSE)</f>
        <v>Dynamic DNS Hostname</v>
      </c>
      <c r="G460" s="46" t="str">
        <f>CONCATENATE(F460," ",VLOOKUP(E460,_FIELDS_DESCRIPTION_MAP[],2,FALSE))</f>
        <v>Dynamic DNS Hostname interface.</v>
      </c>
      <c r="H460" s="32" t="s">
        <v>20</v>
      </c>
      <c r="I460" s="32" t="s">
        <v>564</v>
      </c>
      <c r="J460" s="32" t="s">
        <v>561</v>
      </c>
      <c r="K460" s="34" t="s">
        <v>1973</v>
      </c>
      <c r="L460" s="34" t="s">
        <v>1974</v>
      </c>
      <c r="M460" s="34" t="s">
        <v>1</v>
      </c>
      <c r="N460" s="72" t="str">
        <f t="shared" si="7"/>
        <v xml:space="preserve">Default Value is "same interfaces as specified on the "Services.Broadband.Data" service.". Possible values are any valid "Interface.IP.{InterfaceId}" object. </v>
      </c>
    </row>
    <row r="461" spans="1:14" s="1" customFormat="1" x14ac:dyDescent="0.25">
      <c r="A461" s="33">
        <f>VLOOKUP(C461,_RESOURCE_MAP[],3,FALSE)</f>
        <v>2</v>
      </c>
      <c r="B461" s="25" t="str">
        <f>IFERROR(VLOOKUP(C461,_PACKAGES_MAP[],3,FALSE),"-")</f>
        <v>DDNS</v>
      </c>
      <c r="C461" s="32" t="s">
        <v>1960</v>
      </c>
      <c r="D461" s="32" t="s">
        <v>19</v>
      </c>
      <c r="E461" s="32" t="s">
        <v>360</v>
      </c>
      <c r="F461" s="32" t="str">
        <f>VLOOKUP(C461,_RESOURCE_MAP[],2,FALSE)</f>
        <v>Dynamic DNS Hostname</v>
      </c>
      <c r="G461" s="46" t="str">
        <f>CONCATENATE(F461," ",VLOOKUP(E461,_FIELDS_DESCRIPTION_MAP[],2,FALSE))</f>
        <v>Dynamic DNS Hostname name (alias).</v>
      </c>
      <c r="H461" s="32" t="s">
        <v>565</v>
      </c>
      <c r="I461" s="32" t="s">
        <v>564</v>
      </c>
      <c r="J461" s="32" t="s">
        <v>561</v>
      </c>
      <c r="K461" s="34" t="s">
        <v>1</v>
      </c>
      <c r="L461" s="34" t="s">
        <v>1972</v>
      </c>
      <c r="M461" s="34" t="s">
        <v>1</v>
      </c>
      <c r="N461" s="72" t="str">
        <f t="shared" si="7"/>
        <v xml:space="preserve">Possible values are copies the FQDN value. </v>
      </c>
    </row>
    <row r="462" spans="1:14" s="1" customFormat="1" x14ac:dyDescent="0.25">
      <c r="A462" s="33">
        <f>VLOOKUP(C462,_RESOURCE_MAP[],3,FALSE)</f>
        <v>2</v>
      </c>
      <c r="B462" s="25" t="str">
        <f>IFERROR(VLOOKUP(C462,_PACKAGES_MAP[],3,FALSE),"-")</f>
        <v>DDNS</v>
      </c>
      <c r="C462" s="32" t="s">
        <v>1960</v>
      </c>
      <c r="D462" s="32" t="s">
        <v>19</v>
      </c>
      <c r="E462" s="32" t="s">
        <v>1963</v>
      </c>
      <c r="F462" s="32" t="str">
        <f>VLOOKUP(C462,_RESOURCE_MAP[],2,FALSE)</f>
        <v>Dynamic DNS Hostname</v>
      </c>
      <c r="G462" s="46" t="str">
        <f>CONCATENATE(F462," ",VLOOKUP(E462,_FIELDS_DESCRIPTION_MAP[],2,FALSE))</f>
        <v>Dynamic DNS Hostname update IPv4 address enable flag.</v>
      </c>
      <c r="H462" s="32" t="s">
        <v>567</v>
      </c>
      <c r="I462" s="32" t="s">
        <v>564</v>
      </c>
      <c r="J462" s="32" t="s">
        <v>561</v>
      </c>
      <c r="K462" s="34" t="s">
        <v>1183</v>
      </c>
      <c r="L462" s="34" t="s">
        <v>1184</v>
      </c>
      <c r="M462" s="34" t="s">
        <v>1</v>
      </c>
      <c r="N462" s="72" t="str">
        <f t="shared" si="7"/>
        <v xml:space="preserve">Default Value is "true". Possible values are "true" or "false". </v>
      </c>
    </row>
    <row r="463" spans="1:14" s="1" customFormat="1" x14ac:dyDescent="0.25">
      <c r="A463" s="33">
        <f>VLOOKUP(C463,_RESOURCE_MAP[],3,FALSE)</f>
        <v>2</v>
      </c>
      <c r="B463" s="25" t="str">
        <f>IFERROR(VLOOKUP(C463,_PACKAGES_MAP[],3,FALSE),"-")</f>
        <v>DDNS</v>
      </c>
      <c r="C463" s="32" t="s">
        <v>1960</v>
      </c>
      <c r="D463" s="32" t="s">
        <v>19</v>
      </c>
      <c r="E463" s="32" t="s">
        <v>1964</v>
      </c>
      <c r="F463" s="32" t="str">
        <f>VLOOKUP(C463,_RESOURCE_MAP[],2,FALSE)</f>
        <v>Dynamic DNS Hostname</v>
      </c>
      <c r="G463" s="46" t="str">
        <f>CONCATENATE(F463," ",VLOOKUP(E463,_FIELDS_DESCRIPTION_MAP[],2,FALSE))</f>
        <v>Dynamic DNS Hostname update IPv6 address enable flag.</v>
      </c>
      <c r="H463" s="32" t="s">
        <v>567</v>
      </c>
      <c r="I463" s="32" t="s">
        <v>564</v>
      </c>
      <c r="J463" s="32" t="s">
        <v>561</v>
      </c>
      <c r="K463" s="34" t="s">
        <v>1219</v>
      </c>
      <c r="L463" s="34" t="s">
        <v>1184</v>
      </c>
      <c r="M463" s="34" t="s">
        <v>1</v>
      </c>
      <c r="N463" s="72" t="str">
        <f t="shared" si="7"/>
        <v xml:space="preserve">Default Value is "false". Possible values are "true" or "false". </v>
      </c>
    </row>
    <row r="464" spans="1:14" s="1" customFormat="1" x14ac:dyDescent="0.25">
      <c r="A464" s="33">
        <f>VLOOKUP(C464,_RESOURCE_MAP[],3,FALSE)</f>
        <v>2</v>
      </c>
      <c r="B464" s="25" t="str">
        <f>IFERROR(VLOOKUP(C464,_PACKAGES_MAP[],3,FALSE),"-")</f>
        <v>DDNS</v>
      </c>
      <c r="C464" s="32" t="s">
        <v>1960</v>
      </c>
      <c r="D464" s="32" t="s">
        <v>20</v>
      </c>
      <c r="E464" s="32" t="s">
        <v>569</v>
      </c>
      <c r="F464" s="32" t="str">
        <f>VLOOKUP(C464,_RESOURCE_MAP[],2,FALSE)</f>
        <v>Dynamic DNS Hostname</v>
      </c>
      <c r="G464" s="46" t="str">
        <f>CONCATENATE(F464," ",VLOOKUP(E464,_FIELDS_DESCRIPTION_MAP[],2,FALSE))</f>
        <v>Dynamic DNS Hostname maximum number of returned entries.</v>
      </c>
      <c r="H464" s="32" t="s">
        <v>570</v>
      </c>
      <c r="I464" s="32" t="s">
        <v>563</v>
      </c>
      <c r="J464" s="32" t="s">
        <v>561</v>
      </c>
      <c r="K464" s="34" t="s">
        <v>1186</v>
      </c>
      <c r="L464" s="34" t="s">
        <v>1187</v>
      </c>
      <c r="M464" s="34" t="s">
        <v>1</v>
      </c>
      <c r="N464" s="72" t="str">
        <f t="shared" si="7"/>
        <v xml:space="preserve">Default Value is "0". Possible values are "0" to fetch all entries or positive integer. </v>
      </c>
    </row>
    <row r="465" spans="1:14" s="1" customFormat="1" x14ac:dyDescent="0.25">
      <c r="A465" s="33">
        <f>VLOOKUP(C465,_RESOURCE_MAP[],3,FALSE)</f>
        <v>2</v>
      </c>
      <c r="B465" s="25" t="str">
        <f>IFERROR(VLOOKUP(C465,_PACKAGES_MAP[],3,FALSE),"-")</f>
        <v>DDNS</v>
      </c>
      <c r="C465" s="32" t="s">
        <v>1960</v>
      </c>
      <c r="D465" s="32" t="s">
        <v>20</v>
      </c>
      <c r="E465" s="32" t="s">
        <v>20</v>
      </c>
      <c r="F465" s="32" t="str">
        <f>VLOOKUP(C465,_RESOURCE_MAP[],2,FALSE)</f>
        <v>Dynamic DNS Hostname</v>
      </c>
      <c r="G465" s="46" t="str">
        <f>CONCATENATE(F465," ",VLOOKUP(E465,_FIELDS_DESCRIPTION_MAP[],2,FALSE))</f>
        <v>Dynamic DNS Hostname list of entries.</v>
      </c>
      <c r="H465" s="32" t="s">
        <v>20</v>
      </c>
      <c r="I465" s="32" t="s">
        <v>572</v>
      </c>
      <c r="J465" s="32" t="s">
        <v>1</v>
      </c>
      <c r="K465" s="34" t="s">
        <v>1</v>
      </c>
      <c r="L465" s="34" t="s">
        <v>1</v>
      </c>
      <c r="M465" s="34" t="s">
        <v>1</v>
      </c>
      <c r="N465" s="72" t="str">
        <f t="shared" si="7"/>
        <v>-</v>
      </c>
    </row>
    <row r="466" spans="1:14" s="1" customFormat="1" x14ac:dyDescent="0.25">
      <c r="A466" s="33">
        <f>VLOOKUP(C466,_RESOURCE_MAP[],3,FALSE)</f>
        <v>2</v>
      </c>
      <c r="B466" s="25" t="str">
        <f>IFERROR(VLOOKUP(C466,_PACKAGES_MAP[],3,FALSE),"-")</f>
        <v>DDNS</v>
      </c>
      <c r="C466" s="32" t="s">
        <v>1960</v>
      </c>
      <c r="D466" s="32" t="s">
        <v>20</v>
      </c>
      <c r="E466" s="32" t="s">
        <v>571</v>
      </c>
      <c r="F466" s="32" t="str">
        <f>VLOOKUP(C466,_RESOURCE_MAP[],2,FALSE)</f>
        <v>Dynamic DNS Hostname</v>
      </c>
      <c r="G466" s="46" t="str">
        <f>CONCATENATE(F466," ",VLOOKUP(E466,_FIELDS_DESCRIPTION_MAP[],2,FALSE))</f>
        <v>Dynamic DNS Hostname list start offset.</v>
      </c>
      <c r="H466" s="32" t="s">
        <v>570</v>
      </c>
      <c r="I466" s="32" t="s">
        <v>563</v>
      </c>
      <c r="J466" s="32" t="s">
        <v>561</v>
      </c>
      <c r="K466" s="34" t="s">
        <v>1186</v>
      </c>
      <c r="L466" s="34" t="s">
        <v>1205</v>
      </c>
      <c r="M466" s="34" t="s">
        <v>1</v>
      </c>
      <c r="N466" s="72" t="str">
        <f t="shared" si="7"/>
        <v xml:space="preserve">Default Value is "0". Possible values are &gt;= 0. </v>
      </c>
    </row>
    <row r="467" spans="1:14" s="1" customFormat="1" x14ac:dyDescent="0.25">
      <c r="A467" s="33">
        <f>VLOOKUP(C467,_RESOURCE_MAP[],3,FALSE)</f>
        <v>2</v>
      </c>
      <c r="B467" s="25" t="str">
        <f>IFERROR(VLOOKUP(C467,_PACKAGES_MAP[],3,FALSE),"-")</f>
        <v>DDNS</v>
      </c>
      <c r="C467" s="27" t="s">
        <v>1961</v>
      </c>
      <c r="D467" s="32" t="s">
        <v>22</v>
      </c>
      <c r="E467" s="32" t="s">
        <v>566</v>
      </c>
      <c r="F467" s="32" t="str">
        <f>VLOOKUP(C467,_RESOURCE_MAP[],2,FALSE)</f>
        <v>Dynamic DNS Hostname</v>
      </c>
      <c r="G467" s="46" t="str">
        <f>CONCATENATE(F467," ",VLOOKUP(E467,_FIELDS_DESCRIPTION_MAP[],2,FALSE))</f>
        <v>Dynamic DNS Hostname administrative status.</v>
      </c>
      <c r="H467" s="32" t="s">
        <v>567</v>
      </c>
      <c r="I467" s="32" t="s">
        <v>572</v>
      </c>
      <c r="J467" s="32" t="s">
        <v>1</v>
      </c>
      <c r="K467" s="34" t="s">
        <v>1</v>
      </c>
      <c r="L467" s="34" t="s">
        <v>1184</v>
      </c>
      <c r="M467" s="34" t="s">
        <v>1</v>
      </c>
      <c r="N467" s="72" t="str">
        <f t="shared" si="7"/>
        <v xml:space="preserve">Possible values are "true" or "false". </v>
      </c>
    </row>
    <row r="468" spans="1:14" s="1" customFormat="1" x14ac:dyDescent="0.25">
      <c r="A468" s="33">
        <f>VLOOKUP(C468,_RESOURCE_MAP[],3,FALSE)</f>
        <v>2</v>
      </c>
      <c r="B468" s="25" t="str">
        <f>IFERROR(VLOOKUP(C468,_PACKAGES_MAP[],3,FALSE),"-")</f>
        <v>DDNS</v>
      </c>
      <c r="C468" s="27" t="s">
        <v>1961</v>
      </c>
      <c r="D468" s="32" t="s">
        <v>22</v>
      </c>
      <c r="E468" s="32" t="s">
        <v>1962</v>
      </c>
      <c r="F468" s="32" t="str">
        <f>VLOOKUP(C468,_RESOURCE_MAP[],2,FALSE)</f>
        <v>Dynamic DNS Hostname</v>
      </c>
      <c r="G468" s="46" t="str">
        <f>CONCATENATE(F468," ",VLOOKUP(E468,_FIELDS_DESCRIPTION_MAP[],2,FALSE))</f>
        <v>Dynamic DNS Hostname Fully Qualified Domain Name (FQDN).</v>
      </c>
      <c r="H468" s="32" t="s">
        <v>565</v>
      </c>
      <c r="I468" s="32" t="s">
        <v>572</v>
      </c>
      <c r="J468" s="32" t="s">
        <v>1</v>
      </c>
      <c r="K468" s="34" t="s">
        <v>1</v>
      </c>
      <c r="L468" s="34" t="s">
        <v>1270</v>
      </c>
      <c r="M468" s="34" t="s">
        <v>1</v>
      </c>
      <c r="N468" s="72" t="str">
        <f t="shared" si="7"/>
        <v xml:space="preserve">Possible values are valid FQDN. </v>
      </c>
    </row>
    <row r="469" spans="1:14" s="1" customFormat="1" x14ac:dyDescent="0.25">
      <c r="A469" s="33">
        <f>VLOOKUP(C469,_RESOURCE_MAP[],3,FALSE)</f>
        <v>2</v>
      </c>
      <c r="B469" s="25" t="str">
        <f>IFERROR(VLOOKUP(C469,_PACKAGES_MAP[],3,FALSE),"-")</f>
        <v>DDNS</v>
      </c>
      <c r="C469" s="27" t="s">
        <v>1961</v>
      </c>
      <c r="D469" s="32" t="s">
        <v>22</v>
      </c>
      <c r="E469" s="32" t="s">
        <v>558</v>
      </c>
      <c r="F469" s="32" t="str">
        <f>VLOOKUP(C469,_RESOURCE_MAP[],2,FALSE)</f>
        <v>Dynamic DNS Hostname</v>
      </c>
      <c r="G469" s="46" t="str">
        <f>CONCATENATE(F469," ",VLOOKUP(E469,_FIELDS_DESCRIPTION_MAP[],2,FALSE))</f>
        <v>Dynamic DNS Hostname unique identifier.</v>
      </c>
      <c r="H469" s="32" t="s">
        <v>565</v>
      </c>
      <c r="I469" s="32" t="s">
        <v>572</v>
      </c>
      <c r="J469" s="32" t="s">
        <v>1</v>
      </c>
      <c r="K469" s="34" t="s">
        <v>1</v>
      </c>
      <c r="L469" s="34" t="s">
        <v>1194</v>
      </c>
      <c r="M469" s="34" t="s">
        <v>1</v>
      </c>
      <c r="N469" s="72" t="str">
        <f t="shared" si="7"/>
        <v xml:space="preserve">Possible values are any string with length from 1 up to 64 chars. </v>
      </c>
    </row>
    <row r="470" spans="1:14" s="1" customFormat="1" x14ac:dyDescent="0.25">
      <c r="A470" s="33">
        <f>VLOOKUP(C470,_RESOURCE_MAP[],3,FALSE)</f>
        <v>2</v>
      </c>
      <c r="B470" s="25" t="str">
        <f>IFERROR(VLOOKUP(C470,_PACKAGES_MAP[],3,FALSE),"-")</f>
        <v>DDNS</v>
      </c>
      <c r="C470" s="27" t="s">
        <v>1961</v>
      </c>
      <c r="D470" s="32" t="s">
        <v>22</v>
      </c>
      <c r="E470" s="32" t="s">
        <v>605</v>
      </c>
      <c r="F470" s="32" t="str">
        <f>VLOOKUP(C470,_RESOURCE_MAP[],2,FALSE)</f>
        <v>Dynamic DNS Hostname</v>
      </c>
      <c r="G470" s="46" t="str">
        <f>CONCATENATE(F470," ",VLOOKUP(E470,_FIELDS_DESCRIPTION_MAP[],2,FALSE))</f>
        <v>Dynamic DNS Hostname interface.</v>
      </c>
      <c r="H470" s="32" t="s">
        <v>20</v>
      </c>
      <c r="I470" s="32" t="s">
        <v>572</v>
      </c>
      <c r="J470" s="32" t="s">
        <v>1</v>
      </c>
      <c r="K470" s="34" t="s">
        <v>1</v>
      </c>
      <c r="L470" s="34" t="s">
        <v>1974</v>
      </c>
      <c r="M470" s="34" t="s">
        <v>1</v>
      </c>
      <c r="N470" s="72" t="str">
        <f t="shared" si="7"/>
        <v xml:space="preserve">Possible values are any valid "Interface.IP.{InterfaceId}" object. </v>
      </c>
    </row>
    <row r="471" spans="1:14" s="1" customFormat="1" x14ac:dyDescent="0.25">
      <c r="A471" s="33">
        <f>VLOOKUP(C471,_RESOURCE_MAP[],3,FALSE)</f>
        <v>2</v>
      </c>
      <c r="B471" s="25" t="str">
        <f>IFERROR(VLOOKUP(C471,_PACKAGES_MAP[],3,FALSE),"-")</f>
        <v>DDNS</v>
      </c>
      <c r="C471" s="27" t="s">
        <v>1961</v>
      </c>
      <c r="D471" s="32" t="s">
        <v>22</v>
      </c>
      <c r="E471" s="32" t="s">
        <v>360</v>
      </c>
      <c r="F471" s="32" t="str">
        <f>VLOOKUP(C471,_RESOURCE_MAP[],2,FALSE)</f>
        <v>Dynamic DNS Hostname</v>
      </c>
      <c r="G471" s="46" t="str">
        <f>CONCATENATE(F471," ",VLOOKUP(E471,_FIELDS_DESCRIPTION_MAP[],2,FALSE))</f>
        <v>Dynamic DNS Hostname name (alias).</v>
      </c>
      <c r="H471" s="32" t="s">
        <v>565</v>
      </c>
      <c r="I471" s="32" t="s">
        <v>572</v>
      </c>
      <c r="J471" s="32" t="s">
        <v>1</v>
      </c>
      <c r="K471" s="34" t="s">
        <v>1</v>
      </c>
      <c r="L471" s="34" t="s">
        <v>1194</v>
      </c>
      <c r="M471" s="34" t="s">
        <v>1</v>
      </c>
      <c r="N471" s="72" t="str">
        <f t="shared" si="7"/>
        <v xml:space="preserve">Possible values are any string with length from 1 up to 64 chars. </v>
      </c>
    </row>
    <row r="472" spans="1:14" s="1" customFormat="1" x14ac:dyDescent="0.25">
      <c r="A472" s="33">
        <f>VLOOKUP(C472,_RESOURCE_MAP[],3,FALSE)</f>
        <v>2</v>
      </c>
      <c r="B472" s="25" t="str">
        <f>IFERROR(VLOOKUP(C472,_PACKAGES_MAP[],3,FALSE),"-")</f>
        <v>DDNS</v>
      </c>
      <c r="C472" s="27" t="s">
        <v>1961</v>
      </c>
      <c r="D472" s="32" t="s">
        <v>22</v>
      </c>
      <c r="E472" s="32" t="s">
        <v>579</v>
      </c>
      <c r="F472" s="32" t="str">
        <f>VLOOKUP(C472,_RESOURCE_MAP[],2,FALSE)</f>
        <v>Dynamic DNS Hostname</v>
      </c>
      <c r="G472" s="46" t="str">
        <f>CONCATENATE(F472," ",VLOOKUP(E472,_FIELDS_DESCRIPTION_MAP[],2,FALSE))</f>
        <v>Dynamic DNS Hostname operational status.</v>
      </c>
      <c r="H472" s="32" t="s">
        <v>565</v>
      </c>
      <c r="I472" s="32" t="s">
        <v>572</v>
      </c>
      <c r="J472" s="32" t="s">
        <v>1</v>
      </c>
      <c r="K472" s="34" t="s">
        <v>1</v>
      </c>
      <c r="L472" s="34" t="s">
        <v>1711</v>
      </c>
      <c r="M472" s="34" t="s">
        <v>1</v>
      </c>
      <c r="N472" s="72" t="str">
        <f t="shared" si="7"/>
        <v xml:space="preserve">Possible values are 
- "Synced" (the client has performed an update request since the last IP address change).
- "Pending" (the IP has changed, but the client has not yet updated the server).
- "Disabled" (the client is disabled).
- "Unauthorized" (client is able to reach the server but credentials were refused).
- "Unreachable" (client is not able to reach the server).
- "Error" (generic error used in other circumstances such as invalid configuration).. </v>
      </c>
    </row>
    <row r="473" spans="1:14" s="1" customFormat="1" x14ac:dyDescent="0.25">
      <c r="A473" s="33">
        <f>VLOOKUP(C473,_RESOURCE_MAP[],3,FALSE)</f>
        <v>2</v>
      </c>
      <c r="B473" s="25" t="str">
        <f>IFERROR(VLOOKUP(C473,_PACKAGES_MAP[],3,FALSE),"-")</f>
        <v>DDNS</v>
      </c>
      <c r="C473" s="27" t="s">
        <v>1961</v>
      </c>
      <c r="D473" s="32" t="s">
        <v>22</v>
      </c>
      <c r="E473" s="32" t="s">
        <v>1963</v>
      </c>
      <c r="F473" s="32" t="str">
        <f>VLOOKUP(C473,_RESOURCE_MAP[],2,FALSE)</f>
        <v>Dynamic DNS Hostname</v>
      </c>
      <c r="G473" s="46" t="str">
        <f>CONCATENATE(F473," ",VLOOKUP(E473,_FIELDS_DESCRIPTION_MAP[],2,FALSE))</f>
        <v>Dynamic DNS Hostname update IPv4 address enable flag.</v>
      </c>
      <c r="H473" s="32" t="s">
        <v>567</v>
      </c>
      <c r="I473" s="32" t="s">
        <v>572</v>
      </c>
      <c r="J473" s="32" t="s">
        <v>1</v>
      </c>
      <c r="K473" s="34" t="s">
        <v>1</v>
      </c>
      <c r="L473" s="34" t="s">
        <v>1184</v>
      </c>
      <c r="M473" s="34" t="s">
        <v>1</v>
      </c>
      <c r="N473" s="72" t="str">
        <f t="shared" si="7"/>
        <v xml:space="preserve">Possible values are "true" or "false". </v>
      </c>
    </row>
    <row r="474" spans="1:14" s="1" customFormat="1" x14ac:dyDescent="0.25">
      <c r="A474" s="33">
        <f>VLOOKUP(C474,_RESOURCE_MAP[],3,FALSE)</f>
        <v>2</v>
      </c>
      <c r="B474" s="25" t="str">
        <f>IFERROR(VLOOKUP(C474,_PACKAGES_MAP[],3,FALSE),"-")</f>
        <v>DDNS</v>
      </c>
      <c r="C474" s="27" t="s">
        <v>1961</v>
      </c>
      <c r="D474" s="32" t="s">
        <v>22</v>
      </c>
      <c r="E474" s="32" t="s">
        <v>1964</v>
      </c>
      <c r="F474" s="32" t="str">
        <f>VLOOKUP(C474,_RESOURCE_MAP[],2,FALSE)</f>
        <v>Dynamic DNS Hostname</v>
      </c>
      <c r="G474" s="46" t="str">
        <f>CONCATENATE(F474," ",VLOOKUP(E474,_FIELDS_DESCRIPTION_MAP[],2,FALSE))</f>
        <v>Dynamic DNS Hostname update IPv6 address enable flag.</v>
      </c>
      <c r="H474" s="32" t="s">
        <v>567</v>
      </c>
      <c r="I474" s="32" t="s">
        <v>572</v>
      </c>
      <c r="J474" s="32" t="s">
        <v>1</v>
      </c>
      <c r="K474" s="34" t="s">
        <v>1</v>
      </c>
      <c r="L474" s="34" t="s">
        <v>1184</v>
      </c>
      <c r="M474" s="34" t="s">
        <v>1</v>
      </c>
      <c r="N474" s="72" t="str">
        <f t="shared" si="7"/>
        <v xml:space="preserve">Possible values are "true" or "false". </v>
      </c>
    </row>
    <row r="475" spans="1:14" s="1" customFormat="1" x14ac:dyDescent="0.25">
      <c r="A475" s="33">
        <f>VLOOKUP(C475,_RESOURCE_MAP[],3,FALSE)</f>
        <v>2</v>
      </c>
      <c r="B475" s="25" t="str">
        <f>IFERROR(VLOOKUP(C475,_PACKAGES_MAP[],3,FALSE),"-")</f>
        <v>DDNS</v>
      </c>
      <c r="C475" s="27" t="s">
        <v>1961</v>
      </c>
      <c r="D475" s="32" t="s">
        <v>21</v>
      </c>
      <c r="E475" s="32" t="s">
        <v>566</v>
      </c>
      <c r="F475" s="32" t="str">
        <f>VLOOKUP(C475,_RESOURCE_MAP[],2,FALSE)</f>
        <v>Dynamic DNS Hostname</v>
      </c>
      <c r="G475" s="46" t="str">
        <f>CONCATENATE(F475," ",VLOOKUP(E475,_FIELDS_DESCRIPTION_MAP[],2,FALSE))</f>
        <v>Dynamic DNS Hostname administrative status.</v>
      </c>
      <c r="H475" s="32" t="s">
        <v>567</v>
      </c>
      <c r="I475" s="32" t="s">
        <v>564</v>
      </c>
      <c r="J475" s="32" t="s">
        <v>561</v>
      </c>
      <c r="K475" s="34" t="s">
        <v>1658</v>
      </c>
      <c r="L475" s="34" t="s">
        <v>1184</v>
      </c>
      <c r="M475" s="34" t="s">
        <v>1</v>
      </c>
      <c r="N475" s="72" t="str">
        <f t="shared" si="7"/>
        <v xml:space="preserve">Default Value is "the existing configuration". Possible values are "true" or "false". </v>
      </c>
    </row>
    <row r="476" spans="1:14" s="1" customFormat="1" x14ac:dyDescent="0.25">
      <c r="A476" s="33">
        <f>VLOOKUP(C476,_RESOURCE_MAP[],3,FALSE)</f>
        <v>2</v>
      </c>
      <c r="B476" s="25" t="str">
        <f>IFERROR(VLOOKUP(C476,_PACKAGES_MAP[],3,FALSE),"-")</f>
        <v>DDNS</v>
      </c>
      <c r="C476" s="27" t="s">
        <v>1961</v>
      </c>
      <c r="D476" s="32" t="s">
        <v>21</v>
      </c>
      <c r="E476" s="32" t="s">
        <v>1962</v>
      </c>
      <c r="F476" s="32" t="str">
        <f>VLOOKUP(C476,_RESOURCE_MAP[],2,FALSE)</f>
        <v>Dynamic DNS Hostname</v>
      </c>
      <c r="G476" s="46" t="str">
        <f>CONCATENATE(F476," ",VLOOKUP(E476,_FIELDS_DESCRIPTION_MAP[],2,FALSE))</f>
        <v>Dynamic DNS Hostname Fully Qualified Domain Name (FQDN).</v>
      </c>
      <c r="H476" s="32" t="s">
        <v>565</v>
      </c>
      <c r="I476" s="32" t="s">
        <v>564</v>
      </c>
      <c r="J476" s="32" t="s">
        <v>561</v>
      </c>
      <c r="K476" s="34" t="s">
        <v>1658</v>
      </c>
      <c r="L476" s="34" t="s">
        <v>1270</v>
      </c>
      <c r="M476" s="34" t="s">
        <v>1</v>
      </c>
      <c r="N476" s="72" t="str">
        <f t="shared" si="7"/>
        <v xml:space="preserve">Default Value is "the existing configuration". Possible values are valid FQDN. </v>
      </c>
    </row>
    <row r="477" spans="1:14" s="1" customFormat="1" x14ac:dyDescent="0.25">
      <c r="A477" s="33">
        <f>VLOOKUP(C477,_RESOURCE_MAP[],3,FALSE)</f>
        <v>2</v>
      </c>
      <c r="B477" s="25" t="str">
        <f>IFERROR(VLOOKUP(C477,_PACKAGES_MAP[],3,FALSE),"-")</f>
        <v>DDNS</v>
      </c>
      <c r="C477" s="27" t="s">
        <v>1961</v>
      </c>
      <c r="D477" s="32" t="s">
        <v>21</v>
      </c>
      <c r="E477" s="32" t="s">
        <v>605</v>
      </c>
      <c r="F477" s="32" t="str">
        <f>VLOOKUP(C477,_RESOURCE_MAP[],2,FALSE)</f>
        <v>Dynamic DNS Hostname</v>
      </c>
      <c r="G477" s="46" t="str">
        <f>CONCATENATE(F477," ",VLOOKUP(E477,_FIELDS_DESCRIPTION_MAP[],2,FALSE))</f>
        <v>Dynamic DNS Hostname interface.</v>
      </c>
      <c r="H477" s="32" t="s">
        <v>20</v>
      </c>
      <c r="I477" s="32" t="s">
        <v>564</v>
      </c>
      <c r="J477" s="32" t="s">
        <v>561</v>
      </c>
      <c r="K477" s="34" t="s">
        <v>1658</v>
      </c>
      <c r="L477" s="34" t="s">
        <v>1974</v>
      </c>
      <c r="M477" s="34" t="s">
        <v>1</v>
      </c>
      <c r="N477" s="72" t="str">
        <f t="shared" si="7"/>
        <v xml:space="preserve">Default Value is "the existing configuration". Possible values are any valid "Interface.IP.{InterfaceId}" object. </v>
      </c>
    </row>
    <row r="478" spans="1:14" s="1" customFormat="1" x14ac:dyDescent="0.25">
      <c r="A478" s="33">
        <f>VLOOKUP(C478,_RESOURCE_MAP[],3,FALSE)</f>
        <v>2</v>
      </c>
      <c r="B478" s="25" t="str">
        <f>IFERROR(VLOOKUP(C478,_PACKAGES_MAP[],3,FALSE),"-")</f>
        <v>DDNS</v>
      </c>
      <c r="C478" s="27" t="s">
        <v>1961</v>
      </c>
      <c r="D478" s="32" t="s">
        <v>21</v>
      </c>
      <c r="E478" s="32" t="s">
        <v>360</v>
      </c>
      <c r="F478" s="32" t="str">
        <f>VLOOKUP(C478,_RESOURCE_MAP[],2,FALSE)</f>
        <v>Dynamic DNS Hostname</v>
      </c>
      <c r="G478" s="46" t="str">
        <f>CONCATENATE(F478," ",VLOOKUP(E478,_FIELDS_DESCRIPTION_MAP[],2,FALSE))</f>
        <v>Dynamic DNS Hostname name (alias).</v>
      </c>
      <c r="H478" s="32" t="s">
        <v>565</v>
      </c>
      <c r="I478" s="32" t="s">
        <v>564</v>
      </c>
      <c r="J478" s="32" t="s">
        <v>561</v>
      </c>
      <c r="K478" s="34" t="s">
        <v>1658</v>
      </c>
      <c r="L478" s="34" t="s">
        <v>1972</v>
      </c>
      <c r="M478" s="34" t="s">
        <v>1</v>
      </c>
      <c r="N478" s="72" t="str">
        <f t="shared" si="7"/>
        <v xml:space="preserve">Default Value is "the existing configuration". Possible values are copies the FQDN value. </v>
      </c>
    </row>
    <row r="479" spans="1:14" s="1" customFormat="1" x14ac:dyDescent="0.25">
      <c r="A479" s="33">
        <f>VLOOKUP(C479,_RESOURCE_MAP[],3,FALSE)</f>
        <v>2</v>
      </c>
      <c r="B479" s="25" t="str">
        <f>IFERROR(VLOOKUP(C479,_PACKAGES_MAP[],3,FALSE),"-")</f>
        <v>DDNS</v>
      </c>
      <c r="C479" s="27" t="s">
        <v>1961</v>
      </c>
      <c r="D479" s="32" t="s">
        <v>21</v>
      </c>
      <c r="E479" s="32" t="s">
        <v>1963</v>
      </c>
      <c r="F479" s="32" t="str">
        <f>VLOOKUP(C479,_RESOURCE_MAP[],2,FALSE)</f>
        <v>Dynamic DNS Hostname</v>
      </c>
      <c r="G479" s="46" t="str">
        <f>CONCATENATE(F479," ",VLOOKUP(E479,_FIELDS_DESCRIPTION_MAP[],2,FALSE))</f>
        <v>Dynamic DNS Hostname update IPv4 address enable flag.</v>
      </c>
      <c r="H479" s="32" t="s">
        <v>567</v>
      </c>
      <c r="I479" s="32" t="s">
        <v>564</v>
      </c>
      <c r="J479" s="32" t="s">
        <v>561</v>
      </c>
      <c r="K479" s="34" t="s">
        <v>1658</v>
      </c>
      <c r="L479" s="34" t="s">
        <v>1184</v>
      </c>
      <c r="M479" s="34" t="s">
        <v>1</v>
      </c>
      <c r="N479" s="72" t="str">
        <f t="shared" si="7"/>
        <v xml:space="preserve">Default Value is "the existing configuration". Possible values are "true" or "false". </v>
      </c>
    </row>
    <row r="480" spans="1:14" s="1" customFormat="1" x14ac:dyDescent="0.25">
      <c r="A480" s="33">
        <f>VLOOKUP(C480,_RESOURCE_MAP[],3,FALSE)</f>
        <v>2</v>
      </c>
      <c r="B480" s="25" t="str">
        <f>IFERROR(VLOOKUP(C480,_PACKAGES_MAP[],3,FALSE),"-")</f>
        <v>DDNS</v>
      </c>
      <c r="C480" s="27" t="s">
        <v>1961</v>
      </c>
      <c r="D480" s="32" t="s">
        <v>21</v>
      </c>
      <c r="E480" s="32" t="s">
        <v>1964</v>
      </c>
      <c r="F480" s="32" t="str">
        <f>VLOOKUP(C480,_RESOURCE_MAP[],2,FALSE)</f>
        <v>Dynamic DNS Hostname</v>
      </c>
      <c r="G480" s="46" t="str">
        <f>CONCATENATE(F480," ",VLOOKUP(E480,_FIELDS_DESCRIPTION_MAP[],2,FALSE))</f>
        <v>Dynamic DNS Hostname update IPv6 address enable flag.</v>
      </c>
      <c r="H480" s="32" t="s">
        <v>567</v>
      </c>
      <c r="I480" s="32" t="s">
        <v>564</v>
      </c>
      <c r="J480" s="32" t="s">
        <v>561</v>
      </c>
      <c r="K480" s="34" t="s">
        <v>1658</v>
      </c>
      <c r="L480" s="34" t="s">
        <v>1184</v>
      </c>
      <c r="M480" s="34" t="s">
        <v>1</v>
      </c>
      <c r="N480" s="72" t="str">
        <f t="shared" si="7"/>
        <v xml:space="preserve">Default Value is "the existing configuration". Possible values are "true" or "false". </v>
      </c>
    </row>
    <row r="481" spans="1:14" s="1" customFormat="1" x14ac:dyDescent="0.25">
      <c r="A481" s="33">
        <f>VLOOKUP(C481,_RESOURCE_MAP[],3,FALSE)</f>
        <v>2</v>
      </c>
      <c r="B481" s="25" t="str">
        <f>IFERROR(VLOOKUP(C481,_PACKAGES_MAP[],3,FALSE),"-")</f>
        <v>MDNS</v>
      </c>
      <c r="C481" s="32" t="s">
        <v>262</v>
      </c>
      <c r="D481" s="32" t="s">
        <v>22</v>
      </c>
      <c r="E481" s="32" t="s">
        <v>648</v>
      </c>
      <c r="F481" s="32" t="str">
        <f>VLOOKUP(C481,_RESOURCE_MAP[],2,FALSE)</f>
        <v>Multicast DNS</v>
      </c>
      <c r="G481" s="46" t="str">
        <f>CONCATENATE(F481," ",VLOOKUP(E481,_FIELDS_DESCRIPTION_MAP[],2,FALSE))</f>
        <v>Multicast DNS domain name.</v>
      </c>
      <c r="H481" s="32" t="s">
        <v>565</v>
      </c>
      <c r="I481" s="32" t="s">
        <v>572</v>
      </c>
      <c r="J481" s="32" t="s">
        <v>1</v>
      </c>
      <c r="K481" s="34" t="s">
        <v>1</v>
      </c>
      <c r="L481" s="34" t="s">
        <v>1225</v>
      </c>
      <c r="M481" s="34" t="s">
        <v>1</v>
      </c>
      <c r="N481" s="72" t="str">
        <f t="shared" si="7"/>
        <v xml:space="preserve">Possible values are "local". </v>
      </c>
    </row>
    <row r="482" spans="1:14" s="1" customFormat="1" x14ac:dyDescent="0.25">
      <c r="A482" s="33">
        <f>VLOOKUP(C482,_RESOURCE_MAP[],3,FALSE)</f>
        <v>2</v>
      </c>
      <c r="B482" s="25" t="str">
        <f>IFERROR(VLOOKUP(C482,_PACKAGES_MAP[],3,FALSE),"-")</f>
        <v>MDNS</v>
      </c>
      <c r="C482" s="32" t="s">
        <v>262</v>
      </c>
      <c r="D482" s="32" t="s">
        <v>22</v>
      </c>
      <c r="E482" s="32" t="s">
        <v>566</v>
      </c>
      <c r="F482" s="32" t="str">
        <f>VLOOKUP(C482,_RESOURCE_MAP[],2,FALSE)</f>
        <v>Multicast DNS</v>
      </c>
      <c r="G482" s="46" t="str">
        <f>CONCATENATE(F482," ",VLOOKUP(E482,_FIELDS_DESCRIPTION_MAP[],2,FALSE))</f>
        <v>Multicast DNS administrative status.</v>
      </c>
      <c r="H482" s="32" t="s">
        <v>567</v>
      </c>
      <c r="I482" s="32" t="s">
        <v>572</v>
      </c>
      <c r="J482" s="32" t="s">
        <v>1</v>
      </c>
      <c r="K482" s="34" t="s">
        <v>1</v>
      </c>
      <c r="L482" s="34" t="s">
        <v>1184</v>
      </c>
      <c r="M482" s="34" t="s">
        <v>1</v>
      </c>
      <c r="N482" s="72" t="str">
        <f t="shared" si="7"/>
        <v xml:space="preserve">Possible values are "true" or "false". </v>
      </c>
    </row>
    <row r="483" spans="1:14" s="1" customFormat="1" x14ac:dyDescent="0.25">
      <c r="A483" s="33">
        <f>VLOOKUP(C483,_RESOURCE_MAP[],3,FALSE)</f>
        <v>2</v>
      </c>
      <c r="B483" s="25" t="str">
        <f>IFERROR(VLOOKUP(C483,_PACKAGES_MAP[],3,FALSE),"-")</f>
        <v>MDNS</v>
      </c>
      <c r="C483" s="32" t="s">
        <v>262</v>
      </c>
      <c r="D483" s="32" t="s">
        <v>22</v>
      </c>
      <c r="E483" s="32" t="s">
        <v>605</v>
      </c>
      <c r="F483" s="32" t="str">
        <f>VLOOKUP(C483,_RESOURCE_MAP[],2,FALSE)</f>
        <v>Multicast DNS</v>
      </c>
      <c r="G483" s="46" t="str">
        <f>CONCATENATE(F483," ",VLOOKUP(E483,_FIELDS_DESCRIPTION_MAP[],2,FALSE))</f>
        <v>Multicast DNS interface.</v>
      </c>
      <c r="H483" s="32" t="s">
        <v>565</v>
      </c>
      <c r="I483" s="32" t="s">
        <v>572</v>
      </c>
      <c r="J483" s="32" t="s">
        <v>1</v>
      </c>
      <c r="K483" s="34" t="s">
        <v>1</v>
      </c>
      <c r="L483" s="34" t="s">
        <v>1232</v>
      </c>
      <c r="M483" s="34" t="s">
        <v>1</v>
      </c>
      <c r="N483" s="72" t="str">
        <f t="shared" si="7"/>
        <v xml:space="preserve">Possible values are valid "Interfaces.IP.{InterfaceId}" object. </v>
      </c>
    </row>
    <row r="484" spans="1:14" s="1" customFormat="1" x14ac:dyDescent="0.25">
      <c r="A484" s="33">
        <f>VLOOKUP(C484,_RESOURCE_MAP[],3,FALSE)</f>
        <v>2</v>
      </c>
      <c r="B484" s="25" t="str">
        <f>IFERROR(VLOOKUP(C484,_PACKAGES_MAP[],3,FALSE),"-")</f>
        <v>MDNS</v>
      </c>
      <c r="C484" s="32" t="s">
        <v>262</v>
      </c>
      <c r="D484" s="32" t="s">
        <v>22</v>
      </c>
      <c r="E484" s="32" t="s">
        <v>360</v>
      </c>
      <c r="F484" s="32" t="str">
        <f>VLOOKUP(C484,_RESOURCE_MAP[],2,FALSE)</f>
        <v>Multicast DNS</v>
      </c>
      <c r="G484" s="46" t="str">
        <f>CONCATENATE(F484," ",VLOOKUP(E484,_FIELDS_DESCRIPTION_MAP[],2,FALSE))</f>
        <v>Multicast DNS name (alias).</v>
      </c>
      <c r="H484" s="32" t="s">
        <v>565</v>
      </c>
      <c r="I484" s="32" t="s">
        <v>572</v>
      </c>
      <c r="J484" s="32" t="s">
        <v>1</v>
      </c>
      <c r="K484" s="34" t="s">
        <v>1</v>
      </c>
      <c r="L484" s="34" t="s">
        <v>1194</v>
      </c>
      <c r="M484" s="34" t="s">
        <v>1</v>
      </c>
      <c r="N484" s="72" t="str">
        <f t="shared" si="7"/>
        <v xml:space="preserve">Possible values are any string with length from 1 up to 64 chars. </v>
      </c>
    </row>
    <row r="485" spans="1:14" s="1" customFormat="1" x14ac:dyDescent="0.25">
      <c r="A485" s="33">
        <f>VLOOKUP(C485,_RESOURCE_MAP[],3,FALSE)</f>
        <v>2</v>
      </c>
      <c r="B485" s="25" t="str">
        <f>IFERROR(VLOOKUP(C485,_PACKAGES_MAP[],3,FALSE),"-")</f>
        <v>MDNS</v>
      </c>
      <c r="C485" s="32" t="s">
        <v>262</v>
      </c>
      <c r="D485" s="32" t="s">
        <v>22</v>
      </c>
      <c r="E485" s="32" t="s">
        <v>579</v>
      </c>
      <c r="F485" s="32" t="str">
        <f>VLOOKUP(C485,_RESOURCE_MAP[],2,FALSE)</f>
        <v>Multicast DNS</v>
      </c>
      <c r="G485" s="46" t="str">
        <f>CONCATENATE(F485," ",VLOOKUP(E485,_FIELDS_DESCRIPTION_MAP[],2,FALSE))</f>
        <v>Multicast DNS operational status.</v>
      </c>
      <c r="H485" s="32" t="s">
        <v>565</v>
      </c>
      <c r="I485" s="32" t="s">
        <v>572</v>
      </c>
      <c r="J485" s="32" t="s">
        <v>1</v>
      </c>
      <c r="K485" s="34" t="s">
        <v>1</v>
      </c>
      <c r="L485" s="34" t="s">
        <v>1289</v>
      </c>
      <c r="M485" s="34" t="s">
        <v>1</v>
      </c>
      <c r="N485" s="72" t="str">
        <f t="shared" si="7"/>
        <v xml:space="preserve">Possible values are "Active", "Disabled", "Error". </v>
      </c>
    </row>
    <row r="486" spans="1:14" s="1" customFormat="1" x14ac:dyDescent="0.25">
      <c r="A486" s="33">
        <f>VLOOKUP(C486,_RESOURCE_MAP[],3,FALSE)</f>
        <v>2</v>
      </c>
      <c r="B486" s="25" t="str">
        <f>IFERROR(VLOOKUP(C486,_PACKAGES_MAP[],3,FALSE),"-")</f>
        <v>MDNS</v>
      </c>
      <c r="C486" s="32" t="s">
        <v>262</v>
      </c>
      <c r="D486" s="32" t="s">
        <v>21</v>
      </c>
      <c r="E486" s="32" t="s">
        <v>648</v>
      </c>
      <c r="F486" s="32" t="str">
        <f>VLOOKUP(C486,_RESOURCE_MAP[],2,FALSE)</f>
        <v>Multicast DNS</v>
      </c>
      <c r="G486" s="46" t="str">
        <f>CONCATENATE(F486," ",VLOOKUP(E486,_FIELDS_DESCRIPTION_MAP[],2,FALSE))</f>
        <v>Multicast DNS domain name.</v>
      </c>
      <c r="H486" s="32" t="s">
        <v>565</v>
      </c>
      <c r="I486" s="32" t="s">
        <v>564</v>
      </c>
      <c r="J486" s="32" t="s">
        <v>561</v>
      </c>
      <c r="K486" s="34" t="s">
        <v>1658</v>
      </c>
      <c r="L486" s="34" t="s">
        <v>1225</v>
      </c>
      <c r="M486" s="34" t="s">
        <v>1</v>
      </c>
      <c r="N486" s="72" t="str">
        <f t="shared" si="7"/>
        <v xml:space="preserve">Default Value is "the existing configuration". Possible values are "local". </v>
      </c>
    </row>
    <row r="487" spans="1:14" s="1" customFormat="1" x14ac:dyDescent="0.25">
      <c r="A487" s="33">
        <f>VLOOKUP(C487,_RESOURCE_MAP[],3,FALSE)</f>
        <v>2</v>
      </c>
      <c r="B487" s="25" t="str">
        <f>IFERROR(VLOOKUP(C487,_PACKAGES_MAP[],3,FALSE),"-")</f>
        <v>MDNS</v>
      </c>
      <c r="C487" s="32" t="s">
        <v>262</v>
      </c>
      <c r="D487" s="32" t="s">
        <v>21</v>
      </c>
      <c r="E487" s="32" t="s">
        <v>566</v>
      </c>
      <c r="F487" s="32" t="str">
        <f>VLOOKUP(C487,_RESOURCE_MAP[],2,FALSE)</f>
        <v>Multicast DNS</v>
      </c>
      <c r="G487" s="46" t="str">
        <f>CONCATENATE(F487," ",VLOOKUP(E487,_FIELDS_DESCRIPTION_MAP[],2,FALSE))</f>
        <v>Multicast DNS administrative status.</v>
      </c>
      <c r="H487" s="32" t="s">
        <v>567</v>
      </c>
      <c r="I487" s="32" t="s">
        <v>564</v>
      </c>
      <c r="J487" s="32" t="s">
        <v>561</v>
      </c>
      <c r="K487" s="34" t="s">
        <v>1658</v>
      </c>
      <c r="L487" s="34" t="s">
        <v>1184</v>
      </c>
      <c r="M487" s="34" t="s">
        <v>1</v>
      </c>
      <c r="N487" s="72" t="str">
        <f t="shared" si="7"/>
        <v xml:space="preserve">Default Value is "the existing configuration". Possible values are "true" or "false". </v>
      </c>
    </row>
    <row r="488" spans="1:14" s="1" customFormat="1" x14ac:dyDescent="0.25">
      <c r="A488" s="33">
        <f>VLOOKUP(C488,_RESOURCE_MAP[],3,FALSE)</f>
        <v>2</v>
      </c>
      <c r="B488" s="25" t="str">
        <f>IFERROR(VLOOKUP(C488,_PACKAGES_MAP[],3,FALSE),"-")</f>
        <v>MDNS</v>
      </c>
      <c r="C488" s="32" t="s">
        <v>262</v>
      </c>
      <c r="D488" s="32" t="s">
        <v>21</v>
      </c>
      <c r="E488" s="32" t="s">
        <v>605</v>
      </c>
      <c r="F488" s="32" t="str">
        <f>VLOOKUP(C488,_RESOURCE_MAP[],2,FALSE)</f>
        <v>Multicast DNS</v>
      </c>
      <c r="G488" s="46" t="str">
        <f>CONCATENATE(F488," ",VLOOKUP(E488,_FIELDS_DESCRIPTION_MAP[],2,FALSE))</f>
        <v>Multicast DNS interface.</v>
      </c>
      <c r="H488" s="32" t="s">
        <v>565</v>
      </c>
      <c r="I488" s="32" t="s">
        <v>564</v>
      </c>
      <c r="J488" s="32" t="s">
        <v>561</v>
      </c>
      <c r="K488" s="34" t="s">
        <v>1658</v>
      </c>
      <c r="L488" s="34" t="s">
        <v>1232</v>
      </c>
      <c r="M488" s="34" t="s">
        <v>1</v>
      </c>
      <c r="N488" s="72" t="str">
        <f t="shared" si="7"/>
        <v xml:space="preserve">Default Value is "the existing configuration". Possible values are valid "Interfaces.IP.{InterfaceId}" object. </v>
      </c>
    </row>
    <row r="489" spans="1:14" s="1" customFormat="1" x14ac:dyDescent="0.25">
      <c r="A489" s="33">
        <f>VLOOKUP(C489,_RESOURCE_MAP[],3,FALSE)</f>
        <v>2</v>
      </c>
      <c r="B489" s="25" t="str">
        <f>IFERROR(VLOOKUP(C489,_PACKAGES_MAP[],3,FALSE),"-")</f>
        <v>MDNS</v>
      </c>
      <c r="C489" s="32" t="s">
        <v>262</v>
      </c>
      <c r="D489" s="32" t="s">
        <v>21</v>
      </c>
      <c r="E489" s="32" t="s">
        <v>360</v>
      </c>
      <c r="F489" s="32" t="str">
        <f>VLOOKUP(C489,_RESOURCE_MAP[],2,FALSE)</f>
        <v>Multicast DNS</v>
      </c>
      <c r="G489" s="46" t="str">
        <f>CONCATENATE(F489," ",VLOOKUP(E489,_FIELDS_DESCRIPTION_MAP[],2,FALSE))</f>
        <v>Multicast DNS name (alias).</v>
      </c>
      <c r="H489" s="32" t="s">
        <v>565</v>
      </c>
      <c r="I489" s="32" t="s">
        <v>564</v>
      </c>
      <c r="J489" s="32" t="s">
        <v>561</v>
      </c>
      <c r="K489" s="34" t="s">
        <v>1658</v>
      </c>
      <c r="L489" s="34" t="s">
        <v>1194</v>
      </c>
      <c r="M489" s="34" t="s">
        <v>1</v>
      </c>
      <c r="N489" s="72" t="str">
        <f t="shared" si="7"/>
        <v xml:space="preserve">Default Value is "the existing configuration". Possible values are any string with length from 1 up to 64 chars. </v>
      </c>
    </row>
    <row r="490" spans="1:14" s="1" customFormat="1" x14ac:dyDescent="0.25">
      <c r="A490" s="33">
        <f>VLOOKUP(C490,_RESOURCE_MAP[],3,FALSE)</f>
        <v>2</v>
      </c>
      <c r="B490" s="25" t="str">
        <f>IFERROR(VLOOKUP(C490,_PACKAGES_MAP[],3,FALSE),"-")</f>
        <v>-</v>
      </c>
      <c r="C490" s="32" t="s">
        <v>27</v>
      </c>
      <c r="D490" s="32" t="s">
        <v>22</v>
      </c>
      <c r="E490" s="32" t="s">
        <v>566</v>
      </c>
      <c r="F490" s="32" t="str">
        <f>VLOOKUP(C490,_RESOURCE_MAP[],2,FALSE)</f>
        <v>DNS Proxy</v>
      </c>
      <c r="G490" s="46" t="str">
        <f>CONCATENATE(F490," ",VLOOKUP(E490,_FIELDS_DESCRIPTION_MAP[],2,FALSE))</f>
        <v>DNS Proxy administrative status.</v>
      </c>
      <c r="H490" s="32" t="s">
        <v>567</v>
      </c>
      <c r="I490" s="32" t="s">
        <v>572</v>
      </c>
      <c r="J490" s="32" t="s">
        <v>1</v>
      </c>
      <c r="K490" s="34" t="s">
        <v>1</v>
      </c>
      <c r="L490" s="34" t="s">
        <v>1184</v>
      </c>
      <c r="M490" s="34" t="s">
        <v>1</v>
      </c>
      <c r="N490" s="72" t="str">
        <f t="shared" si="7"/>
        <v xml:space="preserve">Possible values are "true" or "false". </v>
      </c>
    </row>
    <row r="491" spans="1:14" s="1" customFormat="1" x14ac:dyDescent="0.25">
      <c r="A491" s="33">
        <f>VLOOKUP(C491,_RESOURCE_MAP[],3,FALSE)</f>
        <v>2</v>
      </c>
      <c r="B491" s="25" t="str">
        <f>IFERROR(VLOOKUP(C491,_PACKAGES_MAP[],3,FALSE),"-")</f>
        <v>-</v>
      </c>
      <c r="C491" s="32" t="s">
        <v>27</v>
      </c>
      <c r="D491" s="32" t="s">
        <v>22</v>
      </c>
      <c r="E491" s="32" t="s">
        <v>649</v>
      </c>
      <c r="F491" s="32" t="str">
        <f>VLOOKUP(C491,_RESOURCE_MAP[],2,FALSE)</f>
        <v>DNS Proxy</v>
      </c>
      <c r="G491" s="46" t="str">
        <f>CONCATENATE(F491," ",VLOOKUP(E491,_FIELDS_DESCRIPTION_MAP[],2,FALSE))</f>
        <v>DNS Proxy traffic forwarding mode.</v>
      </c>
      <c r="H491" s="32" t="s">
        <v>565</v>
      </c>
      <c r="I491" s="32" t="s">
        <v>572</v>
      </c>
      <c r="J491" s="32" t="s">
        <v>1</v>
      </c>
      <c r="K491" s="34" t="s">
        <v>1</v>
      </c>
      <c r="L491" s="34" t="s">
        <v>1231</v>
      </c>
      <c r="M491" s="34" t="s">
        <v>1</v>
      </c>
      <c r="N491" s="72" t="str">
        <f t="shared" si="7"/>
        <v xml:space="preserve">Possible values are "Concurrent" (sends request to all forwarders at same time) or "Fallback" (sends request to first server and switches to secondary after timeout). </v>
      </c>
    </row>
    <row r="492" spans="1:14" s="1" customFormat="1" x14ac:dyDescent="0.25">
      <c r="A492" s="33">
        <f>VLOOKUP(C492,_RESOURCE_MAP[],3,FALSE)</f>
        <v>2</v>
      </c>
      <c r="B492" s="25" t="str">
        <f>IFERROR(VLOOKUP(C492,_PACKAGES_MAP[],3,FALSE),"-")</f>
        <v>-</v>
      </c>
      <c r="C492" s="32" t="s">
        <v>27</v>
      </c>
      <c r="D492" s="32" t="s">
        <v>22</v>
      </c>
      <c r="E492" s="32" t="s">
        <v>634</v>
      </c>
      <c r="F492" s="32" t="str">
        <f>VLOOKUP(C492,_RESOURCE_MAP[],2,FALSE)</f>
        <v>DNS Proxy</v>
      </c>
      <c r="G492" s="46" t="str">
        <f>CONCATENATE(F492," ",VLOOKUP(E492,_FIELDS_DESCRIPTION_MAP[],2,FALSE))</f>
        <v>DNS Proxy list of network interfaces.</v>
      </c>
      <c r="H492" s="32" t="s">
        <v>20</v>
      </c>
      <c r="I492" s="32" t="s">
        <v>572</v>
      </c>
      <c r="J492" s="32" t="s">
        <v>1</v>
      </c>
      <c r="K492" s="34" t="s">
        <v>1</v>
      </c>
      <c r="L492" s="34" t="s">
        <v>1232</v>
      </c>
      <c r="M492" s="34" t="s">
        <v>1</v>
      </c>
      <c r="N492" s="72" t="str">
        <f t="shared" si="7"/>
        <v xml:space="preserve">Possible values are valid "Interfaces.IP.{InterfaceId}" object. </v>
      </c>
    </row>
    <row r="493" spans="1:14" s="1" customFormat="1" x14ac:dyDescent="0.25">
      <c r="A493" s="33">
        <f>VLOOKUP(C493,_RESOURCE_MAP[],3,FALSE)</f>
        <v>2</v>
      </c>
      <c r="B493" s="25" t="str">
        <f>IFERROR(VLOOKUP(C493,_PACKAGES_MAP[],3,FALSE),"-")</f>
        <v>-</v>
      </c>
      <c r="C493" s="32" t="s">
        <v>27</v>
      </c>
      <c r="D493" s="32" t="s">
        <v>22</v>
      </c>
      <c r="E493" s="32" t="s">
        <v>579</v>
      </c>
      <c r="F493" s="32" t="str">
        <f>VLOOKUP(C493,_RESOURCE_MAP[],2,FALSE)</f>
        <v>DNS Proxy</v>
      </c>
      <c r="G493" s="46" t="str">
        <f>CONCATENATE(F493," ",VLOOKUP(E493,_FIELDS_DESCRIPTION_MAP[],2,FALSE))</f>
        <v>DNS Proxy operational status.</v>
      </c>
      <c r="H493" s="32" t="s">
        <v>565</v>
      </c>
      <c r="I493" s="32" t="s">
        <v>572</v>
      </c>
      <c r="J493" s="32" t="s">
        <v>1</v>
      </c>
      <c r="K493" s="34" t="s">
        <v>1</v>
      </c>
      <c r="L493" s="34" t="s">
        <v>1289</v>
      </c>
      <c r="M493" s="34" t="s">
        <v>1</v>
      </c>
      <c r="N493" s="72" t="str">
        <f t="shared" si="7"/>
        <v xml:space="preserve">Possible values are "Active", "Disabled", "Error". </v>
      </c>
    </row>
    <row r="494" spans="1:14" s="1" customFormat="1" x14ac:dyDescent="0.25">
      <c r="A494" s="33">
        <f>VLOOKUP(C494,_RESOURCE_MAP[],3,FALSE)</f>
        <v>2</v>
      </c>
      <c r="B494" s="25" t="str">
        <f>IFERROR(VLOOKUP(C494,_PACKAGES_MAP[],3,FALSE),"-")</f>
        <v>-</v>
      </c>
      <c r="C494" s="32" t="s">
        <v>27</v>
      </c>
      <c r="D494" s="32" t="s">
        <v>21</v>
      </c>
      <c r="E494" s="32" t="s">
        <v>566</v>
      </c>
      <c r="F494" s="32" t="str">
        <f>VLOOKUP(C494,_RESOURCE_MAP[],2,FALSE)</f>
        <v>DNS Proxy</v>
      </c>
      <c r="G494" s="46" t="str">
        <f>CONCATENATE(F494," ",VLOOKUP(E494,_FIELDS_DESCRIPTION_MAP[],2,FALSE))</f>
        <v>DNS Proxy administrative status.</v>
      </c>
      <c r="H494" s="32" t="s">
        <v>567</v>
      </c>
      <c r="I494" s="32" t="s">
        <v>564</v>
      </c>
      <c r="J494" s="32" t="s">
        <v>561</v>
      </c>
      <c r="K494" s="34" t="s">
        <v>1658</v>
      </c>
      <c r="L494" s="34" t="s">
        <v>1184</v>
      </c>
      <c r="M494" s="34" t="s">
        <v>1</v>
      </c>
      <c r="N494" s="72" t="str">
        <f t="shared" si="7"/>
        <v xml:space="preserve">Default Value is "the existing configuration". Possible values are "true" or "false". </v>
      </c>
    </row>
    <row r="495" spans="1:14" s="1" customFormat="1" x14ac:dyDescent="0.25">
      <c r="A495" s="33">
        <f>VLOOKUP(C495,_RESOURCE_MAP[],3,FALSE)</f>
        <v>2</v>
      </c>
      <c r="B495" s="25" t="str">
        <f>IFERROR(VLOOKUP(C495,_PACKAGES_MAP[],3,FALSE),"-")</f>
        <v>-</v>
      </c>
      <c r="C495" s="32" t="s">
        <v>27</v>
      </c>
      <c r="D495" s="32" t="s">
        <v>21</v>
      </c>
      <c r="E495" s="32" t="s">
        <v>649</v>
      </c>
      <c r="F495" s="32" t="str">
        <f>VLOOKUP(C495,_RESOURCE_MAP[],2,FALSE)</f>
        <v>DNS Proxy</v>
      </c>
      <c r="G495" s="46" t="str">
        <f>CONCATENATE(F495," ",VLOOKUP(E495,_FIELDS_DESCRIPTION_MAP[],2,FALSE))</f>
        <v>DNS Proxy traffic forwarding mode.</v>
      </c>
      <c r="H495" s="32" t="s">
        <v>565</v>
      </c>
      <c r="I495" s="32" t="s">
        <v>564</v>
      </c>
      <c r="J495" s="32" t="s">
        <v>561</v>
      </c>
      <c r="K495" s="34" t="s">
        <v>1658</v>
      </c>
      <c r="L495" s="34" t="s">
        <v>1231</v>
      </c>
      <c r="M495" s="34" t="s">
        <v>1</v>
      </c>
      <c r="N495" s="72" t="str">
        <f t="shared" si="7"/>
        <v xml:space="preserve">Default Value is "the existing configuration". Possible values are "Concurrent" (sends request to all forwarders at same time) or "Fallback" (sends request to first server and switches to secondary after timeout). </v>
      </c>
    </row>
    <row r="496" spans="1:14" s="1" customFormat="1" x14ac:dyDescent="0.25">
      <c r="A496" s="33">
        <f>VLOOKUP(C496,_RESOURCE_MAP[],3,FALSE)</f>
        <v>2</v>
      </c>
      <c r="B496" s="25" t="str">
        <f>IFERROR(VLOOKUP(C496,_PACKAGES_MAP[],3,FALSE),"-")</f>
        <v>-</v>
      </c>
      <c r="C496" s="32" t="s">
        <v>27</v>
      </c>
      <c r="D496" s="32" t="s">
        <v>21</v>
      </c>
      <c r="E496" s="32" t="s">
        <v>634</v>
      </c>
      <c r="F496" s="32" t="str">
        <f>VLOOKUP(C496,_RESOURCE_MAP[],2,FALSE)</f>
        <v>DNS Proxy</v>
      </c>
      <c r="G496" s="46" t="str">
        <f>CONCATENATE(F496," ",VLOOKUP(E496,_FIELDS_DESCRIPTION_MAP[],2,FALSE))</f>
        <v>DNS Proxy list of network interfaces.</v>
      </c>
      <c r="H496" s="32" t="s">
        <v>20</v>
      </c>
      <c r="I496" s="32" t="s">
        <v>564</v>
      </c>
      <c r="J496" s="32" t="s">
        <v>561</v>
      </c>
      <c r="K496" s="34" t="s">
        <v>1658</v>
      </c>
      <c r="L496" s="34" t="s">
        <v>1232</v>
      </c>
      <c r="M496" s="34" t="s">
        <v>1</v>
      </c>
      <c r="N496" s="72" t="str">
        <f t="shared" si="7"/>
        <v xml:space="preserve">Default Value is "the existing configuration". Possible values are valid "Interfaces.IP.{InterfaceId}" object. </v>
      </c>
    </row>
    <row r="497" spans="1:14" s="1" customFormat="1" x14ac:dyDescent="0.25">
      <c r="A497" s="33">
        <f>VLOOKUP(C497,_RESOURCE_MAP[],3,FALSE)</f>
        <v>2</v>
      </c>
      <c r="B497" s="25" t="str">
        <f>IFERROR(VLOOKUP(C497,_PACKAGES_MAP[],3,FALSE),"-")</f>
        <v>-</v>
      </c>
      <c r="C497" s="32" t="s">
        <v>281</v>
      </c>
      <c r="D497" s="32" t="s">
        <v>19</v>
      </c>
      <c r="E497" s="32" t="s">
        <v>566</v>
      </c>
      <c r="F497" s="32" t="str">
        <f>VLOOKUP(C497,_RESOURCE_MAP[],2,FALSE)</f>
        <v>DNS Proxy Domain</v>
      </c>
      <c r="G497" s="46" t="str">
        <f>CONCATENATE(F497," ",VLOOKUP(E497,_FIELDS_DESCRIPTION_MAP[],2,FALSE))</f>
        <v>DNS Proxy Domain administrative status.</v>
      </c>
      <c r="H497" s="32" t="s">
        <v>567</v>
      </c>
      <c r="I497" s="32" t="s">
        <v>564</v>
      </c>
      <c r="J497" s="32" t="s">
        <v>561</v>
      </c>
      <c r="K497" s="34" t="s">
        <v>1183</v>
      </c>
      <c r="L497" s="34" t="s">
        <v>1184</v>
      </c>
      <c r="M497" s="34" t="s">
        <v>1</v>
      </c>
      <c r="N497" s="72" t="str">
        <f t="shared" si="7"/>
        <v xml:space="preserve">Default Value is "true". Possible values are "true" or "false". </v>
      </c>
    </row>
    <row r="498" spans="1:14" s="1" customFormat="1" x14ac:dyDescent="0.25">
      <c r="A498" s="33">
        <f>VLOOKUP(C498,_RESOURCE_MAP[],3,FALSE)</f>
        <v>2</v>
      </c>
      <c r="B498" s="25" t="str">
        <f>IFERROR(VLOOKUP(C498,_PACKAGES_MAP[],3,FALSE),"-")</f>
        <v>-</v>
      </c>
      <c r="C498" s="32" t="s">
        <v>281</v>
      </c>
      <c r="D498" s="32" t="s">
        <v>19</v>
      </c>
      <c r="E498" s="32" t="s">
        <v>558</v>
      </c>
      <c r="F498" s="32" t="str">
        <f>VLOOKUP(C498,_RESOURCE_MAP[],2,FALSE)</f>
        <v>DNS Proxy Domain</v>
      </c>
      <c r="G498" s="46" t="str">
        <f>CONCATENATE(F498," ",VLOOKUP(E498,_FIELDS_DESCRIPTION_MAP[],2,FALSE))</f>
        <v>DNS Proxy Domain unique identifier.</v>
      </c>
      <c r="H498" s="32" t="s">
        <v>565</v>
      </c>
      <c r="I498" s="32" t="s">
        <v>563</v>
      </c>
      <c r="J498" s="32" t="s">
        <v>561</v>
      </c>
      <c r="K498" s="34" t="s">
        <v>1185</v>
      </c>
      <c r="L498" s="34" t="s">
        <v>1194</v>
      </c>
      <c r="M498" s="34" t="s">
        <v>1193</v>
      </c>
      <c r="N498" s="72" t="str">
        <f t="shared" si="7"/>
        <v>Default Value is "Integer starting at 0". Possible values are any string with length from 1 up to 64 chars. Format is 1 up to 64 chars.</v>
      </c>
    </row>
    <row r="499" spans="1:14" s="1" customFormat="1" x14ac:dyDescent="0.25">
      <c r="A499" s="33">
        <f>VLOOKUP(C499,_RESOURCE_MAP[],3,FALSE)</f>
        <v>2</v>
      </c>
      <c r="B499" s="25" t="str">
        <f>IFERROR(VLOOKUP(C499,_PACKAGES_MAP[],3,FALSE),"-")</f>
        <v>-</v>
      </c>
      <c r="C499" s="32" t="s">
        <v>281</v>
      </c>
      <c r="D499" s="32" t="s">
        <v>19</v>
      </c>
      <c r="E499" s="32" t="s">
        <v>360</v>
      </c>
      <c r="F499" s="32" t="str">
        <f>VLOOKUP(C499,_RESOURCE_MAP[],2,FALSE)</f>
        <v>DNS Proxy Domain</v>
      </c>
      <c r="G499" s="46" t="str">
        <f>CONCATENATE(F499," ",VLOOKUP(E499,_FIELDS_DESCRIPTION_MAP[],2,FALSE))</f>
        <v>DNS Proxy Domain name (alias).</v>
      </c>
      <c r="H499" s="32" t="s">
        <v>565</v>
      </c>
      <c r="I499" s="32" t="s">
        <v>564</v>
      </c>
      <c r="J499" s="32" t="s">
        <v>552</v>
      </c>
      <c r="K499" s="34" t="s">
        <v>1</v>
      </c>
      <c r="L499" s="34" t="s">
        <v>1194</v>
      </c>
      <c r="M499" s="34" t="s">
        <v>1</v>
      </c>
      <c r="N499" s="72" t="str">
        <f t="shared" si="7"/>
        <v xml:space="preserve">Possible values are any string with length from 1 up to 64 chars. </v>
      </c>
    </row>
    <row r="500" spans="1:14" s="1" customFormat="1" x14ac:dyDescent="0.25">
      <c r="A500" s="33">
        <f>VLOOKUP(C500,_RESOURCE_MAP[],3,FALSE)</f>
        <v>2</v>
      </c>
      <c r="B500" s="25" t="str">
        <f>IFERROR(VLOOKUP(C500,_PACKAGES_MAP[],3,FALSE),"-")</f>
        <v>-</v>
      </c>
      <c r="C500" s="32" t="s">
        <v>281</v>
      </c>
      <c r="D500" s="32" t="s">
        <v>20</v>
      </c>
      <c r="E500" s="32" t="s">
        <v>569</v>
      </c>
      <c r="F500" s="32" t="str">
        <f>VLOOKUP(C500,_RESOURCE_MAP[],2,FALSE)</f>
        <v>DNS Proxy Domain</v>
      </c>
      <c r="G500" s="46" t="str">
        <f>CONCATENATE(F500," ",VLOOKUP(E500,_FIELDS_DESCRIPTION_MAP[],2,FALSE))</f>
        <v>DNS Proxy Domain maximum number of returned entries.</v>
      </c>
      <c r="H500" s="32" t="s">
        <v>570</v>
      </c>
      <c r="I500" s="32" t="s">
        <v>563</v>
      </c>
      <c r="J500" s="32" t="s">
        <v>561</v>
      </c>
      <c r="K500" s="34" t="s">
        <v>1186</v>
      </c>
      <c r="L500" s="34" t="s">
        <v>1187</v>
      </c>
      <c r="M500" s="34" t="s">
        <v>1</v>
      </c>
      <c r="N500" s="72" t="str">
        <f t="shared" si="7"/>
        <v xml:space="preserve">Default Value is "0". Possible values are "0" to fetch all entries or positive integer. </v>
      </c>
    </row>
    <row r="501" spans="1:14" s="1" customFormat="1" x14ac:dyDescent="0.25">
      <c r="A501" s="33">
        <f>VLOOKUP(C501,_RESOURCE_MAP[],3,FALSE)</f>
        <v>2</v>
      </c>
      <c r="B501" s="25" t="str">
        <f>IFERROR(VLOOKUP(C501,_PACKAGES_MAP[],3,FALSE),"-")</f>
        <v>-</v>
      </c>
      <c r="C501" s="32" t="s">
        <v>281</v>
      </c>
      <c r="D501" s="32" t="s">
        <v>20</v>
      </c>
      <c r="E501" s="32" t="s">
        <v>20</v>
      </c>
      <c r="F501" s="32" t="str">
        <f>VLOOKUP(C501,_RESOURCE_MAP[],2,FALSE)</f>
        <v>DNS Proxy Domain</v>
      </c>
      <c r="G501" s="46" t="str">
        <f>CONCATENATE(F501," ",VLOOKUP(E501,_FIELDS_DESCRIPTION_MAP[],2,FALSE))</f>
        <v>DNS Proxy Domain list of entries.</v>
      </c>
      <c r="H501" s="32" t="s">
        <v>20</v>
      </c>
      <c r="I501" s="32" t="s">
        <v>572</v>
      </c>
      <c r="J501" s="32" t="s">
        <v>1</v>
      </c>
      <c r="K501" s="34" t="s">
        <v>1</v>
      </c>
      <c r="L501" s="34" t="s">
        <v>1</v>
      </c>
      <c r="M501" s="34" t="s">
        <v>1</v>
      </c>
      <c r="N501" s="72" t="str">
        <f t="shared" si="7"/>
        <v>-</v>
      </c>
    </row>
    <row r="502" spans="1:14" s="1" customFormat="1" x14ac:dyDescent="0.25">
      <c r="A502" s="33">
        <f>VLOOKUP(C502,_RESOURCE_MAP[],3,FALSE)</f>
        <v>2</v>
      </c>
      <c r="B502" s="25" t="str">
        <f>IFERROR(VLOOKUP(C502,_PACKAGES_MAP[],3,FALSE),"-")</f>
        <v>-</v>
      </c>
      <c r="C502" s="32" t="s">
        <v>281</v>
      </c>
      <c r="D502" s="32" t="s">
        <v>20</v>
      </c>
      <c r="E502" s="32" t="s">
        <v>571</v>
      </c>
      <c r="F502" s="32" t="str">
        <f>VLOOKUP(C502,_RESOURCE_MAP[],2,FALSE)</f>
        <v>DNS Proxy Domain</v>
      </c>
      <c r="G502" s="46" t="str">
        <f>CONCATENATE(F502," ",VLOOKUP(E502,_FIELDS_DESCRIPTION_MAP[],2,FALSE))</f>
        <v>DNS Proxy Domain list start offset.</v>
      </c>
      <c r="H502" s="32" t="s">
        <v>570</v>
      </c>
      <c r="I502" s="32" t="s">
        <v>563</v>
      </c>
      <c r="J502" s="32" t="s">
        <v>561</v>
      </c>
      <c r="K502" s="34" t="s">
        <v>1186</v>
      </c>
      <c r="L502" s="34" t="s">
        <v>1187</v>
      </c>
      <c r="M502" s="34" t="s">
        <v>1</v>
      </c>
      <c r="N502" s="72" t="str">
        <f t="shared" si="7"/>
        <v xml:space="preserve">Default Value is "0". Possible values are "0" to fetch all entries or positive integer. </v>
      </c>
    </row>
    <row r="503" spans="1:14" s="1" customFormat="1" x14ac:dyDescent="0.25">
      <c r="A503" s="33">
        <f>VLOOKUP(C503,_RESOURCE_MAP[],3,FALSE)</f>
        <v>2</v>
      </c>
      <c r="B503" s="25" t="str">
        <f>IFERROR(VLOOKUP(C503,_PACKAGES_MAP[],3,FALSE),"-")</f>
        <v>-</v>
      </c>
      <c r="C503" s="32" t="s">
        <v>283</v>
      </c>
      <c r="D503" s="32" t="s">
        <v>22</v>
      </c>
      <c r="E503" s="32" t="s">
        <v>566</v>
      </c>
      <c r="F503" s="32" t="str">
        <f>VLOOKUP(C503,_RESOURCE_MAP[],2,FALSE)</f>
        <v>DNS Proxy Domain</v>
      </c>
      <c r="G503" s="46" t="str">
        <f>CONCATENATE(F503," ",VLOOKUP(E503,_FIELDS_DESCRIPTION_MAP[],2,FALSE))</f>
        <v>DNS Proxy Domain administrative status.</v>
      </c>
      <c r="H503" s="32" t="s">
        <v>567</v>
      </c>
      <c r="I503" s="32" t="s">
        <v>572</v>
      </c>
      <c r="J503" s="32" t="s">
        <v>1</v>
      </c>
      <c r="K503" s="34" t="s">
        <v>1</v>
      </c>
      <c r="L503" s="34" t="s">
        <v>1184</v>
      </c>
      <c r="M503" s="34" t="s">
        <v>1</v>
      </c>
      <c r="N503" s="72" t="str">
        <f t="shared" si="7"/>
        <v xml:space="preserve">Possible values are "true" or "false". </v>
      </c>
    </row>
    <row r="504" spans="1:14" s="1" customFormat="1" x14ac:dyDescent="0.25">
      <c r="A504" s="33">
        <f>VLOOKUP(C504,_RESOURCE_MAP[],3,FALSE)</f>
        <v>2</v>
      </c>
      <c r="B504" s="25" t="str">
        <f>IFERROR(VLOOKUP(C504,_PACKAGES_MAP[],3,FALSE),"-")</f>
        <v>-</v>
      </c>
      <c r="C504" s="32" t="s">
        <v>283</v>
      </c>
      <c r="D504" s="32" t="s">
        <v>22</v>
      </c>
      <c r="E504" s="32" t="s">
        <v>558</v>
      </c>
      <c r="F504" s="32" t="str">
        <f>VLOOKUP(C504,_RESOURCE_MAP[],2,FALSE)</f>
        <v>DNS Proxy Domain</v>
      </c>
      <c r="G504" s="46" t="str">
        <f>CONCATENATE(F504," ",VLOOKUP(E504,_FIELDS_DESCRIPTION_MAP[],2,FALSE))</f>
        <v>DNS Proxy Domain unique identifier.</v>
      </c>
      <c r="H504" s="32" t="s">
        <v>565</v>
      </c>
      <c r="I504" s="32" t="s">
        <v>572</v>
      </c>
      <c r="J504" s="32" t="s">
        <v>1</v>
      </c>
      <c r="K504" s="34" t="s">
        <v>1</v>
      </c>
      <c r="L504" s="34" t="s">
        <v>1194</v>
      </c>
      <c r="M504" s="34" t="s">
        <v>1193</v>
      </c>
      <c r="N504" s="72" t="str">
        <f t="shared" si="7"/>
        <v>Possible values are any string with length from 1 up to 64 chars. Format is 1 up to 64 chars.</v>
      </c>
    </row>
    <row r="505" spans="1:14" s="1" customFormat="1" x14ac:dyDescent="0.25">
      <c r="A505" s="33">
        <f>VLOOKUP(C505,_RESOURCE_MAP[],3,FALSE)</f>
        <v>2</v>
      </c>
      <c r="B505" s="25" t="str">
        <f>IFERROR(VLOOKUP(C505,_PACKAGES_MAP[],3,FALSE),"-")</f>
        <v>-</v>
      </c>
      <c r="C505" s="32" t="s">
        <v>283</v>
      </c>
      <c r="D505" s="32" t="s">
        <v>22</v>
      </c>
      <c r="E505" s="32" t="s">
        <v>360</v>
      </c>
      <c r="F505" s="32" t="str">
        <f>VLOOKUP(C505,_RESOURCE_MAP[],2,FALSE)</f>
        <v>DNS Proxy Domain</v>
      </c>
      <c r="G505" s="46" t="str">
        <f>CONCATENATE(F505," ",VLOOKUP(E505,_FIELDS_DESCRIPTION_MAP[],2,FALSE))</f>
        <v>DNS Proxy Domain name (alias).</v>
      </c>
      <c r="H505" s="32" t="s">
        <v>565</v>
      </c>
      <c r="I505" s="32" t="s">
        <v>572</v>
      </c>
      <c r="J505" s="32" t="s">
        <v>1</v>
      </c>
      <c r="K505" s="34" t="s">
        <v>1</v>
      </c>
      <c r="L505" s="34" t="s">
        <v>1194</v>
      </c>
      <c r="M505" s="34" t="s">
        <v>1</v>
      </c>
      <c r="N505" s="72" t="str">
        <f t="shared" si="7"/>
        <v xml:space="preserve">Possible values are any string with length from 1 up to 64 chars. </v>
      </c>
    </row>
    <row r="506" spans="1:14" s="1" customFormat="1" x14ac:dyDescent="0.25">
      <c r="A506" s="33">
        <f>VLOOKUP(C506,_RESOURCE_MAP[],3,FALSE)</f>
        <v>2</v>
      </c>
      <c r="B506" s="25" t="str">
        <f>IFERROR(VLOOKUP(C506,_PACKAGES_MAP[],3,FALSE),"-")</f>
        <v>-</v>
      </c>
      <c r="C506" s="32" t="s">
        <v>283</v>
      </c>
      <c r="D506" s="32" t="s">
        <v>21</v>
      </c>
      <c r="E506" s="32" t="s">
        <v>566</v>
      </c>
      <c r="F506" s="32" t="str">
        <f>VLOOKUP(C506,_RESOURCE_MAP[],2,FALSE)</f>
        <v>DNS Proxy Domain</v>
      </c>
      <c r="G506" s="46" t="str">
        <f>CONCATENATE(F506," ",VLOOKUP(E506,_FIELDS_DESCRIPTION_MAP[],2,FALSE))</f>
        <v>DNS Proxy Domain administrative status.</v>
      </c>
      <c r="H506" s="32" t="s">
        <v>567</v>
      </c>
      <c r="I506" s="32" t="s">
        <v>564</v>
      </c>
      <c r="J506" s="32" t="s">
        <v>561</v>
      </c>
      <c r="K506" s="34" t="s">
        <v>1658</v>
      </c>
      <c r="L506" s="34" t="s">
        <v>1184</v>
      </c>
      <c r="M506" s="34" t="s">
        <v>1</v>
      </c>
      <c r="N506" s="72" t="str">
        <f t="shared" si="7"/>
        <v xml:space="preserve">Default Value is "the existing configuration". Possible values are "true" or "false". </v>
      </c>
    </row>
    <row r="507" spans="1:14" s="1" customFormat="1" x14ac:dyDescent="0.25">
      <c r="A507" s="33">
        <f>VLOOKUP(C507,_RESOURCE_MAP[],3,FALSE)</f>
        <v>2</v>
      </c>
      <c r="B507" s="25" t="str">
        <f>IFERROR(VLOOKUP(C507,_PACKAGES_MAP[],3,FALSE),"-")</f>
        <v>-</v>
      </c>
      <c r="C507" s="32" t="s">
        <v>283</v>
      </c>
      <c r="D507" s="32" t="s">
        <v>21</v>
      </c>
      <c r="E507" s="32" t="s">
        <v>360</v>
      </c>
      <c r="F507" s="32" t="str">
        <f>VLOOKUP(C507,_RESOURCE_MAP[],2,FALSE)</f>
        <v>DNS Proxy Domain</v>
      </c>
      <c r="G507" s="46" t="str">
        <f>CONCATENATE(F507," ",VLOOKUP(E507,_FIELDS_DESCRIPTION_MAP[],2,FALSE))</f>
        <v>DNS Proxy Domain name (alias).</v>
      </c>
      <c r="H507" s="32" t="s">
        <v>565</v>
      </c>
      <c r="I507" s="32" t="s">
        <v>564</v>
      </c>
      <c r="J507" s="32" t="s">
        <v>561</v>
      </c>
      <c r="K507" s="34" t="s">
        <v>1658</v>
      </c>
      <c r="L507" s="34" t="s">
        <v>1194</v>
      </c>
      <c r="M507" s="34" t="s">
        <v>1</v>
      </c>
      <c r="N507" s="72" t="str">
        <f t="shared" si="7"/>
        <v xml:space="preserve">Default Value is "the existing configuration". Possible values are any string with length from 1 up to 64 chars. </v>
      </c>
    </row>
    <row r="508" spans="1:14" s="1" customFormat="1" x14ac:dyDescent="0.25">
      <c r="A508" s="33">
        <f>VLOOKUP(C508,_RESOURCE_MAP[],3,FALSE)</f>
        <v>2</v>
      </c>
      <c r="B508" s="25" t="str">
        <f>IFERROR(VLOOKUP(C508,_PACKAGES_MAP[],3,FALSE),"-")</f>
        <v>-</v>
      </c>
      <c r="C508" s="32" t="s">
        <v>286</v>
      </c>
      <c r="D508" s="32" t="s">
        <v>19</v>
      </c>
      <c r="E508" s="32" t="s">
        <v>637</v>
      </c>
      <c r="F508" s="32" t="str">
        <f>VLOOKUP(C508,_RESOURCE_MAP[],2,FALSE)</f>
        <v>DNS Proxy Host</v>
      </c>
      <c r="G508" s="46" t="str">
        <f>CONCATENATE(F508," ",VLOOKUP(E508,_FIELDS_DESCRIPTION_MAP[],2,FALSE))</f>
        <v>DNS Proxy Host remaining expiration time.</v>
      </c>
      <c r="H508" s="32" t="s">
        <v>570</v>
      </c>
      <c r="I508" s="32" t="s">
        <v>563</v>
      </c>
      <c r="J508" s="32" t="s">
        <v>561</v>
      </c>
      <c r="K508" s="34" t="s">
        <v>1186</v>
      </c>
      <c r="L508" s="34" t="s">
        <v>1229</v>
      </c>
      <c r="M508" s="34" t="s">
        <v>1206</v>
      </c>
      <c r="N508" s="72" t="str">
        <f t="shared" si="7"/>
        <v>Default Value is "0". Possible values are "0" (Infinite) or &gt;= 60. Format is expressed in seconds.</v>
      </c>
    </row>
    <row r="509" spans="1:14" s="1" customFormat="1" x14ac:dyDescent="0.25">
      <c r="A509" s="33">
        <f>VLOOKUP(C509,_RESOURCE_MAP[],3,FALSE)</f>
        <v>2</v>
      </c>
      <c r="B509" s="25" t="str">
        <f>IFERROR(VLOOKUP(C509,_PACKAGES_MAP[],3,FALSE),"-")</f>
        <v>-</v>
      </c>
      <c r="C509" s="32" t="s">
        <v>286</v>
      </c>
      <c r="D509" s="32" t="s">
        <v>19</v>
      </c>
      <c r="E509" s="32" t="s">
        <v>558</v>
      </c>
      <c r="F509" s="32" t="str">
        <f>VLOOKUP(C509,_RESOURCE_MAP[],2,FALSE)</f>
        <v>DNS Proxy Host</v>
      </c>
      <c r="G509" s="46" t="str">
        <f>CONCATENATE(F509," ",VLOOKUP(E509,_FIELDS_DESCRIPTION_MAP[],2,FALSE))</f>
        <v>DNS Proxy Host unique identifier.</v>
      </c>
      <c r="H509" s="32" t="s">
        <v>565</v>
      </c>
      <c r="I509" s="32" t="s">
        <v>563</v>
      </c>
      <c r="J509" s="32" t="s">
        <v>561</v>
      </c>
      <c r="K509" s="34" t="s">
        <v>1185</v>
      </c>
      <c r="L509" s="34" t="s">
        <v>1194</v>
      </c>
      <c r="M509" s="34" t="s">
        <v>1193</v>
      </c>
      <c r="N509" s="72" t="str">
        <f t="shared" si="7"/>
        <v>Default Value is "Integer starting at 0". Possible values are any string with length from 1 up to 64 chars. Format is 1 up to 64 chars.</v>
      </c>
    </row>
    <row r="510" spans="1:14" s="1" customFormat="1" x14ac:dyDescent="0.25">
      <c r="A510" s="33">
        <f>VLOOKUP(C510,_RESOURCE_MAP[],3,FALSE)</f>
        <v>2</v>
      </c>
      <c r="B510" s="25" t="str">
        <f>IFERROR(VLOOKUP(C510,_PACKAGES_MAP[],3,FALSE),"-")</f>
        <v>-</v>
      </c>
      <c r="C510" s="32" t="s">
        <v>286</v>
      </c>
      <c r="D510" s="32" t="s">
        <v>19</v>
      </c>
      <c r="E510" s="32" t="s">
        <v>635</v>
      </c>
      <c r="F510" s="32" t="str">
        <f>VLOOKUP(C510,_RESOURCE_MAP[],2,FALSE)</f>
        <v>DNS Proxy Host</v>
      </c>
      <c r="G510" s="46" t="str">
        <f>CONCATENATE(F510," ",VLOOKUP(E510,_FIELDS_DESCRIPTION_MAP[],2,FALSE))</f>
        <v>DNS Proxy Host IP address.</v>
      </c>
      <c r="H510" s="32" t="s">
        <v>635</v>
      </c>
      <c r="I510" s="32" t="s">
        <v>563</v>
      </c>
      <c r="J510" s="32" t="s">
        <v>552</v>
      </c>
      <c r="K510" s="34" t="s">
        <v>1</v>
      </c>
      <c r="L510" s="34" t="s">
        <v>1</v>
      </c>
      <c r="M510" s="34" t="s">
        <v>1</v>
      </c>
      <c r="N510" s="72" t="str">
        <f t="shared" si="7"/>
        <v>-</v>
      </c>
    </row>
    <row r="511" spans="1:14" s="1" customFormat="1" x14ac:dyDescent="0.25">
      <c r="A511" s="33">
        <f>VLOOKUP(C511,_RESOURCE_MAP[],3,FALSE)</f>
        <v>2</v>
      </c>
      <c r="B511" s="25" t="str">
        <f>IFERROR(VLOOKUP(C511,_PACKAGES_MAP[],3,FALSE),"-")</f>
        <v>-</v>
      </c>
      <c r="C511" s="32" t="s">
        <v>286</v>
      </c>
      <c r="D511" s="32" t="s">
        <v>19</v>
      </c>
      <c r="E511" s="32" t="s">
        <v>360</v>
      </c>
      <c r="F511" s="32" t="str">
        <f>VLOOKUP(C511,_RESOURCE_MAP[],2,FALSE)</f>
        <v>DNS Proxy Host</v>
      </c>
      <c r="G511" s="46" t="str">
        <f>CONCATENATE(F511," ",VLOOKUP(E511,_FIELDS_DESCRIPTION_MAP[],2,FALSE))</f>
        <v>DNS Proxy Host name (alias).</v>
      </c>
      <c r="H511" s="32" t="s">
        <v>565</v>
      </c>
      <c r="I511" s="32" t="s">
        <v>563</v>
      </c>
      <c r="J511" s="32" t="s">
        <v>552</v>
      </c>
      <c r="K511" s="34" t="s">
        <v>1</v>
      </c>
      <c r="L511" s="34" t="s">
        <v>1194</v>
      </c>
      <c r="M511" s="34" t="s">
        <v>1</v>
      </c>
      <c r="N511" s="72" t="str">
        <f t="shared" si="7"/>
        <v xml:space="preserve">Possible values are any string with length from 1 up to 64 chars. </v>
      </c>
    </row>
    <row r="512" spans="1:14" s="1" customFormat="1" x14ac:dyDescent="0.25">
      <c r="A512" s="33">
        <f>VLOOKUP(C512,_RESOURCE_MAP[],3,FALSE)</f>
        <v>2</v>
      </c>
      <c r="B512" s="25" t="str">
        <f>IFERROR(VLOOKUP(C512,_PACKAGES_MAP[],3,FALSE),"-")</f>
        <v>-</v>
      </c>
      <c r="C512" s="32" t="s">
        <v>286</v>
      </c>
      <c r="D512" s="32" t="s">
        <v>19</v>
      </c>
      <c r="E512" s="32" t="s">
        <v>551</v>
      </c>
      <c r="F512" s="32" t="str">
        <f>VLOOKUP(C512,_RESOURCE_MAP[],2,FALSE)</f>
        <v>DNS Proxy Host</v>
      </c>
      <c r="G512" s="46" t="str">
        <f>CONCATENATE(F512," ",VLOOKUP(E512,_FIELDS_DESCRIPTION_MAP[],2,FALSE))</f>
        <v>DNS Proxy Host type.</v>
      </c>
      <c r="H512" s="32" t="s">
        <v>565</v>
      </c>
      <c r="I512" s="32" t="s">
        <v>563</v>
      </c>
      <c r="J512" s="32" t="s">
        <v>552</v>
      </c>
      <c r="K512" s="34" t="s">
        <v>1</v>
      </c>
      <c r="L512" s="34" t="s">
        <v>1317</v>
      </c>
      <c r="M512" s="34" t="s">
        <v>1</v>
      </c>
      <c r="N512" s="72" t="str">
        <f t="shared" si="7"/>
        <v xml:space="preserve">Possible values are "Static" or "Dynamic". </v>
      </c>
    </row>
    <row r="513" spans="1:14" s="1" customFormat="1" x14ac:dyDescent="0.25">
      <c r="A513" s="33">
        <f>VLOOKUP(C513,_RESOURCE_MAP[],3,FALSE)</f>
        <v>2</v>
      </c>
      <c r="B513" s="25" t="str">
        <f>IFERROR(VLOOKUP(C513,_PACKAGES_MAP[],3,FALSE),"-")</f>
        <v>-</v>
      </c>
      <c r="C513" s="32" t="s">
        <v>286</v>
      </c>
      <c r="D513" s="32" t="s">
        <v>20</v>
      </c>
      <c r="E513" s="32" t="s">
        <v>569</v>
      </c>
      <c r="F513" s="32" t="str">
        <f>VLOOKUP(C513,_RESOURCE_MAP[],2,FALSE)</f>
        <v>DNS Proxy Host</v>
      </c>
      <c r="G513" s="46" t="str">
        <f>CONCATENATE(F513," ",VLOOKUP(E513,_FIELDS_DESCRIPTION_MAP[],2,FALSE))</f>
        <v>DNS Proxy Host maximum number of returned entries.</v>
      </c>
      <c r="H513" s="32" t="s">
        <v>570</v>
      </c>
      <c r="I513" s="32" t="s">
        <v>563</v>
      </c>
      <c r="J513" s="32" t="s">
        <v>561</v>
      </c>
      <c r="K513" s="34" t="s">
        <v>1186</v>
      </c>
      <c r="L513" s="34" t="s">
        <v>1187</v>
      </c>
      <c r="M513" s="34" t="s">
        <v>1</v>
      </c>
      <c r="N513" s="72" t="str">
        <f t="shared" si="7"/>
        <v xml:space="preserve">Default Value is "0". Possible values are "0" to fetch all entries or positive integer. </v>
      </c>
    </row>
    <row r="514" spans="1:14" s="1" customFormat="1" x14ac:dyDescent="0.25">
      <c r="A514" s="33">
        <f>VLOOKUP(C514,_RESOURCE_MAP[],3,FALSE)</f>
        <v>2</v>
      </c>
      <c r="B514" s="25" t="str">
        <f>IFERROR(VLOOKUP(C514,_PACKAGES_MAP[],3,FALSE),"-")</f>
        <v>-</v>
      </c>
      <c r="C514" s="32" t="s">
        <v>286</v>
      </c>
      <c r="D514" s="32" t="s">
        <v>20</v>
      </c>
      <c r="E514" s="32" t="s">
        <v>20</v>
      </c>
      <c r="F514" s="32" t="str">
        <f>VLOOKUP(C514,_RESOURCE_MAP[],2,FALSE)</f>
        <v>DNS Proxy Host</v>
      </c>
      <c r="G514" s="46" t="str">
        <f>CONCATENATE(F514," ",VLOOKUP(E514,_FIELDS_DESCRIPTION_MAP[],2,FALSE))</f>
        <v>DNS Proxy Host list of entries.</v>
      </c>
      <c r="H514" s="32" t="s">
        <v>20</v>
      </c>
      <c r="I514" s="32" t="s">
        <v>572</v>
      </c>
      <c r="J514" s="32" t="s">
        <v>1</v>
      </c>
      <c r="K514" s="34" t="s">
        <v>1</v>
      </c>
      <c r="L514" s="34" t="s">
        <v>1</v>
      </c>
      <c r="M514" s="34" t="s">
        <v>1</v>
      </c>
      <c r="N514" s="72" t="str">
        <f t="shared" ref="N514:N577" si="8">IF(AND(K514="-",L514="-",M514="-"),"-",CONCATENATE(IF(K514="-","",CONCATENATE("Default Value is """,K514,""". ")),IF(L514="-","",CONCATENATE("Possible values are ",L514,". ")),IF(M514="-","",CONCATENATE("Format is ",M514,"."))))</f>
        <v>-</v>
      </c>
    </row>
    <row r="515" spans="1:14" s="1" customFormat="1" x14ac:dyDescent="0.25">
      <c r="A515" s="33">
        <f>VLOOKUP(C515,_RESOURCE_MAP[],3,FALSE)</f>
        <v>2</v>
      </c>
      <c r="B515" s="25" t="str">
        <f>IFERROR(VLOOKUP(C515,_PACKAGES_MAP[],3,FALSE),"-")</f>
        <v>-</v>
      </c>
      <c r="C515" s="32" t="s">
        <v>286</v>
      </c>
      <c r="D515" s="32" t="s">
        <v>20</v>
      </c>
      <c r="E515" s="32" t="s">
        <v>571</v>
      </c>
      <c r="F515" s="32" t="str">
        <f>VLOOKUP(C515,_RESOURCE_MAP[],2,FALSE)</f>
        <v>DNS Proxy Host</v>
      </c>
      <c r="G515" s="46" t="str">
        <f>CONCATENATE(F515," ",VLOOKUP(E515,_FIELDS_DESCRIPTION_MAP[],2,FALSE))</f>
        <v>DNS Proxy Host list start offset.</v>
      </c>
      <c r="H515" s="32" t="s">
        <v>570</v>
      </c>
      <c r="I515" s="32" t="s">
        <v>563</v>
      </c>
      <c r="J515" s="32" t="s">
        <v>561</v>
      </c>
      <c r="K515" s="34" t="s">
        <v>1186</v>
      </c>
      <c r="L515" s="34" t="s">
        <v>1187</v>
      </c>
      <c r="M515" s="34" t="s">
        <v>1</v>
      </c>
      <c r="N515" s="72" t="str">
        <f t="shared" si="8"/>
        <v xml:space="preserve">Default Value is "0". Possible values are "0" to fetch all entries or positive integer. </v>
      </c>
    </row>
    <row r="516" spans="1:14" s="1" customFormat="1" x14ac:dyDescent="0.25">
      <c r="A516" s="33">
        <f>VLOOKUP(C516,_RESOURCE_MAP[],3,FALSE)</f>
        <v>2</v>
      </c>
      <c r="B516" s="25" t="str">
        <f>IFERROR(VLOOKUP(C516,_PACKAGES_MAP[],3,FALSE),"-")</f>
        <v>-</v>
      </c>
      <c r="C516" s="32" t="s">
        <v>287</v>
      </c>
      <c r="D516" s="32" t="s">
        <v>22</v>
      </c>
      <c r="E516" s="32" t="s">
        <v>637</v>
      </c>
      <c r="F516" s="32" t="str">
        <f>VLOOKUP(C516,_RESOURCE_MAP[],2,FALSE)</f>
        <v>DNS Proxy Host</v>
      </c>
      <c r="G516" s="46" t="str">
        <f>CONCATENATE(F516," ",VLOOKUP(E516,_FIELDS_DESCRIPTION_MAP[],2,FALSE))</f>
        <v>DNS Proxy Host remaining expiration time.</v>
      </c>
      <c r="H516" s="32" t="s">
        <v>570</v>
      </c>
      <c r="I516" s="32" t="s">
        <v>572</v>
      </c>
      <c r="J516" s="32" t="s">
        <v>1</v>
      </c>
      <c r="K516" s="34" t="s">
        <v>1</v>
      </c>
      <c r="L516" s="34" t="s">
        <v>1229</v>
      </c>
      <c r="M516" s="34" t="s">
        <v>1206</v>
      </c>
      <c r="N516" s="72" t="str">
        <f t="shared" si="8"/>
        <v>Possible values are "0" (Infinite) or &gt;= 60. Format is expressed in seconds.</v>
      </c>
    </row>
    <row r="517" spans="1:14" s="1" customFormat="1" x14ac:dyDescent="0.25">
      <c r="A517" s="33">
        <f>VLOOKUP(C517,_RESOURCE_MAP[],3,FALSE)</f>
        <v>2</v>
      </c>
      <c r="B517" s="25" t="str">
        <f>IFERROR(VLOOKUP(C517,_PACKAGES_MAP[],3,FALSE),"-")</f>
        <v>-</v>
      </c>
      <c r="C517" s="32" t="s">
        <v>287</v>
      </c>
      <c r="D517" s="32" t="s">
        <v>22</v>
      </c>
      <c r="E517" s="32" t="s">
        <v>558</v>
      </c>
      <c r="F517" s="32" t="str">
        <f>VLOOKUP(C517,_RESOURCE_MAP[],2,FALSE)</f>
        <v>DNS Proxy Host</v>
      </c>
      <c r="G517" s="46" t="str">
        <f>CONCATENATE(F517," ",VLOOKUP(E517,_FIELDS_DESCRIPTION_MAP[],2,FALSE))</f>
        <v>DNS Proxy Host unique identifier.</v>
      </c>
      <c r="H517" s="32" t="s">
        <v>565</v>
      </c>
      <c r="I517" s="32" t="s">
        <v>572</v>
      </c>
      <c r="J517" s="32" t="s">
        <v>1</v>
      </c>
      <c r="K517" s="34" t="s">
        <v>1</v>
      </c>
      <c r="L517" s="34" t="s">
        <v>1194</v>
      </c>
      <c r="M517" s="34" t="s">
        <v>1193</v>
      </c>
      <c r="N517" s="72" t="str">
        <f t="shared" si="8"/>
        <v>Possible values are any string with length from 1 up to 64 chars. Format is 1 up to 64 chars.</v>
      </c>
    </row>
    <row r="518" spans="1:14" s="1" customFormat="1" x14ac:dyDescent="0.25">
      <c r="A518" s="33">
        <f>VLOOKUP(C518,_RESOURCE_MAP[],3,FALSE)</f>
        <v>2</v>
      </c>
      <c r="B518" s="25" t="str">
        <f>IFERROR(VLOOKUP(C518,_PACKAGES_MAP[],3,FALSE),"-")</f>
        <v>-</v>
      </c>
      <c r="C518" s="32" t="s">
        <v>287</v>
      </c>
      <c r="D518" s="32" t="s">
        <v>22</v>
      </c>
      <c r="E518" s="32" t="s">
        <v>635</v>
      </c>
      <c r="F518" s="32" t="str">
        <f>VLOOKUP(C518,_RESOURCE_MAP[],2,FALSE)</f>
        <v>DNS Proxy Host</v>
      </c>
      <c r="G518" s="46" t="str">
        <f>CONCATENATE(F518," ",VLOOKUP(E518,_FIELDS_DESCRIPTION_MAP[],2,FALSE))</f>
        <v>DNS Proxy Host IP address.</v>
      </c>
      <c r="H518" s="32" t="s">
        <v>635</v>
      </c>
      <c r="I518" s="32" t="s">
        <v>572</v>
      </c>
      <c r="J518" s="32" t="s">
        <v>1</v>
      </c>
      <c r="K518" s="34" t="s">
        <v>1</v>
      </c>
      <c r="L518" s="34" t="s">
        <v>1</v>
      </c>
      <c r="M518" s="34" t="s">
        <v>1</v>
      </c>
      <c r="N518" s="72" t="str">
        <f t="shared" si="8"/>
        <v>-</v>
      </c>
    </row>
    <row r="519" spans="1:14" s="1" customFormat="1" x14ac:dyDescent="0.25">
      <c r="A519" s="33">
        <f>VLOOKUP(C519,_RESOURCE_MAP[],3,FALSE)</f>
        <v>2</v>
      </c>
      <c r="B519" s="25" t="str">
        <f>IFERROR(VLOOKUP(C519,_PACKAGES_MAP[],3,FALSE),"-")</f>
        <v>-</v>
      </c>
      <c r="C519" s="32" t="s">
        <v>287</v>
      </c>
      <c r="D519" s="32" t="s">
        <v>22</v>
      </c>
      <c r="E519" s="32" t="s">
        <v>360</v>
      </c>
      <c r="F519" s="32" t="str">
        <f>VLOOKUP(C519,_RESOURCE_MAP[],2,FALSE)</f>
        <v>DNS Proxy Host</v>
      </c>
      <c r="G519" s="46" t="str">
        <f>CONCATENATE(F519," ",VLOOKUP(E519,_FIELDS_DESCRIPTION_MAP[],2,FALSE))</f>
        <v>DNS Proxy Host name (alias).</v>
      </c>
      <c r="H519" s="32" t="s">
        <v>565</v>
      </c>
      <c r="I519" s="32" t="s">
        <v>572</v>
      </c>
      <c r="J519" s="32" t="s">
        <v>1</v>
      </c>
      <c r="K519" s="34" t="s">
        <v>1</v>
      </c>
      <c r="L519" s="34" t="s">
        <v>1194</v>
      </c>
      <c r="M519" s="34" t="s">
        <v>1</v>
      </c>
      <c r="N519" s="72" t="str">
        <f t="shared" si="8"/>
        <v xml:space="preserve">Possible values are any string with length from 1 up to 64 chars. </v>
      </c>
    </row>
    <row r="520" spans="1:14" s="1" customFormat="1" x14ac:dyDescent="0.25">
      <c r="A520" s="33">
        <f>VLOOKUP(C520,_RESOURCE_MAP[],3,FALSE)</f>
        <v>2</v>
      </c>
      <c r="B520" s="25" t="str">
        <f>IFERROR(VLOOKUP(C520,_PACKAGES_MAP[],3,FALSE),"-")</f>
        <v>-</v>
      </c>
      <c r="C520" s="32" t="s">
        <v>287</v>
      </c>
      <c r="D520" s="32" t="s">
        <v>22</v>
      </c>
      <c r="E520" s="32" t="s">
        <v>551</v>
      </c>
      <c r="F520" s="32" t="str">
        <f>VLOOKUP(C520,_RESOURCE_MAP[],2,FALSE)</f>
        <v>DNS Proxy Host</v>
      </c>
      <c r="G520" s="46" t="str">
        <f>CONCATENATE(F520," ",VLOOKUP(E520,_FIELDS_DESCRIPTION_MAP[],2,FALSE))</f>
        <v>DNS Proxy Host type.</v>
      </c>
      <c r="H520" s="32" t="s">
        <v>565</v>
      </c>
      <c r="I520" s="32" t="s">
        <v>572</v>
      </c>
      <c r="J520" s="32" t="s">
        <v>1</v>
      </c>
      <c r="K520" s="34" t="s">
        <v>1</v>
      </c>
      <c r="L520" s="34" t="s">
        <v>1317</v>
      </c>
      <c r="M520" s="34" t="s">
        <v>1</v>
      </c>
      <c r="N520" s="72" t="str">
        <f t="shared" si="8"/>
        <v xml:space="preserve">Possible values are "Static" or "Dynamic". </v>
      </c>
    </row>
    <row r="521" spans="1:14" s="1" customFormat="1" x14ac:dyDescent="0.25">
      <c r="A521" s="33">
        <f>VLOOKUP(C521,_RESOURCE_MAP[],3,FALSE)</f>
        <v>2</v>
      </c>
      <c r="B521" s="25" t="str">
        <f>IFERROR(VLOOKUP(C521,_PACKAGES_MAP[],3,FALSE),"-")</f>
        <v>-</v>
      </c>
      <c r="C521" s="32" t="s">
        <v>287</v>
      </c>
      <c r="D521" s="32" t="s">
        <v>21</v>
      </c>
      <c r="E521" s="32" t="s">
        <v>637</v>
      </c>
      <c r="F521" s="32" t="str">
        <f>VLOOKUP(C521,_RESOURCE_MAP[],2,FALSE)</f>
        <v>DNS Proxy Host</v>
      </c>
      <c r="G521" s="46" t="str">
        <f>CONCATENATE(F521," ",VLOOKUP(E521,_FIELDS_DESCRIPTION_MAP[],2,FALSE))</f>
        <v>DNS Proxy Host remaining expiration time.</v>
      </c>
      <c r="H521" s="32" t="s">
        <v>570</v>
      </c>
      <c r="I521" s="32" t="s">
        <v>564</v>
      </c>
      <c r="J521" s="32" t="s">
        <v>561</v>
      </c>
      <c r="K521" s="34" t="s">
        <v>1658</v>
      </c>
      <c r="L521" s="34" t="s">
        <v>1229</v>
      </c>
      <c r="M521" s="34" t="s">
        <v>1206</v>
      </c>
      <c r="N521" s="72" t="str">
        <f t="shared" si="8"/>
        <v>Default Value is "the existing configuration". Possible values are "0" (Infinite) or &gt;= 60. Format is expressed in seconds.</v>
      </c>
    </row>
    <row r="522" spans="1:14" s="1" customFormat="1" x14ac:dyDescent="0.25">
      <c r="A522" s="33">
        <f>VLOOKUP(C522,_RESOURCE_MAP[],3,FALSE)</f>
        <v>2</v>
      </c>
      <c r="B522" s="25" t="str">
        <f>IFERROR(VLOOKUP(C522,_PACKAGES_MAP[],3,FALSE),"-")</f>
        <v>-</v>
      </c>
      <c r="C522" s="32" t="s">
        <v>287</v>
      </c>
      <c r="D522" s="32" t="s">
        <v>21</v>
      </c>
      <c r="E522" s="32" t="s">
        <v>635</v>
      </c>
      <c r="F522" s="32" t="str">
        <f>VLOOKUP(C522,_RESOURCE_MAP[],2,FALSE)</f>
        <v>DNS Proxy Host</v>
      </c>
      <c r="G522" s="46" t="str">
        <f>CONCATENATE(F522," ",VLOOKUP(E522,_FIELDS_DESCRIPTION_MAP[],2,FALSE))</f>
        <v>DNS Proxy Host IP address.</v>
      </c>
      <c r="H522" s="32" t="s">
        <v>635</v>
      </c>
      <c r="I522" s="32" t="s">
        <v>564</v>
      </c>
      <c r="J522" s="32" t="s">
        <v>561</v>
      </c>
      <c r="K522" s="34" t="s">
        <v>1658</v>
      </c>
      <c r="L522" s="34" t="s">
        <v>1</v>
      </c>
      <c r="M522" s="34" t="s">
        <v>1</v>
      </c>
      <c r="N522" s="72" t="str">
        <f t="shared" si="8"/>
        <v xml:space="preserve">Default Value is "the existing configuration". </v>
      </c>
    </row>
    <row r="523" spans="1:14" s="1" customFormat="1" x14ac:dyDescent="0.25">
      <c r="A523" s="33">
        <f>VLOOKUP(C523,_RESOURCE_MAP[],3,FALSE)</f>
        <v>2</v>
      </c>
      <c r="B523" s="25" t="str">
        <f>IFERROR(VLOOKUP(C523,_PACKAGES_MAP[],3,FALSE),"-")</f>
        <v>-</v>
      </c>
      <c r="C523" s="32" t="s">
        <v>287</v>
      </c>
      <c r="D523" s="32" t="s">
        <v>21</v>
      </c>
      <c r="E523" s="32" t="s">
        <v>360</v>
      </c>
      <c r="F523" s="32" t="str">
        <f>VLOOKUP(C523,_RESOURCE_MAP[],2,FALSE)</f>
        <v>DNS Proxy Host</v>
      </c>
      <c r="G523" s="46" t="str">
        <f>CONCATENATE(F523," ",VLOOKUP(E523,_FIELDS_DESCRIPTION_MAP[],2,FALSE))</f>
        <v>DNS Proxy Host name (alias).</v>
      </c>
      <c r="H523" s="32" t="s">
        <v>565</v>
      </c>
      <c r="I523" s="32" t="s">
        <v>564</v>
      </c>
      <c r="J523" s="32" t="s">
        <v>561</v>
      </c>
      <c r="K523" s="34" t="s">
        <v>1658</v>
      </c>
      <c r="L523" s="34" t="s">
        <v>1194</v>
      </c>
      <c r="M523" s="34" t="s">
        <v>1</v>
      </c>
      <c r="N523" s="72" t="str">
        <f t="shared" si="8"/>
        <v xml:space="preserve">Default Value is "the existing configuration". Possible values are any string with length from 1 up to 64 chars. </v>
      </c>
    </row>
    <row r="524" spans="1:14" s="1" customFormat="1" x14ac:dyDescent="0.25">
      <c r="A524" s="33">
        <f>VLOOKUP(C524,_RESOURCE_MAP[],3,FALSE)</f>
        <v>2</v>
      </c>
      <c r="B524" s="25" t="str">
        <f>IFERROR(VLOOKUP(C524,_PACKAGES_MAP[],3,FALSE),"-")</f>
        <v>-</v>
      </c>
      <c r="C524" s="32" t="s">
        <v>287</v>
      </c>
      <c r="D524" s="32" t="s">
        <v>21</v>
      </c>
      <c r="E524" s="32" t="s">
        <v>551</v>
      </c>
      <c r="F524" s="32" t="str">
        <f>VLOOKUP(C524,_RESOURCE_MAP[],2,FALSE)</f>
        <v>DNS Proxy Host</v>
      </c>
      <c r="G524" s="46" t="str">
        <f>CONCATENATE(F524," ",VLOOKUP(E524,_FIELDS_DESCRIPTION_MAP[],2,FALSE))</f>
        <v>DNS Proxy Host type.</v>
      </c>
      <c r="H524" s="32" t="s">
        <v>565</v>
      </c>
      <c r="I524" s="32" t="s">
        <v>564</v>
      </c>
      <c r="J524" s="32" t="s">
        <v>561</v>
      </c>
      <c r="K524" s="34" t="s">
        <v>1658</v>
      </c>
      <c r="L524" s="34" t="s">
        <v>1317</v>
      </c>
      <c r="M524" s="34" t="s">
        <v>1</v>
      </c>
      <c r="N524" s="72" t="str">
        <f t="shared" si="8"/>
        <v xml:space="preserve">Default Value is "the existing configuration". Possible values are "Static" or "Dynamic". </v>
      </c>
    </row>
    <row r="525" spans="1:14" s="1" customFormat="1" x14ac:dyDescent="0.25">
      <c r="A525" s="33">
        <f>VLOOKUP(C525,_RESOURCE_MAP[],3,FALSE)</f>
        <v>2</v>
      </c>
      <c r="B525" s="25" t="str">
        <f>IFERROR(VLOOKUP(C525,_PACKAGES_MAP[],3,FALSE),"-")</f>
        <v>-</v>
      </c>
      <c r="C525" s="32" t="s">
        <v>28</v>
      </c>
      <c r="D525" s="32" t="s">
        <v>19</v>
      </c>
      <c r="E525" s="32" t="s">
        <v>603</v>
      </c>
      <c r="F525" s="32" t="str">
        <f>VLOOKUP(C525,_RESOURCE_MAP[],2,FALSE)</f>
        <v>DNS Proxy Forwarding Server</v>
      </c>
      <c r="G525" s="46" t="str">
        <f>CONCATENATE(F525," ",VLOOKUP(E525,_FIELDS_DESCRIPTION_MAP[],2,FALSE))</f>
        <v>DNS Proxy Forwarding Server address.</v>
      </c>
      <c r="H525" s="32" t="s">
        <v>565</v>
      </c>
      <c r="I525" s="32" t="s">
        <v>564</v>
      </c>
      <c r="J525" s="32" t="s">
        <v>552</v>
      </c>
      <c r="K525" s="34" t="s">
        <v>1</v>
      </c>
      <c r="L525" s="34" t="s">
        <v>1200</v>
      </c>
      <c r="M525" s="34" t="s">
        <v>1</v>
      </c>
      <c r="N525" s="72" t="str">
        <f t="shared" si="8"/>
        <v xml:space="preserve">Possible values are FQDN, IPv4 or IPv6 address. </v>
      </c>
    </row>
    <row r="526" spans="1:14" s="1" customFormat="1" x14ac:dyDescent="0.25">
      <c r="A526" s="33">
        <f>VLOOKUP(C526,_RESOURCE_MAP[],3,FALSE)</f>
        <v>2</v>
      </c>
      <c r="B526" s="25" t="str">
        <f>IFERROR(VLOOKUP(C526,_PACKAGES_MAP[],3,FALSE),"-")</f>
        <v>-</v>
      </c>
      <c r="C526" s="32" t="s">
        <v>28</v>
      </c>
      <c r="D526" s="32" t="s">
        <v>19</v>
      </c>
      <c r="E526" s="32" t="s">
        <v>648</v>
      </c>
      <c r="F526" s="32" t="str">
        <f>VLOOKUP(C526,_RESOURCE_MAP[],2,FALSE)</f>
        <v>DNS Proxy Forwarding Server</v>
      </c>
      <c r="G526" s="46" t="str">
        <f>CONCATENATE(F526," ",VLOOKUP(E526,_FIELDS_DESCRIPTION_MAP[],2,FALSE))</f>
        <v>DNS Proxy Forwarding Server domain name.</v>
      </c>
      <c r="H526" s="32" t="s">
        <v>565</v>
      </c>
      <c r="I526" s="32" t="s">
        <v>564</v>
      </c>
      <c r="J526" s="32" t="s">
        <v>561</v>
      </c>
      <c r="K526" s="34" t="s">
        <v>1182</v>
      </c>
      <c r="L526" s="34" t="s">
        <v>1226</v>
      </c>
      <c r="M526" s="34" t="s">
        <v>1</v>
      </c>
      <c r="N526" s="72" t="str">
        <f t="shared" si="8"/>
        <v xml:space="preserve">Default Value is "null". Possible values are "null" or valid domain name. </v>
      </c>
    </row>
    <row r="527" spans="1:14" s="1" customFormat="1" x14ac:dyDescent="0.25">
      <c r="A527" s="33">
        <f>VLOOKUP(C527,_RESOURCE_MAP[],3,FALSE)</f>
        <v>2</v>
      </c>
      <c r="B527" s="25" t="str">
        <f>IFERROR(VLOOKUP(C527,_PACKAGES_MAP[],3,FALSE),"-")</f>
        <v>-</v>
      </c>
      <c r="C527" s="32" t="s">
        <v>28</v>
      </c>
      <c r="D527" s="32" t="s">
        <v>19</v>
      </c>
      <c r="E527" s="32" t="s">
        <v>566</v>
      </c>
      <c r="F527" s="32" t="str">
        <f>VLOOKUP(C527,_RESOURCE_MAP[],2,FALSE)</f>
        <v>DNS Proxy Forwarding Server</v>
      </c>
      <c r="G527" s="46" t="str">
        <f>CONCATENATE(F527," ",VLOOKUP(E527,_FIELDS_DESCRIPTION_MAP[],2,FALSE))</f>
        <v>DNS Proxy Forwarding Server administrative status.</v>
      </c>
      <c r="H527" s="32" t="s">
        <v>567</v>
      </c>
      <c r="I527" s="32" t="s">
        <v>564</v>
      </c>
      <c r="J527" s="32" t="s">
        <v>561</v>
      </c>
      <c r="K527" s="34" t="s">
        <v>1183</v>
      </c>
      <c r="L527" s="34" t="s">
        <v>1184</v>
      </c>
      <c r="M527" s="34" t="s">
        <v>1</v>
      </c>
      <c r="N527" s="72" t="str">
        <f t="shared" si="8"/>
        <v xml:space="preserve">Default Value is "true". Possible values are "true" or "false". </v>
      </c>
    </row>
    <row r="528" spans="1:14" s="1" customFormat="1" x14ac:dyDescent="0.25">
      <c r="A528" s="33">
        <f>VLOOKUP(C528,_RESOURCE_MAP[],3,FALSE)</f>
        <v>2</v>
      </c>
      <c r="B528" s="25" t="str">
        <f>IFERROR(VLOOKUP(C528,_PACKAGES_MAP[],3,FALSE),"-")</f>
        <v>-</v>
      </c>
      <c r="C528" s="32" t="s">
        <v>28</v>
      </c>
      <c r="D528" s="32" t="s">
        <v>19</v>
      </c>
      <c r="E528" s="32" t="s">
        <v>558</v>
      </c>
      <c r="F528" s="32" t="str">
        <f>VLOOKUP(C528,_RESOURCE_MAP[],2,FALSE)</f>
        <v>DNS Proxy Forwarding Server</v>
      </c>
      <c r="G528" s="46" t="str">
        <f>CONCATENATE(F528," ",VLOOKUP(E528,_FIELDS_DESCRIPTION_MAP[],2,FALSE))</f>
        <v>DNS Proxy Forwarding Server unique identifier.</v>
      </c>
      <c r="H528" s="32" t="s">
        <v>565</v>
      </c>
      <c r="I528" s="32" t="s">
        <v>563</v>
      </c>
      <c r="J528" s="32" t="s">
        <v>561</v>
      </c>
      <c r="K528" s="34" t="s">
        <v>1185</v>
      </c>
      <c r="L528" s="34" t="s">
        <v>1194</v>
      </c>
      <c r="M528" s="34" t="s">
        <v>1193</v>
      </c>
      <c r="N528" s="72" t="str">
        <f t="shared" si="8"/>
        <v>Default Value is "Integer starting at 0". Possible values are any string with length from 1 up to 64 chars. Format is 1 up to 64 chars.</v>
      </c>
    </row>
    <row r="529" spans="1:14" s="1" customFormat="1" x14ac:dyDescent="0.25">
      <c r="A529" s="33">
        <f>VLOOKUP(C529,_RESOURCE_MAP[],3,FALSE)</f>
        <v>2</v>
      </c>
      <c r="B529" s="25" t="str">
        <f>IFERROR(VLOOKUP(C529,_PACKAGES_MAP[],3,FALSE),"-")</f>
        <v>-</v>
      </c>
      <c r="C529" s="32" t="s">
        <v>28</v>
      </c>
      <c r="D529" s="32" t="s">
        <v>19</v>
      </c>
      <c r="E529" s="32" t="s">
        <v>360</v>
      </c>
      <c r="F529" s="32" t="str">
        <f>VLOOKUP(C529,_RESOURCE_MAP[],2,FALSE)</f>
        <v>DNS Proxy Forwarding Server</v>
      </c>
      <c r="G529" s="46" t="str">
        <f>CONCATENATE(F529," ",VLOOKUP(E529,_FIELDS_DESCRIPTION_MAP[],2,FALSE))</f>
        <v>DNS Proxy Forwarding Server name (alias).</v>
      </c>
      <c r="H529" s="32" t="s">
        <v>565</v>
      </c>
      <c r="I529" s="32" t="s">
        <v>564</v>
      </c>
      <c r="J529" s="32" t="s">
        <v>552</v>
      </c>
      <c r="K529" s="34" t="s">
        <v>1</v>
      </c>
      <c r="L529" s="34" t="s">
        <v>1194</v>
      </c>
      <c r="M529" s="34" t="s">
        <v>1</v>
      </c>
      <c r="N529" s="72" t="str">
        <f t="shared" si="8"/>
        <v xml:space="preserve">Possible values are any string with length from 1 up to 64 chars. </v>
      </c>
    </row>
    <row r="530" spans="1:14" s="1" customFormat="1" x14ac:dyDescent="0.25">
      <c r="A530" s="33">
        <f>VLOOKUP(C530,_RESOURCE_MAP[],3,FALSE)</f>
        <v>2</v>
      </c>
      <c r="B530" s="25" t="str">
        <f>IFERROR(VLOOKUP(C530,_PACKAGES_MAP[],3,FALSE),"-")</f>
        <v>-</v>
      </c>
      <c r="C530" s="32" t="s">
        <v>28</v>
      </c>
      <c r="D530" s="32" t="s">
        <v>19</v>
      </c>
      <c r="E530" s="32" t="s">
        <v>599</v>
      </c>
      <c r="F530" s="32" t="str">
        <f>VLOOKUP(C530,_RESOURCE_MAP[],2,FALSE)</f>
        <v>DNS Proxy Forwarding Server</v>
      </c>
      <c r="G530" s="46" t="str">
        <f>CONCATENATE(F530," ",VLOOKUP(E530,_FIELDS_DESCRIPTION_MAP[],2,FALSE))</f>
        <v>DNS Proxy Forwarding Server priority.</v>
      </c>
      <c r="H530" s="32" t="s">
        <v>565</v>
      </c>
      <c r="I530" s="32" t="s">
        <v>564</v>
      </c>
      <c r="J530" s="32" t="s">
        <v>552</v>
      </c>
      <c r="K530" s="34" t="s">
        <v>1</v>
      </c>
      <c r="L530" s="34" t="s">
        <v>1265</v>
      </c>
      <c r="M530" s="34" t="s">
        <v>1</v>
      </c>
      <c r="N530" s="72" t="str">
        <f t="shared" si="8"/>
        <v xml:space="preserve">Possible values are &gt;= 0, "0" is highest priority. </v>
      </c>
    </row>
    <row r="531" spans="1:14" s="1" customFormat="1" x14ac:dyDescent="0.25">
      <c r="A531" s="33">
        <f>VLOOKUP(C531,_RESOURCE_MAP[],3,FALSE)</f>
        <v>2</v>
      </c>
      <c r="B531" s="25" t="str">
        <f>IFERROR(VLOOKUP(C531,_PACKAGES_MAP[],3,FALSE),"-")</f>
        <v>-</v>
      </c>
      <c r="C531" s="32" t="s">
        <v>28</v>
      </c>
      <c r="D531" s="32" t="s">
        <v>20</v>
      </c>
      <c r="E531" s="32" t="s">
        <v>569</v>
      </c>
      <c r="F531" s="32" t="str">
        <f>VLOOKUP(C531,_RESOURCE_MAP[],2,FALSE)</f>
        <v>DNS Proxy Forwarding Server</v>
      </c>
      <c r="G531" s="46" t="str">
        <f>CONCATENATE(F531," ",VLOOKUP(E531,_FIELDS_DESCRIPTION_MAP[],2,FALSE))</f>
        <v>DNS Proxy Forwarding Server maximum number of returned entries.</v>
      </c>
      <c r="H531" s="32" t="s">
        <v>570</v>
      </c>
      <c r="I531" s="32" t="s">
        <v>563</v>
      </c>
      <c r="J531" s="32" t="s">
        <v>561</v>
      </c>
      <c r="K531" s="34" t="s">
        <v>1186</v>
      </c>
      <c r="L531" s="34" t="s">
        <v>1187</v>
      </c>
      <c r="M531" s="34" t="s">
        <v>1</v>
      </c>
      <c r="N531" s="72" t="str">
        <f t="shared" si="8"/>
        <v xml:space="preserve">Default Value is "0". Possible values are "0" to fetch all entries or positive integer. </v>
      </c>
    </row>
    <row r="532" spans="1:14" s="1" customFormat="1" x14ac:dyDescent="0.25">
      <c r="A532" s="33">
        <f>VLOOKUP(C532,_RESOURCE_MAP[],3,FALSE)</f>
        <v>2</v>
      </c>
      <c r="B532" s="25" t="str">
        <f>IFERROR(VLOOKUP(C532,_PACKAGES_MAP[],3,FALSE),"-")</f>
        <v>-</v>
      </c>
      <c r="C532" s="32" t="s">
        <v>28</v>
      </c>
      <c r="D532" s="32" t="s">
        <v>20</v>
      </c>
      <c r="E532" s="32" t="s">
        <v>20</v>
      </c>
      <c r="F532" s="32" t="str">
        <f>VLOOKUP(C532,_RESOURCE_MAP[],2,FALSE)</f>
        <v>DNS Proxy Forwarding Server</v>
      </c>
      <c r="G532" s="46" t="str">
        <f>CONCATENATE(F532," ",VLOOKUP(E532,_FIELDS_DESCRIPTION_MAP[],2,FALSE))</f>
        <v>DNS Proxy Forwarding Server list of entries.</v>
      </c>
      <c r="H532" s="32" t="s">
        <v>20</v>
      </c>
      <c r="I532" s="32" t="s">
        <v>572</v>
      </c>
      <c r="J532" s="32" t="s">
        <v>1</v>
      </c>
      <c r="K532" s="34" t="s">
        <v>1</v>
      </c>
      <c r="L532" s="34" t="s">
        <v>1</v>
      </c>
      <c r="M532" s="34" t="s">
        <v>1</v>
      </c>
      <c r="N532" s="72" t="str">
        <f t="shared" si="8"/>
        <v>-</v>
      </c>
    </row>
    <row r="533" spans="1:14" s="1" customFormat="1" x14ac:dyDescent="0.25">
      <c r="A533" s="33">
        <f>VLOOKUP(C533,_RESOURCE_MAP[],3,FALSE)</f>
        <v>2</v>
      </c>
      <c r="B533" s="25" t="str">
        <f>IFERROR(VLOOKUP(C533,_PACKAGES_MAP[],3,FALSE),"-")</f>
        <v>-</v>
      </c>
      <c r="C533" s="32" t="s">
        <v>28</v>
      </c>
      <c r="D533" s="32" t="s">
        <v>20</v>
      </c>
      <c r="E533" s="32" t="s">
        <v>571</v>
      </c>
      <c r="F533" s="32" t="str">
        <f>VLOOKUP(C533,_RESOURCE_MAP[],2,FALSE)</f>
        <v>DNS Proxy Forwarding Server</v>
      </c>
      <c r="G533" s="46" t="str">
        <f>CONCATENATE(F533," ",VLOOKUP(E533,_FIELDS_DESCRIPTION_MAP[],2,FALSE))</f>
        <v>DNS Proxy Forwarding Server list start offset.</v>
      </c>
      <c r="H533" s="32" t="s">
        <v>570</v>
      </c>
      <c r="I533" s="32" t="s">
        <v>563</v>
      </c>
      <c r="J533" s="32" t="s">
        <v>561</v>
      </c>
      <c r="K533" s="34" t="s">
        <v>1186</v>
      </c>
      <c r="L533" s="34" t="s">
        <v>1187</v>
      </c>
      <c r="M533" s="34" t="s">
        <v>1</v>
      </c>
      <c r="N533" s="72" t="str">
        <f t="shared" si="8"/>
        <v xml:space="preserve">Default Value is "0". Possible values are "0" to fetch all entries or positive integer. </v>
      </c>
    </row>
    <row r="534" spans="1:14" s="1" customFormat="1" x14ac:dyDescent="0.25">
      <c r="A534" s="33">
        <f>VLOOKUP(C534,_RESOURCE_MAP[],3,FALSE)</f>
        <v>2</v>
      </c>
      <c r="B534" s="25" t="str">
        <f>IFERROR(VLOOKUP(C534,_PACKAGES_MAP[],3,FALSE),"-")</f>
        <v>-</v>
      </c>
      <c r="C534" s="32" t="s">
        <v>29</v>
      </c>
      <c r="D534" s="32" t="s">
        <v>22</v>
      </c>
      <c r="E534" s="32" t="s">
        <v>603</v>
      </c>
      <c r="F534" s="32" t="str">
        <f>VLOOKUP(C534,_RESOURCE_MAP[],2,FALSE)</f>
        <v>DNS Proxy Forwarding Server</v>
      </c>
      <c r="G534" s="46" t="str">
        <f>CONCATENATE(F534," ",VLOOKUP(E534,_FIELDS_DESCRIPTION_MAP[],2,FALSE))</f>
        <v>DNS Proxy Forwarding Server address.</v>
      </c>
      <c r="H534" s="32" t="s">
        <v>565</v>
      </c>
      <c r="I534" s="32" t="s">
        <v>572</v>
      </c>
      <c r="J534" s="32" t="s">
        <v>1</v>
      </c>
      <c r="K534" s="34" t="s">
        <v>1</v>
      </c>
      <c r="L534" s="34" t="s">
        <v>1200</v>
      </c>
      <c r="M534" s="34" t="s">
        <v>1</v>
      </c>
      <c r="N534" s="72" t="str">
        <f t="shared" si="8"/>
        <v xml:space="preserve">Possible values are FQDN, IPv4 or IPv6 address. </v>
      </c>
    </row>
    <row r="535" spans="1:14" s="1" customFormat="1" x14ac:dyDescent="0.25">
      <c r="A535" s="33">
        <f>VLOOKUP(C535,_RESOURCE_MAP[],3,FALSE)</f>
        <v>2</v>
      </c>
      <c r="B535" s="25" t="str">
        <f>IFERROR(VLOOKUP(C535,_PACKAGES_MAP[],3,FALSE),"-")</f>
        <v>-</v>
      </c>
      <c r="C535" s="32" t="s">
        <v>29</v>
      </c>
      <c r="D535" s="32" t="s">
        <v>22</v>
      </c>
      <c r="E535" s="32" t="s">
        <v>648</v>
      </c>
      <c r="F535" s="32" t="str">
        <f>VLOOKUP(C535,_RESOURCE_MAP[],2,FALSE)</f>
        <v>DNS Proxy Forwarding Server</v>
      </c>
      <c r="G535" s="46" t="str">
        <f>CONCATENATE(F535," ",VLOOKUP(E535,_FIELDS_DESCRIPTION_MAP[],2,FALSE))</f>
        <v>DNS Proxy Forwarding Server domain name.</v>
      </c>
      <c r="H535" s="32" t="s">
        <v>565</v>
      </c>
      <c r="I535" s="32" t="s">
        <v>572</v>
      </c>
      <c r="J535" s="32" t="s">
        <v>1</v>
      </c>
      <c r="K535" s="34" t="s">
        <v>1</v>
      </c>
      <c r="L535" s="34" t="s">
        <v>1226</v>
      </c>
      <c r="M535" s="34" t="s">
        <v>1</v>
      </c>
      <c r="N535" s="72" t="str">
        <f t="shared" si="8"/>
        <v xml:space="preserve">Possible values are "null" or valid domain name. </v>
      </c>
    </row>
    <row r="536" spans="1:14" s="1" customFormat="1" x14ac:dyDescent="0.25">
      <c r="A536" s="33">
        <f>VLOOKUP(C536,_RESOURCE_MAP[],3,FALSE)</f>
        <v>2</v>
      </c>
      <c r="B536" s="25" t="str">
        <f>IFERROR(VLOOKUP(C536,_PACKAGES_MAP[],3,FALSE),"-")</f>
        <v>-</v>
      </c>
      <c r="C536" s="32" t="s">
        <v>29</v>
      </c>
      <c r="D536" s="32" t="s">
        <v>22</v>
      </c>
      <c r="E536" s="32" t="s">
        <v>566</v>
      </c>
      <c r="F536" s="32" t="str">
        <f>VLOOKUP(C536,_RESOURCE_MAP[],2,FALSE)</f>
        <v>DNS Proxy Forwarding Server</v>
      </c>
      <c r="G536" s="46" t="str">
        <f>CONCATENATE(F536," ",VLOOKUP(E536,_FIELDS_DESCRIPTION_MAP[],2,FALSE))</f>
        <v>DNS Proxy Forwarding Server administrative status.</v>
      </c>
      <c r="H536" s="32" t="s">
        <v>567</v>
      </c>
      <c r="I536" s="32" t="s">
        <v>572</v>
      </c>
      <c r="J536" s="32" t="s">
        <v>1</v>
      </c>
      <c r="K536" s="34" t="s">
        <v>1</v>
      </c>
      <c r="L536" s="34" t="s">
        <v>1184</v>
      </c>
      <c r="M536" s="34" t="s">
        <v>1</v>
      </c>
      <c r="N536" s="72" t="str">
        <f t="shared" si="8"/>
        <v xml:space="preserve">Possible values are "true" or "false". </v>
      </c>
    </row>
    <row r="537" spans="1:14" s="1" customFormat="1" x14ac:dyDescent="0.25">
      <c r="A537" s="33">
        <f>VLOOKUP(C537,_RESOURCE_MAP[],3,FALSE)</f>
        <v>2</v>
      </c>
      <c r="B537" s="25" t="str">
        <f>IFERROR(VLOOKUP(C537,_PACKAGES_MAP[],3,FALSE),"-")</f>
        <v>-</v>
      </c>
      <c r="C537" s="32" t="s">
        <v>29</v>
      </c>
      <c r="D537" s="32" t="s">
        <v>22</v>
      </c>
      <c r="E537" s="32" t="s">
        <v>558</v>
      </c>
      <c r="F537" s="32" t="str">
        <f>VLOOKUP(C537,_RESOURCE_MAP[],2,FALSE)</f>
        <v>DNS Proxy Forwarding Server</v>
      </c>
      <c r="G537" s="46" t="str">
        <f>CONCATENATE(F537," ",VLOOKUP(E537,_FIELDS_DESCRIPTION_MAP[],2,FALSE))</f>
        <v>DNS Proxy Forwarding Server unique identifier.</v>
      </c>
      <c r="H537" s="32" t="s">
        <v>565</v>
      </c>
      <c r="I537" s="32" t="s">
        <v>572</v>
      </c>
      <c r="J537" s="32" t="s">
        <v>1</v>
      </c>
      <c r="K537" s="34" t="s">
        <v>1</v>
      </c>
      <c r="L537" s="34" t="s">
        <v>1194</v>
      </c>
      <c r="M537" s="34" t="s">
        <v>1193</v>
      </c>
      <c r="N537" s="72" t="str">
        <f t="shared" si="8"/>
        <v>Possible values are any string with length from 1 up to 64 chars. Format is 1 up to 64 chars.</v>
      </c>
    </row>
    <row r="538" spans="1:14" s="1" customFormat="1" x14ac:dyDescent="0.25">
      <c r="A538" s="33">
        <f>VLOOKUP(C538,_RESOURCE_MAP[],3,FALSE)</f>
        <v>2</v>
      </c>
      <c r="B538" s="25" t="str">
        <f>IFERROR(VLOOKUP(C538,_PACKAGES_MAP[],3,FALSE),"-")</f>
        <v>-</v>
      </c>
      <c r="C538" s="32" t="s">
        <v>29</v>
      </c>
      <c r="D538" s="32" t="s">
        <v>22</v>
      </c>
      <c r="E538" s="32" t="s">
        <v>360</v>
      </c>
      <c r="F538" s="32" t="str">
        <f>VLOOKUP(C538,_RESOURCE_MAP[],2,FALSE)</f>
        <v>DNS Proxy Forwarding Server</v>
      </c>
      <c r="G538" s="46" t="str">
        <f>CONCATENATE(F538," ",VLOOKUP(E538,_FIELDS_DESCRIPTION_MAP[],2,FALSE))</f>
        <v>DNS Proxy Forwarding Server name (alias).</v>
      </c>
      <c r="H538" s="32" t="s">
        <v>565</v>
      </c>
      <c r="I538" s="32" t="s">
        <v>572</v>
      </c>
      <c r="J538" s="32" t="s">
        <v>1</v>
      </c>
      <c r="K538" s="34" t="s">
        <v>1</v>
      </c>
      <c r="L538" s="34" t="s">
        <v>1194</v>
      </c>
      <c r="M538" s="34" t="s">
        <v>1</v>
      </c>
      <c r="N538" s="72" t="str">
        <f t="shared" si="8"/>
        <v xml:space="preserve">Possible values are any string with length from 1 up to 64 chars. </v>
      </c>
    </row>
    <row r="539" spans="1:14" s="1" customFormat="1" x14ac:dyDescent="0.25">
      <c r="A539" s="33">
        <f>VLOOKUP(C539,_RESOURCE_MAP[],3,FALSE)</f>
        <v>2</v>
      </c>
      <c r="B539" s="25" t="str">
        <f>IFERROR(VLOOKUP(C539,_PACKAGES_MAP[],3,FALSE),"-")</f>
        <v>-</v>
      </c>
      <c r="C539" s="32" t="s">
        <v>29</v>
      </c>
      <c r="D539" s="32" t="s">
        <v>22</v>
      </c>
      <c r="E539" s="32" t="s">
        <v>599</v>
      </c>
      <c r="F539" s="32" t="str">
        <f>VLOOKUP(C539,_RESOURCE_MAP[],2,FALSE)</f>
        <v>DNS Proxy Forwarding Server</v>
      </c>
      <c r="G539" s="46" t="str">
        <f>CONCATENATE(F539," ",VLOOKUP(E539,_FIELDS_DESCRIPTION_MAP[],2,FALSE))</f>
        <v>DNS Proxy Forwarding Server priority.</v>
      </c>
      <c r="H539" s="32" t="s">
        <v>565</v>
      </c>
      <c r="I539" s="32" t="s">
        <v>572</v>
      </c>
      <c r="J539" s="32" t="s">
        <v>1</v>
      </c>
      <c r="K539" s="34" t="s">
        <v>1</v>
      </c>
      <c r="L539" s="34" t="s">
        <v>1265</v>
      </c>
      <c r="M539" s="34" t="s">
        <v>1</v>
      </c>
      <c r="N539" s="72" t="str">
        <f t="shared" si="8"/>
        <v xml:space="preserve">Possible values are &gt;= 0, "0" is highest priority. </v>
      </c>
    </row>
    <row r="540" spans="1:14" s="1" customFormat="1" x14ac:dyDescent="0.25">
      <c r="A540" s="33">
        <f>VLOOKUP(C540,_RESOURCE_MAP[],3,FALSE)</f>
        <v>2</v>
      </c>
      <c r="B540" s="25" t="str">
        <f>IFERROR(VLOOKUP(C540,_PACKAGES_MAP[],3,FALSE),"-")</f>
        <v>-</v>
      </c>
      <c r="C540" s="32" t="s">
        <v>29</v>
      </c>
      <c r="D540" s="32" t="s">
        <v>21</v>
      </c>
      <c r="E540" s="32" t="s">
        <v>603</v>
      </c>
      <c r="F540" s="32" t="str">
        <f>VLOOKUP(C540,_RESOURCE_MAP[],2,FALSE)</f>
        <v>DNS Proxy Forwarding Server</v>
      </c>
      <c r="G540" s="46" t="str">
        <f>CONCATENATE(F540," ",VLOOKUP(E540,_FIELDS_DESCRIPTION_MAP[],2,FALSE))</f>
        <v>DNS Proxy Forwarding Server address.</v>
      </c>
      <c r="H540" s="32" t="s">
        <v>565</v>
      </c>
      <c r="I540" s="32" t="s">
        <v>564</v>
      </c>
      <c r="J540" s="32" t="s">
        <v>561</v>
      </c>
      <c r="K540" s="34" t="s">
        <v>1658</v>
      </c>
      <c r="L540" s="34" t="s">
        <v>1200</v>
      </c>
      <c r="M540" s="34" t="s">
        <v>1</v>
      </c>
      <c r="N540" s="72" t="str">
        <f t="shared" si="8"/>
        <v xml:space="preserve">Default Value is "the existing configuration". Possible values are FQDN, IPv4 or IPv6 address. </v>
      </c>
    </row>
    <row r="541" spans="1:14" s="1" customFormat="1" x14ac:dyDescent="0.25">
      <c r="A541" s="33">
        <f>VLOOKUP(C541,_RESOURCE_MAP[],3,FALSE)</f>
        <v>2</v>
      </c>
      <c r="B541" s="25" t="str">
        <f>IFERROR(VLOOKUP(C541,_PACKAGES_MAP[],3,FALSE),"-")</f>
        <v>-</v>
      </c>
      <c r="C541" s="32" t="s">
        <v>29</v>
      </c>
      <c r="D541" s="32" t="s">
        <v>21</v>
      </c>
      <c r="E541" s="32" t="s">
        <v>648</v>
      </c>
      <c r="F541" s="32" t="str">
        <f>VLOOKUP(C541,_RESOURCE_MAP[],2,FALSE)</f>
        <v>DNS Proxy Forwarding Server</v>
      </c>
      <c r="G541" s="46" t="str">
        <f>CONCATENATE(F541," ",VLOOKUP(E541,_FIELDS_DESCRIPTION_MAP[],2,FALSE))</f>
        <v>DNS Proxy Forwarding Server domain name.</v>
      </c>
      <c r="H541" s="32" t="s">
        <v>565</v>
      </c>
      <c r="I541" s="32" t="s">
        <v>564</v>
      </c>
      <c r="J541" s="32" t="s">
        <v>561</v>
      </c>
      <c r="K541" s="34" t="s">
        <v>1658</v>
      </c>
      <c r="L541" s="34" t="s">
        <v>1226</v>
      </c>
      <c r="M541" s="34" t="s">
        <v>1</v>
      </c>
      <c r="N541" s="72" t="str">
        <f t="shared" si="8"/>
        <v xml:space="preserve">Default Value is "the existing configuration". Possible values are "null" or valid domain name. </v>
      </c>
    </row>
    <row r="542" spans="1:14" s="1" customFormat="1" x14ac:dyDescent="0.25">
      <c r="A542" s="33">
        <f>VLOOKUP(C542,_RESOURCE_MAP[],3,FALSE)</f>
        <v>2</v>
      </c>
      <c r="B542" s="25" t="str">
        <f>IFERROR(VLOOKUP(C542,_PACKAGES_MAP[],3,FALSE),"-")</f>
        <v>-</v>
      </c>
      <c r="C542" s="32" t="s">
        <v>29</v>
      </c>
      <c r="D542" s="32" t="s">
        <v>21</v>
      </c>
      <c r="E542" s="32" t="s">
        <v>566</v>
      </c>
      <c r="F542" s="32" t="str">
        <f>VLOOKUP(C542,_RESOURCE_MAP[],2,FALSE)</f>
        <v>DNS Proxy Forwarding Server</v>
      </c>
      <c r="G542" s="46" t="str">
        <f>CONCATENATE(F542," ",VLOOKUP(E542,_FIELDS_DESCRIPTION_MAP[],2,FALSE))</f>
        <v>DNS Proxy Forwarding Server administrative status.</v>
      </c>
      <c r="H542" s="32" t="s">
        <v>567</v>
      </c>
      <c r="I542" s="32" t="s">
        <v>564</v>
      </c>
      <c r="J542" s="32" t="s">
        <v>561</v>
      </c>
      <c r="K542" s="34" t="s">
        <v>1658</v>
      </c>
      <c r="L542" s="34" t="s">
        <v>1184</v>
      </c>
      <c r="M542" s="34" t="s">
        <v>1</v>
      </c>
      <c r="N542" s="72" t="str">
        <f t="shared" si="8"/>
        <v xml:space="preserve">Default Value is "the existing configuration". Possible values are "true" or "false". </v>
      </c>
    </row>
    <row r="543" spans="1:14" s="1" customFormat="1" x14ac:dyDescent="0.25">
      <c r="A543" s="33">
        <f>VLOOKUP(C543,_RESOURCE_MAP[],3,FALSE)</f>
        <v>2</v>
      </c>
      <c r="B543" s="25" t="str">
        <f>IFERROR(VLOOKUP(C543,_PACKAGES_MAP[],3,FALSE),"-")</f>
        <v>-</v>
      </c>
      <c r="C543" s="32" t="s">
        <v>29</v>
      </c>
      <c r="D543" s="32" t="s">
        <v>21</v>
      </c>
      <c r="E543" s="32" t="s">
        <v>360</v>
      </c>
      <c r="F543" s="32" t="str">
        <f>VLOOKUP(C543,_RESOURCE_MAP[],2,FALSE)</f>
        <v>DNS Proxy Forwarding Server</v>
      </c>
      <c r="G543" s="46" t="str">
        <f>CONCATENATE(F543," ",VLOOKUP(E543,_FIELDS_DESCRIPTION_MAP[],2,FALSE))</f>
        <v>DNS Proxy Forwarding Server name (alias).</v>
      </c>
      <c r="H543" s="32" t="s">
        <v>565</v>
      </c>
      <c r="I543" s="32" t="s">
        <v>564</v>
      </c>
      <c r="J543" s="32" t="s">
        <v>561</v>
      </c>
      <c r="K543" s="34" t="s">
        <v>1658</v>
      </c>
      <c r="L543" s="34" t="s">
        <v>1194</v>
      </c>
      <c r="M543" s="34" t="s">
        <v>1</v>
      </c>
      <c r="N543" s="72" t="str">
        <f t="shared" si="8"/>
        <v xml:space="preserve">Default Value is "the existing configuration". Possible values are any string with length from 1 up to 64 chars. </v>
      </c>
    </row>
    <row r="544" spans="1:14" s="1" customFormat="1" x14ac:dyDescent="0.25">
      <c r="A544" s="33">
        <f>VLOOKUP(C544,_RESOURCE_MAP[],3,FALSE)</f>
        <v>2</v>
      </c>
      <c r="B544" s="25" t="str">
        <f>IFERROR(VLOOKUP(C544,_PACKAGES_MAP[],3,FALSE),"-")</f>
        <v>-</v>
      </c>
      <c r="C544" s="32" t="s">
        <v>29</v>
      </c>
      <c r="D544" s="32" t="s">
        <v>21</v>
      </c>
      <c r="E544" s="32" t="s">
        <v>599</v>
      </c>
      <c r="F544" s="32" t="str">
        <f>VLOOKUP(C544,_RESOURCE_MAP[],2,FALSE)</f>
        <v>DNS Proxy Forwarding Server</v>
      </c>
      <c r="G544" s="46" t="str">
        <f>CONCATENATE(F544," ",VLOOKUP(E544,_FIELDS_DESCRIPTION_MAP[],2,FALSE))</f>
        <v>DNS Proxy Forwarding Server priority.</v>
      </c>
      <c r="H544" s="32" t="s">
        <v>565</v>
      </c>
      <c r="I544" s="32" t="s">
        <v>564</v>
      </c>
      <c r="J544" s="32" t="s">
        <v>561</v>
      </c>
      <c r="K544" s="34" t="s">
        <v>1658</v>
      </c>
      <c r="L544" s="34" t="s">
        <v>1265</v>
      </c>
      <c r="M544" s="34" t="s">
        <v>1</v>
      </c>
      <c r="N544" s="72" t="str">
        <f t="shared" si="8"/>
        <v xml:space="preserve">Default Value is "the existing configuration". Possible values are &gt;= 0, "0" is highest priority. </v>
      </c>
    </row>
    <row r="545" spans="1:14" s="1" customFormat="1" x14ac:dyDescent="0.25">
      <c r="A545" s="33">
        <f>VLOOKUP(C545,_RESOURCE_MAP[],3,FALSE)</f>
        <v>2</v>
      </c>
      <c r="B545" s="25" t="str">
        <f>IFERROR(VLOOKUP(C545,_PACKAGES_MAP[],3,FALSE),"-")</f>
        <v>-</v>
      </c>
      <c r="C545" s="32" t="s">
        <v>34</v>
      </c>
      <c r="D545" s="32" t="s">
        <v>22</v>
      </c>
      <c r="E545" s="32" t="s">
        <v>566</v>
      </c>
      <c r="F545" s="32" t="str">
        <f>VLOOKUP(C545,_RESOURCE_MAP[],2,FALSE)</f>
        <v>Firewall</v>
      </c>
      <c r="G545" s="46" t="str">
        <f>CONCATENATE(F545," ",VLOOKUP(E545,_FIELDS_DESCRIPTION_MAP[],2,FALSE))</f>
        <v>Firewall administrative status.</v>
      </c>
      <c r="H545" s="32" t="s">
        <v>567</v>
      </c>
      <c r="I545" s="32" t="s">
        <v>572</v>
      </c>
      <c r="J545" s="32" t="s">
        <v>1</v>
      </c>
      <c r="K545" s="34" t="s">
        <v>1</v>
      </c>
      <c r="L545" s="34" t="s">
        <v>1184</v>
      </c>
      <c r="M545" s="34" t="s">
        <v>1</v>
      </c>
      <c r="N545" s="72" t="str">
        <f t="shared" si="8"/>
        <v xml:space="preserve">Possible values are "true" or "false". </v>
      </c>
    </row>
    <row r="546" spans="1:14" s="1" customFormat="1" x14ac:dyDescent="0.25">
      <c r="A546" s="33">
        <f>VLOOKUP(C546,_RESOURCE_MAP[],3,FALSE)</f>
        <v>2</v>
      </c>
      <c r="B546" s="25" t="str">
        <f>IFERROR(VLOOKUP(C546,_PACKAGES_MAP[],3,FALSE),"-")</f>
        <v>-</v>
      </c>
      <c r="C546" s="32" t="s">
        <v>34</v>
      </c>
      <c r="D546" s="32" t="s">
        <v>22</v>
      </c>
      <c r="E546" s="32" t="s">
        <v>650</v>
      </c>
      <c r="F546" s="32" t="str">
        <f>VLOOKUP(C546,_RESOURCE_MAP[],2,FALSE)</f>
        <v>Firewall</v>
      </c>
      <c r="G546" s="46" t="str">
        <f>CONCATENATE(F546," ",VLOOKUP(E546,_FIELDS_DESCRIPTION_MAP[],2,FALSE))</f>
        <v>Firewall Id of the linked profile.</v>
      </c>
      <c r="H546" s="32" t="s">
        <v>565</v>
      </c>
      <c r="I546" s="32" t="s">
        <v>572</v>
      </c>
      <c r="J546" s="32" t="s">
        <v>1</v>
      </c>
      <c r="K546" s="34" t="s">
        <v>1</v>
      </c>
      <c r="L546" s="34" t="s">
        <v>1266</v>
      </c>
      <c r="M546" s="34" t="s">
        <v>1</v>
      </c>
      <c r="N546" s="72" t="str">
        <f t="shared" si="8"/>
        <v xml:space="preserve">Possible values are any valid "Services.Loccal.Profiles.{ProfileId}" object. </v>
      </c>
    </row>
    <row r="547" spans="1:14" s="1" customFormat="1" x14ac:dyDescent="0.25">
      <c r="A547" s="33">
        <f>VLOOKUP(C547,_RESOURCE_MAP[],3,FALSE)</f>
        <v>2</v>
      </c>
      <c r="B547" s="25" t="str">
        <f>IFERROR(VLOOKUP(C547,_PACKAGES_MAP[],3,FALSE),"-")</f>
        <v>-</v>
      </c>
      <c r="C547" s="32" t="s">
        <v>34</v>
      </c>
      <c r="D547" s="32" t="s">
        <v>22</v>
      </c>
      <c r="E547" s="32" t="s">
        <v>579</v>
      </c>
      <c r="F547" s="32" t="str">
        <f>VLOOKUP(C547,_RESOURCE_MAP[],2,FALSE)</f>
        <v>Firewall</v>
      </c>
      <c r="G547" s="46" t="str">
        <f>CONCATENATE(F547," ",VLOOKUP(E547,_FIELDS_DESCRIPTION_MAP[],2,FALSE))</f>
        <v>Firewall operational status.</v>
      </c>
      <c r="H547" s="32" t="s">
        <v>565</v>
      </c>
      <c r="I547" s="32" t="s">
        <v>572</v>
      </c>
      <c r="J547" s="32" t="s">
        <v>1</v>
      </c>
      <c r="K547" s="34" t="s">
        <v>1</v>
      </c>
      <c r="L547" s="34" t="s">
        <v>1289</v>
      </c>
      <c r="M547" s="34" t="s">
        <v>1</v>
      </c>
      <c r="N547" s="72" t="str">
        <f t="shared" si="8"/>
        <v xml:space="preserve">Possible values are "Active", "Disabled", "Error". </v>
      </c>
    </row>
    <row r="548" spans="1:14" s="1" customFormat="1" x14ac:dyDescent="0.25">
      <c r="A548" s="33">
        <f>VLOOKUP(C548,_RESOURCE_MAP[],3,FALSE)</f>
        <v>2</v>
      </c>
      <c r="B548" s="25" t="str">
        <f>IFERROR(VLOOKUP(C548,_PACKAGES_MAP[],3,FALSE),"-")</f>
        <v>-</v>
      </c>
      <c r="C548" s="32" t="s">
        <v>34</v>
      </c>
      <c r="D548" s="32" t="s">
        <v>21</v>
      </c>
      <c r="E548" s="32" t="s">
        <v>566</v>
      </c>
      <c r="F548" s="32" t="str">
        <f>VLOOKUP(C548,_RESOURCE_MAP[],2,FALSE)</f>
        <v>Firewall</v>
      </c>
      <c r="G548" s="46" t="str">
        <f>CONCATENATE(F548," ",VLOOKUP(E548,_FIELDS_DESCRIPTION_MAP[],2,FALSE))</f>
        <v>Firewall administrative status.</v>
      </c>
      <c r="H548" s="32" t="s">
        <v>567</v>
      </c>
      <c r="I548" s="32" t="s">
        <v>564</v>
      </c>
      <c r="J548" s="32" t="s">
        <v>561</v>
      </c>
      <c r="K548" s="34" t="s">
        <v>1658</v>
      </c>
      <c r="L548" s="34" t="s">
        <v>1184</v>
      </c>
      <c r="M548" s="34" t="s">
        <v>1</v>
      </c>
      <c r="N548" s="72" t="str">
        <f t="shared" si="8"/>
        <v xml:space="preserve">Default Value is "the existing configuration". Possible values are "true" or "false". </v>
      </c>
    </row>
    <row r="549" spans="1:14" s="1" customFormat="1" x14ac:dyDescent="0.25">
      <c r="A549" s="33">
        <f>VLOOKUP(C549,_RESOURCE_MAP[],3,FALSE)</f>
        <v>2</v>
      </c>
      <c r="B549" s="25" t="str">
        <f>IFERROR(VLOOKUP(C549,_PACKAGES_MAP[],3,FALSE),"-")</f>
        <v>-</v>
      </c>
      <c r="C549" s="32" t="s">
        <v>34</v>
      </c>
      <c r="D549" s="32" t="s">
        <v>21</v>
      </c>
      <c r="E549" s="32" t="s">
        <v>650</v>
      </c>
      <c r="F549" s="32" t="str">
        <f>VLOOKUP(C549,_RESOURCE_MAP[],2,FALSE)</f>
        <v>Firewall</v>
      </c>
      <c r="G549" s="46" t="str">
        <f>CONCATENATE(F549," ",VLOOKUP(E549,_FIELDS_DESCRIPTION_MAP[],2,FALSE))</f>
        <v>Firewall Id of the linked profile.</v>
      </c>
      <c r="H549" s="32" t="s">
        <v>565</v>
      </c>
      <c r="I549" s="32" t="s">
        <v>564</v>
      </c>
      <c r="J549" s="32" t="s">
        <v>561</v>
      </c>
      <c r="K549" s="34" t="s">
        <v>1658</v>
      </c>
      <c r="L549" s="34" t="s">
        <v>1266</v>
      </c>
      <c r="M549" s="34" t="s">
        <v>1</v>
      </c>
      <c r="N549" s="72" t="str">
        <f t="shared" si="8"/>
        <v xml:space="preserve">Default Value is "the existing configuration". Possible values are any valid "Services.Loccal.Profiles.{ProfileId}" object. </v>
      </c>
    </row>
    <row r="550" spans="1:14" s="1" customFormat="1" x14ac:dyDescent="0.25">
      <c r="A550" s="33">
        <f>VLOOKUP(C550,_RESOURCE_MAP[],3,FALSE)</f>
        <v>2</v>
      </c>
      <c r="B550" s="25" t="str">
        <f>IFERROR(VLOOKUP(C550,_PACKAGES_MAP[],3,FALSE),"-")</f>
        <v>-</v>
      </c>
      <c r="C550" s="32" t="s">
        <v>288</v>
      </c>
      <c r="D550" s="32" t="s">
        <v>19</v>
      </c>
      <c r="E550" s="32" t="s">
        <v>566</v>
      </c>
      <c r="F550" s="32" t="str">
        <f>VLOOKUP(C550,_RESOURCE_MAP[],2,FALSE)</f>
        <v>Firewall Filter Chain</v>
      </c>
      <c r="G550" s="46" t="str">
        <f>CONCATENATE(F550," ",VLOOKUP(E550,_FIELDS_DESCRIPTION_MAP[],2,FALSE))</f>
        <v>Firewall Filter Chain administrative status.</v>
      </c>
      <c r="H550" s="32" t="s">
        <v>567</v>
      </c>
      <c r="I550" s="32" t="s">
        <v>564</v>
      </c>
      <c r="J550" s="32" t="s">
        <v>561</v>
      </c>
      <c r="K550" s="34" t="s">
        <v>1183</v>
      </c>
      <c r="L550" s="34" t="s">
        <v>1184</v>
      </c>
      <c r="M550" s="34" t="s">
        <v>1</v>
      </c>
      <c r="N550" s="72" t="str">
        <f t="shared" si="8"/>
        <v xml:space="preserve">Default Value is "true". Possible values are "true" or "false". </v>
      </c>
    </row>
    <row r="551" spans="1:14" s="1" customFormat="1" x14ac:dyDescent="0.25">
      <c r="A551" s="33">
        <f>VLOOKUP(C551,_RESOURCE_MAP[],3,FALSE)</f>
        <v>2</v>
      </c>
      <c r="B551" s="25" t="str">
        <f>IFERROR(VLOOKUP(C551,_PACKAGES_MAP[],3,FALSE),"-")</f>
        <v>-</v>
      </c>
      <c r="C551" s="32" t="s">
        <v>288</v>
      </c>
      <c r="D551" s="32" t="s">
        <v>19</v>
      </c>
      <c r="E551" s="32" t="s">
        <v>558</v>
      </c>
      <c r="F551" s="32" t="str">
        <f>VLOOKUP(C551,_RESOURCE_MAP[],2,FALSE)</f>
        <v>Firewall Filter Chain</v>
      </c>
      <c r="G551" s="46" t="str">
        <f>CONCATENATE(F551," ",VLOOKUP(E551,_FIELDS_DESCRIPTION_MAP[],2,FALSE))</f>
        <v>Firewall Filter Chain unique identifier.</v>
      </c>
      <c r="H551" s="32" t="s">
        <v>565</v>
      </c>
      <c r="I551" s="32" t="s">
        <v>563</v>
      </c>
      <c r="J551" s="32" t="s">
        <v>561</v>
      </c>
      <c r="K551" s="34" t="s">
        <v>1185</v>
      </c>
      <c r="L551" s="34" t="s">
        <v>1194</v>
      </c>
      <c r="M551" s="34" t="s">
        <v>1193</v>
      </c>
      <c r="N551" s="72" t="str">
        <f t="shared" si="8"/>
        <v>Default Value is "Integer starting at 0". Possible values are any string with length from 1 up to 64 chars. Format is 1 up to 64 chars.</v>
      </c>
    </row>
    <row r="552" spans="1:14" s="1" customFormat="1" x14ac:dyDescent="0.25">
      <c r="A552" s="33">
        <f>VLOOKUP(C552,_RESOURCE_MAP[],3,FALSE)</f>
        <v>2</v>
      </c>
      <c r="B552" s="25" t="str">
        <f>IFERROR(VLOOKUP(C552,_PACKAGES_MAP[],3,FALSE),"-")</f>
        <v>-</v>
      </c>
      <c r="C552" s="32" t="s">
        <v>288</v>
      </c>
      <c r="D552" s="32" t="s">
        <v>19</v>
      </c>
      <c r="E552" s="32" t="s">
        <v>360</v>
      </c>
      <c r="F552" s="32" t="str">
        <f>VLOOKUP(C552,_RESOURCE_MAP[],2,FALSE)</f>
        <v>Firewall Filter Chain</v>
      </c>
      <c r="G552" s="46" t="str">
        <f>CONCATENATE(F552," ",VLOOKUP(E552,_FIELDS_DESCRIPTION_MAP[],2,FALSE))</f>
        <v>Firewall Filter Chain name (alias).</v>
      </c>
      <c r="H552" s="32" t="s">
        <v>565</v>
      </c>
      <c r="I552" s="32" t="s">
        <v>564</v>
      </c>
      <c r="J552" s="32" t="s">
        <v>552</v>
      </c>
      <c r="K552" s="34" t="s">
        <v>1</v>
      </c>
      <c r="L552" s="34" t="s">
        <v>1194</v>
      </c>
      <c r="M552" s="34" t="s">
        <v>1</v>
      </c>
      <c r="N552" s="72" t="str">
        <f t="shared" si="8"/>
        <v xml:space="preserve">Possible values are any string with length from 1 up to 64 chars. </v>
      </c>
    </row>
    <row r="553" spans="1:14" s="1" customFormat="1" x14ac:dyDescent="0.25">
      <c r="A553" s="33">
        <f>VLOOKUP(C553,_RESOURCE_MAP[],3,FALSE)</f>
        <v>2</v>
      </c>
      <c r="B553" s="25" t="str">
        <f>IFERROR(VLOOKUP(C553,_PACKAGES_MAP[],3,FALSE),"-")</f>
        <v>-</v>
      </c>
      <c r="C553" s="32" t="s">
        <v>288</v>
      </c>
      <c r="D553" s="32" t="s">
        <v>19</v>
      </c>
      <c r="E553" s="32" t="s">
        <v>599</v>
      </c>
      <c r="F553" s="32" t="str">
        <f>VLOOKUP(C553,_RESOURCE_MAP[],2,FALSE)</f>
        <v>Firewall Filter Chain</v>
      </c>
      <c r="G553" s="46" t="str">
        <f>CONCATENATE(F553," ",VLOOKUP(E553,_FIELDS_DESCRIPTION_MAP[],2,FALSE))</f>
        <v>Firewall Filter Chain priority.</v>
      </c>
      <c r="H553" s="32" t="s">
        <v>570</v>
      </c>
      <c r="I553" s="32" t="s">
        <v>564</v>
      </c>
      <c r="J553" s="32" t="s">
        <v>552</v>
      </c>
      <c r="K553" s="34" t="s">
        <v>1</v>
      </c>
      <c r="L553" s="34" t="s">
        <v>1265</v>
      </c>
      <c r="M553" s="34" t="s">
        <v>1</v>
      </c>
      <c r="N553" s="72" t="str">
        <f t="shared" si="8"/>
        <v xml:space="preserve">Possible values are &gt;= 0, "0" is highest priority. </v>
      </c>
    </row>
    <row r="554" spans="1:14" s="1" customFormat="1" x14ac:dyDescent="0.25">
      <c r="A554" s="33">
        <f>VLOOKUP(C554,_RESOURCE_MAP[],3,FALSE)</f>
        <v>2</v>
      </c>
      <c r="B554" s="25" t="str">
        <f>IFERROR(VLOOKUP(C554,_PACKAGES_MAP[],3,FALSE),"-")</f>
        <v>-</v>
      </c>
      <c r="C554" s="32" t="s">
        <v>288</v>
      </c>
      <c r="D554" s="32" t="s">
        <v>20</v>
      </c>
      <c r="E554" s="32" t="s">
        <v>569</v>
      </c>
      <c r="F554" s="32" t="str">
        <f>VLOOKUP(C554,_RESOURCE_MAP[],2,FALSE)</f>
        <v>Firewall Filter Chain</v>
      </c>
      <c r="G554" s="46" t="str">
        <f>CONCATENATE(F554," ",VLOOKUP(E554,_FIELDS_DESCRIPTION_MAP[],2,FALSE))</f>
        <v>Firewall Filter Chain maximum number of returned entries.</v>
      </c>
      <c r="H554" s="32" t="s">
        <v>570</v>
      </c>
      <c r="I554" s="32" t="s">
        <v>563</v>
      </c>
      <c r="J554" s="32" t="s">
        <v>561</v>
      </c>
      <c r="K554" s="34" t="s">
        <v>1186</v>
      </c>
      <c r="L554" s="34" t="s">
        <v>1187</v>
      </c>
      <c r="M554" s="34" t="s">
        <v>1</v>
      </c>
      <c r="N554" s="72" t="str">
        <f t="shared" si="8"/>
        <v xml:space="preserve">Default Value is "0". Possible values are "0" to fetch all entries or positive integer. </v>
      </c>
    </row>
    <row r="555" spans="1:14" s="1" customFormat="1" x14ac:dyDescent="0.25">
      <c r="A555" s="33">
        <f>VLOOKUP(C555,_RESOURCE_MAP[],3,FALSE)</f>
        <v>2</v>
      </c>
      <c r="B555" s="25" t="str">
        <f>IFERROR(VLOOKUP(C555,_PACKAGES_MAP[],3,FALSE),"-")</f>
        <v>-</v>
      </c>
      <c r="C555" s="32" t="s">
        <v>288</v>
      </c>
      <c r="D555" s="32" t="s">
        <v>20</v>
      </c>
      <c r="E555" s="32" t="s">
        <v>20</v>
      </c>
      <c r="F555" s="32" t="str">
        <f>VLOOKUP(C555,_RESOURCE_MAP[],2,FALSE)</f>
        <v>Firewall Filter Chain</v>
      </c>
      <c r="G555" s="46" t="str">
        <f>CONCATENATE(F555," ",VLOOKUP(E555,_FIELDS_DESCRIPTION_MAP[],2,FALSE))</f>
        <v>Firewall Filter Chain list of entries.</v>
      </c>
      <c r="H555" s="32" t="s">
        <v>20</v>
      </c>
      <c r="I555" s="32" t="s">
        <v>572</v>
      </c>
      <c r="J555" s="32" t="s">
        <v>1</v>
      </c>
      <c r="K555" s="34" t="s">
        <v>1</v>
      </c>
      <c r="L555" s="34" t="s">
        <v>1</v>
      </c>
      <c r="M555" s="34" t="s">
        <v>1</v>
      </c>
      <c r="N555" s="72" t="str">
        <f t="shared" si="8"/>
        <v>-</v>
      </c>
    </row>
    <row r="556" spans="1:14" s="1" customFormat="1" x14ac:dyDescent="0.25">
      <c r="A556" s="33">
        <f>VLOOKUP(C556,_RESOURCE_MAP[],3,FALSE)</f>
        <v>2</v>
      </c>
      <c r="B556" s="25" t="str">
        <f>IFERROR(VLOOKUP(C556,_PACKAGES_MAP[],3,FALSE),"-")</f>
        <v>-</v>
      </c>
      <c r="C556" s="32" t="s">
        <v>288</v>
      </c>
      <c r="D556" s="32" t="s">
        <v>20</v>
      </c>
      <c r="E556" s="32" t="s">
        <v>571</v>
      </c>
      <c r="F556" s="32" t="str">
        <f>VLOOKUP(C556,_RESOURCE_MAP[],2,FALSE)</f>
        <v>Firewall Filter Chain</v>
      </c>
      <c r="G556" s="46" t="str">
        <f>CONCATENATE(F556," ",VLOOKUP(E556,_FIELDS_DESCRIPTION_MAP[],2,FALSE))</f>
        <v>Firewall Filter Chain list start offset.</v>
      </c>
      <c r="H556" s="32" t="s">
        <v>570</v>
      </c>
      <c r="I556" s="32" t="s">
        <v>563</v>
      </c>
      <c r="J556" s="32" t="s">
        <v>561</v>
      </c>
      <c r="K556" s="34" t="s">
        <v>1186</v>
      </c>
      <c r="L556" s="34" t="s">
        <v>1187</v>
      </c>
      <c r="M556" s="34" t="s">
        <v>1</v>
      </c>
      <c r="N556" s="72" t="str">
        <f t="shared" si="8"/>
        <v xml:space="preserve">Default Value is "0". Possible values are "0" to fetch all entries or positive integer. </v>
      </c>
    </row>
    <row r="557" spans="1:14" s="1" customFormat="1" x14ac:dyDescent="0.25">
      <c r="A557" s="33">
        <f>VLOOKUP(C557,_RESOURCE_MAP[],3,FALSE)</f>
        <v>2</v>
      </c>
      <c r="B557" s="25" t="str">
        <f>IFERROR(VLOOKUP(C557,_PACKAGES_MAP[],3,FALSE),"-")</f>
        <v>-</v>
      </c>
      <c r="C557" s="32" t="s">
        <v>289</v>
      </c>
      <c r="D557" s="32" t="s">
        <v>22</v>
      </c>
      <c r="E557" s="32" t="s">
        <v>566</v>
      </c>
      <c r="F557" s="32" t="str">
        <f>VLOOKUP(C557,_RESOURCE_MAP[],2,FALSE)</f>
        <v>Firewall Filter Chain</v>
      </c>
      <c r="G557" s="46" t="str">
        <f>CONCATENATE(F557," ",VLOOKUP(E557,_FIELDS_DESCRIPTION_MAP[],2,FALSE))</f>
        <v>Firewall Filter Chain administrative status.</v>
      </c>
      <c r="H557" s="32" t="s">
        <v>567</v>
      </c>
      <c r="I557" s="32" t="s">
        <v>572</v>
      </c>
      <c r="J557" s="32" t="s">
        <v>1</v>
      </c>
      <c r="K557" s="34" t="s">
        <v>1</v>
      </c>
      <c r="L557" s="34" t="s">
        <v>1184</v>
      </c>
      <c r="M557" s="34" t="s">
        <v>1</v>
      </c>
      <c r="N557" s="72" t="str">
        <f t="shared" si="8"/>
        <v xml:space="preserve">Possible values are "true" or "false". </v>
      </c>
    </row>
    <row r="558" spans="1:14" s="1" customFormat="1" x14ac:dyDescent="0.25">
      <c r="A558" s="33">
        <f>VLOOKUP(C558,_RESOURCE_MAP[],3,FALSE)</f>
        <v>2</v>
      </c>
      <c r="B558" s="25" t="str">
        <f>IFERROR(VLOOKUP(C558,_PACKAGES_MAP[],3,FALSE),"-")</f>
        <v>-</v>
      </c>
      <c r="C558" s="32" t="s">
        <v>289</v>
      </c>
      <c r="D558" s="32" t="s">
        <v>22</v>
      </c>
      <c r="E558" s="32" t="s">
        <v>558</v>
      </c>
      <c r="F558" s="32" t="str">
        <f>VLOOKUP(C558,_RESOURCE_MAP[],2,FALSE)</f>
        <v>Firewall Filter Chain</v>
      </c>
      <c r="G558" s="46" t="str">
        <f>CONCATENATE(F558," ",VLOOKUP(E558,_FIELDS_DESCRIPTION_MAP[],2,FALSE))</f>
        <v>Firewall Filter Chain unique identifier.</v>
      </c>
      <c r="H558" s="32" t="s">
        <v>565</v>
      </c>
      <c r="I558" s="32" t="s">
        <v>572</v>
      </c>
      <c r="J558" s="32" t="s">
        <v>1</v>
      </c>
      <c r="K558" s="34" t="s">
        <v>1</v>
      </c>
      <c r="L558" s="34" t="s">
        <v>1194</v>
      </c>
      <c r="M558" s="34" t="s">
        <v>1193</v>
      </c>
      <c r="N558" s="72" t="str">
        <f t="shared" si="8"/>
        <v>Possible values are any string with length from 1 up to 64 chars. Format is 1 up to 64 chars.</v>
      </c>
    </row>
    <row r="559" spans="1:14" s="1" customFormat="1" x14ac:dyDescent="0.25">
      <c r="A559" s="33">
        <f>VLOOKUP(C559,_RESOURCE_MAP[],3,FALSE)</f>
        <v>2</v>
      </c>
      <c r="B559" s="25" t="str">
        <f>IFERROR(VLOOKUP(C559,_PACKAGES_MAP[],3,FALSE),"-")</f>
        <v>-</v>
      </c>
      <c r="C559" s="32" t="s">
        <v>289</v>
      </c>
      <c r="D559" s="32" t="s">
        <v>22</v>
      </c>
      <c r="E559" s="32" t="s">
        <v>360</v>
      </c>
      <c r="F559" s="32" t="str">
        <f>VLOOKUP(C559,_RESOURCE_MAP[],2,FALSE)</f>
        <v>Firewall Filter Chain</v>
      </c>
      <c r="G559" s="46" t="str">
        <f>CONCATENATE(F559," ",VLOOKUP(E559,_FIELDS_DESCRIPTION_MAP[],2,FALSE))</f>
        <v>Firewall Filter Chain name (alias).</v>
      </c>
      <c r="H559" s="32" t="s">
        <v>565</v>
      </c>
      <c r="I559" s="32" t="s">
        <v>572</v>
      </c>
      <c r="J559" s="32" t="s">
        <v>1</v>
      </c>
      <c r="K559" s="34" t="s">
        <v>1</v>
      </c>
      <c r="L559" s="34" t="s">
        <v>1194</v>
      </c>
      <c r="M559" s="34" t="s">
        <v>1</v>
      </c>
      <c r="N559" s="72" t="str">
        <f t="shared" si="8"/>
        <v xml:space="preserve">Possible values are any string with length from 1 up to 64 chars. </v>
      </c>
    </row>
    <row r="560" spans="1:14" s="1" customFormat="1" x14ac:dyDescent="0.25">
      <c r="A560" s="33">
        <f>VLOOKUP(C560,_RESOURCE_MAP[],3,FALSE)</f>
        <v>2</v>
      </c>
      <c r="B560" s="25" t="str">
        <f>IFERROR(VLOOKUP(C560,_PACKAGES_MAP[],3,FALSE),"-")</f>
        <v>-</v>
      </c>
      <c r="C560" s="32" t="s">
        <v>289</v>
      </c>
      <c r="D560" s="32" t="s">
        <v>22</v>
      </c>
      <c r="E560" s="32" t="s">
        <v>599</v>
      </c>
      <c r="F560" s="32" t="str">
        <f>VLOOKUP(C560,_RESOURCE_MAP[],2,FALSE)</f>
        <v>Firewall Filter Chain</v>
      </c>
      <c r="G560" s="46" t="str">
        <f>CONCATENATE(F560," ",VLOOKUP(E560,_FIELDS_DESCRIPTION_MAP[],2,FALSE))</f>
        <v>Firewall Filter Chain priority.</v>
      </c>
      <c r="H560" s="32" t="s">
        <v>570</v>
      </c>
      <c r="I560" s="32" t="s">
        <v>572</v>
      </c>
      <c r="J560" s="32" t="s">
        <v>1</v>
      </c>
      <c r="K560" s="34" t="s">
        <v>1</v>
      </c>
      <c r="L560" s="34" t="s">
        <v>1265</v>
      </c>
      <c r="M560" s="34" t="s">
        <v>1</v>
      </c>
      <c r="N560" s="72" t="str">
        <f t="shared" si="8"/>
        <v xml:space="preserve">Possible values are &gt;= 0, "0" is highest priority. </v>
      </c>
    </row>
    <row r="561" spans="1:14" s="1" customFormat="1" x14ac:dyDescent="0.25">
      <c r="A561" s="33">
        <f>VLOOKUP(C561,_RESOURCE_MAP[],3,FALSE)</f>
        <v>2</v>
      </c>
      <c r="B561" s="25" t="str">
        <f>IFERROR(VLOOKUP(C561,_PACKAGES_MAP[],3,FALSE),"-")</f>
        <v>-</v>
      </c>
      <c r="C561" s="32" t="s">
        <v>289</v>
      </c>
      <c r="D561" s="32" t="s">
        <v>21</v>
      </c>
      <c r="E561" s="32" t="s">
        <v>566</v>
      </c>
      <c r="F561" s="32" t="str">
        <f>VLOOKUP(C561,_RESOURCE_MAP[],2,FALSE)</f>
        <v>Firewall Filter Chain</v>
      </c>
      <c r="G561" s="46" t="str">
        <f>CONCATENATE(F561," ",VLOOKUP(E561,_FIELDS_DESCRIPTION_MAP[],2,FALSE))</f>
        <v>Firewall Filter Chain administrative status.</v>
      </c>
      <c r="H561" s="32" t="s">
        <v>567</v>
      </c>
      <c r="I561" s="32" t="s">
        <v>564</v>
      </c>
      <c r="J561" s="32" t="s">
        <v>561</v>
      </c>
      <c r="K561" s="34" t="s">
        <v>1658</v>
      </c>
      <c r="L561" s="34" t="s">
        <v>1184</v>
      </c>
      <c r="M561" s="34" t="s">
        <v>1</v>
      </c>
      <c r="N561" s="72" t="str">
        <f t="shared" si="8"/>
        <v xml:space="preserve">Default Value is "the existing configuration". Possible values are "true" or "false". </v>
      </c>
    </row>
    <row r="562" spans="1:14" s="1" customFormat="1" x14ac:dyDescent="0.25">
      <c r="A562" s="33">
        <f>VLOOKUP(C562,_RESOURCE_MAP[],3,FALSE)</f>
        <v>2</v>
      </c>
      <c r="B562" s="25" t="str">
        <f>IFERROR(VLOOKUP(C562,_PACKAGES_MAP[],3,FALSE),"-")</f>
        <v>-</v>
      </c>
      <c r="C562" s="32" t="s">
        <v>289</v>
      </c>
      <c r="D562" s="32" t="s">
        <v>21</v>
      </c>
      <c r="E562" s="32" t="s">
        <v>360</v>
      </c>
      <c r="F562" s="32" t="str">
        <f>VLOOKUP(C562,_RESOURCE_MAP[],2,FALSE)</f>
        <v>Firewall Filter Chain</v>
      </c>
      <c r="G562" s="46" t="str">
        <f>CONCATENATE(F562," ",VLOOKUP(E562,_FIELDS_DESCRIPTION_MAP[],2,FALSE))</f>
        <v>Firewall Filter Chain name (alias).</v>
      </c>
      <c r="H562" s="32" t="s">
        <v>565</v>
      </c>
      <c r="I562" s="32" t="s">
        <v>564</v>
      </c>
      <c r="J562" s="32" t="s">
        <v>561</v>
      </c>
      <c r="K562" s="34" t="s">
        <v>1658</v>
      </c>
      <c r="L562" s="34" t="s">
        <v>1194</v>
      </c>
      <c r="M562" s="34" t="s">
        <v>1</v>
      </c>
      <c r="N562" s="72" t="str">
        <f t="shared" si="8"/>
        <v xml:space="preserve">Default Value is "the existing configuration". Possible values are any string with length from 1 up to 64 chars. </v>
      </c>
    </row>
    <row r="563" spans="1:14" s="1" customFormat="1" x14ac:dyDescent="0.25">
      <c r="A563" s="33">
        <f>VLOOKUP(C563,_RESOURCE_MAP[],3,FALSE)</f>
        <v>2</v>
      </c>
      <c r="B563" s="25" t="str">
        <f>IFERROR(VLOOKUP(C563,_PACKAGES_MAP[],3,FALSE),"-")</f>
        <v>-</v>
      </c>
      <c r="C563" s="32" t="s">
        <v>289</v>
      </c>
      <c r="D563" s="32" t="s">
        <v>21</v>
      </c>
      <c r="E563" s="32" t="s">
        <v>599</v>
      </c>
      <c r="F563" s="32" t="str">
        <f>VLOOKUP(C563,_RESOURCE_MAP[],2,FALSE)</f>
        <v>Firewall Filter Chain</v>
      </c>
      <c r="G563" s="46" t="str">
        <f>CONCATENATE(F563," ",VLOOKUP(E563,_FIELDS_DESCRIPTION_MAP[],2,FALSE))</f>
        <v>Firewall Filter Chain priority.</v>
      </c>
      <c r="H563" s="32" t="s">
        <v>570</v>
      </c>
      <c r="I563" s="32" t="s">
        <v>564</v>
      </c>
      <c r="J563" s="32" t="s">
        <v>561</v>
      </c>
      <c r="K563" s="34" t="s">
        <v>1658</v>
      </c>
      <c r="L563" s="34" t="s">
        <v>1265</v>
      </c>
      <c r="M563" s="34" t="s">
        <v>1</v>
      </c>
      <c r="N563" s="72" t="str">
        <f t="shared" si="8"/>
        <v xml:space="preserve">Default Value is "the existing configuration". Possible values are &gt;= 0, "0" is highest priority. </v>
      </c>
    </row>
    <row r="564" spans="1:14" s="1" customFormat="1" x14ac:dyDescent="0.25">
      <c r="A564" s="33">
        <f>VLOOKUP(C564,_RESOURCE_MAP[],3,FALSE)</f>
        <v>2</v>
      </c>
      <c r="B564" s="25" t="str">
        <f>IFERROR(VLOOKUP(C564,_PACKAGES_MAP[],3,FALSE),"-")</f>
        <v>-</v>
      </c>
      <c r="C564" s="32" t="s">
        <v>291</v>
      </c>
      <c r="D564" s="32" t="s">
        <v>19</v>
      </c>
      <c r="E564" s="32" t="s">
        <v>566</v>
      </c>
      <c r="F564" s="32" t="str">
        <f>VLOOKUP(C564,_RESOURCE_MAP[],2,FALSE)</f>
        <v>Firewall Filter Rule</v>
      </c>
      <c r="G564" s="46" t="str">
        <f>CONCATENATE(F564," ",VLOOKUP(E564,_FIELDS_DESCRIPTION_MAP[],2,FALSE))</f>
        <v>Firewall Filter Rule administrative status.</v>
      </c>
      <c r="H564" s="32" t="s">
        <v>567</v>
      </c>
      <c r="I564" s="32" t="s">
        <v>564</v>
      </c>
      <c r="J564" s="32" t="s">
        <v>561</v>
      </c>
      <c r="K564" s="34" t="s">
        <v>1183</v>
      </c>
      <c r="L564" s="34" t="s">
        <v>1184</v>
      </c>
      <c r="M564" s="34" t="s">
        <v>1</v>
      </c>
      <c r="N564" s="72" t="str">
        <f t="shared" si="8"/>
        <v xml:space="preserve">Default Value is "true". Possible values are "true" or "false". </v>
      </c>
    </row>
    <row r="565" spans="1:14" s="1" customFormat="1" x14ac:dyDescent="0.25">
      <c r="A565" s="33">
        <f>VLOOKUP(C565,_RESOURCE_MAP[],3,FALSE)</f>
        <v>2</v>
      </c>
      <c r="B565" s="25" t="str">
        <f>IFERROR(VLOOKUP(C565,_PACKAGES_MAP[],3,FALSE),"-")</f>
        <v>-</v>
      </c>
      <c r="C565" s="32" t="s">
        <v>291</v>
      </c>
      <c r="D565" s="32" t="s">
        <v>19</v>
      </c>
      <c r="E565" s="32" t="s">
        <v>558</v>
      </c>
      <c r="F565" s="32" t="str">
        <f>VLOOKUP(C565,_RESOURCE_MAP[],2,FALSE)</f>
        <v>Firewall Filter Rule</v>
      </c>
      <c r="G565" s="46" t="str">
        <f>CONCATENATE(F565," ",VLOOKUP(E565,_FIELDS_DESCRIPTION_MAP[],2,FALSE))</f>
        <v>Firewall Filter Rule unique identifier.</v>
      </c>
      <c r="H565" s="32" t="s">
        <v>565</v>
      </c>
      <c r="I565" s="32" t="s">
        <v>563</v>
      </c>
      <c r="J565" s="32" t="s">
        <v>561</v>
      </c>
      <c r="K565" s="34" t="s">
        <v>1185</v>
      </c>
      <c r="L565" s="34" t="s">
        <v>1194</v>
      </c>
      <c r="M565" s="34" t="s">
        <v>1193</v>
      </c>
      <c r="N565" s="72" t="str">
        <f t="shared" si="8"/>
        <v>Default Value is "Integer starting at 0". Possible values are any string with length from 1 up to 64 chars. Format is 1 up to 64 chars.</v>
      </c>
    </row>
    <row r="566" spans="1:14" s="1" customFormat="1" x14ac:dyDescent="0.25">
      <c r="A566" s="33">
        <f>VLOOKUP(C566,_RESOURCE_MAP[],3,FALSE)</f>
        <v>2</v>
      </c>
      <c r="B566" s="25" t="str">
        <f>IFERROR(VLOOKUP(C566,_PACKAGES_MAP[],3,FALSE),"-")</f>
        <v>-</v>
      </c>
      <c r="C566" s="32" t="s">
        <v>291</v>
      </c>
      <c r="D566" s="32" t="s">
        <v>19</v>
      </c>
      <c r="E566" s="32" t="s">
        <v>659</v>
      </c>
      <c r="F566" s="32" t="str">
        <f>VLOOKUP(C566,_RESOURCE_MAP[],2,FALSE)</f>
        <v>Firewall Filter Rule</v>
      </c>
      <c r="G566" s="46" t="str">
        <f>CONCATENATE(F566," ",VLOOKUP(E566,_FIELDS_DESCRIPTION_MAP[],2,FALSE))</f>
        <v>Firewall Filter Rule destination IP interfaces.</v>
      </c>
      <c r="H566" s="32" t="s">
        <v>565</v>
      </c>
      <c r="I566" s="32" t="s">
        <v>564</v>
      </c>
      <c r="J566" s="32" t="s">
        <v>561</v>
      </c>
      <c r="K566" s="34" t="s">
        <v>1182</v>
      </c>
      <c r="L566" s="34" t="s">
        <v>1232</v>
      </c>
      <c r="M566" s="34" t="s">
        <v>1</v>
      </c>
      <c r="N566" s="72" t="str">
        <f t="shared" si="8"/>
        <v xml:space="preserve">Default Value is "null". Possible values are valid "Interfaces.IP.{InterfaceId}" object. </v>
      </c>
    </row>
    <row r="567" spans="1:14" s="1" customFormat="1" x14ac:dyDescent="0.25">
      <c r="A567" s="33">
        <f>VLOOKUP(C567,_RESOURCE_MAP[],3,FALSE)</f>
        <v>2</v>
      </c>
      <c r="B567" s="25" t="str">
        <f>IFERROR(VLOOKUP(C567,_PACKAGES_MAP[],3,FALSE),"-")</f>
        <v>-</v>
      </c>
      <c r="C567" s="32" t="s">
        <v>291</v>
      </c>
      <c r="D567" s="32" t="s">
        <v>19</v>
      </c>
      <c r="E567" s="32" t="s">
        <v>658</v>
      </c>
      <c r="F567" s="32" t="str">
        <f>VLOOKUP(C567,_RESOURCE_MAP[],2,FALSE)</f>
        <v>Firewall Filter Rule</v>
      </c>
      <c r="G567" s="46" t="str">
        <f>CONCATENATE(F567," ",VLOOKUP(E567,_FIELDS_DESCRIPTION_MAP[],2,FALSE))</f>
        <v>Firewall Filter Rule source IP interface.</v>
      </c>
      <c r="H567" s="32" t="s">
        <v>565</v>
      </c>
      <c r="I567" s="32" t="s">
        <v>564</v>
      </c>
      <c r="J567" s="32" t="s">
        <v>561</v>
      </c>
      <c r="K567" s="34" t="s">
        <v>1182</v>
      </c>
      <c r="L567" s="34" t="s">
        <v>1232</v>
      </c>
      <c r="M567" s="34" t="s">
        <v>1</v>
      </c>
      <c r="N567" s="72" t="str">
        <f t="shared" si="8"/>
        <v xml:space="preserve">Default Value is "null". Possible values are valid "Interfaces.IP.{InterfaceId}" object. </v>
      </c>
    </row>
    <row r="568" spans="1:14" s="1" customFormat="1" x14ac:dyDescent="0.25">
      <c r="A568" s="33">
        <f>VLOOKUP(C568,_RESOURCE_MAP[],3,FALSE)</f>
        <v>2</v>
      </c>
      <c r="B568" s="25" t="str">
        <f>IFERROR(VLOOKUP(C568,_PACKAGES_MAP[],3,FALSE),"-")</f>
        <v>-</v>
      </c>
      <c r="C568" s="32" t="s">
        <v>291</v>
      </c>
      <c r="D568" s="32" t="s">
        <v>19</v>
      </c>
      <c r="E568" s="32" t="s">
        <v>653</v>
      </c>
      <c r="F568" s="32" t="str">
        <f>VLOOKUP(C568,_RESOURCE_MAP[],2,FALSE)</f>
        <v>Firewall Filter Rule</v>
      </c>
      <c r="G568" s="46" t="str">
        <f>CONCATENATE(F568," ",VLOOKUP(E568,_FIELDS_DESCRIPTION_MAP[],2,FALSE))</f>
        <v>Firewall Filter Rule destination IP address.</v>
      </c>
      <c r="H568" s="32" t="s">
        <v>635</v>
      </c>
      <c r="I568" s="32" t="s">
        <v>564</v>
      </c>
      <c r="J568" s="32" t="s">
        <v>561</v>
      </c>
      <c r="K568" s="34" t="s">
        <v>1182</v>
      </c>
      <c r="L568" s="34" t="s">
        <v>1</v>
      </c>
      <c r="M568" s="34" t="s">
        <v>1</v>
      </c>
      <c r="N568" s="72" t="str">
        <f t="shared" si="8"/>
        <v xml:space="preserve">Default Value is "null". </v>
      </c>
    </row>
    <row r="569" spans="1:14" s="1" customFormat="1" x14ac:dyDescent="0.25">
      <c r="A569" s="33">
        <f>VLOOKUP(C569,_RESOURCE_MAP[],3,FALSE)</f>
        <v>2</v>
      </c>
      <c r="B569" s="25" t="str">
        <f>IFERROR(VLOOKUP(C569,_PACKAGES_MAP[],3,FALSE),"-")</f>
        <v>-</v>
      </c>
      <c r="C569" s="32" t="s">
        <v>291</v>
      </c>
      <c r="D569" s="32" t="s">
        <v>19</v>
      </c>
      <c r="E569" s="32" t="s">
        <v>652</v>
      </c>
      <c r="F569" s="32" t="str">
        <f>VLOOKUP(C569,_RESOURCE_MAP[],2,FALSE)</f>
        <v>Firewall Filter Rule</v>
      </c>
      <c r="G569" s="46" t="str">
        <f>CONCATENATE(F569," ",VLOOKUP(E569,_FIELDS_DESCRIPTION_MAP[],2,FALSE))</f>
        <v>Firewall Filter Rule source IP address.</v>
      </c>
      <c r="H569" s="32" t="s">
        <v>635</v>
      </c>
      <c r="I569" s="32" t="s">
        <v>564</v>
      </c>
      <c r="J569" s="32" t="s">
        <v>561</v>
      </c>
      <c r="K569" s="34" t="s">
        <v>1182</v>
      </c>
      <c r="L569" s="34" t="s">
        <v>1</v>
      </c>
      <c r="M569" s="34" t="s">
        <v>1</v>
      </c>
      <c r="N569" s="72" t="str">
        <f t="shared" si="8"/>
        <v xml:space="preserve">Default Value is "null". </v>
      </c>
    </row>
    <row r="570" spans="1:14" s="1" customFormat="1" x14ac:dyDescent="0.25">
      <c r="A570" s="33">
        <f>VLOOKUP(C570,_RESOURCE_MAP[],3,FALSE)</f>
        <v>2</v>
      </c>
      <c r="B570" s="25" t="str">
        <f>IFERROR(VLOOKUP(C570,_PACKAGES_MAP[],3,FALSE),"-")</f>
        <v>-</v>
      </c>
      <c r="C570" s="32" t="s">
        <v>291</v>
      </c>
      <c r="D570" s="32" t="s">
        <v>19</v>
      </c>
      <c r="E570" s="32" t="s">
        <v>651</v>
      </c>
      <c r="F570" s="32" t="str">
        <f>VLOOKUP(C570,_RESOURCE_MAP[],2,FALSE)</f>
        <v>Firewall Filter Rule</v>
      </c>
      <c r="G570" s="46" t="str">
        <f>CONCATENATE(F570," ",VLOOKUP(E570,_FIELDS_DESCRIPTION_MAP[],2,FALSE))</f>
        <v>Firewall Filter Rule Logging flag.</v>
      </c>
      <c r="H570" s="32" t="s">
        <v>567</v>
      </c>
      <c r="I570" s="32" t="s">
        <v>564</v>
      </c>
      <c r="J570" s="32" t="s">
        <v>561</v>
      </c>
      <c r="K570" s="34" t="s">
        <v>1219</v>
      </c>
      <c r="L570" s="34" t="s">
        <v>1184</v>
      </c>
      <c r="M570" s="34" t="s">
        <v>1</v>
      </c>
      <c r="N570" s="72" t="str">
        <f t="shared" si="8"/>
        <v xml:space="preserve">Default Value is "false". Possible values are "true" or "false". </v>
      </c>
    </row>
    <row r="571" spans="1:14" s="1" customFormat="1" x14ac:dyDescent="0.25">
      <c r="A571" s="33">
        <f>VLOOKUP(C571,_RESOURCE_MAP[],3,FALSE)</f>
        <v>2</v>
      </c>
      <c r="B571" s="25" t="str">
        <f>IFERROR(VLOOKUP(C571,_PACKAGES_MAP[],3,FALSE),"-")</f>
        <v>-</v>
      </c>
      <c r="C571" s="32" t="s">
        <v>291</v>
      </c>
      <c r="D571" s="32" t="s">
        <v>19</v>
      </c>
      <c r="E571" s="32" t="s">
        <v>655</v>
      </c>
      <c r="F571" s="32" t="str">
        <f>VLOOKUP(C571,_RESOURCE_MAP[],2,FALSE)</f>
        <v>Firewall Filter Rule</v>
      </c>
      <c r="G571" s="46" t="str">
        <f>CONCATENATE(F571," ",VLOOKUP(E571,_FIELDS_DESCRIPTION_MAP[],2,FALSE))</f>
        <v>Firewall Filter Rule destination MAC address.</v>
      </c>
      <c r="H571" s="32" t="s">
        <v>2591</v>
      </c>
      <c r="I571" s="32" t="s">
        <v>564</v>
      </c>
      <c r="J571" s="32" t="s">
        <v>561</v>
      </c>
      <c r="K571" s="34" t="s">
        <v>1182</v>
      </c>
      <c r="L571" s="34" t="s">
        <v>1</v>
      </c>
      <c r="M571" s="34" t="s">
        <v>1241</v>
      </c>
      <c r="N571" s="72" t="str">
        <f t="shared" si="8"/>
        <v>Default Value is "null". Format is AA:BB:CC:00:11:22:33.</v>
      </c>
    </row>
    <row r="572" spans="1:14" s="1" customFormat="1" x14ac:dyDescent="0.25">
      <c r="A572" s="33">
        <f>VLOOKUP(C572,_RESOURCE_MAP[],3,FALSE)</f>
        <v>2</v>
      </c>
      <c r="B572" s="25" t="str">
        <f>IFERROR(VLOOKUP(C572,_PACKAGES_MAP[],3,FALSE),"-")</f>
        <v>-</v>
      </c>
      <c r="C572" s="32" t="s">
        <v>291</v>
      </c>
      <c r="D572" s="32" t="s">
        <v>19</v>
      </c>
      <c r="E572" s="32" t="s">
        <v>654</v>
      </c>
      <c r="F572" s="32" t="str">
        <f>VLOOKUP(C572,_RESOURCE_MAP[],2,FALSE)</f>
        <v>Firewall Filter Rule</v>
      </c>
      <c r="G572" s="46" t="str">
        <f>CONCATENATE(F572," ",VLOOKUP(E572,_FIELDS_DESCRIPTION_MAP[],2,FALSE))</f>
        <v>Firewall Filter Rule source MAD address.</v>
      </c>
      <c r="H572" s="32" t="s">
        <v>2591</v>
      </c>
      <c r="I572" s="32" t="s">
        <v>564</v>
      </c>
      <c r="J572" s="32" t="s">
        <v>561</v>
      </c>
      <c r="K572" s="34" t="s">
        <v>1182</v>
      </c>
      <c r="L572" s="34" t="s">
        <v>1</v>
      </c>
      <c r="M572" s="34" t="s">
        <v>1241</v>
      </c>
      <c r="N572" s="72" t="str">
        <f t="shared" si="8"/>
        <v>Default Value is "null". Format is AA:BB:CC:00:11:22:33.</v>
      </c>
    </row>
    <row r="573" spans="1:14" s="1" customFormat="1" x14ac:dyDescent="0.25">
      <c r="A573" s="33">
        <f>VLOOKUP(C573,_RESOURCE_MAP[],3,FALSE)</f>
        <v>2</v>
      </c>
      <c r="B573" s="25" t="str">
        <f>IFERROR(VLOOKUP(C573,_PACKAGES_MAP[],3,FALSE),"-")</f>
        <v>-</v>
      </c>
      <c r="C573" s="32" t="s">
        <v>291</v>
      </c>
      <c r="D573" s="32" t="s">
        <v>19</v>
      </c>
      <c r="E573" s="32" t="s">
        <v>360</v>
      </c>
      <c r="F573" s="32" t="str">
        <f>VLOOKUP(C573,_RESOURCE_MAP[],2,FALSE)</f>
        <v>Firewall Filter Rule</v>
      </c>
      <c r="G573" s="46" t="str">
        <f>CONCATENATE(F573," ",VLOOKUP(E573,_FIELDS_DESCRIPTION_MAP[],2,FALSE))</f>
        <v>Firewall Filter Rule name (alias).</v>
      </c>
      <c r="H573" s="32" t="s">
        <v>565</v>
      </c>
      <c r="I573" s="32" t="s">
        <v>564</v>
      </c>
      <c r="J573" s="32" t="s">
        <v>552</v>
      </c>
      <c r="K573" s="34" t="s">
        <v>1</v>
      </c>
      <c r="L573" s="34" t="s">
        <v>1194</v>
      </c>
      <c r="M573" s="34" t="s">
        <v>1</v>
      </c>
      <c r="N573" s="72" t="str">
        <f t="shared" si="8"/>
        <v xml:space="preserve">Possible values are any string with length from 1 up to 64 chars. </v>
      </c>
    </row>
    <row r="574" spans="1:14" s="1" customFormat="1" x14ac:dyDescent="0.25">
      <c r="A574" s="33">
        <f>VLOOKUP(C574,_RESOURCE_MAP[],3,FALSE)</f>
        <v>2</v>
      </c>
      <c r="B574" s="25" t="str">
        <f>IFERROR(VLOOKUP(C574,_PACKAGES_MAP[],3,FALSE),"-")</f>
        <v>-</v>
      </c>
      <c r="C574" s="32" t="s">
        <v>291</v>
      </c>
      <c r="D574" s="32" t="s">
        <v>19</v>
      </c>
      <c r="E574" s="32" t="s">
        <v>657</v>
      </c>
      <c r="F574" s="32" t="str">
        <f>VLOOKUP(C574,_RESOURCE_MAP[],2,FALSE)</f>
        <v>Firewall Filter Rule</v>
      </c>
      <c r="G574" s="46" t="str">
        <f>CONCATENATE(F574," ",VLOOKUP(E574,_FIELDS_DESCRIPTION_MAP[],2,FALSE))</f>
        <v>Firewall Filter Rule destination transport port.</v>
      </c>
      <c r="H574" s="32" t="s">
        <v>570</v>
      </c>
      <c r="I574" s="32" t="s">
        <v>564</v>
      </c>
      <c r="J574" s="32" t="s">
        <v>561</v>
      </c>
      <c r="K574" s="34" t="s">
        <v>1182</v>
      </c>
      <c r="L574" s="34" t="s">
        <v>1264</v>
      </c>
      <c r="M574" s="34" t="s">
        <v>1</v>
      </c>
      <c r="N574" s="72" t="str">
        <f t="shared" si="8"/>
        <v xml:space="preserve">Default Value is "null". Possible values are 0-65536. </v>
      </c>
    </row>
    <row r="575" spans="1:14" s="1" customFormat="1" x14ac:dyDescent="0.25">
      <c r="A575" s="33">
        <f>VLOOKUP(C575,_RESOURCE_MAP[],3,FALSE)</f>
        <v>2</v>
      </c>
      <c r="B575" s="25" t="str">
        <f>IFERROR(VLOOKUP(C575,_PACKAGES_MAP[],3,FALSE),"-")</f>
        <v>-</v>
      </c>
      <c r="C575" s="32" t="s">
        <v>291</v>
      </c>
      <c r="D575" s="32" t="s">
        <v>19</v>
      </c>
      <c r="E575" s="32" t="s">
        <v>656</v>
      </c>
      <c r="F575" s="32" t="str">
        <f>VLOOKUP(C575,_RESOURCE_MAP[],2,FALSE)</f>
        <v>Firewall Filter Rule</v>
      </c>
      <c r="G575" s="46" t="str">
        <f>CONCATENATE(F575," ",VLOOKUP(E575,_FIELDS_DESCRIPTION_MAP[],2,FALSE))</f>
        <v>Firewall Filter Rule source transport port.</v>
      </c>
      <c r="H575" s="32" t="s">
        <v>565</v>
      </c>
      <c r="I575" s="32" t="s">
        <v>564</v>
      </c>
      <c r="J575" s="32" t="s">
        <v>561</v>
      </c>
      <c r="K575" s="34" t="s">
        <v>1182</v>
      </c>
      <c r="L575" s="34" t="s">
        <v>1264</v>
      </c>
      <c r="M575" s="34" t="s">
        <v>1</v>
      </c>
      <c r="N575" s="72" t="str">
        <f t="shared" si="8"/>
        <v xml:space="preserve">Default Value is "null". Possible values are 0-65536. </v>
      </c>
    </row>
    <row r="576" spans="1:14" s="1" customFormat="1" x14ac:dyDescent="0.25">
      <c r="A576" s="33">
        <f>VLOOKUP(C576,_RESOURCE_MAP[],3,FALSE)</f>
        <v>2</v>
      </c>
      <c r="B576" s="25" t="str">
        <f>IFERROR(VLOOKUP(C576,_PACKAGES_MAP[],3,FALSE),"-")</f>
        <v>-</v>
      </c>
      <c r="C576" s="32" t="s">
        <v>291</v>
      </c>
      <c r="D576" s="32" t="s">
        <v>19</v>
      </c>
      <c r="E576" s="32" t="s">
        <v>604</v>
      </c>
      <c r="F576" s="32" t="str">
        <f>VLOOKUP(C576,_RESOURCE_MAP[],2,FALSE)</f>
        <v>Firewall Filter Rule</v>
      </c>
      <c r="G576" s="46" t="str">
        <f>CONCATENATE(F576," ",VLOOKUP(E576,_FIELDS_DESCRIPTION_MAP[],2,FALSE))</f>
        <v>Firewall Filter Rule transport protocol.</v>
      </c>
      <c r="H576" s="32" t="s">
        <v>565</v>
      </c>
      <c r="I576" s="32" t="s">
        <v>564</v>
      </c>
      <c r="J576" s="32" t="s">
        <v>561</v>
      </c>
      <c r="K576" s="34" t="s">
        <v>1182</v>
      </c>
      <c r="L576" s="34" t="s">
        <v>1277</v>
      </c>
      <c r="M576" s="34" t="s">
        <v>1</v>
      </c>
      <c r="N576" s="72" t="str">
        <f t="shared" si="8"/>
        <v xml:space="preserve">Default Value is "null". Possible values are "TCP" or "UDP". </v>
      </c>
    </row>
    <row r="577" spans="1:14" s="1" customFormat="1" x14ac:dyDescent="0.25">
      <c r="A577" s="33">
        <f>VLOOKUP(C577,_RESOURCE_MAP[],3,FALSE)</f>
        <v>2</v>
      </c>
      <c r="B577" s="25" t="str">
        <f>IFERROR(VLOOKUP(C577,_PACKAGES_MAP[],3,FALSE),"-")</f>
        <v>-</v>
      </c>
      <c r="C577" s="32" t="s">
        <v>291</v>
      </c>
      <c r="D577" s="32" t="s">
        <v>20</v>
      </c>
      <c r="E577" s="32" t="s">
        <v>569</v>
      </c>
      <c r="F577" s="32" t="str">
        <f>VLOOKUP(C577,_RESOURCE_MAP[],2,FALSE)</f>
        <v>Firewall Filter Rule</v>
      </c>
      <c r="G577" s="46" t="str">
        <f>CONCATENATE(F577," ",VLOOKUP(E577,_FIELDS_DESCRIPTION_MAP[],2,FALSE))</f>
        <v>Firewall Filter Rule maximum number of returned entries.</v>
      </c>
      <c r="H577" s="32" t="s">
        <v>570</v>
      </c>
      <c r="I577" s="32" t="s">
        <v>563</v>
      </c>
      <c r="J577" s="32" t="s">
        <v>561</v>
      </c>
      <c r="K577" s="34" t="s">
        <v>1186</v>
      </c>
      <c r="L577" s="34" t="s">
        <v>1187</v>
      </c>
      <c r="M577" s="34" t="s">
        <v>1</v>
      </c>
      <c r="N577" s="72" t="str">
        <f t="shared" si="8"/>
        <v xml:space="preserve">Default Value is "0". Possible values are "0" to fetch all entries or positive integer. </v>
      </c>
    </row>
    <row r="578" spans="1:14" s="1" customFormat="1" x14ac:dyDescent="0.25">
      <c r="A578" s="33">
        <f>VLOOKUP(C578,_RESOURCE_MAP[],3,FALSE)</f>
        <v>2</v>
      </c>
      <c r="B578" s="25" t="str">
        <f>IFERROR(VLOOKUP(C578,_PACKAGES_MAP[],3,FALSE),"-")</f>
        <v>-</v>
      </c>
      <c r="C578" s="32" t="s">
        <v>291</v>
      </c>
      <c r="D578" s="32" t="s">
        <v>20</v>
      </c>
      <c r="E578" s="32" t="s">
        <v>20</v>
      </c>
      <c r="F578" s="32" t="str">
        <f>VLOOKUP(C578,_RESOURCE_MAP[],2,FALSE)</f>
        <v>Firewall Filter Rule</v>
      </c>
      <c r="G578" s="46" t="str">
        <f>CONCATENATE(F578," ",VLOOKUP(E578,_FIELDS_DESCRIPTION_MAP[],2,FALSE))</f>
        <v>Firewall Filter Rule list of entries.</v>
      </c>
      <c r="H578" s="32" t="s">
        <v>20</v>
      </c>
      <c r="I578" s="32" t="s">
        <v>572</v>
      </c>
      <c r="J578" s="32" t="s">
        <v>1</v>
      </c>
      <c r="K578" s="34" t="s">
        <v>1</v>
      </c>
      <c r="L578" s="34" t="s">
        <v>1</v>
      </c>
      <c r="M578" s="34" t="s">
        <v>1</v>
      </c>
      <c r="N578" s="72" t="str">
        <f t="shared" ref="N578:N641" si="9">IF(AND(K578="-",L578="-",M578="-"),"-",CONCATENATE(IF(K578="-","",CONCATENATE("Default Value is """,K578,""". ")),IF(L578="-","",CONCATENATE("Possible values are ",L578,". ")),IF(M578="-","",CONCATENATE("Format is ",M578,"."))))</f>
        <v>-</v>
      </c>
    </row>
    <row r="579" spans="1:14" s="1" customFormat="1" x14ac:dyDescent="0.25">
      <c r="A579" s="33">
        <f>VLOOKUP(C579,_RESOURCE_MAP[],3,FALSE)</f>
        <v>2</v>
      </c>
      <c r="B579" s="25" t="str">
        <f>IFERROR(VLOOKUP(C579,_PACKAGES_MAP[],3,FALSE),"-")</f>
        <v>-</v>
      </c>
      <c r="C579" s="32" t="s">
        <v>291</v>
      </c>
      <c r="D579" s="32" t="s">
        <v>20</v>
      </c>
      <c r="E579" s="32" t="s">
        <v>571</v>
      </c>
      <c r="F579" s="32" t="str">
        <f>VLOOKUP(C579,_RESOURCE_MAP[],2,FALSE)</f>
        <v>Firewall Filter Rule</v>
      </c>
      <c r="G579" s="46" t="str">
        <f>CONCATENATE(F579," ",VLOOKUP(E579,_FIELDS_DESCRIPTION_MAP[],2,FALSE))</f>
        <v>Firewall Filter Rule list start offset.</v>
      </c>
      <c r="H579" s="32" t="s">
        <v>570</v>
      </c>
      <c r="I579" s="32" t="s">
        <v>563</v>
      </c>
      <c r="J579" s="32" t="s">
        <v>561</v>
      </c>
      <c r="K579" s="34" t="s">
        <v>1186</v>
      </c>
      <c r="L579" s="34" t="s">
        <v>1187</v>
      </c>
      <c r="M579" s="34" t="s">
        <v>1</v>
      </c>
      <c r="N579" s="72" t="str">
        <f t="shared" si="9"/>
        <v xml:space="preserve">Default Value is "0". Possible values are "0" to fetch all entries or positive integer. </v>
      </c>
    </row>
    <row r="580" spans="1:14" s="1" customFormat="1" x14ac:dyDescent="0.25">
      <c r="A580" s="33">
        <f>VLOOKUP(C580,_RESOURCE_MAP[],3,FALSE)</f>
        <v>2</v>
      </c>
      <c r="B580" s="25" t="str">
        <f>IFERROR(VLOOKUP(C580,_PACKAGES_MAP[],3,FALSE),"-")</f>
        <v>-</v>
      </c>
      <c r="C580" s="32" t="s">
        <v>292</v>
      </c>
      <c r="D580" s="32" t="s">
        <v>22</v>
      </c>
      <c r="E580" s="32" t="s">
        <v>566</v>
      </c>
      <c r="F580" s="32" t="str">
        <f>VLOOKUP(C580,_RESOURCE_MAP[],2,FALSE)</f>
        <v>Firewall Filter Rule</v>
      </c>
      <c r="G580" s="46" t="str">
        <f>CONCATENATE(F580," ",VLOOKUP(E580,_FIELDS_DESCRIPTION_MAP[],2,FALSE))</f>
        <v>Firewall Filter Rule administrative status.</v>
      </c>
      <c r="H580" s="32" t="s">
        <v>567</v>
      </c>
      <c r="I580" s="32" t="s">
        <v>572</v>
      </c>
      <c r="J580" s="32" t="s">
        <v>1</v>
      </c>
      <c r="K580" s="34" t="s">
        <v>1</v>
      </c>
      <c r="L580" s="34" t="s">
        <v>1184</v>
      </c>
      <c r="M580" s="34" t="s">
        <v>1</v>
      </c>
      <c r="N580" s="72" t="str">
        <f t="shared" si="9"/>
        <v xml:space="preserve">Possible values are "true" or "false". </v>
      </c>
    </row>
    <row r="581" spans="1:14" s="1" customFormat="1" x14ac:dyDescent="0.25">
      <c r="A581" s="33">
        <f>VLOOKUP(C581,_RESOURCE_MAP[],3,FALSE)</f>
        <v>2</v>
      </c>
      <c r="B581" s="25" t="str">
        <f>IFERROR(VLOOKUP(C581,_PACKAGES_MAP[],3,FALSE),"-")</f>
        <v>-</v>
      </c>
      <c r="C581" s="32" t="s">
        <v>292</v>
      </c>
      <c r="D581" s="32" t="s">
        <v>22</v>
      </c>
      <c r="E581" s="32" t="s">
        <v>558</v>
      </c>
      <c r="F581" s="32" t="str">
        <f>VLOOKUP(C581,_RESOURCE_MAP[],2,FALSE)</f>
        <v>Firewall Filter Rule</v>
      </c>
      <c r="G581" s="46" t="str">
        <f>CONCATENATE(F581," ",VLOOKUP(E581,_FIELDS_DESCRIPTION_MAP[],2,FALSE))</f>
        <v>Firewall Filter Rule unique identifier.</v>
      </c>
      <c r="H581" s="32" t="s">
        <v>565</v>
      </c>
      <c r="I581" s="32" t="s">
        <v>572</v>
      </c>
      <c r="J581" s="32" t="s">
        <v>1</v>
      </c>
      <c r="K581" s="34" t="s">
        <v>1</v>
      </c>
      <c r="L581" s="34" t="s">
        <v>1194</v>
      </c>
      <c r="M581" s="34" t="s">
        <v>1193</v>
      </c>
      <c r="N581" s="72" t="str">
        <f t="shared" si="9"/>
        <v>Possible values are any string with length from 1 up to 64 chars. Format is 1 up to 64 chars.</v>
      </c>
    </row>
    <row r="582" spans="1:14" s="1" customFormat="1" x14ac:dyDescent="0.25">
      <c r="A582" s="33">
        <f>VLOOKUP(C582,_RESOURCE_MAP[],3,FALSE)</f>
        <v>2</v>
      </c>
      <c r="B582" s="25" t="str">
        <f>IFERROR(VLOOKUP(C582,_PACKAGES_MAP[],3,FALSE),"-")</f>
        <v>-</v>
      </c>
      <c r="C582" s="32" t="s">
        <v>292</v>
      </c>
      <c r="D582" s="32" t="s">
        <v>22</v>
      </c>
      <c r="E582" s="32" t="s">
        <v>659</v>
      </c>
      <c r="F582" s="32" t="str">
        <f>VLOOKUP(C582,_RESOURCE_MAP[],2,FALSE)</f>
        <v>Firewall Filter Rule</v>
      </c>
      <c r="G582" s="46" t="str">
        <f>CONCATENATE(F582," ",VLOOKUP(E582,_FIELDS_DESCRIPTION_MAP[],2,FALSE))</f>
        <v>Firewall Filter Rule destination IP interfaces.</v>
      </c>
      <c r="H582" s="32" t="s">
        <v>565</v>
      </c>
      <c r="I582" s="32" t="s">
        <v>572</v>
      </c>
      <c r="J582" s="32" t="s">
        <v>1</v>
      </c>
      <c r="K582" s="34" t="s">
        <v>1</v>
      </c>
      <c r="L582" s="34" t="s">
        <v>1232</v>
      </c>
      <c r="M582" s="34" t="s">
        <v>1</v>
      </c>
      <c r="N582" s="72" t="str">
        <f t="shared" si="9"/>
        <v xml:space="preserve">Possible values are valid "Interfaces.IP.{InterfaceId}" object. </v>
      </c>
    </row>
    <row r="583" spans="1:14" s="1" customFormat="1" x14ac:dyDescent="0.25">
      <c r="A583" s="33">
        <f>VLOOKUP(C583,_RESOURCE_MAP[],3,FALSE)</f>
        <v>2</v>
      </c>
      <c r="B583" s="25" t="str">
        <f>IFERROR(VLOOKUP(C583,_PACKAGES_MAP[],3,FALSE),"-")</f>
        <v>-</v>
      </c>
      <c r="C583" s="32" t="s">
        <v>292</v>
      </c>
      <c r="D583" s="32" t="s">
        <v>22</v>
      </c>
      <c r="E583" s="32" t="s">
        <v>658</v>
      </c>
      <c r="F583" s="32" t="str">
        <f>VLOOKUP(C583,_RESOURCE_MAP[],2,FALSE)</f>
        <v>Firewall Filter Rule</v>
      </c>
      <c r="G583" s="46" t="str">
        <f>CONCATENATE(F583," ",VLOOKUP(E583,_FIELDS_DESCRIPTION_MAP[],2,FALSE))</f>
        <v>Firewall Filter Rule source IP interface.</v>
      </c>
      <c r="H583" s="32" t="s">
        <v>565</v>
      </c>
      <c r="I583" s="32" t="s">
        <v>572</v>
      </c>
      <c r="J583" s="32" t="s">
        <v>1</v>
      </c>
      <c r="K583" s="34" t="s">
        <v>1</v>
      </c>
      <c r="L583" s="34" t="s">
        <v>1232</v>
      </c>
      <c r="M583" s="34" t="s">
        <v>1</v>
      </c>
      <c r="N583" s="72" t="str">
        <f t="shared" si="9"/>
        <v xml:space="preserve">Possible values are valid "Interfaces.IP.{InterfaceId}" object. </v>
      </c>
    </row>
    <row r="584" spans="1:14" s="1" customFormat="1" x14ac:dyDescent="0.25">
      <c r="A584" s="33">
        <f>VLOOKUP(C584,_RESOURCE_MAP[],3,FALSE)</f>
        <v>2</v>
      </c>
      <c r="B584" s="25" t="str">
        <f>IFERROR(VLOOKUP(C584,_PACKAGES_MAP[],3,FALSE),"-")</f>
        <v>-</v>
      </c>
      <c r="C584" s="32" t="s">
        <v>292</v>
      </c>
      <c r="D584" s="32" t="s">
        <v>22</v>
      </c>
      <c r="E584" s="32" t="s">
        <v>653</v>
      </c>
      <c r="F584" s="32" t="str">
        <f>VLOOKUP(C584,_RESOURCE_MAP[],2,FALSE)</f>
        <v>Firewall Filter Rule</v>
      </c>
      <c r="G584" s="46" t="str">
        <f>CONCATENATE(F584," ",VLOOKUP(E584,_FIELDS_DESCRIPTION_MAP[],2,FALSE))</f>
        <v>Firewall Filter Rule destination IP address.</v>
      </c>
      <c r="H584" s="32" t="s">
        <v>635</v>
      </c>
      <c r="I584" s="32" t="s">
        <v>572</v>
      </c>
      <c r="J584" s="32" t="s">
        <v>1</v>
      </c>
      <c r="K584" s="34" t="s">
        <v>1</v>
      </c>
      <c r="L584" s="34" t="s">
        <v>1</v>
      </c>
      <c r="M584" s="34" t="s">
        <v>1</v>
      </c>
      <c r="N584" s="72" t="str">
        <f t="shared" si="9"/>
        <v>-</v>
      </c>
    </row>
    <row r="585" spans="1:14" s="1" customFormat="1" x14ac:dyDescent="0.25">
      <c r="A585" s="33">
        <f>VLOOKUP(C585,_RESOURCE_MAP[],3,FALSE)</f>
        <v>2</v>
      </c>
      <c r="B585" s="25" t="str">
        <f>IFERROR(VLOOKUP(C585,_PACKAGES_MAP[],3,FALSE),"-")</f>
        <v>-</v>
      </c>
      <c r="C585" s="32" t="s">
        <v>292</v>
      </c>
      <c r="D585" s="32" t="s">
        <v>22</v>
      </c>
      <c r="E585" s="32" t="s">
        <v>652</v>
      </c>
      <c r="F585" s="32" t="str">
        <f>VLOOKUP(C585,_RESOURCE_MAP[],2,FALSE)</f>
        <v>Firewall Filter Rule</v>
      </c>
      <c r="G585" s="46" t="str">
        <f>CONCATENATE(F585," ",VLOOKUP(E585,_FIELDS_DESCRIPTION_MAP[],2,FALSE))</f>
        <v>Firewall Filter Rule source IP address.</v>
      </c>
      <c r="H585" s="32" t="s">
        <v>635</v>
      </c>
      <c r="I585" s="32" t="s">
        <v>572</v>
      </c>
      <c r="J585" s="32" t="s">
        <v>1</v>
      </c>
      <c r="K585" s="34" t="s">
        <v>1</v>
      </c>
      <c r="L585" s="34" t="s">
        <v>1</v>
      </c>
      <c r="M585" s="34" t="s">
        <v>1</v>
      </c>
      <c r="N585" s="72" t="str">
        <f t="shared" si="9"/>
        <v>-</v>
      </c>
    </row>
    <row r="586" spans="1:14" s="1" customFormat="1" x14ac:dyDescent="0.25">
      <c r="A586" s="33">
        <f>VLOOKUP(C586,_RESOURCE_MAP[],3,FALSE)</f>
        <v>2</v>
      </c>
      <c r="B586" s="25" t="str">
        <f>IFERROR(VLOOKUP(C586,_PACKAGES_MAP[],3,FALSE),"-")</f>
        <v>-</v>
      </c>
      <c r="C586" s="32" t="s">
        <v>292</v>
      </c>
      <c r="D586" s="32" t="s">
        <v>22</v>
      </c>
      <c r="E586" s="32" t="s">
        <v>651</v>
      </c>
      <c r="F586" s="32" t="str">
        <f>VLOOKUP(C586,_RESOURCE_MAP[],2,FALSE)</f>
        <v>Firewall Filter Rule</v>
      </c>
      <c r="G586" s="46" t="str">
        <f>CONCATENATE(F586," ",VLOOKUP(E586,_FIELDS_DESCRIPTION_MAP[],2,FALSE))</f>
        <v>Firewall Filter Rule Logging flag.</v>
      </c>
      <c r="H586" s="32" t="s">
        <v>567</v>
      </c>
      <c r="I586" s="32" t="s">
        <v>572</v>
      </c>
      <c r="J586" s="32" t="s">
        <v>1</v>
      </c>
      <c r="K586" s="34" t="s">
        <v>1</v>
      </c>
      <c r="L586" s="34" t="s">
        <v>1184</v>
      </c>
      <c r="M586" s="34" t="s">
        <v>1</v>
      </c>
      <c r="N586" s="72" t="str">
        <f t="shared" si="9"/>
        <v xml:space="preserve">Possible values are "true" or "false". </v>
      </c>
    </row>
    <row r="587" spans="1:14" s="1" customFormat="1" x14ac:dyDescent="0.25">
      <c r="A587" s="33">
        <f>VLOOKUP(C587,_RESOURCE_MAP[],3,FALSE)</f>
        <v>2</v>
      </c>
      <c r="B587" s="25" t="str">
        <f>IFERROR(VLOOKUP(C587,_PACKAGES_MAP[],3,FALSE),"-")</f>
        <v>-</v>
      </c>
      <c r="C587" s="32" t="s">
        <v>292</v>
      </c>
      <c r="D587" s="32" t="s">
        <v>22</v>
      </c>
      <c r="E587" s="32" t="s">
        <v>655</v>
      </c>
      <c r="F587" s="32" t="str">
        <f>VLOOKUP(C587,_RESOURCE_MAP[],2,FALSE)</f>
        <v>Firewall Filter Rule</v>
      </c>
      <c r="G587" s="46" t="str">
        <f>CONCATENATE(F587," ",VLOOKUP(E587,_FIELDS_DESCRIPTION_MAP[],2,FALSE))</f>
        <v>Firewall Filter Rule destination MAC address.</v>
      </c>
      <c r="H587" s="32" t="s">
        <v>2591</v>
      </c>
      <c r="I587" s="32" t="s">
        <v>572</v>
      </c>
      <c r="J587" s="32" t="s">
        <v>1</v>
      </c>
      <c r="K587" s="34" t="s">
        <v>1</v>
      </c>
      <c r="L587" s="34" t="s">
        <v>1</v>
      </c>
      <c r="M587" s="34" t="s">
        <v>1241</v>
      </c>
      <c r="N587" s="72" t="str">
        <f t="shared" si="9"/>
        <v>Format is AA:BB:CC:00:11:22:33.</v>
      </c>
    </row>
    <row r="588" spans="1:14" s="1" customFormat="1" x14ac:dyDescent="0.25">
      <c r="A588" s="33">
        <f>VLOOKUP(C588,_RESOURCE_MAP[],3,FALSE)</f>
        <v>2</v>
      </c>
      <c r="B588" s="25" t="str">
        <f>IFERROR(VLOOKUP(C588,_PACKAGES_MAP[],3,FALSE),"-")</f>
        <v>-</v>
      </c>
      <c r="C588" s="32" t="s">
        <v>292</v>
      </c>
      <c r="D588" s="32" t="s">
        <v>22</v>
      </c>
      <c r="E588" s="32" t="s">
        <v>654</v>
      </c>
      <c r="F588" s="32" t="str">
        <f>VLOOKUP(C588,_RESOURCE_MAP[],2,FALSE)</f>
        <v>Firewall Filter Rule</v>
      </c>
      <c r="G588" s="46" t="str">
        <f>CONCATENATE(F588," ",VLOOKUP(E588,_FIELDS_DESCRIPTION_MAP[],2,FALSE))</f>
        <v>Firewall Filter Rule source MAD address.</v>
      </c>
      <c r="H588" s="32" t="s">
        <v>2591</v>
      </c>
      <c r="I588" s="32" t="s">
        <v>572</v>
      </c>
      <c r="J588" s="32" t="s">
        <v>1</v>
      </c>
      <c r="K588" s="34" t="s">
        <v>1</v>
      </c>
      <c r="L588" s="34" t="s">
        <v>1</v>
      </c>
      <c r="M588" s="34" t="s">
        <v>1241</v>
      </c>
      <c r="N588" s="72" t="str">
        <f t="shared" si="9"/>
        <v>Format is AA:BB:CC:00:11:22:33.</v>
      </c>
    </row>
    <row r="589" spans="1:14" s="1" customFormat="1" x14ac:dyDescent="0.25">
      <c r="A589" s="33">
        <f>VLOOKUP(C589,_RESOURCE_MAP[],3,FALSE)</f>
        <v>2</v>
      </c>
      <c r="B589" s="25" t="str">
        <f>IFERROR(VLOOKUP(C589,_PACKAGES_MAP[],3,FALSE),"-")</f>
        <v>-</v>
      </c>
      <c r="C589" s="32" t="s">
        <v>292</v>
      </c>
      <c r="D589" s="32" t="s">
        <v>22</v>
      </c>
      <c r="E589" s="32" t="s">
        <v>360</v>
      </c>
      <c r="F589" s="32" t="str">
        <f>VLOOKUP(C589,_RESOURCE_MAP[],2,FALSE)</f>
        <v>Firewall Filter Rule</v>
      </c>
      <c r="G589" s="46" t="str">
        <f>CONCATENATE(F589," ",VLOOKUP(E589,_FIELDS_DESCRIPTION_MAP[],2,FALSE))</f>
        <v>Firewall Filter Rule name (alias).</v>
      </c>
      <c r="H589" s="32" t="s">
        <v>565</v>
      </c>
      <c r="I589" s="32" t="s">
        <v>572</v>
      </c>
      <c r="J589" s="32" t="s">
        <v>1</v>
      </c>
      <c r="K589" s="34" t="s">
        <v>1</v>
      </c>
      <c r="L589" s="34" t="s">
        <v>1194</v>
      </c>
      <c r="M589" s="34" t="s">
        <v>1</v>
      </c>
      <c r="N589" s="72" t="str">
        <f t="shared" si="9"/>
        <v xml:space="preserve">Possible values are any string with length from 1 up to 64 chars. </v>
      </c>
    </row>
    <row r="590" spans="1:14" s="1" customFormat="1" x14ac:dyDescent="0.25">
      <c r="A590" s="33">
        <f>VLOOKUP(C590,_RESOURCE_MAP[],3,FALSE)</f>
        <v>2</v>
      </c>
      <c r="B590" s="25" t="str">
        <f>IFERROR(VLOOKUP(C590,_PACKAGES_MAP[],3,FALSE),"-")</f>
        <v>-</v>
      </c>
      <c r="C590" s="32" t="s">
        <v>292</v>
      </c>
      <c r="D590" s="32" t="s">
        <v>22</v>
      </c>
      <c r="E590" s="32" t="s">
        <v>657</v>
      </c>
      <c r="F590" s="32" t="str">
        <f>VLOOKUP(C590,_RESOURCE_MAP[],2,FALSE)</f>
        <v>Firewall Filter Rule</v>
      </c>
      <c r="G590" s="46" t="str">
        <f>CONCATENATE(F590," ",VLOOKUP(E590,_FIELDS_DESCRIPTION_MAP[],2,FALSE))</f>
        <v>Firewall Filter Rule destination transport port.</v>
      </c>
      <c r="H590" s="32" t="s">
        <v>570</v>
      </c>
      <c r="I590" s="32" t="s">
        <v>572</v>
      </c>
      <c r="J590" s="32" t="s">
        <v>1</v>
      </c>
      <c r="K590" s="34" t="s">
        <v>1</v>
      </c>
      <c r="L590" s="34" t="s">
        <v>1264</v>
      </c>
      <c r="M590" s="34" t="s">
        <v>1</v>
      </c>
      <c r="N590" s="72" t="str">
        <f t="shared" si="9"/>
        <v xml:space="preserve">Possible values are 0-65536. </v>
      </c>
    </row>
    <row r="591" spans="1:14" s="1" customFormat="1" x14ac:dyDescent="0.25">
      <c r="A591" s="33">
        <f>VLOOKUP(C591,_RESOURCE_MAP[],3,FALSE)</f>
        <v>2</v>
      </c>
      <c r="B591" s="25" t="str">
        <f>IFERROR(VLOOKUP(C591,_PACKAGES_MAP[],3,FALSE),"-")</f>
        <v>-</v>
      </c>
      <c r="C591" s="32" t="s">
        <v>292</v>
      </c>
      <c r="D591" s="32" t="s">
        <v>22</v>
      </c>
      <c r="E591" s="32" t="s">
        <v>656</v>
      </c>
      <c r="F591" s="32" t="str">
        <f>VLOOKUP(C591,_RESOURCE_MAP[],2,FALSE)</f>
        <v>Firewall Filter Rule</v>
      </c>
      <c r="G591" s="46" t="str">
        <f>CONCATENATE(F591," ",VLOOKUP(E591,_FIELDS_DESCRIPTION_MAP[],2,FALSE))</f>
        <v>Firewall Filter Rule source transport port.</v>
      </c>
      <c r="H591" s="32" t="s">
        <v>565</v>
      </c>
      <c r="I591" s="32" t="s">
        <v>572</v>
      </c>
      <c r="J591" s="32" t="s">
        <v>1</v>
      </c>
      <c r="K591" s="34" t="s">
        <v>1</v>
      </c>
      <c r="L591" s="34" t="s">
        <v>1264</v>
      </c>
      <c r="M591" s="34" t="s">
        <v>1</v>
      </c>
      <c r="N591" s="72" t="str">
        <f t="shared" si="9"/>
        <v xml:space="preserve">Possible values are 0-65536. </v>
      </c>
    </row>
    <row r="592" spans="1:14" s="1" customFormat="1" x14ac:dyDescent="0.25">
      <c r="A592" s="33">
        <f>VLOOKUP(C592,_RESOURCE_MAP[],3,FALSE)</f>
        <v>2</v>
      </c>
      <c r="B592" s="25" t="str">
        <f>IFERROR(VLOOKUP(C592,_PACKAGES_MAP[],3,FALSE),"-")</f>
        <v>-</v>
      </c>
      <c r="C592" s="32" t="s">
        <v>292</v>
      </c>
      <c r="D592" s="32" t="s">
        <v>22</v>
      </c>
      <c r="E592" s="32" t="s">
        <v>660</v>
      </c>
      <c r="F592" s="32" t="str">
        <f>VLOOKUP(C592,_RESOURCE_MAP[],2,FALSE)</f>
        <v>Firewall Filter Rule</v>
      </c>
      <c r="G592" s="46" t="str">
        <f>CONCATENATE(F592," ",VLOOKUP(E592,_FIELDS_DESCRIPTION_MAP[],2,FALSE))</f>
        <v>Firewall Filter Rule hits count.</v>
      </c>
      <c r="H592" s="32" t="s">
        <v>570</v>
      </c>
      <c r="I592" s="32" t="s">
        <v>572</v>
      </c>
      <c r="J592" s="32" t="s">
        <v>1</v>
      </c>
      <c r="K592" s="34" t="s">
        <v>1</v>
      </c>
      <c r="L592" s="34" t="s">
        <v>1205</v>
      </c>
      <c r="M592" s="34" t="s">
        <v>1</v>
      </c>
      <c r="N592" s="72" t="str">
        <f t="shared" si="9"/>
        <v xml:space="preserve">Possible values are &gt;= 0. </v>
      </c>
    </row>
    <row r="593" spans="1:14" s="1" customFormat="1" x14ac:dyDescent="0.25">
      <c r="A593" s="33">
        <f>VLOOKUP(C593,_RESOURCE_MAP[],3,FALSE)</f>
        <v>2</v>
      </c>
      <c r="B593" s="25" t="str">
        <f>IFERROR(VLOOKUP(C593,_PACKAGES_MAP[],3,FALSE),"-")</f>
        <v>-</v>
      </c>
      <c r="C593" s="32" t="s">
        <v>292</v>
      </c>
      <c r="D593" s="32" t="s">
        <v>22</v>
      </c>
      <c r="E593" s="32" t="s">
        <v>604</v>
      </c>
      <c r="F593" s="32" t="str">
        <f>VLOOKUP(C593,_RESOURCE_MAP[],2,FALSE)</f>
        <v>Firewall Filter Rule</v>
      </c>
      <c r="G593" s="46" t="str">
        <f>CONCATENATE(F593," ",VLOOKUP(E593,_FIELDS_DESCRIPTION_MAP[],2,FALSE))</f>
        <v>Firewall Filter Rule transport protocol.</v>
      </c>
      <c r="H593" s="32" t="s">
        <v>565</v>
      </c>
      <c r="I593" s="32" t="s">
        <v>572</v>
      </c>
      <c r="J593" s="32" t="s">
        <v>1</v>
      </c>
      <c r="K593" s="34" t="s">
        <v>1</v>
      </c>
      <c r="L593" s="34" t="s">
        <v>1277</v>
      </c>
      <c r="M593" s="34" t="s">
        <v>1</v>
      </c>
      <c r="N593" s="72" t="str">
        <f t="shared" si="9"/>
        <v xml:space="preserve">Possible values are "TCP" or "UDP". </v>
      </c>
    </row>
    <row r="594" spans="1:14" s="1" customFormat="1" x14ac:dyDescent="0.25">
      <c r="A594" s="33">
        <f>VLOOKUP(C594,_RESOURCE_MAP[],3,FALSE)</f>
        <v>2</v>
      </c>
      <c r="B594" s="25" t="str">
        <f>IFERROR(VLOOKUP(C594,_PACKAGES_MAP[],3,FALSE),"-")</f>
        <v>-</v>
      </c>
      <c r="C594" s="32" t="s">
        <v>292</v>
      </c>
      <c r="D594" s="32" t="s">
        <v>21</v>
      </c>
      <c r="E594" s="32" t="s">
        <v>566</v>
      </c>
      <c r="F594" s="32" t="str">
        <f>VLOOKUP(C594,_RESOURCE_MAP[],2,FALSE)</f>
        <v>Firewall Filter Rule</v>
      </c>
      <c r="G594" s="46" t="str">
        <f>CONCATENATE(F594," ",VLOOKUP(E594,_FIELDS_DESCRIPTION_MAP[],2,FALSE))</f>
        <v>Firewall Filter Rule administrative status.</v>
      </c>
      <c r="H594" s="32" t="s">
        <v>567</v>
      </c>
      <c r="I594" s="32" t="s">
        <v>564</v>
      </c>
      <c r="J594" s="32" t="s">
        <v>561</v>
      </c>
      <c r="K594" s="34" t="s">
        <v>1658</v>
      </c>
      <c r="L594" s="34" t="s">
        <v>1184</v>
      </c>
      <c r="M594" s="34" t="s">
        <v>1</v>
      </c>
      <c r="N594" s="72" t="str">
        <f t="shared" si="9"/>
        <v xml:space="preserve">Default Value is "the existing configuration". Possible values are "true" or "false". </v>
      </c>
    </row>
    <row r="595" spans="1:14" s="1" customFormat="1" x14ac:dyDescent="0.25">
      <c r="A595" s="33">
        <f>VLOOKUP(C595,_RESOURCE_MAP[],3,FALSE)</f>
        <v>2</v>
      </c>
      <c r="B595" s="25" t="str">
        <f>IFERROR(VLOOKUP(C595,_PACKAGES_MAP[],3,FALSE),"-")</f>
        <v>-</v>
      </c>
      <c r="C595" s="32" t="s">
        <v>292</v>
      </c>
      <c r="D595" s="32" t="s">
        <v>21</v>
      </c>
      <c r="E595" s="32" t="s">
        <v>659</v>
      </c>
      <c r="F595" s="32" t="str">
        <f>VLOOKUP(C595,_RESOURCE_MAP[],2,FALSE)</f>
        <v>Firewall Filter Rule</v>
      </c>
      <c r="G595" s="46" t="str">
        <f>CONCATENATE(F595," ",VLOOKUP(E595,_FIELDS_DESCRIPTION_MAP[],2,FALSE))</f>
        <v>Firewall Filter Rule destination IP interfaces.</v>
      </c>
      <c r="H595" s="32" t="s">
        <v>565</v>
      </c>
      <c r="I595" s="32" t="s">
        <v>564</v>
      </c>
      <c r="J595" s="32" t="s">
        <v>561</v>
      </c>
      <c r="K595" s="34" t="s">
        <v>1658</v>
      </c>
      <c r="L595" s="34" t="s">
        <v>1232</v>
      </c>
      <c r="M595" s="34" t="s">
        <v>1</v>
      </c>
      <c r="N595" s="72" t="str">
        <f t="shared" si="9"/>
        <v xml:space="preserve">Default Value is "the existing configuration". Possible values are valid "Interfaces.IP.{InterfaceId}" object. </v>
      </c>
    </row>
    <row r="596" spans="1:14" s="1" customFormat="1" x14ac:dyDescent="0.25">
      <c r="A596" s="33">
        <f>VLOOKUP(C596,_RESOURCE_MAP[],3,FALSE)</f>
        <v>2</v>
      </c>
      <c r="B596" s="25" t="str">
        <f>IFERROR(VLOOKUP(C596,_PACKAGES_MAP[],3,FALSE),"-")</f>
        <v>-</v>
      </c>
      <c r="C596" s="32" t="s">
        <v>292</v>
      </c>
      <c r="D596" s="32" t="s">
        <v>21</v>
      </c>
      <c r="E596" s="32" t="s">
        <v>658</v>
      </c>
      <c r="F596" s="32" t="str">
        <f>VLOOKUP(C596,_RESOURCE_MAP[],2,FALSE)</f>
        <v>Firewall Filter Rule</v>
      </c>
      <c r="G596" s="46" t="str">
        <f>CONCATENATE(F596," ",VLOOKUP(E596,_FIELDS_DESCRIPTION_MAP[],2,FALSE))</f>
        <v>Firewall Filter Rule source IP interface.</v>
      </c>
      <c r="H596" s="32" t="s">
        <v>565</v>
      </c>
      <c r="I596" s="32" t="s">
        <v>564</v>
      </c>
      <c r="J596" s="32" t="s">
        <v>561</v>
      </c>
      <c r="K596" s="34" t="s">
        <v>1658</v>
      </c>
      <c r="L596" s="34" t="s">
        <v>1232</v>
      </c>
      <c r="M596" s="34" t="s">
        <v>1</v>
      </c>
      <c r="N596" s="72" t="str">
        <f t="shared" si="9"/>
        <v xml:space="preserve">Default Value is "the existing configuration". Possible values are valid "Interfaces.IP.{InterfaceId}" object. </v>
      </c>
    </row>
    <row r="597" spans="1:14" s="1" customFormat="1" x14ac:dyDescent="0.25">
      <c r="A597" s="33">
        <f>VLOOKUP(C597,_RESOURCE_MAP[],3,FALSE)</f>
        <v>2</v>
      </c>
      <c r="B597" s="25" t="str">
        <f>IFERROR(VLOOKUP(C597,_PACKAGES_MAP[],3,FALSE),"-")</f>
        <v>-</v>
      </c>
      <c r="C597" s="32" t="s">
        <v>292</v>
      </c>
      <c r="D597" s="32" t="s">
        <v>21</v>
      </c>
      <c r="E597" s="32" t="s">
        <v>653</v>
      </c>
      <c r="F597" s="32" t="str">
        <f>VLOOKUP(C597,_RESOURCE_MAP[],2,FALSE)</f>
        <v>Firewall Filter Rule</v>
      </c>
      <c r="G597" s="46" t="str">
        <f>CONCATENATE(F597," ",VLOOKUP(E597,_FIELDS_DESCRIPTION_MAP[],2,FALSE))</f>
        <v>Firewall Filter Rule destination IP address.</v>
      </c>
      <c r="H597" s="32" t="s">
        <v>635</v>
      </c>
      <c r="I597" s="32" t="s">
        <v>564</v>
      </c>
      <c r="J597" s="32" t="s">
        <v>561</v>
      </c>
      <c r="K597" s="34" t="s">
        <v>1658</v>
      </c>
      <c r="L597" s="34" t="s">
        <v>1</v>
      </c>
      <c r="M597" s="34" t="s">
        <v>1</v>
      </c>
      <c r="N597" s="72" t="str">
        <f t="shared" si="9"/>
        <v xml:space="preserve">Default Value is "the existing configuration". </v>
      </c>
    </row>
    <row r="598" spans="1:14" s="1" customFormat="1" x14ac:dyDescent="0.25">
      <c r="A598" s="33">
        <f>VLOOKUP(C598,_RESOURCE_MAP[],3,FALSE)</f>
        <v>2</v>
      </c>
      <c r="B598" s="25" t="str">
        <f>IFERROR(VLOOKUP(C598,_PACKAGES_MAP[],3,FALSE),"-")</f>
        <v>-</v>
      </c>
      <c r="C598" s="32" t="s">
        <v>292</v>
      </c>
      <c r="D598" s="32" t="s">
        <v>21</v>
      </c>
      <c r="E598" s="32" t="s">
        <v>652</v>
      </c>
      <c r="F598" s="32" t="str">
        <f>VLOOKUP(C598,_RESOURCE_MAP[],2,FALSE)</f>
        <v>Firewall Filter Rule</v>
      </c>
      <c r="G598" s="46" t="str">
        <f>CONCATENATE(F598," ",VLOOKUP(E598,_FIELDS_DESCRIPTION_MAP[],2,FALSE))</f>
        <v>Firewall Filter Rule source IP address.</v>
      </c>
      <c r="H598" s="32" t="s">
        <v>635</v>
      </c>
      <c r="I598" s="32" t="s">
        <v>564</v>
      </c>
      <c r="J598" s="32" t="s">
        <v>561</v>
      </c>
      <c r="K598" s="34" t="s">
        <v>1658</v>
      </c>
      <c r="L598" s="34" t="s">
        <v>1</v>
      </c>
      <c r="M598" s="34" t="s">
        <v>1</v>
      </c>
      <c r="N598" s="72" t="str">
        <f t="shared" si="9"/>
        <v xml:space="preserve">Default Value is "the existing configuration". </v>
      </c>
    </row>
    <row r="599" spans="1:14" s="1" customFormat="1" x14ac:dyDescent="0.25">
      <c r="A599" s="33">
        <f>VLOOKUP(C599,_RESOURCE_MAP[],3,FALSE)</f>
        <v>2</v>
      </c>
      <c r="B599" s="25" t="str">
        <f>IFERROR(VLOOKUP(C599,_PACKAGES_MAP[],3,FALSE),"-")</f>
        <v>-</v>
      </c>
      <c r="C599" s="32" t="s">
        <v>292</v>
      </c>
      <c r="D599" s="32" t="s">
        <v>21</v>
      </c>
      <c r="E599" s="32" t="s">
        <v>651</v>
      </c>
      <c r="F599" s="32" t="str">
        <f>VLOOKUP(C599,_RESOURCE_MAP[],2,FALSE)</f>
        <v>Firewall Filter Rule</v>
      </c>
      <c r="G599" s="46" t="str">
        <f>CONCATENATE(F599," ",VLOOKUP(E599,_FIELDS_DESCRIPTION_MAP[],2,FALSE))</f>
        <v>Firewall Filter Rule Logging flag.</v>
      </c>
      <c r="H599" s="32" t="s">
        <v>567</v>
      </c>
      <c r="I599" s="32" t="s">
        <v>564</v>
      </c>
      <c r="J599" s="32" t="s">
        <v>561</v>
      </c>
      <c r="K599" s="34" t="s">
        <v>1658</v>
      </c>
      <c r="L599" s="34" t="s">
        <v>1184</v>
      </c>
      <c r="M599" s="34" t="s">
        <v>1</v>
      </c>
      <c r="N599" s="72" t="str">
        <f t="shared" si="9"/>
        <v xml:space="preserve">Default Value is "the existing configuration". Possible values are "true" or "false". </v>
      </c>
    </row>
    <row r="600" spans="1:14" s="1" customFormat="1" x14ac:dyDescent="0.25">
      <c r="A600" s="33">
        <f>VLOOKUP(C600,_RESOURCE_MAP[],3,FALSE)</f>
        <v>2</v>
      </c>
      <c r="B600" s="25" t="str">
        <f>IFERROR(VLOOKUP(C600,_PACKAGES_MAP[],3,FALSE),"-")</f>
        <v>-</v>
      </c>
      <c r="C600" s="32" t="s">
        <v>292</v>
      </c>
      <c r="D600" s="32" t="s">
        <v>21</v>
      </c>
      <c r="E600" s="32" t="s">
        <v>655</v>
      </c>
      <c r="F600" s="32" t="str">
        <f>VLOOKUP(C600,_RESOURCE_MAP[],2,FALSE)</f>
        <v>Firewall Filter Rule</v>
      </c>
      <c r="G600" s="46" t="str">
        <f>CONCATENATE(F600," ",VLOOKUP(E600,_FIELDS_DESCRIPTION_MAP[],2,FALSE))</f>
        <v>Firewall Filter Rule destination MAC address.</v>
      </c>
      <c r="H600" s="32" t="s">
        <v>2591</v>
      </c>
      <c r="I600" s="32" t="s">
        <v>564</v>
      </c>
      <c r="J600" s="32" t="s">
        <v>561</v>
      </c>
      <c r="K600" s="34" t="s">
        <v>1658</v>
      </c>
      <c r="L600" s="34" t="s">
        <v>1</v>
      </c>
      <c r="M600" s="34" t="s">
        <v>1241</v>
      </c>
      <c r="N600" s="72" t="str">
        <f t="shared" si="9"/>
        <v>Default Value is "the existing configuration". Format is AA:BB:CC:00:11:22:33.</v>
      </c>
    </row>
    <row r="601" spans="1:14" s="1" customFormat="1" x14ac:dyDescent="0.25">
      <c r="A601" s="33">
        <f>VLOOKUP(C601,_RESOURCE_MAP[],3,FALSE)</f>
        <v>2</v>
      </c>
      <c r="B601" s="25" t="str">
        <f>IFERROR(VLOOKUP(C601,_PACKAGES_MAP[],3,FALSE),"-")</f>
        <v>-</v>
      </c>
      <c r="C601" s="32" t="s">
        <v>292</v>
      </c>
      <c r="D601" s="32" t="s">
        <v>21</v>
      </c>
      <c r="E601" s="32" t="s">
        <v>654</v>
      </c>
      <c r="F601" s="32" t="str">
        <f>VLOOKUP(C601,_RESOURCE_MAP[],2,FALSE)</f>
        <v>Firewall Filter Rule</v>
      </c>
      <c r="G601" s="46" t="str">
        <f>CONCATENATE(F601," ",VLOOKUP(E601,_FIELDS_DESCRIPTION_MAP[],2,FALSE))</f>
        <v>Firewall Filter Rule source MAD address.</v>
      </c>
      <c r="H601" s="32" t="s">
        <v>2591</v>
      </c>
      <c r="I601" s="32" t="s">
        <v>564</v>
      </c>
      <c r="J601" s="32" t="s">
        <v>561</v>
      </c>
      <c r="K601" s="34" t="s">
        <v>1658</v>
      </c>
      <c r="L601" s="34" t="s">
        <v>1</v>
      </c>
      <c r="M601" s="34" t="s">
        <v>1241</v>
      </c>
      <c r="N601" s="72" t="str">
        <f t="shared" si="9"/>
        <v>Default Value is "the existing configuration". Format is AA:BB:CC:00:11:22:33.</v>
      </c>
    </row>
    <row r="602" spans="1:14" s="1" customFormat="1" x14ac:dyDescent="0.25">
      <c r="A602" s="33">
        <f>VLOOKUP(C602,_RESOURCE_MAP[],3,FALSE)</f>
        <v>2</v>
      </c>
      <c r="B602" s="25" t="str">
        <f>IFERROR(VLOOKUP(C602,_PACKAGES_MAP[],3,FALSE),"-")</f>
        <v>-</v>
      </c>
      <c r="C602" s="32" t="s">
        <v>292</v>
      </c>
      <c r="D602" s="32" t="s">
        <v>21</v>
      </c>
      <c r="E602" s="32" t="s">
        <v>360</v>
      </c>
      <c r="F602" s="32" t="str">
        <f>VLOOKUP(C602,_RESOURCE_MAP[],2,FALSE)</f>
        <v>Firewall Filter Rule</v>
      </c>
      <c r="G602" s="46" t="str">
        <f>CONCATENATE(F602," ",VLOOKUP(E602,_FIELDS_DESCRIPTION_MAP[],2,FALSE))</f>
        <v>Firewall Filter Rule name (alias).</v>
      </c>
      <c r="H602" s="32" t="s">
        <v>565</v>
      </c>
      <c r="I602" s="32" t="s">
        <v>564</v>
      </c>
      <c r="J602" s="32" t="s">
        <v>561</v>
      </c>
      <c r="K602" s="34" t="s">
        <v>1658</v>
      </c>
      <c r="L602" s="34" t="s">
        <v>1194</v>
      </c>
      <c r="M602" s="34" t="s">
        <v>1</v>
      </c>
      <c r="N602" s="72" t="str">
        <f t="shared" si="9"/>
        <v xml:space="preserve">Default Value is "the existing configuration". Possible values are any string with length from 1 up to 64 chars. </v>
      </c>
    </row>
    <row r="603" spans="1:14" s="1" customFormat="1" x14ac:dyDescent="0.25">
      <c r="A603" s="33">
        <f>VLOOKUP(C603,_RESOURCE_MAP[],3,FALSE)</f>
        <v>2</v>
      </c>
      <c r="B603" s="25" t="str">
        <f>IFERROR(VLOOKUP(C603,_PACKAGES_MAP[],3,FALSE),"-")</f>
        <v>-</v>
      </c>
      <c r="C603" s="32" t="s">
        <v>292</v>
      </c>
      <c r="D603" s="32" t="s">
        <v>21</v>
      </c>
      <c r="E603" s="32" t="s">
        <v>657</v>
      </c>
      <c r="F603" s="32" t="str">
        <f>VLOOKUP(C603,_RESOURCE_MAP[],2,FALSE)</f>
        <v>Firewall Filter Rule</v>
      </c>
      <c r="G603" s="46" t="str">
        <f>CONCATENATE(F603," ",VLOOKUP(E603,_FIELDS_DESCRIPTION_MAP[],2,FALSE))</f>
        <v>Firewall Filter Rule destination transport port.</v>
      </c>
      <c r="H603" s="32" t="s">
        <v>570</v>
      </c>
      <c r="I603" s="32" t="s">
        <v>564</v>
      </c>
      <c r="J603" s="32" t="s">
        <v>561</v>
      </c>
      <c r="K603" s="34" t="s">
        <v>1658</v>
      </c>
      <c r="L603" s="34" t="s">
        <v>1264</v>
      </c>
      <c r="M603" s="34" t="s">
        <v>1</v>
      </c>
      <c r="N603" s="72" t="str">
        <f t="shared" si="9"/>
        <v xml:space="preserve">Default Value is "the existing configuration". Possible values are 0-65536. </v>
      </c>
    </row>
    <row r="604" spans="1:14" s="1" customFormat="1" x14ac:dyDescent="0.25">
      <c r="A604" s="33">
        <f>VLOOKUP(C604,_RESOURCE_MAP[],3,FALSE)</f>
        <v>2</v>
      </c>
      <c r="B604" s="25" t="str">
        <f>IFERROR(VLOOKUP(C604,_PACKAGES_MAP[],3,FALSE),"-")</f>
        <v>-</v>
      </c>
      <c r="C604" s="32" t="s">
        <v>292</v>
      </c>
      <c r="D604" s="32" t="s">
        <v>21</v>
      </c>
      <c r="E604" s="32" t="s">
        <v>656</v>
      </c>
      <c r="F604" s="32" t="str">
        <f>VLOOKUP(C604,_RESOURCE_MAP[],2,FALSE)</f>
        <v>Firewall Filter Rule</v>
      </c>
      <c r="G604" s="46" t="str">
        <f>CONCATENATE(F604," ",VLOOKUP(E604,_FIELDS_DESCRIPTION_MAP[],2,FALSE))</f>
        <v>Firewall Filter Rule source transport port.</v>
      </c>
      <c r="H604" s="32" t="s">
        <v>565</v>
      </c>
      <c r="I604" s="32" t="s">
        <v>564</v>
      </c>
      <c r="J604" s="32" t="s">
        <v>561</v>
      </c>
      <c r="K604" s="34" t="s">
        <v>1658</v>
      </c>
      <c r="L604" s="34" t="s">
        <v>1264</v>
      </c>
      <c r="M604" s="34" t="s">
        <v>1</v>
      </c>
      <c r="N604" s="72" t="str">
        <f t="shared" si="9"/>
        <v xml:space="preserve">Default Value is "the existing configuration". Possible values are 0-65536. </v>
      </c>
    </row>
    <row r="605" spans="1:14" s="1" customFormat="1" x14ac:dyDescent="0.25">
      <c r="A605" s="33">
        <f>VLOOKUP(C605,_RESOURCE_MAP[],3,FALSE)</f>
        <v>2</v>
      </c>
      <c r="B605" s="25" t="str">
        <f>IFERROR(VLOOKUP(C605,_PACKAGES_MAP[],3,FALSE),"-")</f>
        <v>-</v>
      </c>
      <c r="C605" s="32" t="s">
        <v>292</v>
      </c>
      <c r="D605" s="32" t="s">
        <v>21</v>
      </c>
      <c r="E605" s="32" t="s">
        <v>604</v>
      </c>
      <c r="F605" s="32" t="str">
        <f>VLOOKUP(C605,_RESOURCE_MAP[],2,FALSE)</f>
        <v>Firewall Filter Rule</v>
      </c>
      <c r="G605" s="46" t="str">
        <f>CONCATENATE(F605," ",VLOOKUP(E605,_FIELDS_DESCRIPTION_MAP[],2,FALSE))</f>
        <v>Firewall Filter Rule transport protocol.</v>
      </c>
      <c r="H605" s="32" t="s">
        <v>565</v>
      </c>
      <c r="I605" s="32" t="s">
        <v>564</v>
      </c>
      <c r="J605" s="32" t="s">
        <v>561</v>
      </c>
      <c r="K605" s="34" t="s">
        <v>1658</v>
      </c>
      <c r="L605" s="34" t="s">
        <v>1277</v>
      </c>
      <c r="M605" s="34" t="s">
        <v>1</v>
      </c>
      <c r="N605" s="72" t="str">
        <f t="shared" si="9"/>
        <v xml:space="preserve">Default Value is "the existing configuration". Possible values are "TCP" or "UDP". </v>
      </c>
    </row>
    <row r="606" spans="1:14" s="1" customFormat="1" x14ac:dyDescent="0.25">
      <c r="A606" s="33">
        <f>VLOOKUP(C606,_RESOURCE_MAP[],3,FALSE)</f>
        <v>2</v>
      </c>
      <c r="B606" s="25" t="str">
        <f>IFERROR(VLOOKUP(C606,_PACKAGES_MAP[],3,FALSE),"-")</f>
        <v>IDS</v>
      </c>
      <c r="C606" s="28" t="s">
        <v>2236</v>
      </c>
      <c r="D606" s="32" t="s">
        <v>22</v>
      </c>
      <c r="E606" s="32" t="s">
        <v>566</v>
      </c>
      <c r="F606" s="32" t="str">
        <f>VLOOKUP(C606,_RESOURCE_MAP[],2,FALSE)</f>
        <v>Intrusion Detection System Service</v>
      </c>
      <c r="G606" s="46" t="str">
        <f>CONCATENATE(F606," ",VLOOKUP(E606,_FIELDS_DESCRIPTION_MAP[],2,FALSE))</f>
        <v>Intrusion Detection System Service administrative status.</v>
      </c>
      <c r="H606" s="32" t="s">
        <v>567</v>
      </c>
      <c r="I606" s="32" t="s">
        <v>572</v>
      </c>
      <c r="J606" s="32" t="s">
        <v>1</v>
      </c>
      <c r="K606" s="34" t="s">
        <v>1</v>
      </c>
      <c r="L606" s="34" t="s">
        <v>1184</v>
      </c>
      <c r="M606" s="34" t="s">
        <v>1</v>
      </c>
      <c r="N606" s="72" t="str">
        <f t="shared" si="9"/>
        <v xml:space="preserve">Possible values are "true" or "false". </v>
      </c>
    </row>
    <row r="607" spans="1:14" s="1" customFormat="1" x14ac:dyDescent="0.25">
      <c r="A607" s="33">
        <f>VLOOKUP(C607,_RESOURCE_MAP[],3,FALSE)</f>
        <v>2</v>
      </c>
      <c r="B607" s="25" t="str">
        <f>IFERROR(VLOOKUP(C607,_PACKAGES_MAP[],3,FALSE),"-")</f>
        <v>IDS</v>
      </c>
      <c r="C607" s="28" t="s">
        <v>2236</v>
      </c>
      <c r="D607" s="32" t="s">
        <v>22</v>
      </c>
      <c r="E607" s="32" t="s">
        <v>2038</v>
      </c>
      <c r="F607" s="32" t="str">
        <f>VLOOKUP(C607,_RESOURCE_MAP[],2,FALSE)</f>
        <v>Intrusion Detection System Service</v>
      </c>
      <c r="G607" s="46" t="str">
        <f>CONCATENATE(F607," ",VLOOKUP(E607,_FIELDS_DESCRIPTION_MAP[],2,FALSE))</f>
        <v>Intrusion Detection System Service permanently banned clients count.</v>
      </c>
      <c r="H607" s="32" t="s">
        <v>570</v>
      </c>
      <c r="I607" s="32" t="s">
        <v>572</v>
      </c>
      <c r="J607" s="32" t="s">
        <v>1</v>
      </c>
      <c r="K607" s="34" t="s">
        <v>1</v>
      </c>
      <c r="L607" s="34" t="s">
        <v>1205</v>
      </c>
      <c r="M607" s="34" t="s">
        <v>1</v>
      </c>
      <c r="N607" s="72" t="str">
        <f t="shared" si="9"/>
        <v xml:space="preserve">Possible values are &gt;= 0. </v>
      </c>
    </row>
    <row r="608" spans="1:14" s="1" customFormat="1" x14ac:dyDescent="0.25">
      <c r="A608" s="33">
        <f>VLOOKUP(C608,_RESOURCE_MAP[],3,FALSE)</f>
        <v>2</v>
      </c>
      <c r="B608" s="25" t="str">
        <f>IFERROR(VLOOKUP(C608,_PACKAGES_MAP[],3,FALSE),"-")</f>
        <v>IDS</v>
      </c>
      <c r="C608" s="28" t="s">
        <v>2236</v>
      </c>
      <c r="D608" s="32" t="s">
        <v>22</v>
      </c>
      <c r="E608" s="32" t="s">
        <v>2037</v>
      </c>
      <c r="F608" s="32" t="str">
        <f>VLOOKUP(C608,_RESOURCE_MAP[],2,FALSE)</f>
        <v>Intrusion Detection System Service</v>
      </c>
      <c r="G608" s="46" t="str">
        <f>CONCATENATE(F608," ",VLOOKUP(E608,_FIELDS_DESCRIPTION_MAP[],2,FALSE))</f>
        <v>Intrusion Detection System Service temporary banned clients count.</v>
      </c>
      <c r="H608" s="32" t="s">
        <v>570</v>
      </c>
      <c r="I608" s="32" t="s">
        <v>572</v>
      </c>
      <c r="J608" s="32" t="s">
        <v>1</v>
      </c>
      <c r="K608" s="34" t="s">
        <v>1</v>
      </c>
      <c r="L608" s="34" t="s">
        <v>1205</v>
      </c>
      <c r="M608" s="34" t="s">
        <v>1</v>
      </c>
      <c r="N608" s="72" t="str">
        <f t="shared" si="9"/>
        <v xml:space="preserve">Possible values are &gt;= 0. </v>
      </c>
    </row>
    <row r="609" spans="1:14" s="1" customFormat="1" x14ac:dyDescent="0.25">
      <c r="A609" s="33">
        <f>VLOOKUP(C609,_RESOURCE_MAP[],3,FALSE)</f>
        <v>2</v>
      </c>
      <c r="B609" s="25" t="str">
        <f>IFERROR(VLOOKUP(C609,_PACKAGES_MAP[],3,FALSE),"-")</f>
        <v>IDS</v>
      </c>
      <c r="C609" s="28" t="s">
        <v>2236</v>
      </c>
      <c r="D609" s="32" t="s">
        <v>22</v>
      </c>
      <c r="E609" s="32" t="s">
        <v>2039</v>
      </c>
      <c r="F609" s="32" t="str">
        <f>VLOOKUP(C609,_RESOURCE_MAP[],2,FALSE)</f>
        <v>Intrusion Detection System Service</v>
      </c>
      <c r="G609" s="46" t="str">
        <f>CONCATENATE(F609," ",VLOOKUP(E609,_FIELDS_DESCRIPTION_MAP[],2,FALSE))</f>
        <v>Intrusion Detection System Service total number of banned clients.</v>
      </c>
      <c r="H609" s="32" t="s">
        <v>570</v>
      </c>
      <c r="I609" s="32" t="s">
        <v>572</v>
      </c>
      <c r="J609" s="32" t="s">
        <v>1</v>
      </c>
      <c r="K609" s="34" t="s">
        <v>1</v>
      </c>
      <c r="L609" s="34" t="s">
        <v>1205</v>
      </c>
      <c r="M609" s="34" t="s">
        <v>1</v>
      </c>
      <c r="N609" s="72" t="str">
        <f t="shared" si="9"/>
        <v xml:space="preserve">Possible values are &gt;= 0. </v>
      </c>
    </row>
    <row r="610" spans="1:14" s="1" customFormat="1" x14ac:dyDescent="0.25">
      <c r="A610" s="33">
        <f>VLOOKUP(C610,_RESOURCE_MAP[],3,FALSE)</f>
        <v>2</v>
      </c>
      <c r="B610" s="25" t="str">
        <f>IFERROR(VLOOKUP(C610,_PACKAGES_MAP[],3,FALSE),"-")</f>
        <v>IDS</v>
      </c>
      <c r="C610" s="28" t="s">
        <v>2236</v>
      </c>
      <c r="D610" s="32" t="s">
        <v>22</v>
      </c>
      <c r="E610" s="32" t="s">
        <v>2040</v>
      </c>
      <c r="F610" s="32" t="str">
        <f>VLOOKUP(C610,_RESOURCE_MAP[],2,FALSE)</f>
        <v>Intrusion Detection System Service</v>
      </c>
      <c r="G610" s="46" t="str">
        <f>CONCATENATE(F610," ",VLOOKUP(E610,_FIELDS_DESCRIPTION_MAP[],2,FALSE))</f>
        <v>Intrusion Detection System Service active filters count.</v>
      </c>
      <c r="H610" s="32" t="s">
        <v>570</v>
      </c>
      <c r="I610" s="32" t="s">
        <v>572</v>
      </c>
      <c r="J610" s="32" t="s">
        <v>1</v>
      </c>
      <c r="K610" s="34" t="s">
        <v>1</v>
      </c>
      <c r="L610" s="34" t="s">
        <v>1205</v>
      </c>
      <c r="M610" s="34" t="s">
        <v>1</v>
      </c>
      <c r="N610" s="72" t="str">
        <f t="shared" si="9"/>
        <v xml:space="preserve">Possible values are &gt;= 0. </v>
      </c>
    </row>
    <row r="611" spans="1:14" s="1" customFormat="1" x14ac:dyDescent="0.25">
      <c r="A611" s="33">
        <f>VLOOKUP(C611,_RESOURCE_MAP[],3,FALSE)</f>
        <v>2</v>
      </c>
      <c r="B611" s="25" t="str">
        <f>IFERROR(VLOOKUP(C611,_PACKAGES_MAP[],3,FALSE),"-")</f>
        <v>IDS</v>
      </c>
      <c r="C611" s="28" t="s">
        <v>2236</v>
      </c>
      <c r="D611" s="32" t="s">
        <v>22</v>
      </c>
      <c r="E611" s="32" t="s">
        <v>2041</v>
      </c>
      <c r="F611" s="32" t="str">
        <f>VLOOKUP(C611,_RESOURCE_MAP[],2,FALSE)</f>
        <v>Intrusion Detection System Service</v>
      </c>
      <c r="G611" s="46" t="str">
        <f>CONCATENATE(F611," ",VLOOKUP(E611,_FIELDS_DESCRIPTION_MAP[],2,FALSE))</f>
        <v>Intrusion Detection System Service inactive filters count.</v>
      </c>
      <c r="H611" s="32" t="s">
        <v>570</v>
      </c>
      <c r="I611" s="32" t="s">
        <v>572</v>
      </c>
      <c r="J611" s="32" t="s">
        <v>1</v>
      </c>
      <c r="K611" s="34" t="s">
        <v>1</v>
      </c>
      <c r="L611" s="34" t="s">
        <v>1205</v>
      </c>
      <c r="M611" s="34" t="s">
        <v>1</v>
      </c>
      <c r="N611" s="72" t="str">
        <f t="shared" si="9"/>
        <v xml:space="preserve">Possible values are &gt;= 0. </v>
      </c>
    </row>
    <row r="612" spans="1:14" s="1" customFormat="1" x14ac:dyDescent="0.25">
      <c r="A612" s="33">
        <f>VLOOKUP(C612,_RESOURCE_MAP[],3,FALSE)</f>
        <v>2</v>
      </c>
      <c r="B612" s="25" t="str">
        <f>IFERROR(VLOOKUP(C612,_PACKAGES_MAP[],3,FALSE),"-")</f>
        <v>IDS</v>
      </c>
      <c r="C612" s="28" t="s">
        <v>2236</v>
      </c>
      <c r="D612" s="32" t="s">
        <v>22</v>
      </c>
      <c r="E612" s="32" t="s">
        <v>2042</v>
      </c>
      <c r="F612" s="32" t="str">
        <f>VLOOKUP(C612,_RESOURCE_MAP[],2,FALSE)</f>
        <v>Intrusion Detection System Service</v>
      </c>
      <c r="G612" s="46" t="str">
        <f>CONCATENATE(F612," ",VLOOKUP(E612,_FIELDS_DESCRIPTION_MAP[],2,FALSE))</f>
        <v>Intrusion Detection System Service total number of filters.</v>
      </c>
      <c r="H612" s="32" t="s">
        <v>570</v>
      </c>
      <c r="I612" s="32" t="s">
        <v>572</v>
      </c>
      <c r="J612" s="32" t="s">
        <v>1</v>
      </c>
      <c r="K612" s="34" t="s">
        <v>1</v>
      </c>
      <c r="L612" s="34" t="s">
        <v>1205</v>
      </c>
      <c r="M612" s="34" t="s">
        <v>1</v>
      </c>
      <c r="N612" s="72" t="str">
        <f t="shared" si="9"/>
        <v xml:space="preserve">Possible values are &gt;= 0. </v>
      </c>
    </row>
    <row r="613" spans="1:14" s="1" customFormat="1" x14ac:dyDescent="0.25">
      <c r="A613" s="33">
        <f>VLOOKUP(C613,_RESOURCE_MAP[],3,FALSE)</f>
        <v>2</v>
      </c>
      <c r="B613" s="25" t="str">
        <f>IFERROR(VLOOKUP(C613,_PACKAGES_MAP[],3,FALSE),"-")</f>
        <v>IDS</v>
      </c>
      <c r="C613" s="28" t="s">
        <v>2236</v>
      </c>
      <c r="D613" s="32" t="s">
        <v>22</v>
      </c>
      <c r="E613" s="32" t="s">
        <v>579</v>
      </c>
      <c r="F613" s="32" t="str">
        <f>VLOOKUP(C613,_RESOURCE_MAP[],2,FALSE)</f>
        <v>Intrusion Detection System Service</v>
      </c>
      <c r="G613" s="46" t="str">
        <f>CONCATENATE(F613," ",VLOOKUP(E613,_FIELDS_DESCRIPTION_MAP[],2,FALSE))</f>
        <v>Intrusion Detection System Service operational status.</v>
      </c>
      <c r="H613" s="32" t="s">
        <v>565</v>
      </c>
      <c r="I613" s="32" t="s">
        <v>572</v>
      </c>
      <c r="J613" s="32" t="s">
        <v>1</v>
      </c>
      <c r="K613" s="34" t="s">
        <v>1</v>
      </c>
      <c r="L613" s="34" t="s">
        <v>1289</v>
      </c>
      <c r="M613" s="34" t="s">
        <v>1</v>
      </c>
      <c r="N613" s="72" t="str">
        <f t="shared" si="9"/>
        <v xml:space="preserve">Possible values are "Active", "Disabled", "Error". </v>
      </c>
    </row>
    <row r="614" spans="1:14" s="1" customFormat="1" x14ac:dyDescent="0.25">
      <c r="A614" s="33">
        <f>VLOOKUP(C614,_RESOURCE_MAP[],3,FALSE)</f>
        <v>2</v>
      </c>
      <c r="B614" s="25" t="str">
        <f>IFERROR(VLOOKUP(C614,_PACKAGES_MAP[],3,FALSE),"-")</f>
        <v>IDS</v>
      </c>
      <c r="C614" s="28" t="s">
        <v>2236</v>
      </c>
      <c r="D614" s="32" t="s">
        <v>21</v>
      </c>
      <c r="E614" s="32" t="s">
        <v>566</v>
      </c>
      <c r="F614" s="32" t="str">
        <f>VLOOKUP(C614,_RESOURCE_MAP[],2,FALSE)</f>
        <v>Intrusion Detection System Service</v>
      </c>
      <c r="G614" s="46" t="str">
        <f>CONCATENATE(F614," ",VLOOKUP(E614,_FIELDS_DESCRIPTION_MAP[],2,FALSE))</f>
        <v>Intrusion Detection System Service administrative status.</v>
      </c>
      <c r="H614" s="32" t="s">
        <v>567</v>
      </c>
      <c r="I614" s="32" t="s">
        <v>564</v>
      </c>
      <c r="J614" s="32" t="s">
        <v>561</v>
      </c>
      <c r="K614" s="34" t="s">
        <v>1658</v>
      </c>
      <c r="L614" s="34" t="s">
        <v>1184</v>
      </c>
      <c r="M614" s="34" t="s">
        <v>1</v>
      </c>
      <c r="N614" s="72" t="str">
        <f t="shared" si="9"/>
        <v xml:space="preserve">Default Value is "the existing configuration". Possible values are "true" or "false". </v>
      </c>
    </row>
    <row r="615" spans="1:14" s="1" customFormat="1" x14ac:dyDescent="0.25">
      <c r="A615" s="33">
        <f>VLOOKUP(C615,_RESOURCE_MAP[],3,FALSE)</f>
        <v>2</v>
      </c>
      <c r="B615" s="25" t="str">
        <f>IFERROR(VLOOKUP(C615,_PACKAGES_MAP[],3,FALSE),"-")</f>
        <v>IDS</v>
      </c>
      <c r="C615" s="28" t="s">
        <v>2282</v>
      </c>
      <c r="D615" s="32" t="s">
        <v>19</v>
      </c>
      <c r="E615" s="32" t="s">
        <v>566</v>
      </c>
      <c r="F615" s="32" t="str">
        <f>VLOOKUP(C615,_RESOURCE_MAP[],2,FALSE)</f>
        <v>Intrusion Detection System Filter</v>
      </c>
      <c r="G615" s="46" t="str">
        <f>CONCATENATE(F615," ",VLOOKUP(E615,_FIELDS_DESCRIPTION_MAP[],2,FALSE))</f>
        <v>Intrusion Detection System Filter administrative status.</v>
      </c>
      <c r="H615" s="32" t="s">
        <v>567</v>
      </c>
      <c r="I615" s="32" t="s">
        <v>564</v>
      </c>
      <c r="J615" s="32" t="s">
        <v>561</v>
      </c>
      <c r="K615" s="34" t="s">
        <v>1183</v>
      </c>
      <c r="L615" s="34" t="s">
        <v>1184</v>
      </c>
      <c r="M615" s="34" t="s">
        <v>1</v>
      </c>
      <c r="N615" s="72" t="str">
        <f t="shared" si="9"/>
        <v xml:space="preserve">Default Value is "true". Possible values are "true" or "false". </v>
      </c>
    </row>
    <row r="616" spans="1:14" s="1" customFormat="1" x14ac:dyDescent="0.25">
      <c r="A616" s="33">
        <f>VLOOKUP(C616,_RESOURCE_MAP[],3,FALSE)</f>
        <v>2</v>
      </c>
      <c r="B616" s="25" t="str">
        <f>IFERROR(VLOOKUP(C616,_PACKAGES_MAP[],3,FALSE),"-")</f>
        <v>IDS</v>
      </c>
      <c r="C616" s="28" t="s">
        <v>2282</v>
      </c>
      <c r="D616" s="32" t="s">
        <v>19</v>
      </c>
      <c r="E616" s="32" t="s">
        <v>2049</v>
      </c>
      <c r="F616" s="32" t="str">
        <f>VLOOKUP(C616,_RESOURCE_MAP[],2,FALSE)</f>
        <v>Intrusion Detection System Filter</v>
      </c>
      <c r="G616" s="46" t="str">
        <f>CONCATENATE(F616," ",VLOOKUP(E616,_FIELDS_DESCRIPTION_MAP[],2,FALSE))</f>
        <v>Intrusion Detection System Filter list of events to listen.</v>
      </c>
      <c r="H616" s="32" t="s">
        <v>20</v>
      </c>
      <c r="I616" s="32" t="s">
        <v>564</v>
      </c>
      <c r="J616" s="32" t="s">
        <v>552</v>
      </c>
      <c r="K616" s="34" t="s">
        <v>1</v>
      </c>
      <c r="L616" s="34" t="s">
        <v>2607</v>
      </c>
      <c r="M616" s="34" t="s">
        <v>1</v>
      </c>
      <c r="N616" s="72" t="str">
        <f t="shared" si="9"/>
        <v xml:space="preserve">Possible values are list of strings (should match valid event names). </v>
      </c>
    </row>
    <row r="617" spans="1:14" s="1" customFormat="1" x14ac:dyDescent="0.25">
      <c r="A617" s="33">
        <f>VLOOKUP(C617,_RESOURCE_MAP[],3,FALSE)</f>
        <v>2</v>
      </c>
      <c r="B617" s="25" t="str">
        <f>IFERROR(VLOOKUP(C617,_PACKAGES_MAP[],3,FALSE),"-")</f>
        <v>IDS</v>
      </c>
      <c r="C617" s="28" t="s">
        <v>2282</v>
      </c>
      <c r="D617" s="32" t="s">
        <v>19</v>
      </c>
      <c r="E617" s="32" t="s">
        <v>558</v>
      </c>
      <c r="F617" s="32" t="str">
        <f>VLOOKUP(C617,_RESOURCE_MAP[],2,FALSE)</f>
        <v>Intrusion Detection System Filter</v>
      </c>
      <c r="G617" s="46" t="str">
        <f>CONCATENATE(F617," ",VLOOKUP(E617,_FIELDS_DESCRIPTION_MAP[],2,FALSE))</f>
        <v>Intrusion Detection System Filter unique identifier.</v>
      </c>
      <c r="H617" s="32" t="s">
        <v>565</v>
      </c>
      <c r="I617" s="32" t="s">
        <v>563</v>
      </c>
      <c r="J617" s="32" t="s">
        <v>561</v>
      </c>
      <c r="K617" s="34" t="s">
        <v>2059</v>
      </c>
      <c r="L617" s="34" t="s">
        <v>1194</v>
      </c>
      <c r="M617" s="34" t="s">
        <v>1</v>
      </c>
      <c r="N617" s="72" t="str">
        <f t="shared" si="9"/>
        <v xml:space="preserve">Default Value is "an integer starting at 0". Possible values are any string with length from 1 up to 64 chars. </v>
      </c>
    </row>
    <row r="618" spans="1:14" s="1" customFormat="1" x14ac:dyDescent="0.25">
      <c r="A618" s="33">
        <f>VLOOKUP(C618,_RESOURCE_MAP[],3,FALSE)</f>
        <v>2</v>
      </c>
      <c r="B618" s="25" t="str">
        <f>IFERROR(VLOOKUP(C618,_PACKAGES_MAP[],3,FALSE),"-")</f>
        <v>IDS</v>
      </c>
      <c r="C618" s="28" t="s">
        <v>2282</v>
      </c>
      <c r="D618" s="32" t="s">
        <v>19</v>
      </c>
      <c r="E618" s="32" t="s">
        <v>360</v>
      </c>
      <c r="F618" s="32" t="str">
        <f>VLOOKUP(C618,_RESOURCE_MAP[],2,FALSE)</f>
        <v>Intrusion Detection System Filter</v>
      </c>
      <c r="G618" s="46" t="str">
        <f>CONCATENATE(F618," ",VLOOKUP(E618,_FIELDS_DESCRIPTION_MAP[],2,FALSE))</f>
        <v>Intrusion Detection System Filter name (alias).</v>
      </c>
      <c r="H618" s="32" t="s">
        <v>565</v>
      </c>
      <c r="I618" s="32" t="s">
        <v>564</v>
      </c>
      <c r="J618" s="32" t="s">
        <v>552</v>
      </c>
      <c r="K618" s="34" t="s">
        <v>1</v>
      </c>
      <c r="L618" s="34" t="s">
        <v>1194</v>
      </c>
      <c r="M618" s="34" t="s">
        <v>1</v>
      </c>
      <c r="N618" s="72" t="str">
        <f t="shared" si="9"/>
        <v xml:space="preserve">Possible values are any string with length from 1 up to 64 chars. </v>
      </c>
    </row>
    <row r="619" spans="1:14" s="1" customFormat="1" x14ac:dyDescent="0.25">
      <c r="A619" s="33">
        <f>VLOOKUP(C619,_RESOURCE_MAP[],3,FALSE)</f>
        <v>2</v>
      </c>
      <c r="B619" s="25" t="str">
        <f>IFERROR(VLOOKUP(C619,_PACKAGES_MAP[],3,FALSE),"-")</f>
        <v>IDS</v>
      </c>
      <c r="C619" s="28" t="s">
        <v>2282</v>
      </c>
      <c r="D619" s="32" t="s">
        <v>19</v>
      </c>
      <c r="E619" s="32" t="s">
        <v>2057</v>
      </c>
      <c r="F619" s="32" t="str">
        <f>VLOOKUP(C619,_RESOURCE_MAP[],2,FALSE)</f>
        <v>Intrusion Detection System Filter</v>
      </c>
      <c r="G619" s="46" t="str">
        <f>CONCATENATE(F619," ",VLOOKUP(E619,_FIELDS_DESCRIPTION_MAP[],2,FALSE))</f>
        <v>Intrusion Detection System Filter permanent ban number of allowed temporary bans threshold.</v>
      </c>
      <c r="H619" s="32" t="s">
        <v>570</v>
      </c>
      <c r="I619" s="32" t="s">
        <v>564</v>
      </c>
      <c r="J619" s="32" t="s">
        <v>561</v>
      </c>
      <c r="K619" s="34" t="s">
        <v>2077</v>
      </c>
      <c r="L619" s="34" t="s">
        <v>1203</v>
      </c>
      <c r="M619" s="34" t="s">
        <v>1</v>
      </c>
      <c r="N619" s="72" t="str">
        <f t="shared" si="9"/>
        <v xml:space="preserve">Default Value is "15". Possible values are &gt;= 1. </v>
      </c>
    </row>
    <row r="620" spans="1:14" s="1" customFormat="1" x14ac:dyDescent="0.25">
      <c r="A620" s="33">
        <f>VLOOKUP(C620,_RESOURCE_MAP[],3,FALSE)</f>
        <v>2</v>
      </c>
      <c r="B620" s="25" t="str">
        <f>IFERROR(VLOOKUP(C620,_PACKAGES_MAP[],3,FALSE),"-")</f>
        <v>IDS</v>
      </c>
      <c r="C620" s="28" t="s">
        <v>2282</v>
      </c>
      <c r="D620" s="32" t="s">
        <v>19</v>
      </c>
      <c r="E620" s="32" t="s">
        <v>2056</v>
      </c>
      <c r="F620" s="32" t="str">
        <f>VLOOKUP(C620,_RESOURCE_MAP[],2,FALSE)</f>
        <v>Intrusion Detection System Filter</v>
      </c>
      <c r="G620" s="46" t="str">
        <f>CONCATENATE(F620," ",VLOOKUP(E620,_FIELDS_DESCRIPTION_MAP[],2,FALSE))</f>
        <v>Intrusion Detection System Filter permanent ban administrative state flag</v>
      </c>
      <c r="H620" s="32" t="s">
        <v>567</v>
      </c>
      <c r="I620" s="32" t="s">
        <v>564</v>
      </c>
      <c r="J620" s="32" t="s">
        <v>561</v>
      </c>
      <c r="K620" s="34" t="s">
        <v>1183</v>
      </c>
      <c r="L620" s="34" t="s">
        <v>1184</v>
      </c>
      <c r="M620" s="34" t="s">
        <v>1</v>
      </c>
      <c r="N620" s="72" t="str">
        <f t="shared" si="9"/>
        <v xml:space="preserve">Default Value is "true". Possible values are "true" or "false". </v>
      </c>
    </row>
    <row r="621" spans="1:14" s="1" customFormat="1" x14ac:dyDescent="0.25">
      <c r="A621" s="33">
        <f>VLOOKUP(C621,_RESOURCE_MAP[],3,FALSE)</f>
        <v>2</v>
      </c>
      <c r="B621" s="25" t="str">
        <f>IFERROR(VLOOKUP(C621,_PACKAGES_MAP[],3,FALSE),"-")</f>
        <v>IDS</v>
      </c>
      <c r="C621" s="28" t="s">
        <v>2282</v>
      </c>
      <c r="D621" s="32" t="s">
        <v>19</v>
      </c>
      <c r="E621" s="32" t="s">
        <v>2058</v>
      </c>
      <c r="F621" s="32" t="str">
        <f>VLOOKUP(C621,_RESOURCE_MAP[],2,FALSE)</f>
        <v>Intrusion Detection System Filter</v>
      </c>
      <c r="G621" s="46" t="str">
        <f>CONCATENATE(F621," ",VLOOKUP(E621,_FIELDS_DESCRIPTION_MAP[],2,FALSE))</f>
        <v>Intrusion Detection System Filter permanent ban lookup time interval.</v>
      </c>
      <c r="H621" s="32" t="s">
        <v>570</v>
      </c>
      <c r="I621" s="32" t="s">
        <v>564</v>
      </c>
      <c r="J621" s="32" t="s">
        <v>561</v>
      </c>
      <c r="K621" s="34" t="s">
        <v>2075</v>
      </c>
      <c r="L621" s="34" t="s">
        <v>1262</v>
      </c>
      <c r="M621" s="34" t="s">
        <v>1206</v>
      </c>
      <c r="N621" s="72" t="str">
        <f t="shared" si="9"/>
        <v>Default Value is "86400". Possible values are &gt;= 60. Format is expressed in seconds.</v>
      </c>
    </row>
    <row r="622" spans="1:14" s="1" customFormat="1" x14ac:dyDescent="0.25">
      <c r="A622" s="33">
        <f>VLOOKUP(C622,_RESOURCE_MAP[],3,FALSE)</f>
        <v>2</v>
      </c>
      <c r="B622" s="25" t="str">
        <f>IFERROR(VLOOKUP(C622,_PACKAGES_MAP[],3,FALSE),"-")</f>
        <v>IDS</v>
      </c>
      <c r="C622" s="28" t="s">
        <v>2282</v>
      </c>
      <c r="D622" s="28" t="s">
        <v>19</v>
      </c>
      <c r="E622" s="28" t="s">
        <v>2050</v>
      </c>
      <c r="F622" s="32" t="str">
        <f>VLOOKUP(C622,_RESOURCE_MAP[],2,FALSE)</f>
        <v>Intrusion Detection System Filter</v>
      </c>
      <c r="G622" s="46" t="str">
        <f>CONCATENATE(F622," ",VLOOKUP(E622,_FIELDS_DESCRIPTION_MAP[],2,FALSE))</f>
        <v>Intrusion Detection System Filter list of TCP ports applicable for the ban.</v>
      </c>
      <c r="H622" s="28" t="s">
        <v>20</v>
      </c>
      <c r="I622" s="28" t="s">
        <v>564</v>
      </c>
      <c r="J622" s="28" t="s">
        <v>561</v>
      </c>
      <c r="K622" s="36" t="s">
        <v>2066</v>
      </c>
      <c r="L622" s="37" t="s">
        <v>2061</v>
      </c>
      <c r="M622" s="37" t="s">
        <v>1</v>
      </c>
      <c r="N622" s="72" t="str">
        <f t="shared" si="9"/>
        <v xml:space="preserve">Default Value is "[22, 23] ("Services.Management.CLI"), [80, 443] ("Services.Management.WUI") or [] (Empty list for other)". Possible values are 0 - 65535. </v>
      </c>
    </row>
    <row r="623" spans="1:14" s="1" customFormat="1" x14ac:dyDescent="0.25">
      <c r="A623" s="33">
        <f>VLOOKUP(C623,_RESOURCE_MAP[],3,FALSE)</f>
        <v>2</v>
      </c>
      <c r="B623" s="25" t="str">
        <f>IFERROR(VLOOKUP(C623,_PACKAGES_MAP[],3,FALSE),"-")</f>
        <v>IDS</v>
      </c>
      <c r="C623" s="28" t="s">
        <v>2282</v>
      </c>
      <c r="D623" s="32" t="s">
        <v>19</v>
      </c>
      <c r="E623" s="32" t="s">
        <v>2051</v>
      </c>
      <c r="F623" s="32" t="str">
        <f>VLOOKUP(C623,_RESOURCE_MAP[],2,FALSE)</f>
        <v>Intrusion Detection System Filter</v>
      </c>
      <c r="G623" s="46" t="str">
        <f>CONCATENATE(F623," ",VLOOKUP(E623,_FIELDS_DESCRIPTION_MAP[],2,FALSE))</f>
        <v>Intrusion Detection System Filter list of UDP ports applicable for the ban.</v>
      </c>
      <c r="H623" s="32" t="s">
        <v>20</v>
      </c>
      <c r="I623" s="32" t="s">
        <v>564</v>
      </c>
      <c r="J623" s="32" t="s">
        <v>561</v>
      </c>
      <c r="K623" s="34" t="s">
        <v>2079</v>
      </c>
      <c r="L623" s="34" t="s">
        <v>2061</v>
      </c>
      <c r="M623" s="34" t="s">
        <v>1</v>
      </c>
      <c r="N623" s="72" t="str">
        <f t="shared" si="9"/>
        <v xml:space="preserve">Default Value is "[] (Empty list)". Possible values are 0 - 65535. </v>
      </c>
    </row>
    <row r="624" spans="1:14" s="1" customFormat="1" x14ac:dyDescent="0.25">
      <c r="A624" s="33">
        <f>VLOOKUP(C624,_RESOURCE_MAP[],3,FALSE)</f>
        <v>2</v>
      </c>
      <c r="B624" s="25" t="str">
        <f>IFERROR(VLOOKUP(C624,_PACKAGES_MAP[],3,FALSE),"-")</f>
        <v>IDS</v>
      </c>
      <c r="C624" s="28" t="s">
        <v>2282</v>
      </c>
      <c r="D624" s="32" t="s">
        <v>19</v>
      </c>
      <c r="E624" s="32" t="s">
        <v>576</v>
      </c>
      <c r="F624" s="32" t="str">
        <f>VLOOKUP(C624,_RESOURCE_MAP[],2,FALSE)</f>
        <v>Intrusion Detection System Filter</v>
      </c>
      <c r="G624" s="46" t="str">
        <f>CONCATENATE(F624," ",VLOOKUP(E624,_FIELDS_DESCRIPTION_MAP[],2,FALSE))</f>
        <v>Intrusion Detection System Filter Id of the linked service.</v>
      </c>
      <c r="H624" s="32" t="s">
        <v>565</v>
      </c>
      <c r="I624" s="32" t="s">
        <v>564</v>
      </c>
      <c r="J624" s="32" t="s">
        <v>552</v>
      </c>
      <c r="K624" s="34" t="s">
        <v>1</v>
      </c>
      <c r="L624" s="34" t="s">
        <v>2060</v>
      </c>
      <c r="M624" s="34" t="s">
        <v>1</v>
      </c>
      <c r="N624" s="72" t="str">
        <f t="shared" si="9"/>
        <v xml:space="preserve">Possible values are valid ubus object. </v>
      </c>
    </row>
    <row r="625" spans="1:14" s="1" customFormat="1" x14ac:dyDescent="0.25">
      <c r="A625" s="33">
        <f>VLOOKUP(C625,_RESOURCE_MAP[],3,FALSE)</f>
        <v>2</v>
      </c>
      <c r="B625" s="25" t="str">
        <f>IFERROR(VLOOKUP(C625,_PACKAGES_MAP[],3,FALSE),"-")</f>
        <v>IDS</v>
      </c>
      <c r="C625" s="28" t="s">
        <v>2282</v>
      </c>
      <c r="D625" s="32" t="s">
        <v>19</v>
      </c>
      <c r="E625" s="32" t="s">
        <v>2053</v>
      </c>
      <c r="F625" s="32" t="str">
        <f>VLOOKUP(C625,_RESOURCE_MAP[],2,FALSE)</f>
        <v>Intrusion Detection System Filter</v>
      </c>
      <c r="G625" s="46" t="str">
        <f>CONCATENATE(F625," ",VLOOKUP(E625,_FIELDS_DESCRIPTION_MAP[],2,FALSE))</f>
        <v>Intrusion Detection System Filter temporary ban number of allowed failed authentication attempts threshold.</v>
      </c>
      <c r="H625" s="32" t="s">
        <v>570</v>
      </c>
      <c r="I625" s="32" t="s">
        <v>564</v>
      </c>
      <c r="J625" s="32" t="s">
        <v>561</v>
      </c>
      <c r="K625" s="34" t="s">
        <v>2076</v>
      </c>
      <c r="L625" s="34" t="s">
        <v>1203</v>
      </c>
      <c r="M625" s="34" t="s">
        <v>1</v>
      </c>
      <c r="N625" s="72" t="str">
        <f t="shared" si="9"/>
        <v xml:space="preserve">Default Value is "20". Possible values are &gt;= 1. </v>
      </c>
    </row>
    <row r="626" spans="1:14" s="1" customFormat="1" x14ac:dyDescent="0.25">
      <c r="A626" s="33">
        <f>VLOOKUP(C626,_RESOURCE_MAP[],3,FALSE)</f>
        <v>2</v>
      </c>
      <c r="B626" s="25" t="str">
        <f>IFERROR(VLOOKUP(C626,_PACKAGES_MAP[],3,FALSE),"-")</f>
        <v>IDS</v>
      </c>
      <c r="C626" s="28" t="s">
        <v>2282</v>
      </c>
      <c r="D626" s="32" t="s">
        <v>19</v>
      </c>
      <c r="E626" s="32" t="s">
        <v>2055</v>
      </c>
      <c r="F626" s="32" t="str">
        <f>VLOOKUP(C626,_RESOURCE_MAP[],2,FALSE)</f>
        <v>Intrusion Detection System Filter</v>
      </c>
      <c r="G626" s="46" t="str">
        <f>CONCATENATE(F626," ",VLOOKUP(E626,_FIELDS_DESCRIPTION_MAP[],2,FALSE))</f>
        <v>Intrusion Detection System Filter temporary ban time.</v>
      </c>
      <c r="H626" s="32" t="s">
        <v>570</v>
      </c>
      <c r="I626" s="32" t="s">
        <v>564</v>
      </c>
      <c r="J626" s="32" t="s">
        <v>561</v>
      </c>
      <c r="K626" s="34" t="s">
        <v>2063</v>
      </c>
      <c r="L626" s="34" t="s">
        <v>1203</v>
      </c>
      <c r="M626" s="34" t="s">
        <v>1206</v>
      </c>
      <c r="N626" s="72" t="str">
        <f t="shared" si="9"/>
        <v>Default Value is "900". Possible values are &gt;= 1. Format is expressed in seconds.</v>
      </c>
    </row>
    <row r="627" spans="1:14" s="1" customFormat="1" x14ac:dyDescent="0.25">
      <c r="A627" s="33">
        <f>VLOOKUP(C627,_RESOURCE_MAP[],3,FALSE)</f>
        <v>2</v>
      </c>
      <c r="B627" s="25" t="str">
        <f>IFERROR(VLOOKUP(C627,_PACKAGES_MAP[],3,FALSE),"-")</f>
        <v>IDS</v>
      </c>
      <c r="C627" s="28" t="s">
        <v>2282</v>
      </c>
      <c r="D627" s="32" t="s">
        <v>19</v>
      </c>
      <c r="E627" s="32" t="s">
        <v>2052</v>
      </c>
      <c r="F627" s="32" t="str">
        <f>VLOOKUP(C627,_RESOURCE_MAP[],2,FALSE)</f>
        <v>Intrusion Detection System Filter</v>
      </c>
      <c r="G627" s="46" t="str">
        <f>CONCATENATE(F627," ",VLOOKUP(E627,_FIELDS_DESCRIPTION_MAP[],2,FALSE))</f>
        <v>Intrusion Detection System Filter temporary ban administrative state flag.</v>
      </c>
      <c r="H627" s="32" t="s">
        <v>567</v>
      </c>
      <c r="I627" s="32" t="s">
        <v>564</v>
      </c>
      <c r="J627" s="32" t="s">
        <v>561</v>
      </c>
      <c r="K627" s="34" t="s">
        <v>1183</v>
      </c>
      <c r="L627" s="34" t="s">
        <v>1184</v>
      </c>
      <c r="M627" s="34" t="s">
        <v>1</v>
      </c>
      <c r="N627" s="72" t="str">
        <f t="shared" si="9"/>
        <v xml:space="preserve">Default Value is "true". Possible values are "true" or "false". </v>
      </c>
    </row>
    <row r="628" spans="1:14" s="1" customFormat="1" x14ac:dyDescent="0.25">
      <c r="A628" s="33">
        <f>VLOOKUP(C628,_RESOURCE_MAP[],3,FALSE)</f>
        <v>2</v>
      </c>
      <c r="B628" s="25" t="str">
        <f>IFERROR(VLOOKUP(C628,_PACKAGES_MAP[],3,FALSE),"-")</f>
        <v>IDS</v>
      </c>
      <c r="C628" s="28" t="s">
        <v>2282</v>
      </c>
      <c r="D628" s="32" t="s">
        <v>19</v>
      </c>
      <c r="E628" s="32" t="s">
        <v>2054</v>
      </c>
      <c r="F628" s="32" t="str">
        <f>VLOOKUP(C628,_RESOURCE_MAP[],2,FALSE)</f>
        <v>Intrusion Detection System Filter</v>
      </c>
      <c r="G628" s="46" t="str">
        <f>CONCATENATE(F628," ",VLOOKUP(E628,_FIELDS_DESCRIPTION_MAP[],2,FALSE))</f>
        <v>Intrusion Detection System Filter temporary ban lookup time interval.</v>
      </c>
      <c r="H628" s="32" t="s">
        <v>570</v>
      </c>
      <c r="I628" s="32" t="s">
        <v>564</v>
      </c>
      <c r="J628" s="32" t="s">
        <v>561</v>
      </c>
      <c r="K628" s="34" t="s">
        <v>2062</v>
      </c>
      <c r="L628" s="34" t="s">
        <v>1203</v>
      </c>
      <c r="M628" s="34" t="s">
        <v>1206</v>
      </c>
      <c r="N628" s="72" t="str">
        <f t="shared" si="9"/>
        <v>Default Value is "60". Possible values are &gt;= 1. Format is expressed in seconds.</v>
      </c>
    </row>
    <row r="629" spans="1:14" s="1" customFormat="1" x14ac:dyDescent="0.25">
      <c r="A629" s="33">
        <f>VLOOKUP(C629,_RESOURCE_MAP[],3,FALSE)</f>
        <v>2</v>
      </c>
      <c r="B629" s="25" t="str">
        <f>IFERROR(VLOOKUP(C629,_PACKAGES_MAP[],3,FALSE),"-")</f>
        <v>IDS</v>
      </c>
      <c r="C629" s="28" t="s">
        <v>2282</v>
      </c>
      <c r="D629" s="32" t="s">
        <v>20</v>
      </c>
      <c r="E629" s="32" t="s">
        <v>569</v>
      </c>
      <c r="F629" s="32" t="str">
        <f>VLOOKUP(C629,_RESOURCE_MAP[],2,FALSE)</f>
        <v>Intrusion Detection System Filter</v>
      </c>
      <c r="G629" s="46" t="str">
        <f>CONCATENATE(F629," ",VLOOKUP(E629,_FIELDS_DESCRIPTION_MAP[],2,FALSE))</f>
        <v>Intrusion Detection System Filter maximum number of returned entries.</v>
      </c>
      <c r="H629" s="32" t="s">
        <v>570</v>
      </c>
      <c r="I629" s="32" t="s">
        <v>563</v>
      </c>
      <c r="J629" s="32" t="s">
        <v>561</v>
      </c>
      <c r="K629" s="34" t="s">
        <v>1186</v>
      </c>
      <c r="L629" s="34" t="s">
        <v>1187</v>
      </c>
      <c r="M629" s="34" t="s">
        <v>1</v>
      </c>
      <c r="N629" s="72" t="str">
        <f t="shared" si="9"/>
        <v xml:space="preserve">Default Value is "0". Possible values are "0" to fetch all entries or positive integer. </v>
      </c>
    </row>
    <row r="630" spans="1:14" s="1" customFormat="1" x14ac:dyDescent="0.25">
      <c r="A630" s="33">
        <f>VLOOKUP(C630,_RESOURCE_MAP[],3,FALSE)</f>
        <v>2</v>
      </c>
      <c r="B630" s="25" t="str">
        <f>IFERROR(VLOOKUP(C630,_PACKAGES_MAP[],3,FALSE),"-")</f>
        <v>IDS</v>
      </c>
      <c r="C630" s="28" t="s">
        <v>2282</v>
      </c>
      <c r="D630" s="32" t="s">
        <v>20</v>
      </c>
      <c r="E630" s="32" t="s">
        <v>20</v>
      </c>
      <c r="F630" s="32" t="str">
        <f>VLOOKUP(C630,_RESOURCE_MAP[],2,FALSE)</f>
        <v>Intrusion Detection System Filter</v>
      </c>
      <c r="G630" s="46" t="str">
        <f>CONCATENATE(F630," ",VLOOKUP(E630,_FIELDS_DESCRIPTION_MAP[],2,FALSE))</f>
        <v>Intrusion Detection System Filter list of entries.</v>
      </c>
      <c r="H630" s="32" t="s">
        <v>20</v>
      </c>
      <c r="I630" s="32" t="s">
        <v>572</v>
      </c>
      <c r="J630" s="32" t="s">
        <v>1</v>
      </c>
      <c r="K630" s="34" t="s">
        <v>1</v>
      </c>
      <c r="L630" s="34" t="s">
        <v>1</v>
      </c>
      <c r="M630" s="34" t="s">
        <v>1</v>
      </c>
      <c r="N630" s="72" t="str">
        <f t="shared" si="9"/>
        <v>-</v>
      </c>
    </row>
    <row r="631" spans="1:14" s="1" customFormat="1" x14ac:dyDescent="0.25">
      <c r="A631" s="33">
        <f>VLOOKUP(C631,_RESOURCE_MAP[],3,FALSE)</f>
        <v>2</v>
      </c>
      <c r="B631" s="25" t="str">
        <f>IFERROR(VLOOKUP(C631,_PACKAGES_MAP[],3,FALSE),"-")</f>
        <v>IDS</v>
      </c>
      <c r="C631" s="28" t="s">
        <v>2282</v>
      </c>
      <c r="D631" s="32" t="s">
        <v>20</v>
      </c>
      <c r="E631" s="32" t="s">
        <v>571</v>
      </c>
      <c r="F631" s="32" t="str">
        <f>VLOOKUP(C631,_RESOURCE_MAP[],2,FALSE)</f>
        <v>Intrusion Detection System Filter</v>
      </c>
      <c r="G631" s="46" t="str">
        <f>CONCATENATE(F631," ",VLOOKUP(E631,_FIELDS_DESCRIPTION_MAP[],2,FALSE))</f>
        <v>Intrusion Detection System Filter list start offset.</v>
      </c>
      <c r="H631" s="32" t="s">
        <v>570</v>
      </c>
      <c r="I631" s="32" t="s">
        <v>563</v>
      </c>
      <c r="J631" s="32" t="s">
        <v>561</v>
      </c>
      <c r="K631" s="34" t="s">
        <v>1186</v>
      </c>
      <c r="L631" s="34" t="s">
        <v>1187</v>
      </c>
      <c r="M631" s="34" t="s">
        <v>1</v>
      </c>
      <c r="N631" s="72" t="str">
        <f t="shared" si="9"/>
        <v xml:space="preserve">Default Value is "0". Possible values are "0" to fetch all entries or positive integer. </v>
      </c>
    </row>
    <row r="632" spans="1:14" s="1" customFormat="1" x14ac:dyDescent="0.25">
      <c r="A632" s="33">
        <f>VLOOKUP(C632,_RESOURCE_MAP[],3,FALSE)</f>
        <v>2</v>
      </c>
      <c r="B632" s="25" t="str">
        <f>IFERROR(VLOOKUP(C632,_PACKAGES_MAP[],3,FALSE),"-")</f>
        <v>IDS</v>
      </c>
      <c r="C632" s="28" t="s">
        <v>2283</v>
      </c>
      <c r="D632" s="32" t="s">
        <v>22</v>
      </c>
      <c r="E632" s="32" t="s">
        <v>566</v>
      </c>
      <c r="F632" s="32" t="str">
        <f>VLOOKUP(C632,_RESOURCE_MAP[],2,FALSE)</f>
        <v>Intrusion Detection System Filter</v>
      </c>
      <c r="G632" s="46" t="str">
        <f>CONCATENATE(F632," ",VLOOKUP(E632,_FIELDS_DESCRIPTION_MAP[],2,FALSE))</f>
        <v>Intrusion Detection System Filter administrative status.</v>
      </c>
      <c r="H632" s="32" t="s">
        <v>567</v>
      </c>
      <c r="I632" s="32" t="s">
        <v>572</v>
      </c>
      <c r="J632" s="32" t="s">
        <v>1</v>
      </c>
      <c r="K632" s="34" t="s">
        <v>1</v>
      </c>
      <c r="L632" s="34" t="s">
        <v>1184</v>
      </c>
      <c r="M632" s="34" t="s">
        <v>1</v>
      </c>
      <c r="N632" s="72" t="str">
        <f t="shared" si="9"/>
        <v xml:space="preserve">Possible values are "true" or "false". </v>
      </c>
    </row>
    <row r="633" spans="1:14" s="1" customFormat="1" x14ac:dyDescent="0.25">
      <c r="A633" s="33">
        <f>VLOOKUP(C633,_RESOURCE_MAP[],3,FALSE)</f>
        <v>2</v>
      </c>
      <c r="B633" s="25" t="str">
        <f>IFERROR(VLOOKUP(C633,_PACKAGES_MAP[],3,FALSE),"-")</f>
        <v>IDS</v>
      </c>
      <c r="C633" s="28" t="s">
        <v>2283</v>
      </c>
      <c r="D633" s="32" t="s">
        <v>22</v>
      </c>
      <c r="E633" s="32" t="s">
        <v>2049</v>
      </c>
      <c r="F633" s="32" t="str">
        <f>VLOOKUP(C633,_RESOURCE_MAP[],2,FALSE)</f>
        <v>Intrusion Detection System Filter</v>
      </c>
      <c r="G633" s="46" t="str">
        <f>CONCATENATE(F633," ",VLOOKUP(E633,_FIELDS_DESCRIPTION_MAP[],2,FALSE))</f>
        <v>Intrusion Detection System Filter list of events to listen.</v>
      </c>
      <c r="H633" s="32" t="s">
        <v>20</v>
      </c>
      <c r="I633" s="32" t="s">
        <v>572</v>
      </c>
      <c r="J633" s="32" t="s">
        <v>1</v>
      </c>
      <c r="K633" s="34" t="s">
        <v>1</v>
      </c>
      <c r="L633" s="34" t="s">
        <v>2607</v>
      </c>
      <c r="M633" s="34" t="s">
        <v>1</v>
      </c>
      <c r="N633" s="72" t="str">
        <f t="shared" si="9"/>
        <v xml:space="preserve">Possible values are list of strings (should match valid event names). </v>
      </c>
    </row>
    <row r="634" spans="1:14" s="1" customFormat="1" x14ac:dyDescent="0.25">
      <c r="A634" s="33">
        <f>VLOOKUP(C634,_RESOURCE_MAP[],3,FALSE)</f>
        <v>2</v>
      </c>
      <c r="B634" s="25" t="str">
        <f>IFERROR(VLOOKUP(C634,_PACKAGES_MAP[],3,FALSE),"-")</f>
        <v>IDS</v>
      </c>
      <c r="C634" s="28" t="s">
        <v>2283</v>
      </c>
      <c r="D634" s="32" t="s">
        <v>22</v>
      </c>
      <c r="E634" s="32" t="s">
        <v>558</v>
      </c>
      <c r="F634" s="32" t="str">
        <f>VLOOKUP(C634,_RESOURCE_MAP[],2,FALSE)</f>
        <v>Intrusion Detection System Filter</v>
      </c>
      <c r="G634" s="46" t="str">
        <f>CONCATENATE(F634," ",VLOOKUP(E634,_FIELDS_DESCRIPTION_MAP[],2,FALSE))</f>
        <v>Intrusion Detection System Filter unique identifier.</v>
      </c>
      <c r="H634" s="32" t="s">
        <v>565</v>
      </c>
      <c r="I634" s="32" t="s">
        <v>572</v>
      </c>
      <c r="J634" s="32" t="s">
        <v>1</v>
      </c>
      <c r="K634" s="34" t="s">
        <v>1</v>
      </c>
      <c r="L634" s="34" t="s">
        <v>1194</v>
      </c>
      <c r="M634" s="34" t="s">
        <v>1</v>
      </c>
      <c r="N634" s="72" t="str">
        <f t="shared" si="9"/>
        <v xml:space="preserve">Possible values are any string with length from 1 up to 64 chars. </v>
      </c>
    </row>
    <row r="635" spans="1:14" s="1" customFormat="1" x14ac:dyDescent="0.25">
      <c r="A635" s="33">
        <f>VLOOKUP(C635,_RESOURCE_MAP[],3,FALSE)</f>
        <v>2</v>
      </c>
      <c r="B635" s="25" t="str">
        <f>IFERROR(VLOOKUP(C635,_PACKAGES_MAP[],3,FALSE),"-")</f>
        <v>IDS</v>
      </c>
      <c r="C635" s="28" t="s">
        <v>2283</v>
      </c>
      <c r="D635" s="32" t="s">
        <v>22</v>
      </c>
      <c r="E635" s="32" t="s">
        <v>360</v>
      </c>
      <c r="F635" s="32" t="str">
        <f>VLOOKUP(C635,_RESOURCE_MAP[],2,FALSE)</f>
        <v>Intrusion Detection System Filter</v>
      </c>
      <c r="G635" s="46" t="str">
        <f>CONCATENATE(F635," ",VLOOKUP(E635,_FIELDS_DESCRIPTION_MAP[],2,FALSE))</f>
        <v>Intrusion Detection System Filter name (alias).</v>
      </c>
      <c r="H635" s="32" t="s">
        <v>565</v>
      </c>
      <c r="I635" s="32" t="s">
        <v>572</v>
      </c>
      <c r="J635" s="32" t="s">
        <v>1</v>
      </c>
      <c r="K635" s="34" t="s">
        <v>1</v>
      </c>
      <c r="L635" s="34" t="s">
        <v>1194</v>
      </c>
      <c r="M635" s="34" t="s">
        <v>1</v>
      </c>
      <c r="N635" s="72" t="str">
        <f t="shared" si="9"/>
        <v xml:space="preserve">Possible values are any string with length from 1 up to 64 chars. </v>
      </c>
    </row>
    <row r="636" spans="1:14" s="1" customFormat="1" x14ac:dyDescent="0.25">
      <c r="A636" s="33">
        <f>VLOOKUP(C636,_RESOURCE_MAP[],3,FALSE)</f>
        <v>2</v>
      </c>
      <c r="B636" s="25" t="str">
        <f>IFERROR(VLOOKUP(C636,_PACKAGES_MAP[],3,FALSE),"-")</f>
        <v>IDS</v>
      </c>
      <c r="C636" s="28" t="s">
        <v>2283</v>
      </c>
      <c r="D636" s="32" t="s">
        <v>22</v>
      </c>
      <c r="E636" s="32" t="s">
        <v>2057</v>
      </c>
      <c r="F636" s="32" t="str">
        <f>VLOOKUP(C636,_RESOURCE_MAP[],2,FALSE)</f>
        <v>Intrusion Detection System Filter</v>
      </c>
      <c r="G636" s="46" t="str">
        <f>CONCATENATE(F636," ",VLOOKUP(E636,_FIELDS_DESCRIPTION_MAP[],2,FALSE))</f>
        <v>Intrusion Detection System Filter permanent ban number of allowed temporary bans threshold.</v>
      </c>
      <c r="H636" s="32" t="s">
        <v>570</v>
      </c>
      <c r="I636" s="32" t="s">
        <v>572</v>
      </c>
      <c r="J636" s="32" t="s">
        <v>1</v>
      </c>
      <c r="K636" s="34" t="s">
        <v>1</v>
      </c>
      <c r="L636" s="34" t="s">
        <v>1203</v>
      </c>
      <c r="M636" s="34" t="s">
        <v>1</v>
      </c>
      <c r="N636" s="72" t="str">
        <f t="shared" si="9"/>
        <v xml:space="preserve">Possible values are &gt;= 1. </v>
      </c>
    </row>
    <row r="637" spans="1:14" s="1" customFormat="1" x14ac:dyDescent="0.25">
      <c r="A637" s="33">
        <f>VLOOKUP(C637,_RESOURCE_MAP[],3,FALSE)</f>
        <v>2</v>
      </c>
      <c r="B637" s="25" t="str">
        <f>IFERROR(VLOOKUP(C637,_PACKAGES_MAP[],3,FALSE),"-")</f>
        <v>IDS</v>
      </c>
      <c r="C637" s="28" t="s">
        <v>2283</v>
      </c>
      <c r="D637" s="32" t="s">
        <v>22</v>
      </c>
      <c r="E637" s="32" t="s">
        <v>2056</v>
      </c>
      <c r="F637" s="32" t="str">
        <f>VLOOKUP(C637,_RESOURCE_MAP[],2,FALSE)</f>
        <v>Intrusion Detection System Filter</v>
      </c>
      <c r="G637" s="46" t="str">
        <f>CONCATENATE(F637," ",VLOOKUP(E637,_FIELDS_DESCRIPTION_MAP[],2,FALSE))</f>
        <v>Intrusion Detection System Filter permanent ban administrative state flag</v>
      </c>
      <c r="H637" s="32" t="s">
        <v>567</v>
      </c>
      <c r="I637" s="32" t="s">
        <v>572</v>
      </c>
      <c r="J637" s="32" t="s">
        <v>1</v>
      </c>
      <c r="K637" s="34" t="s">
        <v>1</v>
      </c>
      <c r="L637" s="34" t="s">
        <v>1184</v>
      </c>
      <c r="M637" s="34" t="s">
        <v>1</v>
      </c>
      <c r="N637" s="72" t="str">
        <f t="shared" si="9"/>
        <v xml:space="preserve">Possible values are "true" or "false". </v>
      </c>
    </row>
    <row r="638" spans="1:14" s="1" customFormat="1" x14ac:dyDescent="0.25">
      <c r="A638" s="33">
        <f>VLOOKUP(C638,_RESOURCE_MAP[],3,FALSE)</f>
        <v>2</v>
      </c>
      <c r="B638" s="25" t="str">
        <f>IFERROR(VLOOKUP(C638,_PACKAGES_MAP[],3,FALSE),"-")</f>
        <v>IDS</v>
      </c>
      <c r="C638" s="28" t="s">
        <v>2283</v>
      </c>
      <c r="D638" s="32" t="s">
        <v>22</v>
      </c>
      <c r="E638" s="32" t="s">
        <v>2058</v>
      </c>
      <c r="F638" s="32" t="str">
        <f>VLOOKUP(C638,_RESOURCE_MAP[],2,FALSE)</f>
        <v>Intrusion Detection System Filter</v>
      </c>
      <c r="G638" s="46" t="str">
        <f>CONCATENATE(F638," ",VLOOKUP(E638,_FIELDS_DESCRIPTION_MAP[],2,FALSE))</f>
        <v>Intrusion Detection System Filter permanent ban lookup time interval.</v>
      </c>
      <c r="H638" s="32" t="s">
        <v>570</v>
      </c>
      <c r="I638" s="32" t="s">
        <v>572</v>
      </c>
      <c r="J638" s="32" t="s">
        <v>1</v>
      </c>
      <c r="K638" s="34" t="s">
        <v>1</v>
      </c>
      <c r="L638" s="34" t="s">
        <v>1262</v>
      </c>
      <c r="M638" s="34" t="s">
        <v>1206</v>
      </c>
      <c r="N638" s="72" t="str">
        <f t="shared" si="9"/>
        <v>Possible values are &gt;= 60. Format is expressed in seconds.</v>
      </c>
    </row>
    <row r="639" spans="1:14" s="1" customFormat="1" x14ac:dyDescent="0.25">
      <c r="A639" s="33">
        <f>VLOOKUP(C639,_RESOURCE_MAP[],3,FALSE)</f>
        <v>2</v>
      </c>
      <c r="B639" s="25" t="str">
        <f>IFERROR(VLOOKUP(C639,_PACKAGES_MAP[],3,FALSE),"-")</f>
        <v>IDS</v>
      </c>
      <c r="C639" s="28" t="s">
        <v>2283</v>
      </c>
      <c r="D639" s="32" t="s">
        <v>22</v>
      </c>
      <c r="E639" s="32" t="s">
        <v>2050</v>
      </c>
      <c r="F639" s="32" t="str">
        <f>VLOOKUP(C639,_RESOURCE_MAP[],2,FALSE)</f>
        <v>Intrusion Detection System Filter</v>
      </c>
      <c r="G639" s="46" t="str">
        <f>CONCATENATE(F639," ",VLOOKUP(E639,_FIELDS_DESCRIPTION_MAP[],2,FALSE))</f>
        <v>Intrusion Detection System Filter list of TCP ports applicable for the ban.</v>
      </c>
      <c r="H639" s="28" t="s">
        <v>20</v>
      </c>
      <c r="I639" s="28" t="s">
        <v>572</v>
      </c>
      <c r="J639" s="28" t="s">
        <v>1</v>
      </c>
      <c r="K639" s="36" t="s">
        <v>1</v>
      </c>
      <c r="L639" s="37" t="s">
        <v>2061</v>
      </c>
      <c r="M639" s="37" t="s">
        <v>1</v>
      </c>
      <c r="N639" s="72" t="str">
        <f t="shared" si="9"/>
        <v xml:space="preserve">Possible values are 0 - 65535. </v>
      </c>
    </row>
    <row r="640" spans="1:14" s="1" customFormat="1" x14ac:dyDescent="0.25">
      <c r="A640" s="33">
        <f>VLOOKUP(C640,_RESOURCE_MAP[],3,FALSE)</f>
        <v>2</v>
      </c>
      <c r="B640" s="25" t="str">
        <f>IFERROR(VLOOKUP(C640,_PACKAGES_MAP[],3,FALSE),"-")</f>
        <v>IDS</v>
      </c>
      <c r="C640" s="28" t="s">
        <v>2283</v>
      </c>
      <c r="D640" s="32" t="s">
        <v>22</v>
      </c>
      <c r="E640" s="32" t="s">
        <v>2051</v>
      </c>
      <c r="F640" s="32" t="str">
        <f>VLOOKUP(C640,_RESOURCE_MAP[],2,FALSE)</f>
        <v>Intrusion Detection System Filter</v>
      </c>
      <c r="G640" s="46" t="str">
        <f>CONCATENATE(F640," ",VLOOKUP(E640,_FIELDS_DESCRIPTION_MAP[],2,FALSE))</f>
        <v>Intrusion Detection System Filter list of UDP ports applicable for the ban.</v>
      </c>
      <c r="H640" s="32" t="s">
        <v>20</v>
      </c>
      <c r="I640" s="32" t="s">
        <v>572</v>
      </c>
      <c r="J640" s="32" t="s">
        <v>1</v>
      </c>
      <c r="K640" s="34" t="s">
        <v>1</v>
      </c>
      <c r="L640" s="34" t="s">
        <v>2061</v>
      </c>
      <c r="M640" s="34" t="s">
        <v>1</v>
      </c>
      <c r="N640" s="72" t="str">
        <f t="shared" si="9"/>
        <v xml:space="preserve">Possible values are 0 - 65535. </v>
      </c>
    </row>
    <row r="641" spans="1:14" s="1" customFormat="1" x14ac:dyDescent="0.25">
      <c r="A641" s="33">
        <f>VLOOKUP(C641,_RESOURCE_MAP[],3,FALSE)</f>
        <v>2</v>
      </c>
      <c r="B641" s="25" t="str">
        <f>IFERROR(VLOOKUP(C641,_PACKAGES_MAP[],3,FALSE),"-")</f>
        <v>IDS</v>
      </c>
      <c r="C641" s="28" t="s">
        <v>2283</v>
      </c>
      <c r="D641" s="32" t="s">
        <v>22</v>
      </c>
      <c r="E641" s="32" t="s">
        <v>576</v>
      </c>
      <c r="F641" s="32" t="str">
        <f>VLOOKUP(C641,_RESOURCE_MAP[],2,FALSE)</f>
        <v>Intrusion Detection System Filter</v>
      </c>
      <c r="G641" s="46" t="str">
        <f>CONCATENATE(F641," ",VLOOKUP(E641,_FIELDS_DESCRIPTION_MAP[],2,FALSE))</f>
        <v>Intrusion Detection System Filter Id of the linked service.</v>
      </c>
      <c r="H641" s="32" t="s">
        <v>565</v>
      </c>
      <c r="I641" s="32" t="s">
        <v>572</v>
      </c>
      <c r="J641" s="32" t="s">
        <v>1</v>
      </c>
      <c r="K641" s="34" t="s">
        <v>1</v>
      </c>
      <c r="L641" s="34" t="s">
        <v>2060</v>
      </c>
      <c r="M641" s="34" t="s">
        <v>1</v>
      </c>
      <c r="N641" s="72" t="str">
        <f t="shared" si="9"/>
        <v xml:space="preserve">Possible values are valid ubus object. </v>
      </c>
    </row>
    <row r="642" spans="1:14" s="1" customFormat="1" x14ac:dyDescent="0.25">
      <c r="A642" s="33">
        <f>VLOOKUP(C642,_RESOURCE_MAP[],3,FALSE)</f>
        <v>2</v>
      </c>
      <c r="B642" s="25" t="str">
        <f>IFERROR(VLOOKUP(C642,_PACKAGES_MAP[],3,FALSE),"-")</f>
        <v>IDS</v>
      </c>
      <c r="C642" s="28" t="s">
        <v>2283</v>
      </c>
      <c r="D642" s="32" t="s">
        <v>22</v>
      </c>
      <c r="E642" s="32" t="s">
        <v>2053</v>
      </c>
      <c r="F642" s="32" t="str">
        <f>VLOOKUP(C642,_RESOURCE_MAP[],2,FALSE)</f>
        <v>Intrusion Detection System Filter</v>
      </c>
      <c r="G642" s="46" t="str">
        <f>CONCATENATE(F642," ",VLOOKUP(E642,_FIELDS_DESCRIPTION_MAP[],2,FALSE))</f>
        <v>Intrusion Detection System Filter temporary ban number of allowed failed authentication attempts threshold.</v>
      </c>
      <c r="H642" s="32" t="s">
        <v>570</v>
      </c>
      <c r="I642" s="32" t="s">
        <v>572</v>
      </c>
      <c r="J642" s="32" t="s">
        <v>1</v>
      </c>
      <c r="K642" s="34" t="s">
        <v>1</v>
      </c>
      <c r="L642" s="34" t="s">
        <v>1203</v>
      </c>
      <c r="M642" s="34" t="s">
        <v>1</v>
      </c>
      <c r="N642" s="72" t="str">
        <f t="shared" ref="N642:N705" si="10">IF(AND(K642="-",L642="-",M642="-"),"-",CONCATENATE(IF(K642="-","",CONCATENATE("Default Value is """,K642,""". ")),IF(L642="-","",CONCATENATE("Possible values are ",L642,". ")),IF(M642="-","",CONCATENATE("Format is ",M642,"."))))</f>
        <v xml:space="preserve">Possible values are &gt;= 1. </v>
      </c>
    </row>
    <row r="643" spans="1:14" s="1" customFormat="1" x14ac:dyDescent="0.25">
      <c r="A643" s="33">
        <f>VLOOKUP(C643,_RESOURCE_MAP[],3,FALSE)</f>
        <v>2</v>
      </c>
      <c r="B643" s="25" t="str">
        <f>IFERROR(VLOOKUP(C643,_PACKAGES_MAP[],3,FALSE),"-")</f>
        <v>IDS</v>
      </c>
      <c r="C643" s="28" t="s">
        <v>2283</v>
      </c>
      <c r="D643" s="32" t="s">
        <v>22</v>
      </c>
      <c r="E643" s="32" t="s">
        <v>2055</v>
      </c>
      <c r="F643" s="32" t="str">
        <f>VLOOKUP(C643,_RESOURCE_MAP[],2,FALSE)</f>
        <v>Intrusion Detection System Filter</v>
      </c>
      <c r="G643" s="46" t="str">
        <f>CONCATENATE(F643," ",VLOOKUP(E643,_FIELDS_DESCRIPTION_MAP[],2,FALSE))</f>
        <v>Intrusion Detection System Filter temporary ban time.</v>
      </c>
      <c r="H643" s="32" t="s">
        <v>570</v>
      </c>
      <c r="I643" s="32" t="s">
        <v>572</v>
      </c>
      <c r="J643" s="32" t="s">
        <v>1</v>
      </c>
      <c r="K643" s="34" t="s">
        <v>1</v>
      </c>
      <c r="L643" s="34" t="s">
        <v>1203</v>
      </c>
      <c r="M643" s="34" t="s">
        <v>1206</v>
      </c>
      <c r="N643" s="72" t="str">
        <f t="shared" si="10"/>
        <v>Possible values are &gt;= 1. Format is expressed in seconds.</v>
      </c>
    </row>
    <row r="644" spans="1:14" s="1" customFormat="1" x14ac:dyDescent="0.25">
      <c r="A644" s="33">
        <f>VLOOKUP(C644,_RESOURCE_MAP[],3,FALSE)</f>
        <v>2</v>
      </c>
      <c r="B644" s="25" t="str">
        <f>IFERROR(VLOOKUP(C644,_PACKAGES_MAP[],3,FALSE),"-")</f>
        <v>IDS</v>
      </c>
      <c r="C644" s="28" t="s">
        <v>2283</v>
      </c>
      <c r="D644" s="32" t="s">
        <v>22</v>
      </c>
      <c r="E644" s="32" t="s">
        <v>2052</v>
      </c>
      <c r="F644" s="32" t="str">
        <f>VLOOKUP(C644,_RESOURCE_MAP[],2,FALSE)</f>
        <v>Intrusion Detection System Filter</v>
      </c>
      <c r="G644" s="46" t="str">
        <f>CONCATENATE(F644," ",VLOOKUP(E644,_FIELDS_DESCRIPTION_MAP[],2,FALSE))</f>
        <v>Intrusion Detection System Filter temporary ban administrative state flag.</v>
      </c>
      <c r="H644" s="32" t="s">
        <v>567</v>
      </c>
      <c r="I644" s="32" t="s">
        <v>572</v>
      </c>
      <c r="J644" s="32" t="s">
        <v>1</v>
      </c>
      <c r="K644" s="34" t="s">
        <v>1</v>
      </c>
      <c r="L644" s="34" t="s">
        <v>1184</v>
      </c>
      <c r="M644" s="34" t="s">
        <v>1</v>
      </c>
      <c r="N644" s="72" t="str">
        <f t="shared" si="10"/>
        <v xml:space="preserve">Possible values are "true" or "false". </v>
      </c>
    </row>
    <row r="645" spans="1:14" s="1" customFormat="1" x14ac:dyDescent="0.25">
      <c r="A645" s="33">
        <f>VLOOKUP(C645,_RESOURCE_MAP[],3,FALSE)</f>
        <v>2</v>
      </c>
      <c r="B645" s="25" t="str">
        <f>IFERROR(VLOOKUP(C645,_PACKAGES_MAP[],3,FALSE),"-")</f>
        <v>IDS</v>
      </c>
      <c r="C645" s="28" t="s">
        <v>2283</v>
      </c>
      <c r="D645" s="32" t="s">
        <v>22</v>
      </c>
      <c r="E645" s="32" t="s">
        <v>2054</v>
      </c>
      <c r="F645" s="32" t="str">
        <f>VLOOKUP(C645,_RESOURCE_MAP[],2,FALSE)</f>
        <v>Intrusion Detection System Filter</v>
      </c>
      <c r="G645" s="46" t="str">
        <f>CONCATENATE(F645," ",VLOOKUP(E645,_FIELDS_DESCRIPTION_MAP[],2,FALSE))</f>
        <v>Intrusion Detection System Filter temporary ban lookup time interval.</v>
      </c>
      <c r="H645" s="32" t="s">
        <v>570</v>
      </c>
      <c r="I645" s="32" t="s">
        <v>572</v>
      </c>
      <c r="J645" s="32" t="s">
        <v>1</v>
      </c>
      <c r="K645" s="34" t="s">
        <v>1</v>
      </c>
      <c r="L645" s="34" t="s">
        <v>1203</v>
      </c>
      <c r="M645" s="34" t="s">
        <v>1206</v>
      </c>
      <c r="N645" s="72" t="str">
        <f t="shared" si="10"/>
        <v>Possible values are &gt;= 1. Format is expressed in seconds.</v>
      </c>
    </row>
    <row r="646" spans="1:14" s="1" customFormat="1" x14ac:dyDescent="0.25">
      <c r="A646" s="33">
        <f>VLOOKUP(C646,_RESOURCE_MAP[],3,FALSE)</f>
        <v>2</v>
      </c>
      <c r="B646" s="25" t="str">
        <f>IFERROR(VLOOKUP(C646,_PACKAGES_MAP[],3,FALSE),"-")</f>
        <v>IDS</v>
      </c>
      <c r="C646" s="28" t="s">
        <v>2283</v>
      </c>
      <c r="D646" s="32" t="s">
        <v>21</v>
      </c>
      <c r="E646" s="32" t="s">
        <v>566</v>
      </c>
      <c r="F646" s="32" t="str">
        <f>VLOOKUP(C646,_RESOURCE_MAP[],2,FALSE)</f>
        <v>Intrusion Detection System Filter</v>
      </c>
      <c r="G646" s="46" t="str">
        <f>CONCATENATE(F646," ",VLOOKUP(E646,_FIELDS_DESCRIPTION_MAP[],2,FALSE))</f>
        <v>Intrusion Detection System Filter administrative status.</v>
      </c>
      <c r="H646" s="32" t="s">
        <v>567</v>
      </c>
      <c r="I646" s="32" t="s">
        <v>564</v>
      </c>
      <c r="J646" s="32" t="s">
        <v>561</v>
      </c>
      <c r="K646" s="34" t="s">
        <v>1658</v>
      </c>
      <c r="L646" s="34" t="s">
        <v>1184</v>
      </c>
      <c r="M646" s="34" t="s">
        <v>1</v>
      </c>
      <c r="N646" s="72" t="str">
        <f t="shared" si="10"/>
        <v xml:space="preserve">Default Value is "the existing configuration". Possible values are "true" or "false". </v>
      </c>
    </row>
    <row r="647" spans="1:14" s="1" customFormat="1" x14ac:dyDescent="0.25">
      <c r="A647" s="33">
        <f>VLOOKUP(C647,_RESOURCE_MAP[],3,FALSE)</f>
        <v>2</v>
      </c>
      <c r="B647" s="25" t="str">
        <f>IFERROR(VLOOKUP(C647,_PACKAGES_MAP[],3,FALSE),"-")</f>
        <v>IDS</v>
      </c>
      <c r="C647" s="28" t="s">
        <v>2283</v>
      </c>
      <c r="D647" s="32" t="s">
        <v>21</v>
      </c>
      <c r="E647" s="32" t="s">
        <v>2049</v>
      </c>
      <c r="F647" s="32" t="str">
        <f>VLOOKUP(C647,_RESOURCE_MAP[],2,FALSE)</f>
        <v>Intrusion Detection System Filter</v>
      </c>
      <c r="G647" s="46" t="str">
        <f>CONCATENATE(F647," ",VLOOKUP(E647,_FIELDS_DESCRIPTION_MAP[],2,FALSE))</f>
        <v>Intrusion Detection System Filter list of events to listen.</v>
      </c>
      <c r="H647" s="32" t="s">
        <v>20</v>
      </c>
      <c r="I647" s="32" t="s">
        <v>564</v>
      </c>
      <c r="J647" s="32" t="s">
        <v>561</v>
      </c>
      <c r="K647" s="34" t="s">
        <v>1658</v>
      </c>
      <c r="L647" s="34" t="s">
        <v>2607</v>
      </c>
      <c r="M647" s="34" t="s">
        <v>1</v>
      </c>
      <c r="N647" s="72" t="str">
        <f t="shared" si="10"/>
        <v xml:space="preserve">Default Value is "the existing configuration". Possible values are list of strings (should match valid event names). </v>
      </c>
    </row>
    <row r="648" spans="1:14" s="1" customFormat="1" x14ac:dyDescent="0.25">
      <c r="A648" s="33">
        <f>VLOOKUP(C648,_RESOURCE_MAP[],3,FALSE)</f>
        <v>2</v>
      </c>
      <c r="B648" s="25" t="str">
        <f>IFERROR(VLOOKUP(C648,_PACKAGES_MAP[],3,FALSE),"-")</f>
        <v>IDS</v>
      </c>
      <c r="C648" s="28" t="s">
        <v>2283</v>
      </c>
      <c r="D648" s="32" t="s">
        <v>21</v>
      </c>
      <c r="E648" s="32" t="s">
        <v>360</v>
      </c>
      <c r="F648" s="32" t="str">
        <f>VLOOKUP(C648,_RESOURCE_MAP[],2,FALSE)</f>
        <v>Intrusion Detection System Filter</v>
      </c>
      <c r="G648" s="46" t="str">
        <f>CONCATENATE(F648," ",VLOOKUP(E648,_FIELDS_DESCRIPTION_MAP[],2,FALSE))</f>
        <v>Intrusion Detection System Filter name (alias).</v>
      </c>
      <c r="H648" s="32" t="s">
        <v>565</v>
      </c>
      <c r="I648" s="32" t="s">
        <v>564</v>
      </c>
      <c r="J648" s="32" t="s">
        <v>561</v>
      </c>
      <c r="K648" s="34" t="s">
        <v>1658</v>
      </c>
      <c r="L648" s="34" t="s">
        <v>1194</v>
      </c>
      <c r="M648" s="34" t="s">
        <v>1</v>
      </c>
      <c r="N648" s="72" t="str">
        <f t="shared" si="10"/>
        <v xml:space="preserve">Default Value is "the existing configuration". Possible values are any string with length from 1 up to 64 chars. </v>
      </c>
    </row>
    <row r="649" spans="1:14" s="1" customFormat="1" x14ac:dyDescent="0.25">
      <c r="A649" s="33">
        <f>VLOOKUP(C649,_RESOURCE_MAP[],3,FALSE)</f>
        <v>2</v>
      </c>
      <c r="B649" s="25" t="str">
        <f>IFERROR(VLOOKUP(C649,_PACKAGES_MAP[],3,FALSE),"-")</f>
        <v>IDS</v>
      </c>
      <c r="C649" s="28" t="s">
        <v>2283</v>
      </c>
      <c r="D649" s="32" t="s">
        <v>21</v>
      </c>
      <c r="E649" s="32" t="s">
        <v>2057</v>
      </c>
      <c r="F649" s="32" t="str">
        <f>VLOOKUP(C649,_RESOURCE_MAP[],2,FALSE)</f>
        <v>Intrusion Detection System Filter</v>
      </c>
      <c r="G649" s="46" t="str">
        <f>CONCATENATE(F649," ",VLOOKUP(E649,_FIELDS_DESCRIPTION_MAP[],2,FALSE))</f>
        <v>Intrusion Detection System Filter permanent ban number of allowed temporary bans threshold.</v>
      </c>
      <c r="H649" s="32" t="s">
        <v>570</v>
      </c>
      <c r="I649" s="32" t="s">
        <v>564</v>
      </c>
      <c r="J649" s="32" t="s">
        <v>561</v>
      </c>
      <c r="K649" s="34" t="s">
        <v>1658</v>
      </c>
      <c r="L649" s="34" t="s">
        <v>1203</v>
      </c>
      <c r="M649" s="34" t="s">
        <v>1</v>
      </c>
      <c r="N649" s="72" t="str">
        <f t="shared" si="10"/>
        <v xml:space="preserve">Default Value is "the existing configuration". Possible values are &gt;= 1. </v>
      </c>
    </row>
    <row r="650" spans="1:14" s="1" customFormat="1" x14ac:dyDescent="0.25">
      <c r="A650" s="33">
        <f>VLOOKUP(C650,_RESOURCE_MAP[],3,FALSE)</f>
        <v>2</v>
      </c>
      <c r="B650" s="25" t="str">
        <f>IFERROR(VLOOKUP(C650,_PACKAGES_MAP[],3,FALSE),"-")</f>
        <v>IDS</v>
      </c>
      <c r="C650" s="28" t="s">
        <v>2283</v>
      </c>
      <c r="D650" s="32" t="s">
        <v>21</v>
      </c>
      <c r="E650" s="32" t="s">
        <v>2056</v>
      </c>
      <c r="F650" s="32" t="str">
        <f>VLOOKUP(C650,_RESOURCE_MAP[],2,FALSE)</f>
        <v>Intrusion Detection System Filter</v>
      </c>
      <c r="G650" s="46" t="str">
        <f>CONCATENATE(F650," ",VLOOKUP(E650,_FIELDS_DESCRIPTION_MAP[],2,FALSE))</f>
        <v>Intrusion Detection System Filter permanent ban administrative state flag</v>
      </c>
      <c r="H650" s="32" t="s">
        <v>567</v>
      </c>
      <c r="I650" s="32" t="s">
        <v>564</v>
      </c>
      <c r="J650" s="32" t="s">
        <v>561</v>
      </c>
      <c r="K650" s="34" t="s">
        <v>1658</v>
      </c>
      <c r="L650" s="34" t="s">
        <v>1184</v>
      </c>
      <c r="M650" s="34" t="s">
        <v>1</v>
      </c>
      <c r="N650" s="72" t="str">
        <f t="shared" si="10"/>
        <v xml:space="preserve">Default Value is "the existing configuration". Possible values are "true" or "false". </v>
      </c>
    </row>
    <row r="651" spans="1:14" s="1" customFormat="1" x14ac:dyDescent="0.25">
      <c r="A651" s="33">
        <f>VLOOKUP(C651,_RESOURCE_MAP[],3,FALSE)</f>
        <v>2</v>
      </c>
      <c r="B651" s="25" t="str">
        <f>IFERROR(VLOOKUP(C651,_PACKAGES_MAP[],3,FALSE),"-")</f>
        <v>IDS</v>
      </c>
      <c r="C651" s="28" t="s">
        <v>2283</v>
      </c>
      <c r="D651" s="32" t="s">
        <v>21</v>
      </c>
      <c r="E651" s="32" t="s">
        <v>2058</v>
      </c>
      <c r="F651" s="32" t="str">
        <f>VLOOKUP(C651,_RESOURCE_MAP[],2,FALSE)</f>
        <v>Intrusion Detection System Filter</v>
      </c>
      <c r="G651" s="46" t="str">
        <f>CONCATENATE(F651," ",VLOOKUP(E651,_FIELDS_DESCRIPTION_MAP[],2,FALSE))</f>
        <v>Intrusion Detection System Filter permanent ban lookup time interval.</v>
      </c>
      <c r="H651" s="32" t="s">
        <v>570</v>
      </c>
      <c r="I651" s="32" t="s">
        <v>564</v>
      </c>
      <c r="J651" s="32" t="s">
        <v>561</v>
      </c>
      <c r="K651" s="34" t="s">
        <v>1658</v>
      </c>
      <c r="L651" s="34" t="s">
        <v>1262</v>
      </c>
      <c r="M651" s="34" t="s">
        <v>1206</v>
      </c>
      <c r="N651" s="72" t="str">
        <f t="shared" si="10"/>
        <v>Default Value is "the existing configuration". Possible values are &gt;= 60. Format is expressed in seconds.</v>
      </c>
    </row>
    <row r="652" spans="1:14" s="1" customFormat="1" x14ac:dyDescent="0.25">
      <c r="A652" s="33">
        <f>VLOOKUP(C652,_RESOURCE_MAP[],3,FALSE)</f>
        <v>2</v>
      </c>
      <c r="B652" s="25" t="str">
        <f>IFERROR(VLOOKUP(C652,_PACKAGES_MAP[],3,FALSE),"-")</f>
        <v>IDS</v>
      </c>
      <c r="C652" s="28" t="s">
        <v>2283</v>
      </c>
      <c r="D652" s="32" t="s">
        <v>21</v>
      </c>
      <c r="E652" s="32" t="s">
        <v>2050</v>
      </c>
      <c r="F652" s="32" t="str">
        <f>VLOOKUP(C652,_RESOURCE_MAP[],2,FALSE)</f>
        <v>Intrusion Detection System Filter</v>
      </c>
      <c r="G652" s="46" t="str">
        <f>CONCATENATE(F652," ",VLOOKUP(E652,_FIELDS_DESCRIPTION_MAP[],2,FALSE))</f>
        <v>Intrusion Detection System Filter list of TCP ports applicable for the ban.</v>
      </c>
      <c r="H652" s="28" t="s">
        <v>20</v>
      </c>
      <c r="I652" s="28" t="s">
        <v>564</v>
      </c>
      <c r="J652" s="28" t="s">
        <v>561</v>
      </c>
      <c r="K652" s="36" t="s">
        <v>1658</v>
      </c>
      <c r="L652" s="37" t="s">
        <v>2061</v>
      </c>
      <c r="M652" s="37" t="s">
        <v>1</v>
      </c>
      <c r="N652" s="72" t="str">
        <f t="shared" si="10"/>
        <v xml:space="preserve">Default Value is "the existing configuration". Possible values are 0 - 65535. </v>
      </c>
    </row>
    <row r="653" spans="1:14" s="1" customFormat="1" x14ac:dyDescent="0.25">
      <c r="A653" s="33">
        <f>VLOOKUP(C653,_RESOURCE_MAP[],3,FALSE)</f>
        <v>2</v>
      </c>
      <c r="B653" s="25" t="str">
        <f>IFERROR(VLOOKUP(C653,_PACKAGES_MAP[],3,FALSE),"-")</f>
        <v>IDS</v>
      </c>
      <c r="C653" s="28" t="s">
        <v>2283</v>
      </c>
      <c r="D653" s="32" t="s">
        <v>21</v>
      </c>
      <c r="E653" s="32" t="s">
        <v>2051</v>
      </c>
      <c r="F653" s="32" t="str">
        <f>VLOOKUP(C653,_RESOURCE_MAP[],2,FALSE)</f>
        <v>Intrusion Detection System Filter</v>
      </c>
      <c r="G653" s="46" t="str">
        <f>CONCATENATE(F653," ",VLOOKUP(E653,_FIELDS_DESCRIPTION_MAP[],2,FALSE))</f>
        <v>Intrusion Detection System Filter list of UDP ports applicable for the ban.</v>
      </c>
      <c r="H653" s="32" t="s">
        <v>20</v>
      </c>
      <c r="I653" s="32" t="s">
        <v>564</v>
      </c>
      <c r="J653" s="32" t="s">
        <v>561</v>
      </c>
      <c r="K653" s="34" t="s">
        <v>1658</v>
      </c>
      <c r="L653" s="34" t="s">
        <v>2061</v>
      </c>
      <c r="M653" s="34" t="s">
        <v>1</v>
      </c>
      <c r="N653" s="72" t="str">
        <f t="shared" si="10"/>
        <v xml:space="preserve">Default Value is "the existing configuration". Possible values are 0 - 65535. </v>
      </c>
    </row>
    <row r="654" spans="1:14" s="1" customFormat="1" x14ac:dyDescent="0.25">
      <c r="A654" s="33">
        <f>VLOOKUP(C654,_RESOURCE_MAP[],3,FALSE)</f>
        <v>2</v>
      </c>
      <c r="B654" s="25" t="str">
        <f>IFERROR(VLOOKUP(C654,_PACKAGES_MAP[],3,FALSE),"-")</f>
        <v>IDS</v>
      </c>
      <c r="C654" s="28" t="s">
        <v>2283</v>
      </c>
      <c r="D654" s="32" t="s">
        <v>21</v>
      </c>
      <c r="E654" s="32" t="s">
        <v>576</v>
      </c>
      <c r="F654" s="32" t="str">
        <f>VLOOKUP(C654,_RESOURCE_MAP[],2,FALSE)</f>
        <v>Intrusion Detection System Filter</v>
      </c>
      <c r="G654" s="46" t="str">
        <f>CONCATENATE(F654," ",VLOOKUP(E654,_FIELDS_DESCRIPTION_MAP[],2,FALSE))</f>
        <v>Intrusion Detection System Filter Id of the linked service.</v>
      </c>
      <c r="H654" s="32" t="s">
        <v>565</v>
      </c>
      <c r="I654" s="32" t="s">
        <v>564</v>
      </c>
      <c r="J654" s="32" t="s">
        <v>561</v>
      </c>
      <c r="K654" s="34" t="s">
        <v>1658</v>
      </c>
      <c r="L654" s="34" t="s">
        <v>2060</v>
      </c>
      <c r="M654" s="34" t="s">
        <v>1</v>
      </c>
      <c r="N654" s="72" t="str">
        <f t="shared" si="10"/>
        <v xml:space="preserve">Default Value is "the existing configuration". Possible values are valid ubus object. </v>
      </c>
    </row>
    <row r="655" spans="1:14" s="1" customFormat="1" x14ac:dyDescent="0.25">
      <c r="A655" s="33">
        <f>VLOOKUP(C655,_RESOURCE_MAP[],3,FALSE)</f>
        <v>2</v>
      </c>
      <c r="B655" s="25" t="str">
        <f>IFERROR(VLOOKUP(C655,_PACKAGES_MAP[],3,FALSE),"-")</f>
        <v>IDS</v>
      </c>
      <c r="C655" s="28" t="s">
        <v>2283</v>
      </c>
      <c r="D655" s="32" t="s">
        <v>21</v>
      </c>
      <c r="E655" s="32" t="s">
        <v>2053</v>
      </c>
      <c r="F655" s="32" t="str">
        <f>VLOOKUP(C655,_RESOURCE_MAP[],2,FALSE)</f>
        <v>Intrusion Detection System Filter</v>
      </c>
      <c r="G655" s="46" t="str">
        <f>CONCATENATE(F655," ",VLOOKUP(E655,_FIELDS_DESCRIPTION_MAP[],2,FALSE))</f>
        <v>Intrusion Detection System Filter temporary ban number of allowed failed authentication attempts threshold.</v>
      </c>
      <c r="H655" s="32" t="s">
        <v>570</v>
      </c>
      <c r="I655" s="32" t="s">
        <v>564</v>
      </c>
      <c r="J655" s="32" t="s">
        <v>561</v>
      </c>
      <c r="K655" s="34" t="s">
        <v>1658</v>
      </c>
      <c r="L655" s="34" t="s">
        <v>1203</v>
      </c>
      <c r="M655" s="34" t="s">
        <v>1</v>
      </c>
      <c r="N655" s="72" t="str">
        <f t="shared" si="10"/>
        <v xml:space="preserve">Default Value is "the existing configuration". Possible values are &gt;= 1. </v>
      </c>
    </row>
    <row r="656" spans="1:14" s="1" customFormat="1" x14ac:dyDescent="0.25">
      <c r="A656" s="33">
        <f>VLOOKUP(C656,_RESOURCE_MAP[],3,FALSE)</f>
        <v>2</v>
      </c>
      <c r="B656" s="25" t="str">
        <f>IFERROR(VLOOKUP(C656,_PACKAGES_MAP[],3,FALSE),"-")</f>
        <v>IDS</v>
      </c>
      <c r="C656" s="28" t="s">
        <v>2283</v>
      </c>
      <c r="D656" s="32" t="s">
        <v>21</v>
      </c>
      <c r="E656" s="32" t="s">
        <v>2055</v>
      </c>
      <c r="F656" s="32" t="str">
        <f>VLOOKUP(C656,_RESOURCE_MAP[],2,FALSE)</f>
        <v>Intrusion Detection System Filter</v>
      </c>
      <c r="G656" s="46" t="str">
        <f>CONCATENATE(F656," ",VLOOKUP(E656,_FIELDS_DESCRIPTION_MAP[],2,FALSE))</f>
        <v>Intrusion Detection System Filter temporary ban time.</v>
      </c>
      <c r="H656" s="32" t="s">
        <v>570</v>
      </c>
      <c r="I656" s="32" t="s">
        <v>564</v>
      </c>
      <c r="J656" s="32" t="s">
        <v>561</v>
      </c>
      <c r="K656" s="34" t="s">
        <v>1658</v>
      </c>
      <c r="L656" s="34" t="s">
        <v>1203</v>
      </c>
      <c r="M656" s="34" t="s">
        <v>1206</v>
      </c>
      <c r="N656" s="72" t="str">
        <f t="shared" si="10"/>
        <v>Default Value is "the existing configuration". Possible values are &gt;= 1. Format is expressed in seconds.</v>
      </c>
    </row>
    <row r="657" spans="1:14" s="1" customFormat="1" x14ac:dyDescent="0.25">
      <c r="A657" s="33">
        <f>VLOOKUP(C657,_RESOURCE_MAP[],3,FALSE)</f>
        <v>2</v>
      </c>
      <c r="B657" s="25" t="str">
        <f>IFERROR(VLOOKUP(C657,_PACKAGES_MAP[],3,FALSE),"-")</f>
        <v>IDS</v>
      </c>
      <c r="C657" s="28" t="s">
        <v>2283</v>
      </c>
      <c r="D657" s="32" t="s">
        <v>21</v>
      </c>
      <c r="E657" s="32" t="s">
        <v>2052</v>
      </c>
      <c r="F657" s="32" t="str">
        <f>VLOOKUP(C657,_RESOURCE_MAP[],2,FALSE)</f>
        <v>Intrusion Detection System Filter</v>
      </c>
      <c r="G657" s="46" t="str">
        <f>CONCATENATE(F657," ",VLOOKUP(E657,_FIELDS_DESCRIPTION_MAP[],2,FALSE))</f>
        <v>Intrusion Detection System Filter temporary ban administrative state flag.</v>
      </c>
      <c r="H657" s="32" t="s">
        <v>567</v>
      </c>
      <c r="I657" s="32" t="s">
        <v>564</v>
      </c>
      <c r="J657" s="32" t="s">
        <v>561</v>
      </c>
      <c r="K657" s="34" t="s">
        <v>1658</v>
      </c>
      <c r="L657" s="34" t="s">
        <v>1184</v>
      </c>
      <c r="M657" s="34" t="s">
        <v>1</v>
      </c>
      <c r="N657" s="72" t="str">
        <f t="shared" si="10"/>
        <v xml:space="preserve">Default Value is "the existing configuration". Possible values are "true" or "false". </v>
      </c>
    </row>
    <row r="658" spans="1:14" s="1" customFormat="1" x14ac:dyDescent="0.25">
      <c r="A658" s="33">
        <f>VLOOKUP(C658,_RESOURCE_MAP[],3,FALSE)</f>
        <v>2</v>
      </c>
      <c r="B658" s="25" t="str">
        <f>IFERROR(VLOOKUP(C658,_PACKAGES_MAP[],3,FALSE),"-")</f>
        <v>IDS</v>
      </c>
      <c r="C658" s="28" t="s">
        <v>2283</v>
      </c>
      <c r="D658" s="32" t="s">
        <v>21</v>
      </c>
      <c r="E658" s="32" t="s">
        <v>2054</v>
      </c>
      <c r="F658" s="32" t="str">
        <f>VLOOKUP(C658,_RESOURCE_MAP[],2,FALSE)</f>
        <v>Intrusion Detection System Filter</v>
      </c>
      <c r="G658" s="46" t="str">
        <f>CONCATENATE(F658," ",VLOOKUP(E658,_FIELDS_DESCRIPTION_MAP[],2,FALSE))</f>
        <v>Intrusion Detection System Filter temporary ban lookup time interval.</v>
      </c>
      <c r="H658" s="32" t="s">
        <v>570</v>
      </c>
      <c r="I658" s="32" t="s">
        <v>564</v>
      </c>
      <c r="J658" s="32" t="s">
        <v>561</v>
      </c>
      <c r="K658" s="34" t="s">
        <v>1658</v>
      </c>
      <c r="L658" s="34" t="s">
        <v>1203</v>
      </c>
      <c r="M658" s="34" t="s">
        <v>1206</v>
      </c>
      <c r="N658" s="72" t="str">
        <f t="shared" si="10"/>
        <v>Default Value is "the existing configuration". Possible values are &gt;= 1. Format is expressed in seconds.</v>
      </c>
    </row>
    <row r="659" spans="1:14" s="1" customFormat="1" x14ac:dyDescent="0.25">
      <c r="A659" s="33">
        <f>VLOOKUP(C659,_RESOURCE_MAP[],3,FALSE)</f>
        <v>2</v>
      </c>
      <c r="B659" s="25" t="str">
        <f>IFERROR(VLOOKUP(C659,_PACKAGES_MAP[],3,FALSE),"-")</f>
        <v>IDS</v>
      </c>
      <c r="C659" s="28" t="s">
        <v>2284</v>
      </c>
      <c r="D659" s="32" t="s">
        <v>19</v>
      </c>
      <c r="E659" s="32" t="s">
        <v>680</v>
      </c>
      <c r="F659" s="32" t="str">
        <f>VLOOKUP(C659,_RESOURCE_MAP[],2,FALSE)</f>
        <v>Intrusion Detection System Filtered Client</v>
      </c>
      <c r="G659" s="46" t="str">
        <f>CONCATENATE(F659," ",VLOOKUP(E659,_FIELDS_DESCRIPTION_MAP[],2,FALSE))</f>
        <v>Intrusion Detection System Filtered Client hostname.</v>
      </c>
      <c r="H659" s="32" t="s">
        <v>565</v>
      </c>
      <c r="I659" s="32" t="s">
        <v>564</v>
      </c>
      <c r="J659" s="32" t="s">
        <v>561</v>
      </c>
      <c r="K659" s="34" t="s">
        <v>1182</v>
      </c>
      <c r="L659" s="34" t="s">
        <v>1194</v>
      </c>
      <c r="M659" s="34" t="s">
        <v>1</v>
      </c>
      <c r="N659" s="72" t="str">
        <f t="shared" si="10"/>
        <v xml:space="preserve">Default Value is "null". Possible values are any string with length from 1 up to 64 chars. </v>
      </c>
    </row>
    <row r="660" spans="1:14" s="1" customFormat="1" x14ac:dyDescent="0.25">
      <c r="A660" s="33">
        <f>VLOOKUP(C660,_RESOURCE_MAP[],3,FALSE)</f>
        <v>2</v>
      </c>
      <c r="B660" s="25" t="str">
        <f>IFERROR(VLOOKUP(C660,_PACKAGES_MAP[],3,FALSE),"-")</f>
        <v>IDS</v>
      </c>
      <c r="C660" s="28" t="s">
        <v>2284</v>
      </c>
      <c r="D660" s="32" t="s">
        <v>19</v>
      </c>
      <c r="E660" s="32" t="s">
        <v>558</v>
      </c>
      <c r="F660" s="32" t="str">
        <f>VLOOKUP(C660,_RESOURCE_MAP[],2,FALSE)</f>
        <v>Intrusion Detection System Filtered Client</v>
      </c>
      <c r="G660" s="46" t="str">
        <f>CONCATENATE(F660," ",VLOOKUP(E660,_FIELDS_DESCRIPTION_MAP[],2,FALSE))</f>
        <v>Intrusion Detection System Filtered Client unique identifier.</v>
      </c>
      <c r="H660" s="32" t="s">
        <v>565</v>
      </c>
      <c r="I660" s="32" t="s">
        <v>563</v>
      </c>
      <c r="J660" s="32" t="s">
        <v>561</v>
      </c>
      <c r="K660" s="34" t="s">
        <v>2059</v>
      </c>
      <c r="L660" s="34" t="s">
        <v>1194</v>
      </c>
      <c r="M660" s="34" t="s">
        <v>1</v>
      </c>
      <c r="N660" s="72" t="str">
        <f t="shared" si="10"/>
        <v xml:space="preserve">Default Value is "an integer starting at 0". Possible values are any string with length from 1 up to 64 chars. </v>
      </c>
    </row>
    <row r="661" spans="1:14" s="1" customFormat="1" x14ac:dyDescent="0.25">
      <c r="A661" s="33">
        <f>VLOOKUP(C661,_RESOURCE_MAP[],3,FALSE)</f>
        <v>2</v>
      </c>
      <c r="B661" s="25" t="str">
        <f>IFERROR(VLOOKUP(C661,_PACKAGES_MAP[],3,FALSE),"-")</f>
        <v>IDS</v>
      </c>
      <c r="C661" s="28" t="s">
        <v>2284</v>
      </c>
      <c r="D661" s="32" t="s">
        <v>19</v>
      </c>
      <c r="E661" s="32" t="s">
        <v>635</v>
      </c>
      <c r="F661" s="32" t="str">
        <f>VLOOKUP(C661,_RESOURCE_MAP[],2,FALSE)</f>
        <v>Intrusion Detection System Filtered Client</v>
      </c>
      <c r="G661" s="46" t="str">
        <f>CONCATENATE(F661," ",VLOOKUP(E661,_FIELDS_DESCRIPTION_MAP[],2,FALSE))</f>
        <v>Intrusion Detection System Filtered Client IP address.</v>
      </c>
      <c r="H661" s="32" t="s">
        <v>565</v>
      </c>
      <c r="I661" s="32" t="s">
        <v>564</v>
      </c>
      <c r="J661" s="32" t="s">
        <v>552</v>
      </c>
      <c r="K661" s="34" t="s">
        <v>1</v>
      </c>
      <c r="L661" s="34" t="s">
        <v>2608</v>
      </c>
      <c r="M661" s="34" t="s">
        <v>1</v>
      </c>
      <c r="N661" s="72" t="str">
        <f t="shared" si="10"/>
        <v xml:space="preserve">Possible values are IPv4 or IPv6 address. </v>
      </c>
    </row>
    <row r="662" spans="1:14" s="1" customFormat="1" x14ac:dyDescent="0.25">
      <c r="A662" s="33">
        <f>VLOOKUP(C662,_RESOURCE_MAP[],3,FALSE)</f>
        <v>2</v>
      </c>
      <c r="B662" s="25" t="str">
        <f>IFERROR(VLOOKUP(C662,_PACKAGES_MAP[],3,FALSE),"-")</f>
        <v>IDS</v>
      </c>
      <c r="C662" s="28" t="s">
        <v>2284</v>
      </c>
      <c r="D662" s="32" t="s">
        <v>19</v>
      </c>
      <c r="E662" s="32" t="s">
        <v>551</v>
      </c>
      <c r="F662" s="32" t="str">
        <f>VLOOKUP(C662,_RESOURCE_MAP[],2,FALSE)</f>
        <v>Intrusion Detection System Filtered Client</v>
      </c>
      <c r="G662" s="46" t="str">
        <f>CONCATENATE(F662," ",VLOOKUP(E662,_FIELDS_DESCRIPTION_MAP[],2,FALSE))</f>
        <v>Intrusion Detection System Filtered Client type.</v>
      </c>
      <c r="H662" s="32" t="s">
        <v>565</v>
      </c>
      <c r="I662" s="32" t="s">
        <v>564</v>
      </c>
      <c r="J662" s="32" t="s">
        <v>552</v>
      </c>
      <c r="K662" s="34" t="s">
        <v>1</v>
      </c>
      <c r="L662" s="34" t="s">
        <v>2078</v>
      </c>
      <c r="M662" s="34" t="s">
        <v>1</v>
      </c>
      <c r="N662" s="72" t="str">
        <f t="shared" si="10"/>
        <v xml:space="preserve">Possible values are "Permanent", "Temporary". </v>
      </c>
    </row>
    <row r="663" spans="1:14" s="1" customFormat="1" x14ac:dyDescent="0.25">
      <c r="A663" s="33">
        <f>VLOOKUP(C663,_RESOURCE_MAP[],3,FALSE)</f>
        <v>2</v>
      </c>
      <c r="B663" s="25" t="str">
        <f>IFERROR(VLOOKUP(C663,_PACKAGES_MAP[],3,FALSE),"-")</f>
        <v>IDS</v>
      </c>
      <c r="C663" s="28" t="s">
        <v>2284</v>
      </c>
      <c r="D663" s="32" t="s">
        <v>20</v>
      </c>
      <c r="E663" s="32" t="s">
        <v>569</v>
      </c>
      <c r="F663" s="32" t="str">
        <f>VLOOKUP(C663,_RESOURCE_MAP[],2,FALSE)</f>
        <v>Intrusion Detection System Filtered Client</v>
      </c>
      <c r="G663" s="46" t="str">
        <f>CONCATENATE(F663," ",VLOOKUP(E663,_FIELDS_DESCRIPTION_MAP[],2,FALSE))</f>
        <v>Intrusion Detection System Filtered Client maximum number of returned entries.</v>
      </c>
      <c r="H663" s="32" t="s">
        <v>570</v>
      </c>
      <c r="I663" s="32" t="s">
        <v>563</v>
      </c>
      <c r="J663" s="32" t="s">
        <v>561</v>
      </c>
      <c r="K663" s="34" t="s">
        <v>1186</v>
      </c>
      <c r="L663" s="34" t="s">
        <v>1187</v>
      </c>
      <c r="M663" s="34" t="s">
        <v>1</v>
      </c>
      <c r="N663" s="72" t="str">
        <f t="shared" si="10"/>
        <v xml:space="preserve">Default Value is "0". Possible values are "0" to fetch all entries or positive integer. </v>
      </c>
    </row>
    <row r="664" spans="1:14" s="1" customFormat="1" x14ac:dyDescent="0.25">
      <c r="A664" s="33">
        <f>VLOOKUP(C664,_RESOURCE_MAP[],3,FALSE)</f>
        <v>2</v>
      </c>
      <c r="B664" s="25" t="str">
        <f>IFERROR(VLOOKUP(C664,_PACKAGES_MAP[],3,FALSE),"-")</f>
        <v>IDS</v>
      </c>
      <c r="C664" s="28" t="s">
        <v>2284</v>
      </c>
      <c r="D664" s="32" t="s">
        <v>20</v>
      </c>
      <c r="E664" s="32" t="s">
        <v>20</v>
      </c>
      <c r="F664" s="32" t="str">
        <f>VLOOKUP(C664,_RESOURCE_MAP[],2,FALSE)</f>
        <v>Intrusion Detection System Filtered Client</v>
      </c>
      <c r="G664" s="46" t="str">
        <f>CONCATENATE(F664," ",VLOOKUP(E664,_FIELDS_DESCRIPTION_MAP[],2,FALSE))</f>
        <v>Intrusion Detection System Filtered Client list of entries.</v>
      </c>
      <c r="H664" s="32" t="s">
        <v>20</v>
      </c>
      <c r="I664" s="32" t="s">
        <v>572</v>
      </c>
      <c r="J664" s="32" t="s">
        <v>1</v>
      </c>
      <c r="K664" s="34" t="s">
        <v>1</v>
      </c>
      <c r="L664" s="34" t="s">
        <v>1</v>
      </c>
      <c r="M664" s="34" t="s">
        <v>1</v>
      </c>
      <c r="N664" s="72" t="str">
        <f t="shared" si="10"/>
        <v>-</v>
      </c>
    </row>
    <row r="665" spans="1:14" s="1" customFormat="1" x14ac:dyDescent="0.25">
      <c r="A665" s="33">
        <f>VLOOKUP(C665,_RESOURCE_MAP[],3,FALSE)</f>
        <v>2</v>
      </c>
      <c r="B665" s="25" t="str">
        <f>IFERROR(VLOOKUP(C665,_PACKAGES_MAP[],3,FALSE),"-")</f>
        <v>IDS</v>
      </c>
      <c r="C665" s="28" t="s">
        <v>2284</v>
      </c>
      <c r="D665" s="32" t="s">
        <v>20</v>
      </c>
      <c r="E665" s="32" t="s">
        <v>571</v>
      </c>
      <c r="F665" s="32" t="str">
        <f>VLOOKUP(C665,_RESOURCE_MAP[],2,FALSE)</f>
        <v>Intrusion Detection System Filtered Client</v>
      </c>
      <c r="G665" s="46" t="str">
        <f>CONCATENATE(F665," ",VLOOKUP(E665,_FIELDS_DESCRIPTION_MAP[],2,FALSE))</f>
        <v>Intrusion Detection System Filtered Client list start offset.</v>
      </c>
      <c r="H665" s="32" t="s">
        <v>570</v>
      </c>
      <c r="I665" s="32" t="s">
        <v>563</v>
      </c>
      <c r="J665" s="32" t="s">
        <v>561</v>
      </c>
      <c r="K665" s="34" t="s">
        <v>1186</v>
      </c>
      <c r="L665" s="34" t="s">
        <v>1187</v>
      </c>
      <c r="M665" s="34" t="s">
        <v>1</v>
      </c>
      <c r="N665" s="72" t="str">
        <f t="shared" si="10"/>
        <v xml:space="preserve">Default Value is "0". Possible values are "0" to fetch all entries or positive integer. </v>
      </c>
    </row>
    <row r="666" spans="1:14" s="1" customFormat="1" x14ac:dyDescent="0.25">
      <c r="A666" s="33">
        <f>VLOOKUP(C666,_RESOURCE_MAP[],3,FALSE)</f>
        <v>2</v>
      </c>
      <c r="B666" s="25" t="str">
        <f>IFERROR(VLOOKUP(C666,_PACKAGES_MAP[],3,FALSE),"-")</f>
        <v>IDS</v>
      </c>
      <c r="C666" s="28" t="s">
        <v>2285</v>
      </c>
      <c r="D666" s="32" t="s">
        <v>22</v>
      </c>
      <c r="E666" s="32" t="s">
        <v>680</v>
      </c>
      <c r="F666" s="32" t="str">
        <f>VLOOKUP(C666,_RESOURCE_MAP[],2,FALSE)</f>
        <v>Intrusion Detection System Filtered Client</v>
      </c>
      <c r="G666" s="46" t="str">
        <f>CONCATENATE(F666," ",VLOOKUP(E666,_FIELDS_DESCRIPTION_MAP[],2,FALSE))</f>
        <v>Intrusion Detection System Filtered Client hostname.</v>
      </c>
      <c r="H666" s="32" t="s">
        <v>565</v>
      </c>
      <c r="I666" s="32" t="s">
        <v>572</v>
      </c>
      <c r="J666" s="32" t="s">
        <v>1</v>
      </c>
      <c r="K666" s="34" t="s">
        <v>1</v>
      </c>
      <c r="L666" s="34" t="s">
        <v>1194</v>
      </c>
      <c r="M666" s="34" t="s">
        <v>1</v>
      </c>
      <c r="N666" s="72" t="str">
        <f t="shared" si="10"/>
        <v xml:space="preserve">Possible values are any string with length from 1 up to 64 chars. </v>
      </c>
    </row>
    <row r="667" spans="1:14" s="1" customFormat="1" x14ac:dyDescent="0.25">
      <c r="A667" s="33">
        <f>VLOOKUP(C667,_RESOURCE_MAP[],3,FALSE)</f>
        <v>2</v>
      </c>
      <c r="B667" s="25" t="str">
        <f>IFERROR(VLOOKUP(C667,_PACKAGES_MAP[],3,FALSE),"-")</f>
        <v>IDS</v>
      </c>
      <c r="C667" s="28" t="s">
        <v>2285</v>
      </c>
      <c r="D667" s="32" t="s">
        <v>22</v>
      </c>
      <c r="E667" s="32" t="s">
        <v>558</v>
      </c>
      <c r="F667" s="32" t="str">
        <f>VLOOKUP(C667,_RESOURCE_MAP[],2,FALSE)</f>
        <v>Intrusion Detection System Filtered Client</v>
      </c>
      <c r="G667" s="46" t="str">
        <f>CONCATENATE(F667," ",VLOOKUP(E667,_FIELDS_DESCRIPTION_MAP[],2,FALSE))</f>
        <v>Intrusion Detection System Filtered Client unique identifier.</v>
      </c>
      <c r="H667" s="32" t="s">
        <v>565</v>
      </c>
      <c r="I667" s="32" t="s">
        <v>572</v>
      </c>
      <c r="J667" s="32" t="s">
        <v>1</v>
      </c>
      <c r="K667" s="34" t="s">
        <v>1</v>
      </c>
      <c r="L667" s="34" t="s">
        <v>1194</v>
      </c>
      <c r="M667" s="34" t="s">
        <v>1</v>
      </c>
      <c r="N667" s="72" t="str">
        <f t="shared" si="10"/>
        <v xml:space="preserve">Possible values are any string with length from 1 up to 64 chars. </v>
      </c>
    </row>
    <row r="668" spans="1:14" s="1" customFormat="1" x14ac:dyDescent="0.25">
      <c r="A668" s="33">
        <f>VLOOKUP(C668,_RESOURCE_MAP[],3,FALSE)</f>
        <v>2</v>
      </c>
      <c r="B668" s="25" t="str">
        <f>IFERROR(VLOOKUP(C668,_PACKAGES_MAP[],3,FALSE),"-")</f>
        <v>IDS</v>
      </c>
      <c r="C668" s="28" t="s">
        <v>2285</v>
      </c>
      <c r="D668" s="32" t="s">
        <v>22</v>
      </c>
      <c r="E668" s="32" t="s">
        <v>635</v>
      </c>
      <c r="F668" s="32" t="str">
        <f>VLOOKUP(C668,_RESOURCE_MAP[],2,FALSE)</f>
        <v>Intrusion Detection System Filtered Client</v>
      </c>
      <c r="G668" s="46" t="str">
        <f>CONCATENATE(F668," ",VLOOKUP(E668,_FIELDS_DESCRIPTION_MAP[],2,FALSE))</f>
        <v>Intrusion Detection System Filtered Client IP address.</v>
      </c>
      <c r="H668" s="32" t="s">
        <v>565</v>
      </c>
      <c r="I668" s="32" t="s">
        <v>572</v>
      </c>
      <c r="J668" s="32" t="s">
        <v>1</v>
      </c>
      <c r="K668" s="34" t="s">
        <v>1</v>
      </c>
      <c r="L668" s="34" t="s">
        <v>2608</v>
      </c>
      <c r="M668" s="34" t="s">
        <v>1</v>
      </c>
      <c r="N668" s="72" t="str">
        <f t="shared" si="10"/>
        <v xml:space="preserve">Possible values are IPv4 or IPv6 address. </v>
      </c>
    </row>
    <row r="669" spans="1:14" s="1" customFormat="1" x14ac:dyDescent="0.25">
      <c r="A669" s="33">
        <f>VLOOKUP(C669,_RESOURCE_MAP[],3,FALSE)</f>
        <v>2</v>
      </c>
      <c r="B669" s="25" t="str">
        <f>IFERROR(VLOOKUP(C669,_PACKAGES_MAP[],3,FALSE),"-")</f>
        <v>IDS</v>
      </c>
      <c r="C669" s="28" t="s">
        <v>2285</v>
      </c>
      <c r="D669" s="32" t="s">
        <v>22</v>
      </c>
      <c r="E669" s="32" t="s">
        <v>606</v>
      </c>
      <c r="F669" s="32" t="str">
        <f>VLOOKUP(C669,_RESOURCE_MAP[],2,FALSE)</f>
        <v>Intrusion Detection System Filtered Client</v>
      </c>
      <c r="G669" s="46" t="str">
        <f>CONCATENATE(F669," ",VLOOKUP(E669,_FIELDS_DESCRIPTION_MAP[],2,FALSE))</f>
        <v>Intrusion Detection System Filtered Client timestamp.</v>
      </c>
      <c r="H669" s="32" t="s">
        <v>565</v>
      </c>
      <c r="I669" s="32" t="s">
        <v>572</v>
      </c>
      <c r="J669" s="32" t="s">
        <v>1</v>
      </c>
      <c r="K669" s="34" t="s">
        <v>1</v>
      </c>
      <c r="L669" s="34" t="s">
        <v>1</v>
      </c>
      <c r="M669" s="34" t="s">
        <v>1934</v>
      </c>
      <c r="N669" s="72" t="str">
        <f t="shared" si="10"/>
        <v>Format is yyyy-mm-ddThh:mm:ss.nnnnnn+|-hh:mm  (UTC ISO 8601).</v>
      </c>
    </row>
    <row r="670" spans="1:14" s="1" customFormat="1" x14ac:dyDescent="0.25">
      <c r="A670" s="33">
        <f>VLOOKUP(C670,_RESOURCE_MAP[],3,FALSE)</f>
        <v>2</v>
      </c>
      <c r="B670" s="25" t="str">
        <f>IFERROR(VLOOKUP(C670,_PACKAGES_MAP[],3,FALSE),"-")</f>
        <v>IDS</v>
      </c>
      <c r="C670" s="28" t="s">
        <v>2285</v>
      </c>
      <c r="D670" s="32" t="s">
        <v>22</v>
      </c>
      <c r="E670" s="32" t="s">
        <v>551</v>
      </c>
      <c r="F670" s="32" t="str">
        <f>VLOOKUP(C670,_RESOURCE_MAP[],2,FALSE)</f>
        <v>Intrusion Detection System Filtered Client</v>
      </c>
      <c r="G670" s="46" t="str">
        <f>CONCATENATE(F670," ",VLOOKUP(E670,_FIELDS_DESCRIPTION_MAP[],2,FALSE))</f>
        <v>Intrusion Detection System Filtered Client type.</v>
      </c>
      <c r="H670" s="32" t="s">
        <v>565</v>
      </c>
      <c r="I670" s="32" t="s">
        <v>572</v>
      </c>
      <c r="J670" s="32" t="s">
        <v>1</v>
      </c>
      <c r="K670" s="34" t="s">
        <v>1</v>
      </c>
      <c r="L670" s="34" t="s">
        <v>2078</v>
      </c>
      <c r="M670" s="34" t="s">
        <v>1</v>
      </c>
      <c r="N670" s="72" t="str">
        <f t="shared" si="10"/>
        <v xml:space="preserve">Possible values are "Permanent", "Temporary". </v>
      </c>
    </row>
    <row r="671" spans="1:14" s="1" customFormat="1" x14ac:dyDescent="0.25">
      <c r="A671" s="33">
        <f>VLOOKUP(C671,_RESOURCE_MAP[],3,FALSE)</f>
        <v>2</v>
      </c>
      <c r="B671" s="25" t="str">
        <f>IFERROR(VLOOKUP(C671,_PACKAGES_MAP[],3,FALSE),"-")</f>
        <v>-</v>
      </c>
      <c r="C671" s="32" t="s">
        <v>298</v>
      </c>
      <c r="D671" s="32" t="s">
        <v>20</v>
      </c>
      <c r="E671" s="32" t="s">
        <v>569</v>
      </c>
      <c r="F671" s="32" t="str">
        <f>VLOOKUP(C671,_RESOURCE_MAP[],2,FALSE)</f>
        <v>Firewall NAT ALG</v>
      </c>
      <c r="G671" s="46" t="str">
        <f>CONCATENATE(F671," ",VLOOKUP(E671,_FIELDS_DESCRIPTION_MAP[],2,FALSE))</f>
        <v>Firewall NAT ALG maximum number of returned entries.</v>
      </c>
      <c r="H671" s="32" t="s">
        <v>570</v>
      </c>
      <c r="I671" s="32" t="s">
        <v>563</v>
      </c>
      <c r="J671" s="32" t="s">
        <v>561</v>
      </c>
      <c r="K671" s="34" t="s">
        <v>1186</v>
      </c>
      <c r="L671" s="34" t="s">
        <v>1187</v>
      </c>
      <c r="M671" s="34" t="s">
        <v>1</v>
      </c>
      <c r="N671" s="72" t="str">
        <f t="shared" si="10"/>
        <v xml:space="preserve">Default Value is "0". Possible values are "0" to fetch all entries or positive integer. </v>
      </c>
    </row>
    <row r="672" spans="1:14" s="1" customFormat="1" x14ac:dyDescent="0.25">
      <c r="A672" s="33">
        <f>VLOOKUP(C672,_RESOURCE_MAP[],3,FALSE)</f>
        <v>2</v>
      </c>
      <c r="B672" s="25" t="str">
        <f>IFERROR(VLOOKUP(C672,_PACKAGES_MAP[],3,FALSE),"-")</f>
        <v>-</v>
      </c>
      <c r="C672" s="32" t="s">
        <v>298</v>
      </c>
      <c r="D672" s="32" t="s">
        <v>20</v>
      </c>
      <c r="E672" s="32" t="s">
        <v>20</v>
      </c>
      <c r="F672" s="32" t="str">
        <f>VLOOKUP(C672,_RESOURCE_MAP[],2,FALSE)</f>
        <v>Firewall NAT ALG</v>
      </c>
      <c r="G672" s="46" t="str">
        <f>CONCATENATE(F672," ",VLOOKUP(E672,_FIELDS_DESCRIPTION_MAP[],2,FALSE))</f>
        <v>Firewall NAT ALG list of entries.</v>
      </c>
      <c r="H672" s="32" t="s">
        <v>20</v>
      </c>
      <c r="I672" s="32" t="s">
        <v>572</v>
      </c>
      <c r="J672" s="32" t="s">
        <v>1</v>
      </c>
      <c r="K672" s="34" t="s">
        <v>1</v>
      </c>
      <c r="L672" s="34" t="s">
        <v>1</v>
      </c>
      <c r="M672" s="34" t="s">
        <v>1</v>
      </c>
      <c r="N672" s="72" t="str">
        <f t="shared" si="10"/>
        <v>-</v>
      </c>
    </row>
    <row r="673" spans="1:14" s="1" customFormat="1" x14ac:dyDescent="0.25">
      <c r="A673" s="33">
        <f>VLOOKUP(C673,_RESOURCE_MAP[],3,FALSE)</f>
        <v>2</v>
      </c>
      <c r="B673" s="25" t="str">
        <f>IFERROR(VLOOKUP(C673,_PACKAGES_MAP[],3,FALSE),"-")</f>
        <v>-</v>
      </c>
      <c r="C673" s="32" t="s">
        <v>298</v>
      </c>
      <c r="D673" s="32" t="s">
        <v>20</v>
      </c>
      <c r="E673" s="32" t="s">
        <v>571</v>
      </c>
      <c r="F673" s="32" t="str">
        <f>VLOOKUP(C673,_RESOURCE_MAP[],2,FALSE)</f>
        <v>Firewall NAT ALG</v>
      </c>
      <c r="G673" s="46" t="str">
        <f>CONCATENATE(F673," ",VLOOKUP(E673,_FIELDS_DESCRIPTION_MAP[],2,FALSE))</f>
        <v>Firewall NAT ALG list start offset.</v>
      </c>
      <c r="H673" s="32" t="s">
        <v>570</v>
      </c>
      <c r="I673" s="32" t="s">
        <v>563</v>
      </c>
      <c r="J673" s="32" t="s">
        <v>561</v>
      </c>
      <c r="K673" s="34" t="s">
        <v>1186</v>
      </c>
      <c r="L673" s="34" t="s">
        <v>1187</v>
      </c>
      <c r="M673" s="34" t="s">
        <v>1</v>
      </c>
      <c r="N673" s="72" t="str">
        <f t="shared" si="10"/>
        <v xml:space="preserve">Default Value is "0". Possible values are "0" to fetch all entries or positive integer. </v>
      </c>
    </row>
    <row r="674" spans="1:14" s="1" customFormat="1" x14ac:dyDescent="0.25">
      <c r="A674" s="33">
        <f>VLOOKUP(C674,_RESOURCE_MAP[],3,FALSE)</f>
        <v>2</v>
      </c>
      <c r="B674" s="25" t="str">
        <f>IFERROR(VLOOKUP(C674,_PACKAGES_MAP[],3,FALSE),"-")</f>
        <v>-</v>
      </c>
      <c r="C674" s="32" t="s">
        <v>299</v>
      </c>
      <c r="D674" s="32" t="s">
        <v>22</v>
      </c>
      <c r="E674" s="32" t="s">
        <v>566</v>
      </c>
      <c r="F674" s="32" t="str">
        <f>VLOOKUP(C674,_RESOURCE_MAP[],2,FALSE)</f>
        <v>Firewall NAT ALG</v>
      </c>
      <c r="G674" s="46" t="str">
        <f>CONCATENATE(F674," ",VLOOKUP(E674,_FIELDS_DESCRIPTION_MAP[],2,FALSE))</f>
        <v>Firewall NAT ALG administrative status.</v>
      </c>
      <c r="H674" s="32" t="s">
        <v>567</v>
      </c>
      <c r="I674" s="32" t="s">
        <v>572</v>
      </c>
      <c r="J674" s="32" t="s">
        <v>1</v>
      </c>
      <c r="K674" s="34" t="s">
        <v>1</v>
      </c>
      <c r="L674" s="34" t="s">
        <v>1184</v>
      </c>
      <c r="M674" s="34" t="s">
        <v>1</v>
      </c>
      <c r="N674" s="72" t="str">
        <f t="shared" si="10"/>
        <v xml:space="preserve">Possible values are "true" or "false". </v>
      </c>
    </row>
    <row r="675" spans="1:14" s="1" customFormat="1" x14ac:dyDescent="0.25">
      <c r="A675" s="33">
        <f>VLOOKUP(C675,_RESOURCE_MAP[],3,FALSE)</f>
        <v>2</v>
      </c>
      <c r="B675" s="25" t="str">
        <f>IFERROR(VLOOKUP(C675,_PACKAGES_MAP[],3,FALSE),"-")</f>
        <v>-</v>
      </c>
      <c r="C675" s="32" t="s">
        <v>299</v>
      </c>
      <c r="D675" s="32" t="s">
        <v>22</v>
      </c>
      <c r="E675" s="32" t="s">
        <v>558</v>
      </c>
      <c r="F675" s="32" t="str">
        <f>VLOOKUP(C675,_RESOURCE_MAP[],2,FALSE)</f>
        <v>Firewall NAT ALG</v>
      </c>
      <c r="G675" s="46" t="str">
        <f>CONCATENATE(F675," ",VLOOKUP(E675,_FIELDS_DESCRIPTION_MAP[],2,FALSE))</f>
        <v>Firewall NAT ALG unique identifier.</v>
      </c>
      <c r="H675" s="32" t="s">
        <v>565</v>
      </c>
      <c r="I675" s="32" t="s">
        <v>572</v>
      </c>
      <c r="J675" s="32" t="s">
        <v>1</v>
      </c>
      <c r="K675" s="34" t="s">
        <v>1</v>
      </c>
      <c r="L675" s="34" t="s">
        <v>1194</v>
      </c>
      <c r="M675" s="34" t="s">
        <v>1193</v>
      </c>
      <c r="N675" s="72" t="str">
        <f t="shared" si="10"/>
        <v>Possible values are any string with length from 1 up to 64 chars. Format is 1 up to 64 chars.</v>
      </c>
    </row>
    <row r="676" spans="1:14" s="1" customFormat="1" x14ac:dyDescent="0.25">
      <c r="A676" s="33">
        <f>VLOOKUP(C676,_RESOURCE_MAP[],3,FALSE)</f>
        <v>2</v>
      </c>
      <c r="B676" s="25" t="str">
        <f>IFERROR(VLOOKUP(C676,_PACKAGES_MAP[],3,FALSE),"-")</f>
        <v>-</v>
      </c>
      <c r="C676" s="32" t="s">
        <v>299</v>
      </c>
      <c r="D676" s="32" t="s">
        <v>22</v>
      </c>
      <c r="E676" s="32" t="s">
        <v>360</v>
      </c>
      <c r="F676" s="32" t="str">
        <f>VLOOKUP(C676,_RESOURCE_MAP[],2,FALSE)</f>
        <v>Firewall NAT ALG</v>
      </c>
      <c r="G676" s="46" t="str">
        <f>CONCATENATE(F676," ",VLOOKUP(E676,_FIELDS_DESCRIPTION_MAP[],2,FALSE))</f>
        <v>Firewall NAT ALG name (alias).</v>
      </c>
      <c r="H676" s="32" t="s">
        <v>565</v>
      </c>
      <c r="I676" s="32" t="s">
        <v>572</v>
      </c>
      <c r="J676" s="32" t="s">
        <v>1</v>
      </c>
      <c r="K676" s="34" t="s">
        <v>1</v>
      </c>
      <c r="L676" s="34" t="s">
        <v>1256</v>
      </c>
      <c r="M676" s="34" t="s">
        <v>1</v>
      </c>
      <c r="N676" s="72" t="str">
        <f t="shared" si="10"/>
        <v xml:space="preserve">Possible values are "SIP" or "FTP". </v>
      </c>
    </row>
    <row r="677" spans="1:14" s="1" customFormat="1" x14ac:dyDescent="0.25">
      <c r="A677" s="33">
        <f>VLOOKUP(C677,_RESOURCE_MAP[],3,FALSE)</f>
        <v>2</v>
      </c>
      <c r="B677" s="25" t="str">
        <f>IFERROR(VLOOKUP(C677,_PACKAGES_MAP[],3,FALSE),"-")</f>
        <v>-</v>
      </c>
      <c r="C677" s="32" t="s">
        <v>299</v>
      </c>
      <c r="D677" s="32" t="s">
        <v>22</v>
      </c>
      <c r="E677" s="32" t="s">
        <v>629</v>
      </c>
      <c r="F677" s="32" t="str">
        <f>VLOOKUP(C677,_RESOURCE_MAP[],2,FALSE)</f>
        <v>Firewall NAT ALG</v>
      </c>
      <c r="G677" s="46" t="str">
        <f>CONCATENATE(F677," ",VLOOKUP(E677,_FIELDS_DESCRIPTION_MAP[],2,FALSE))</f>
        <v>Firewall NAT ALG port.</v>
      </c>
      <c r="H677" s="32" t="s">
        <v>570</v>
      </c>
      <c r="I677" s="32" t="s">
        <v>572</v>
      </c>
      <c r="J677" s="32" t="s">
        <v>1</v>
      </c>
      <c r="K677" s="34" t="s">
        <v>1</v>
      </c>
      <c r="L677" s="34" t="s">
        <v>1264</v>
      </c>
      <c r="M677" s="34" t="s">
        <v>1</v>
      </c>
      <c r="N677" s="72" t="str">
        <f t="shared" si="10"/>
        <v xml:space="preserve">Possible values are 0-65536. </v>
      </c>
    </row>
    <row r="678" spans="1:14" s="1" customFormat="1" x14ac:dyDescent="0.25">
      <c r="A678" s="33">
        <f>VLOOKUP(C678,_RESOURCE_MAP[],3,FALSE)</f>
        <v>2</v>
      </c>
      <c r="B678" s="25" t="str">
        <f>IFERROR(VLOOKUP(C678,_PACKAGES_MAP[],3,FALSE),"-")</f>
        <v>-</v>
      </c>
      <c r="C678" s="32" t="s">
        <v>299</v>
      </c>
      <c r="D678" s="32" t="s">
        <v>21</v>
      </c>
      <c r="E678" s="32" t="s">
        <v>566</v>
      </c>
      <c r="F678" s="32" t="str">
        <f>VLOOKUP(C678,_RESOURCE_MAP[],2,FALSE)</f>
        <v>Firewall NAT ALG</v>
      </c>
      <c r="G678" s="46" t="str">
        <f>CONCATENATE(F678," ",VLOOKUP(E678,_FIELDS_DESCRIPTION_MAP[],2,FALSE))</f>
        <v>Firewall NAT ALG administrative status.</v>
      </c>
      <c r="H678" s="32" t="s">
        <v>567</v>
      </c>
      <c r="I678" s="32" t="s">
        <v>564</v>
      </c>
      <c r="J678" s="32" t="s">
        <v>561</v>
      </c>
      <c r="K678" s="34" t="s">
        <v>1658</v>
      </c>
      <c r="L678" s="34" t="s">
        <v>1184</v>
      </c>
      <c r="M678" s="34" t="s">
        <v>1</v>
      </c>
      <c r="N678" s="72" t="str">
        <f t="shared" si="10"/>
        <v xml:space="preserve">Default Value is "the existing configuration". Possible values are "true" or "false". </v>
      </c>
    </row>
    <row r="679" spans="1:14" s="1" customFormat="1" x14ac:dyDescent="0.25">
      <c r="A679" s="33">
        <f>VLOOKUP(C679,_RESOURCE_MAP[],3,FALSE)</f>
        <v>2</v>
      </c>
      <c r="B679" s="25" t="str">
        <f>IFERROR(VLOOKUP(C679,_PACKAGES_MAP[],3,FALSE),"-")</f>
        <v>-</v>
      </c>
      <c r="C679" s="32" t="s">
        <v>299</v>
      </c>
      <c r="D679" s="32" t="s">
        <v>21</v>
      </c>
      <c r="E679" s="32" t="s">
        <v>629</v>
      </c>
      <c r="F679" s="32" t="str">
        <f>VLOOKUP(C679,_RESOURCE_MAP[],2,FALSE)</f>
        <v>Firewall NAT ALG</v>
      </c>
      <c r="G679" s="46" t="str">
        <f>CONCATENATE(F679," ",VLOOKUP(E679,_FIELDS_DESCRIPTION_MAP[],2,FALSE))</f>
        <v>Firewall NAT ALG port.</v>
      </c>
      <c r="H679" s="32" t="s">
        <v>570</v>
      </c>
      <c r="I679" s="32" t="s">
        <v>564</v>
      </c>
      <c r="J679" s="32" t="s">
        <v>561</v>
      </c>
      <c r="K679" s="34" t="s">
        <v>1658</v>
      </c>
      <c r="L679" s="34" t="s">
        <v>1264</v>
      </c>
      <c r="M679" s="34" t="s">
        <v>1</v>
      </c>
      <c r="N679" s="72" t="str">
        <f t="shared" si="10"/>
        <v xml:space="preserve">Default Value is "the existing configuration". Possible values are 0-65536. </v>
      </c>
    </row>
    <row r="680" spans="1:14" s="1" customFormat="1" x14ac:dyDescent="0.25">
      <c r="A680" s="33">
        <f>VLOOKUP(C680,_RESOURCE_MAP[],3,FALSE)</f>
        <v>2</v>
      </c>
      <c r="B680" s="25" t="str">
        <f>IFERROR(VLOOKUP(C680,_PACKAGES_MAP[],3,FALSE),"-")</f>
        <v>-</v>
      </c>
      <c r="C680" s="32" t="s">
        <v>39</v>
      </c>
      <c r="D680" s="32" t="s">
        <v>22</v>
      </c>
      <c r="E680" s="32" t="s">
        <v>566</v>
      </c>
      <c r="F680" s="32" t="str">
        <f>VLOOKUP(C680,_RESOURCE_MAP[],2,FALSE)</f>
        <v>DMZ</v>
      </c>
      <c r="G680" s="46" t="str">
        <f>CONCATENATE(F680," ",VLOOKUP(E680,_FIELDS_DESCRIPTION_MAP[],2,FALSE))</f>
        <v>DMZ administrative status.</v>
      </c>
      <c r="H680" s="32" t="s">
        <v>567</v>
      </c>
      <c r="I680" s="32" t="s">
        <v>572</v>
      </c>
      <c r="J680" s="32" t="s">
        <v>1</v>
      </c>
      <c r="K680" s="34" t="s">
        <v>1</v>
      </c>
      <c r="L680" s="34" t="s">
        <v>1184</v>
      </c>
      <c r="M680" s="34" t="s">
        <v>1</v>
      </c>
      <c r="N680" s="72" t="str">
        <f t="shared" si="10"/>
        <v xml:space="preserve">Possible values are "true" or "false". </v>
      </c>
    </row>
    <row r="681" spans="1:14" s="1" customFormat="1" x14ac:dyDescent="0.25">
      <c r="A681" s="33">
        <f>VLOOKUP(C681,_RESOURCE_MAP[],3,FALSE)</f>
        <v>2</v>
      </c>
      <c r="B681" s="25" t="str">
        <f>IFERROR(VLOOKUP(C681,_PACKAGES_MAP[],3,FALSE),"-")</f>
        <v>-</v>
      </c>
      <c r="C681" s="32" t="s">
        <v>39</v>
      </c>
      <c r="D681" s="32" t="s">
        <v>22</v>
      </c>
      <c r="E681" s="32" t="s">
        <v>661</v>
      </c>
      <c r="F681" s="32" t="str">
        <f>VLOOKUP(C681,_RESOURCE_MAP[],2,FALSE)</f>
        <v>DMZ</v>
      </c>
      <c r="G681" s="46" t="str">
        <f>CONCATENATE(F681," ",VLOOKUP(E681,_FIELDS_DESCRIPTION_MAP[],2,FALSE))</f>
        <v>DMZ isolate traffic flag.</v>
      </c>
      <c r="H681" s="32" t="s">
        <v>567</v>
      </c>
      <c r="I681" s="32" t="s">
        <v>572</v>
      </c>
      <c r="J681" s="32" t="s">
        <v>1</v>
      </c>
      <c r="K681" s="34" t="s">
        <v>1</v>
      </c>
      <c r="L681" s="34" t="s">
        <v>1184</v>
      </c>
      <c r="M681" s="34" t="s">
        <v>1</v>
      </c>
      <c r="N681" s="72" t="str">
        <f t="shared" si="10"/>
        <v xml:space="preserve">Possible values are "true" or "false". </v>
      </c>
    </row>
    <row r="682" spans="1:14" s="1" customFormat="1" x14ac:dyDescent="0.25">
      <c r="A682" s="33">
        <f>VLOOKUP(C682,_RESOURCE_MAP[],3,FALSE)</f>
        <v>2</v>
      </c>
      <c r="B682" s="25" t="str">
        <f>IFERROR(VLOOKUP(C682,_PACKAGES_MAP[],3,FALSE),"-")</f>
        <v>-</v>
      </c>
      <c r="C682" s="32" t="s">
        <v>39</v>
      </c>
      <c r="D682" s="32" t="s">
        <v>22</v>
      </c>
      <c r="E682" s="32" t="s">
        <v>636</v>
      </c>
      <c r="F682" s="32" t="str">
        <f>VLOOKUP(C682,_RESOURCE_MAP[],2,FALSE)</f>
        <v>DMZ</v>
      </c>
      <c r="G682" s="46" t="str">
        <f>CONCATENATE(F682," ",VLOOKUP(E682,_FIELDS_DESCRIPTION_MAP[],2,FALSE))</f>
        <v>DMZ MAC address.</v>
      </c>
      <c r="H682" s="32" t="s">
        <v>2591</v>
      </c>
      <c r="I682" s="32" t="s">
        <v>572</v>
      </c>
      <c r="J682" s="32" t="s">
        <v>1</v>
      </c>
      <c r="K682" s="34" t="s">
        <v>1</v>
      </c>
      <c r="L682" s="34" t="s">
        <v>1</v>
      </c>
      <c r="M682" s="34" t="s">
        <v>1241</v>
      </c>
      <c r="N682" s="72" t="str">
        <f t="shared" si="10"/>
        <v>Format is AA:BB:CC:00:11:22:33.</v>
      </c>
    </row>
    <row r="683" spans="1:14" s="1" customFormat="1" x14ac:dyDescent="0.25">
      <c r="A683" s="33">
        <f>VLOOKUP(C683,_RESOURCE_MAP[],3,FALSE)</f>
        <v>2</v>
      </c>
      <c r="B683" s="25" t="str">
        <f>IFERROR(VLOOKUP(C683,_PACKAGES_MAP[],3,FALSE),"-")</f>
        <v>-</v>
      </c>
      <c r="C683" s="32" t="s">
        <v>39</v>
      </c>
      <c r="D683" s="32" t="s">
        <v>22</v>
      </c>
      <c r="E683" s="32" t="s">
        <v>633</v>
      </c>
      <c r="F683" s="32" t="str">
        <f>VLOOKUP(C683,_RESOURCE_MAP[],2,FALSE)</f>
        <v>DMZ</v>
      </c>
      <c r="G683" s="46" t="str">
        <f>CONCATENATE(F683," ",VLOOKUP(E683,_FIELDS_DESCRIPTION_MAP[],2,FALSE))</f>
        <v>DMZ received bytes count.</v>
      </c>
      <c r="H683" s="32" t="s">
        <v>570</v>
      </c>
      <c r="I683" s="32" t="s">
        <v>572</v>
      </c>
      <c r="J683" s="32" t="s">
        <v>1</v>
      </c>
      <c r="K683" s="34" t="s">
        <v>1</v>
      </c>
      <c r="L683" s="34" t="s">
        <v>1205</v>
      </c>
      <c r="M683" s="34" t="s">
        <v>1</v>
      </c>
      <c r="N683" s="72" t="str">
        <f t="shared" si="10"/>
        <v xml:space="preserve">Possible values are &gt;= 0. </v>
      </c>
    </row>
    <row r="684" spans="1:14" s="1" customFormat="1" x14ac:dyDescent="0.25">
      <c r="A684" s="33">
        <f>VLOOKUP(C684,_RESOURCE_MAP[],3,FALSE)</f>
        <v>2</v>
      </c>
      <c r="B684" s="25" t="str">
        <f>IFERROR(VLOOKUP(C684,_PACKAGES_MAP[],3,FALSE),"-")</f>
        <v>-</v>
      </c>
      <c r="C684" s="32" t="s">
        <v>39</v>
      </c>
      <c r="D684" s="32" t="s">
        <v>22</v>
      </c>
      <c r="E684" s="32" t="s">
        <v>632</v>
      </c>
      <c r="F684" s="32" t="str">
        <f>VLOOKUP(C684,_RESOURCE_MAP[],2,FALSE)</f>
        <v>DMZ</v>
      </c>
      <c r="G684" s="46" t="str">
        <f>CONCATENATE(F684," ",VLOOKUP(E684,_FIELDS_DESCRIPTION_MAP[],2,FALSE))</f>
        <v>DMZ transmitted bytes count.</v>
      </c>
      <c r="H684" s="32" t="s">
        <v>570</v>
      </c>
      <c r="I684" s="32" t="s">
        <v>572</v>
      </c>
      <c r="J684" s="32" t="s">
        <v>1</v>
      </c>
      <c r="K684" s="34" t="s">
        <v>1</v>
      </c>
      <c r="L684" s="34" t="s">
        <v>1205</v>
      </c>
      <c r="M684" s="34" t="s">
        <v>1</v>
      </c>
      <c r="N684" s="72" t="str">
        <f t="shared" si="10"/>
        <v xml:space="preserve">Possible values are &gt;= 0. </v>
      </c>
    </row>
    <row r="685" spans="1:14" s="1" customFormat="1" x14ac:dyDescent="0.25">
      <c r="A685" s="33">
        <f>VLOOKUP(C685,_RESOURCE_MAP[],3,FALSE)</f>
        <v>2</v>
      </c>
      <c r="B685" s="25" t="str">
        <f>IFERROR(VLOOKUP(C685,_PACKAGES_MAP[],3,FALSE),"-")</f>
        <v>-</v>
      </c>
      <c r="C685" s="32" t="s">
        <v>39</v>
      </c>
      <c r="D685" s="32" t="s">
        <v>22</v>
      </c>
      <c r="E685" s="32" t="s">
        <v>631</v>
      </c>
      <c r="F685" s="32" t="str">
        <f>VLOOKUP(C685,_RESOURCE_MAP[],2,FALSE)</f>
        <v>DMZ</v>
      </c>
      <c r="G685" s="46" t="str">
        <f>CONCATENATE(F685," ",VLOOKUP(E685,_FIELDS_DESCRIPTION_MAP[],2,FALSE))</f>
        <v>DMZ received packets count.</v>
      </c>
      <c r="H685" s="32" t="s">
        <v>570</v>
      </c>
      <c r="I685" s="32" t="s">
        <v>572</v>
      </c>
      <c r="J685" s="32" t="s">
        <v>1</v>
      </c>
      <c r="K685" s="34" t="s">
        <v>1</v>
      </c>
      <c r="L685" s="34" t="s">
        <v>1205</v>
      </c>
      <c r="M685" s="34" t="s">
        <v>1</v>
      </c>
      <c r="N685" s="72" t="str">
        <f t="shared" si="10"/>
        <v xml:space="preserve">Possible values are &gt;= 0. </v>
      </c>
    </row>
    <row r="686" spans="1:14" s="1" customFormat="1" x14ac:dyDescent="0.25">
      <c r="A686" s="33">
        <f>VLOOKUP(C686,_RESOURCE_MAP[],3,FALSE)</f>
        <v>2</v>
      </c>
      <c r="B686" s="25" t="str">
        <f>IFERROR(VLOOKUP(C686,_PACKAGES_MAP[],3,FALSE),"-")</f>
        <v>-</v>
      </c>
      <c r="C686" s="32" t="s">
        <v>39</v>
      </c>
      <c r="D686" s="32" t="s">
        <v>22</v>
      </c>
      <c r="E686" s="32" t="s">
        <v>630</v>
      </c>
      <c r="F686" s="32" t="str">
        <f>VLOOKUP(C686,_RESOURCE_MAP[],2,FALSE)</f>
        <v>DMZ</v>
      </c>
      <c r="G686" s="46" t="str">
        <f>CONCATENATE(F686," ",VLOOKUP(E686,_FIELDS_DESCRIPTION_MAP[],2,FALSE))</f>
        <v>DMZ transmitted packets count.</v>
      </c>
      <c r="H686" s="32" t="s">
        <v>570</v>
      </c>
      <c r="I686" s="32" t="s">
        <v>572</v>
      </c>
      <c r="J686" s="32" t="s">
        <v>1</v>
      </c>
      <c r="K686" s="34" t="s">
        <v>1</v>
      </c>
      <c r="L686" s="34" t="s">
        <v>1205</v>
      </c>
      <c r="M686" s="34" t="s">
        <v>1</v>
      </c>
      <c r="N686" s="72" t="str">
        <f t="shared" si="10"/>
        <v xml:space="preserve">Possible values are &gt;= 0. </v>
      </c>
    </row>
    <row r="687" spans="1:14" s="1" customFormat="1" x14ac:dyDescent="0.25">
      <c r="A687" s="33">
        <f>VLOOKUP(C687,_RESOURCE_MAP[],3,FALSE)</f>
        <v>2</v>
      </c>
      <c r="B687" s="25" t="str">
        <f>IFERROR(VLOOKUP(C687,_PACKAGES_MAP[],3,FALSE),"-")</f>
        <v>-</v>
      </c>
      <c r="C687" s="32" t="s">
        <v>39</v>
      </c>
      <c r="D687" s="32" t="s">
        <v>22</v>
      </c>
      <c r="E687" s="32" t="s">
        <v>579</v>
      </c>
      <c r="F687" s="32" t="str">
        <f>VLOOKUP(C687,_RESOURCE_MAP[],2,FALSE)</f>
        <v>DMZ</v>
      </c>
      <c r="G687" s="46" t="str">
        <f>CONCATENATE(F687," ",VLOOKUP(E687,_FIELDS_DESCRIPTION_MAP[],2,FALSE))</f>
        <v>DMZ operational status.</v>
      </c>
      <c r="H687" s="32" t="s">
        <v>565</v>
      </c>
      <c r="I687" s="32" t="s">
        <v>572</v>
      </c>
      <c r="J687" s="32" t="s">
        <v>1</v>
      </c>
      <c r="K687" s="34" t="s">
        <v>1</v>
      </c>
      <c r="L687" s="34" t="s">
        <v>1289</v>
      </c>
      <c r="M687" s="34" t="s">
        <v>1</v>
      </c>
      <c r="N687" s="72" t="str">
        <f t="shared" si="10"/>
        <v xml:space="preserve">Possible values are "Active", "Disabled", "Error". </v>
      </c>
    </row>
    <row r="688" spans="1:14" s="1" customFormat="1" x14ac:dyDescent="0.25">
      <c r="A688" s="33">
        <f>VLOOKUP(C688,_RESOURCE_MAP[],3,FALSE)</f>
        <v>2</v>
      </c>
      <c r="B688" s="25" t="str">
        <f>IFERROR(VLOOKUP(C688,_PACKAGES_MAP[],3,FALSE),"-")</f>
        <v>-</v>
      </c>
      <c r="C688" s="32" t="s">
        <v>39</v>
      </c>
      <c r="D688" s="32" t="s">
        <v>22</v>
      </c>
      <c r="E688" s="32" t="s">
        <v>662</v>
      </c>
      <c r="F688" s="32" t="str">
        <f>VLOOKUP(C688,_RESOURCE_MAP[],2,FALSE)</f>
        <v>DMZ</v>
      </c>
      <c r="G688" s="46" t="str">
        <f>CONCATENATE(F688," ",VLOOKUP(E688,_FIELDS_DESCRIPTION_MAP[],2,FALSE))</f>
        <v>DMZ network subnet.</v>
      </c>
      <c r="H688" s="32" t="s">
        <v>565</v>
      </c>
      <c r="I688" s="32" t="s">
        <v>572</v>
      </c>
      <c r="J688" s="32" t="s">
        <v>1</v>
      </c>
      <c r="K688" s="34" t="s">
        <v>1</v>
      </c>
      <c r="L688" s="34" t="s">
        <v>1</v>
      </c>
      <c r="M688" s="34" t="s">
        <v>1</v>
      </c>
      <c r="N688" s="72" t="str">
        <f t="shared" si="10"/>
        <v>-</v>
      </c>
    </row>
    <row r="689" spans="1:14" s="1" customFormat="1" x14ac:dyDescent="0.25">
      <c r="A689" s="33">
        <f>VLOOKUP(C689,_RESOURCE_MAP[],3,FALSE)</f>
        <v>2</v>
      </c>
      <c r="B689" s="25" t="str">
        <f>IFERROR(VLOOKUP(C689,_PACKAGES_MAP[],3,FALSE),"-")</f>
        <v>-</v>
      </c>
      <c r="C689" s="32" t="s">
        <v>39</v>
      </c>
      <c r="D689" s="32" t="s">
        <v>21</v>
      </c>
      <c r="E689" s="32" t="s">
        <v>566</v>
      </c>
      <c r="F689" s="32" t="str">
        <f>VLOOKUP(C689,_RESOURCE_MAP[],2,FALSE)</f>
        <v>DMZ</v>
      </c>
      <c r="G689" s="46" t="str">
        <f>CONCATENATE(F689," ",VLOOKUP(E689,_FIELDS_DESCRIPTION_MAP[],2,FALSE))</f>
        <v>DMZ administrative status.</v>
      </c>
      <c r="H689" s="32" t="s">
        <v>567</v>
      </c>
      <c r="I689" s="32" t="s">
        <v>564</v>
      </c>
      <c r="J689" s="32" t="s">
        <v>561</v>
      </c>
      <c r="K689" s="34" t="s">
        <v>1658</v>
      </c>
      <c r="L689" s="34" t="s">
        <v>1184</v>
      </c>
      <c r="M689" s="34" t="s">
        <v>1</v>
      </c>
      <c r="N689" s="72" t="str">
        <f t="shared" si="10"/>
        <v xml:space="preserve">Default Value is "the existing configuration". Possible values are "true" or "false". </v>
      </c>
    </row>
    <row r="690" spans="1:14" s="1" customFormat="1" x14ac:dyDescent="0.25">
      <c r="A690" s="33">
        <f>VLOOKUP(C690,_RESOURCE_MAP[],3,FALSE)</f>
        <v>2</v>
      </c>
      <c r="B690" s="25" t="str">
        <f>IFERROR(VLOOKUP(C690,_PACKAGES_MAP[],3,FALSE),"-")</f>
        <v>-</v>
      </c>
      <c r="C690" s="32" t="s">
        <v>39</v>
      </c>
      <c r="D690" s="32" t="s">
        <v>21</v>
      </c>
      <c r="E690" s="32" t="s">
        <v>661</v>
      </c>
      <c r="F690" s="32" t="str">
        <f>VLOOKUP(C690,_RESOURCE_MAP[],2,FALSE)</f>
        <v>DMZ</v>
      </c>
      <c r="G690" s="46" t="str">
        <f>CONCATENATE(F690," ",VLOOKUP(E690,_FIELDS_DESCRIPTION_MAP[],2,FALSE))</f>
        <v>DMZ isolate traffic flag.</v>
      </c>
      <c r="H690" s="32" t="s">
        <v>567</v>
      </c>
      <c r="I690" s="32" t="s">
        <v>564</v>
      </c>
      <c r="J690" s="32" t="s">
        <v>561</v>
      </c>
      <c r="K690" s="34" t="s">
        <v>1658</v>
      </c>
      <c r="L690" s="34" t="s">
        <v>1184</v>
      </c>
      <c r="M690" s="34" t="s">
        <v>1</v>
      </c>
      <c r="N690" s="72" t="str">
        <f t="shared" si="10"/>
        <v xml:space="preserve">Default Value is "the existing configuration". Possible values are "true" or "false". </v>
      </c>
    </row>
    <row r="691" spans="1:14" s="1" customFormat="1" x14ac:dyDescent="0.25">
      <c r="A691" s="33">
        <f>VLOOKUP(C691,_RESOURCE_MAP[],3,FALSE)</f>
        <v>2</v>
      </c>
      <c r="B691" s="25" t="str">
        <f>IFERROR(VLOOKUP(C691,_PACKAGES_MAP[],3,FALSE),"-")</f>
        <v>-</v>
      </c>
      <c r="C691" s="32" t="s">
        <v>39</v>
      </c>
      <c r="D691" s="32" t="s">
        <v>21</v>
      </c>
      <c r="E691" s="32" t="s">
        <v>636</v>
      </c>
      <c r="F691" s="32" t="str">
        <f>VLOOKUP(C691,_RESOURCE_MAP[],2,FALSE)</f>
        <v>DMZ</v>
      </c>
      <c r="G691" s="46" t="str">
        <f>CONCATENATE(F691," ",VLOOKUP(E691,_FIELDS_DESCRIPTION_MAP[],2,FALSE))</f>
        <v>DMZ MAC address.</v>
      </c>
      <c r="H691" s="32" t="s">
        <v>2591</v>
      </c>
      <c r="I691" s="32" t="s">
        <v>564</v>
      </c>
      <c r="J691" s="32" t="s">
        <v>561</v>
      </c>
      <c r="K691" s="34" t="s">
        <v>1658</v>
      </c>
      <c r="L691" s="34" t="s">
        <v>1</v>
      </c>
      <c r="M691" s="34" t="s">
        <v>1241</v>
      </c>
      <c r="N691" s="72" t="str">
        <f t="shared" si="10"/>
        <v>Default Value is "the existing configuration". Format is AA:BB:CC:00:11:22:33.</v>
      </c>
    </row>
    <row r="692" spans="1:14" s="1" customFormat="1" x14ac:dyDescent="0.25">
      <c r="A692" s="33">
        <f>VLOOKUP(C692,_RESOURCE_MAP[],3,FALSE)</f>
        <v>2</v>
      </c>
      <c r="B692" s="25" t="str">
        <f>IFERROR(VLOOKUP(C692,_PACKAGES_MAP[],3,FALSE),"-")</f>
        <v>-</v>
      </c>
      <c r="C692" s="32" t="s">
        <v>39</v>
      </c>
      <c r="D692" s="32" t="s">
        <v>21</v>
      </c>
      <c r="E692" s="32" t="s">
        <v>633</v>
      </c>
      <c r="F692" s="32" t="str">
        <f>VLOOKUP(C692,_RESOURCE_MAP[],2,FALSE)</f>
        <v>DMZ</v>
      </c>
      <c r="G692" s="46" t="str">
        <f>CONCATENATE(F692," ",VLOOKUP(E692,_FIELDS_DESCRIPTION_MAP[],2,FALSE))</f>
        <v>DMZ received bytes count.</v>
      </c>
      <c r="H692" s="32" t="s">
        <v>570</v>
      </c>
      <c r="I692" s="32" t="s">
        <v>564</v>
      </c>
      <c r="J692" s="32" t="s">
        <v>561</v>
      </c>
      <c r="K692" s="34" t="s">
        <v>1658</v>
      </c>
      <c r="L692" s="34" t="s">
        <v>1205</v>
      </c>
      <c r="M692" s="34" t="s">
        <v>1</v>
      </c>
      <c r="N692" s="72" t="str">
        <f t="shared" si="10"/>
        <v xml:space="preserve">Default Value is "the existing configuration". Possible values are &gt;= 0. </v>
      </c>
    </row>
    <row r="693" spans="1:14" s="1" customFormat="1" x14ac:dyDescent="0.25">
      <c r="A693" s="33">
        <f>VLOOKUP(C693,_RESOURCE_MAP[],3,FALSE)</f>
        <v>2</v>
      </c>
      <c r="B693" s="25" t="str">
        <f>IFERROR(VLOOKUP(C693,_PACKAGES_MAP[],3,FALSE),"-")</f>
        <v>-</v>
      </c>
      <c r="C693" s="32" t="s">
        <v>39</v>
      </c>
      <c r="D693" s="32" t="s">
        <v>21</v>
      </c>
      <c r="E693" s="32" t="s">
        <v>632</v>
      </c>
      <c r="F693" s="32" t="str">
        <f>VLOOKUP(C693,_RESOURCE_MAP[],2,FALSE)</f>
        <v>DMZ</v>
      </c>
      <c r="G693" s="46" t="str">
        <f>CONCATENATE(F693," ",VLOOKUP(E693,_FIELDS_DESCRIPTION_MAP[],2,FALSE))</f>
        <v>DMZ transmitted bytes count.</v>
      </c>
      <c r="H693" s="32" t="s">
        <v>570</v>
      </c>
      <c r="I693" s="32" t="s">
        <v>564</v>
      </c>
      <c r="J693" s="32" t="s">
        <v>561</v>
      </c>
      <c r="K693" s="34" t="s">
        <v>1658</v>
      </c>
      <c r="L693" s="34" t="s">
        <v>1205</v>
      </c>
      <c r="M693" s="34" t="s">
        <v>1</v>
      </c>
      <c r="N693" s="72" t="str">
        <f t="shared" si="10"/>
        <v xml:space="preserve">Default Value is "the existing configuration". Possible values are &gt;= 0. </v>
      </c>
    </row>
    <row r="694" spans="1:14" s="1" customFormat="1" x14ac:dyDescent="0.25">
      <c r="A694" s="33">
        <f>VLOOKUP(C694,_RESOURCE_MAP[],3,FALSE)</f>
        <v>2</v>
      </c>
      <c r="B694" s="25" t="str">
        <f>IFERROR(VLOOKUP(C694,_PACKAGES_MAP[],3,FALSE),"-")</f>
        <v>-</v>
      </c>
      <c r="C694" s="32" t="s">
        <v>39</v>
      </c>
      <c r="D694" s="32" t="s">
        <v>21</v>
      </c>
      <c r="E694" s="32" t="s">
        <v>631</v>
      </c>
      <c r="F694" s="32" t="str">
        <f>VLOOKUP(C694,_RESOURCE_MAP[],2,FALSE)</f>
        <v>DMZ</v>
      </c>
      <c r="G694" s="46" t="str">
        <f>CONCATENATE(F694," ",VLOOKUP(E694,_FIELDS_DESCRIPTION_MAP[],2,FALSE))</f>
        <v>DMZ received packets count.</v>
      </c>
      <c r="H694" s="32" t="s">
        <v>570</v>
      </c>
      <c r="I694" s="32" t="s">
        <v>564</v>
      </c>
      <c r="J694" s="32" t="s">
        <v>561</v>
      </c>
      <c r="K694" s="34" t="s">
        <v>1658</v>
      </c>
      <c r="L694" s="34" t="s">
        <v>1205</v>
      </c>
      <c r="M694" s="34" t="s">
        <v>1</v>
      </c>
      <c r="N694" s="72" t="str">
        <f t="shared" si="10"/>
        <v xml:space="preserve">Default Value is "the existing configuration". Possible values are &gt;= 0. </v>
      </c>
    </row>
    <row r="695" spans="1:14" s="1" customFormat="1" x14ac:dyDescent="0.25">
      <c r="A695" s="33">
        <f>VLOOKUP(C695,_RESOURCE_MAP[],3,FALSE)</f>
        <v>2</v>
      </c>
      <c r="B695" s="25" t="str">
        <f>IFERROR(VLOOKUP(C695,_PACKAGES_MAP[],3,FALSE),"-")</f>
        <v>-</v>
      </c>
      <c r="C695" s="32" t="s">
        <v>39</v>
      </c>
      <c r="D695" s="32" t="s">
        <v>21</v>
      </c>
      <c r="E695" s="32" t="s">
        <v>630</v>
      </c>
      <c r="F695" s="32" t="str">
        <f>VLOOKUP(C695,_RESOURCE_MAP[],2,FALSE)</f>
        <v>DMZ</v>
      </c>
      <c r="G695" s="46" t="str">
        <f>CONCATENATE(F695," ",VLOOKUP(E695,_FIELDS_DESCRIPTION_MAP[],2,FALSE))</f>
        <v>DMZ transmitted packets count.</v>
      </c>
      <c r="H695" s="32" t="s">
        <v>570</v>
      </c>
      <c r="I695" s="32" t="s">
        <v>564</v>
      </c>
      <c r="J695" s="32" t="s">
        <v>561</v>
      </c>
      <c r="K695" s="34" t="s">
        <v>1658</v>
      </c>
      <c r="L695" s="34" t="s">
        <v>1205</v>
      </c>
      <c r="M695" s="34" t="s">
        <v>1</v>
      </c>
      <c r="N695" s="72" t="str">
        <f t="shared" si="10"/>
        <v xml:space="preserve">Default Value is "the existing configuration". Possible values are &gt;= 0. </v>
      </c>
    </row>
    <row r="696" spans="1:14" s="1" customFormat="1" x14ac:dyDescent="0.25">
      <c r="A696" s="33">
        <f>VLOOKUP(C696,_RESOURCE_MAP[],3,FALSE)</f>
        <v>2</v>
      </c>
      <c r="B696" s="25" t="str">
        <f>IFERROR(VLOOKUP(C696,_PACKAGES_MAP[],3,FALSE),"-")</f>
        <v>-</v>
      </c>
      <c r="C696" s="32" t="s">
        <v>39</v>
      </c>
      <c r="D696" s="32" t="s">
        <v>21</v>
      </c>
      <c r="E696" s="32" t="s">
        <v>662</v>
      </c>
      <c r="F696" s="32" t="str">
        <f>VLOOKUP(C696,_RESOURCE_MAP[],2,FALSE)</f>
        <v>DMZ</v>
      </c>
      <c r="G696" s="46" t="str">
        <f>CONCATENATE(F696," ",VLOOKUP(E696,_FIELDS_DESCRIPTION_MAP[],2,FALSE))</f>
        <v>DMZ network subnet.</v>
      </c>
      <c r="H696" s="32" t="s">
        <v>565</v>
      </c>
      <c r="I696" s="32" t="s">
        <v>564</v>
      </c>
      <c r="J696" s="32" t="s">
        <v>561</v>
      </c>
      <c r="K696" s="34" t="s">
        <v>1658</v>
      </c>
      <c r="L696" s="34" t="s">
        <v>1</v>
      </c>
      <c r="M696" s="34" t="s">
        <v>1</v>
      </c>
      <c r="N696" s="72" t="str">
        <f t="shared" si="10"/>
        <v xml:space="preserve">Default Value is "the existing configuration". </v>
      </c>
    </row>
    <row r="697" spans="1:14" s="1" customFormat="1" x14ac:dyDescent="0.25">
      <c r="A697" s="33">
        <f>VLOOKUP(C697,_RESOURCE_MAP[],3,FALSE)</f>
        <v>2</v>
      </c>
      <c r="B697" s="25" t="str">
        <f>IFERROR(VLOOKUP(C697,_PACKAGES_MAP[],3,FALSE),"-")</f>
        <v>-</v>
      </c>
      <c r="C697" s="32" t="s">
        <v>37</v>
      </c>
      <c r="D697" s="32" t="s">
        <v>19</v>
      </c>
      <c r="E697" s="32" t="s">
        <v>566</v>
      </c>
      <c r="F697" s="32" t="str">
        <f>VLOOKUP(C697,_RESOURCE_MAP[],2,FALSE)</f>
        <v>NAT Rule</v>
      </c>
      <c r="G697" s="46" t="str">
        <f>CONCATENATE(F697," ",VLOOKUP(E697,_FIELDS_DESCRIPTION_MAP[],2,FALSE))</f>
        <v>NAT Rule administrative status.</v>
      </c>
      <c r="H697" s="32" t="s">
        <v>567</v>
      </c>
      <c r="I697" s="32" t="s">
        <v>564</v>
      </c>
      <c r="J697" s="32" t="s">
        <v>561</v>
      </c>
      <c r="K697" s="34" t="s">
        <v>1183</v>
      </c>
      <c r="L697" s="34" t="s">
        <v>1184</v>
      </c>
      <c r="M697" s="34" t="s">
        <v>1</v>
      </c>
      <c r="N697" s="72" t="str">
        <f t="shared" si="10"/>
        <v xml:space="preserve">Default Value is "true". Possible values are "true" or "false". </v>
      </c>
    </row>
    <row r="698" spans="1:14" s="1" customFormat="1" x14ac:dyDescent="0.25">
      <c r="A698" s="33">
        <f>VLOOKUP(C698,_RESOURCE_MAP[],3,FALSE)</f>
        <v>2</v>
      </c>
      <c r="B698" s="25" t="str">
        <f>IFERROR(VLOOKUP(C698,_PACKAGES_MAP[],3,FALSE),"-")</f>
        <v>-</v>
      </c>
      <c r="C698" s="32" t="s">
        <v>37</v>
      </c>
      <c r="D698" s="32" t="s">
        <v>19</v>
      </c>
      <c r="E698" s="32" t="s">
        <v>558</v>
      </c>
      <c r="F698" s="32" t="str">
        <f>VLOOKUP(C698,_RESOURCE_MAP[],2,FALSE)</f>
        <v>NAT Rule</v>
      </c>
      <c r="G698" s="46" t="str">
        <f>CONCATENATE(F698," ",VLOOKUP(E698,_FIELDS_DESCRIPTION_MAP[],2,FALSE))</f>
        <v>NAT Rule unique identifier.</v>
      </c>
      <c r="H698" s="32" t="s">
        <v>565</v>
      </c>
      <c r="I698" s="32" t="s">
        <v>563</v>
      </c>
      <c r="J698" s="32" t="s">
        <v>561</v>
      </c>
      <c r="K698" s="34" t="s">
        <v>1185</v>
      </c>
      <c r="L698" s="34" t="s">
        <v>1194</v>
      </c>
      <c r="M698" s="34" t="s">
        <v>1193</v>
      </c>
      <c r="N698" s="72" t="str">
        <f t="shared" si="10"/>
        <v>Default Value is "Integer starting at 0". Possible values are any string with length from 1 up to 64 chars. Format is 1 up to 64 chars.</v>
      </c>
    </row>
    <row r="699" spans="1:14" s="1" customFormat="1" x14ac:dyDescent="0.25">
      <c r="A699" s="33">
        <f>VLOOKUP(C699,_RESOURCE_MAP[],3,FALSE)</f>
        <v>2</v>
      </c>
      <c r="B699" s="25" t="str">
        <f>IFERROR(VLOOKUP(C699,_PACKAGES_MAP[],3,FALSE),"-")</f>
        <v>-</v>
      </c>
      <c r="C699" s="32" t="s">
        <v>37</v>
      </c>
      <c r="D699" s="32" t="s">
        <v>19</v>
      </c>
      <c r="E699" s="32" t="s">
        <v>605</v>
      </c>
      <c r="F699" s="32" t="str">
        <f>VLOOKUP(C699,_RESOURCE_MAP[],2,FALSE)</f>
        <v>NAT Rule</v>
      </c>
      <c r="G699" s="46" t="str">
        <f>CONCATENATE(F699," ",VLOOKUP(E699,_FIELDS_DESCRIPTION_MAP[],2,FALSE))</f>
        <v>NAT Rule interface.</v>
      </c>
      <c r="H699" s="32" t="s">
        <v>20</v>
      </c>
      <c r="I699" s="32" t="s">
        <v>564</v>
      </c>
      <c r="J699" s="32" t="s">
        <v>561</v>
      </c>
      <c r="K699" s="34" t="s">
        <v>1825</v>
      </c>
      <c r="L699" s="34" t="s">
        <v>1232</v>
      </c>
      <c r="M699" s="34" t="s">
        <v>1</v>
      </c>
      <c r="N699" s="72" t="str">
        <f t="shared" si="10"/>
        <v xml:space="preserve">Default Value is "The currently active "Services.Broadband.Data" interface.". Possible values are valid "Interfaces.IP.{InterfaceId}" object. </v>
      </c>
    </row>
    <row r="700" spans="1:14" s="1" customFormat="1" x14ac:dyDescent="0.25">
      <c r="A700" s="33">
        <f>VLOOKUP(C700,_RESOURCE_MAP[],3,FALSE)</f>
        <v>2</v>
      </c>
      <c r="B700" s="25" t="str">
        <f>IFERROR(VLOOKUP(C700,_PACKAGES_MAP[],3,FALSE),"-")</f>
        <v>-</v>
      </c>
      <c r="C700" s="32" t="s">
        <v>37</v>
      </c>
      <c r="D700" s="32" t="s">
        <v>19</v>
      </c>
      <c r="E700" s="32" t="s">
        <v>635</v>
      </c>
      <c r="F700" s="32" t="str">
        <f>VLOOKUP(C700,_RESOURCE_MAP[],2,FALSE)</f>
        <v>NAT Rule</v>
      </c>
      <c r="G700" s="46" t="str">
        <f>CONCATENATE(F700," ",VLOOKUP(E700,_FIELDS_DESCRIPTION_MAP[],2,FALSE))</f>
        <v>NAT Rule IP address.</v>
      </c>
      <c r="H700" s="32" t="s">
        <v>2588</v>
      </c>
      <c r="I700" s="32" t="s">
        <v>564</v>
      </c>
      <c r="J700" s="32" t="s">
        <v>552</v>
      </c>
      <c r="K700" s="34" t="s">
        <v>1</v>
      </c>
      <c r="L700" s="34" t="s">
        <v>1</v>
      </c>
      <c r="M700" s="34" t="s">
        <v>1</v>
      </c>
      <c r="N700" s="72" t="str">
        <f t="shared" si="10"/>
        <v>-</v>
      </c>
    </row>
    <row r="701" spans="1:14" s="1" customFormat="1" x14ac:dyDescent="0.25">
      <c r="A701" s="33">
        <f>VLOOKUP(C701,_RESOURCE_MAP[],3,FALSE)</f>
        <v>2</v>
      </c>
      <c r="B701" s="25" t="str">
        <f>IFERROR(VLOOKUP(C701,_PACKAGES_MAP[],3,FALSE),"-")</f>
        <v>-</v>
      </c>
      <c r="C701" s="32" t="s">
        <v>37</v>
      </c>
      <c r="D701" s="32" t="s">
        <v>19</v>
      </c>
      <c r="E701" s="32" t="s">
        <v>663</v>
      </c>
      <c r="F701" s="32" t="str">
        <f>VLOOKUP(C701,_RESOURCE_MAP[],2,FALSE)</f>
        <v>NAT Rule</v>
      </c>
      <c r="G701" s="46" t="str">
        <f>CONCATENATE(F701," ",VLOOKUP(E701,_FIELDS_DESCRIPTION_MAP[],2,FALSE))</f>
        <v>NAT Rule template.</v>
      </c>
      <c r="H701" s="32" t="s">
        <v>565</v>
      </c>
      <c r="I701" s="32" t="s">
        <v>564</v>
      </c>
      <c r="J701" s="32" t="s">
        <v>552</v>
      </c>
      <c r="K701" s="34" t="s">
        <v>1</v>
      </c>
      <c r="L701" s="34" t="s">
        <v>1314</v>
      </c>
      <c r="M701" s="34" t="s">
        <v>1</v>
      </c>
      <c r="N701" s="72" t="str">
        <f t="shared" si="10"/>
        <v xml:space="preserve">Possible values are valid "Services.Local.Firewall.NAT.Templates.{TemplateId}" object. </v>
      </c>
    </row>
    <row r="702" spans="1:14" s="1" customFormat="1" x14ac:dyDescent="0.25">
      <c r="A702" s="33">
        <f>VLOOKUP(C702,_RESOURCE_MAP[],3,FALSE)</f>
        <v>2</v>
      </c>
      <c r="B702" s="25" t="str">
        <f>IFERROR(VLOOKUP(C702,_PACKAGES_MAP[],3,FALSE),"-")</f>
        <v>-</v>
      </c>
      <c r="C702" s="32" t="s">
        <v>37</v>
      </c>
      <c r="D702" s="32" t="s">
        <v>20</v>
      </c>
      <c r="E702" s="32" t="s">
        <v>569</v>
      </c>
      <c r="F702" s="32" t="str">
        <f>VLOOKUP(C702,_RESOURCE_MAP[],2,FALSE)</f>
        <v>NAT Rule</v>
      </c>
      <c r="G702" s="46" t="str">
        <f>CONCATENATE(F702," ",VLOOKUP(E702,_FIELDS_DESCRIPTION_MAP[],2,FALSE))</f>
        <v>NAT Rule maximum number of returned entries.</v>
      </c>
      <c r="H702" s="32" t="s">
        <v>570</v>
      </c>
      <c r="I702" s="32" t="s">
        <v>563</v>
      </c>
      <c r="J702" s="32" t="s">
        <v>561</v>
      </c>
      <c r="K702" s="34" t="s">
        <v>1186</v>
      </c>
      <c r="L702" s="34" t="s">
        <v>1187</v>
      </c>
      <c r="M702" s="34" t="s">
        <v>1</v>
      </c>
      <c r="N702" s="72" t="str">
        <f t="shared" si="10"/>
        <v xml:space="preserve">Default Value is "0". Possible values are "0" to fetch all entries or positive integer. </v>
      </c>
    </row>
    <row r="703" spans="1:14" s="1" customFormat="1" x14ac:dyDescent="0.25">
      <c r="A703" s="33">
        <f>VLOOKUP(C703,_RESOURCE_MAP[],3,FALSE)</f>
        <v>2</v>
      </c>
      <c r="B703" s="25" t="str">
        <f>IFERROR(VLOOKUP(C703,_PACKAGES_MAP[],3,FALSE),"-")</f>
        <v>-</v>
      </c>
      <c r="C703" s="32" t="s">
        <v>37</v>
      </c>
      <c r="D703" s="32" t="s">
        <v>20</v>
      </c>
      <c r="E703" s="32" t="s">
        <v>20</v>
      </c>
      <c r="F703" s="32" t="str">
        <f>VLOOKUP(C703,_RESOURCE_MAP[],2,FALSE)</f>
        <v>NAT Rule</v>
      </c>
      <c r="G703" s="46" t="str">
        <f>CONCATENATE(F703," ",VLOOKUP(E703,_FIELDS_DESCRIPTION_MAP[],2,FALSE))</f>
        <v>NAT Rule list of entries.</v>
      </c>
      <c r="H703" s="32" t="s">
        <v>20</v>
      </c>
      <c r="I703" s="32" t="s">
        <v>572</v>
      </c>
      <c r="J703" s="32" t="s">
        <v>1</v>
      </c>
      <c r="K703" s="34" t="s">
        <v>1</v>
      </c>
      <c r="L703" s="34" t="s">
        <v>1</v>
      </c>
      <c r="M703" s="34" t="s">
        <v>1</v>
      </c>
      <c r="N703" s="72" t="str">
        <f t="shared" si="10"/>
        <v>-</v>
      </c>
    </row>
    <row r="704" spans="1:14" s="1" customFormat="1" x14ac:dyDescent="0.25">
      <c r="A704" s="33">
        <f>VLOOKUP(C704,_RESOURCE_MAP[],3,FALSE)</f>
        <v>2</v>
      </c>
      <c r="B704" s="25" t="str">
        <f>IFERROR(VLOOKUP(C704,_PACKAGES_MAP[],3,FALSE),"-")</f>
        <v>-</v>
      </c>
      <c r="C704" s="32" t="s">
        <v>37</v>
      </c>
      <c r="D704" s="32" t="s">
        <v>20</v>
      </c>
      <c r="E704" s="32" t="s">
        <v>571</v>
      </c>
      <c r="F704" s="32" t="str">
        <f>VLOOKUP(C704,_RESOURCE_MAP[],2,FALSE)</f>
        <v>NAT Rule</v>
      </c>
      <c r="G704" s="46" t="str">
        <f>CONCATENATE(F704," ",VLOOKUP(E704,_FIELDS_DESCRIPTION_MAP[],2,FALSE))</f>
        <v>NAT Rule list start offset.</v>
      </c>
      <c r="H704" s="32" t="s">
        <v>570</v>
      </c>
      <c r="I704" s="32" t="s">
        <v>563</v>
      </c>
      <c r="J704" s="32" t="s">
        <v>561</v>
      </c>
      <c r="K704" s="34" t="s">
        <v>1186</v>
      </c>
      <c r="L704" s="34" t="s">
        <v>1187</v>
      </c>
      <c r="M704" s="34" t="s">
        <v>1</v>
      </c>
      <c r="N704" s="72" t="str">
        <f t="shared" si="10"/>
        <v xml:space="preserve">Default Value is "0". Possible values are "0" to fetch all entries or positive integer. </v>
      </c>
    </row>
    <row r="705" spans="1:14" s="1" customFormat="1" x14ac:dyDescent="0.25">
      <c r="A705" s="33">
        <f>VLOOKUP(C705,_RESOURCE_MAP[],3,FALSE)</f>
        <v>2</v>
      </c>
      <c r="B705" s="25" t="str">
        <f>IFERROR(VLOOKUP(C705,_PACKAGES_MAP[],3,FALSE),"-")</f>
        <v>-</v>
      </c>
      <c r="C705" s="32" t="s">
        <v>38</v>
      </c>
      <c r="D705" s="32" t="s">
        <v>22</v>
      </c>
      <c r="E705" s="32" t="s">
        <v>566</v>
      </c>
      <c r="F705" s="32" t="str">
        <f>VLOOKUP(C705,_RESOURCE_MAP[],2,FALSE)</f>
        <v>NAT Rule</v>
      </c>
      <c r="G705" s="46" t="str">
        <f>CONCATENATE(F705," ",VLOOKUP(E705,_FIELDS_DESCRIPTION_MAP[],2,FALSE))</f>
        <v>NAT Rule administrative status.</v>
      </c>
      <c r="H705" s="32" t="s">
        <v>567</v>
      </c>
      <c r="I705" s="32" t="s">
        <v>572</v>
      </c>
      <c r="J705" s="32" t="s">
        <v>1</v>
      </c>
      <c r="K705" s="34" t="s">
        <v>1</v>
      </c>
      <c r="L705" s="34" t="s">
        <v>1184</v>
      </c>
      <c r="M705" s="34" t="s">
        <v>1</v>
      </c>
      <c r="N705" s="72" t="str">
        <f t="shared" si="10"/>
        <v xml:space="preserve">Possible values are "true" or "false". </v>
      </c>
    </row>
    <row r="706" spans="1:14" s="1" customFormat="1" x14ac:dyDescent="0.25">
      <c r="A706" s="33">
        <f>VLOOKUP(C706,_RESOURCE_MAP[],3,FALSE)</f>
        <v>2</v>
      </c>
      <c r="B706" s="25" t="str">
        <f>IFERROR(VLOOKUP(C706,_PACKAGES_MAP[],3,FALSE),"-")</f>
        <v>-</v>
      </c>
      <c r="C706" s="32" t="s">
        <v>38</v>
      </c>
      <c r="D706" s="32" t="s">
        <v>22</v>
      </c>
      <c r="E706" s="32" t="s">
        <v>558</v>
      </c>
      <c r="F706" s="32" t="str">
        <f>VLOOKUP(C706,_RESOURCE_MAP[],2,FALSE)</f>
        <v>NAT Rule</v>
      </c>
      <c r="G706" s="46" t="str">
        <f>CONCATENATE(F706," ",VLOOKUP(E706,_FIELDS_DESCRIPTION_MAP[],2,FALSE))</f>
        <v>NAT Rule unique identifier.</v>
      </c>
      <c r="H706" s="32" t="s">
        <v>565</v>
      </c>
      <c r="I706" s="32" t="s">
        <v>572</v>
      </c>
      <c r="J706" s="32" t="s">
        <v>1</v>
      </c>
      <c r="K706" s="34" t="s">
        <v>1</v>
      </c>
      <c r="L706" s="34" t="s">
        <v>1194</v>
      </c>
      <c r="M706" s="34" t="s">
        <v>1193</v>
      </c>
      <c r="N706" s="72" t="str">
        <f t="shared" ref="N706:N769" si="11">IF(AND(K706="-",L706="-",M706="-"),"-",CONCATENATE(IF(K706="-","",CONCATENATE("Default Value is """,K706,""". ")),IF(L706="-","",CONCATENATE("Possible values are ",L706,". ")),IF(M706="-","",CONCATENATE("Format is ",M706,"."))))</f>
        <v>Possible values are any string with length from 1 up to 64 chars. Format is 1 up to 64 chars.</v>
      </c>
    </row>
    <row r="707" spans="1:14" s="1" customFormat="1" x14ac:dyDescent="0.25">
      <c r="A707" s="33">
        <f>VLOOKUP(C707,_RESOURCE_MAP[],3,FALSE)</f>
        <v>2</v>
      </c>
      <c r="B707" s="25" t="str">
        <f>IFERROR(VLOOKUP(C707,_PACKAGES_MAP[],3,FALSE),"-")</f>
        <v>-</v>
      </c>
      <c r="C707" s="32" t="s">
        <v>38</v>
      </c>
      <c r="D707" s="32" t="s">
        <v>22</v>
      </c>
      <c r="E707" s="32" t="s">
        <v>605</v>
      </c>
      <c r="F707" s="32" t="str">
        <f>VLOOKUP(C707,_RESOURCE_MAP[],2,FALSE)</f>
        <v>NAT Rule</v>
      </c>
      <c r="G707" s="46" t="str">
        <f>CONCATENATE(F707," ",VLOOKUP(E707,_FIELDS_DESCRIPTION_MAP[],2,FALSE))</f>
        <v>NAT Rule interface.</v>
      </c>
      <c r="H707" s="32" t="s">
        <v>20</v>
      </c>
      <c r="I707" s="32" t="s">
        <v>572</v>
      </c>
      <c r="J707" s="32" t="s">
        <v>1</v>
      </c>
      <c r="K707" s="34" t="s">
        <v>1</v>
      </c>
      <c r="L707" s="34" t="s">
        <v>1232</v>
      </c>
      <c r="M707" s="34" t="s">
        <v>1</v>
      </c>
      <c r="N707" s="72" t="str">
        <f t="shared" si="11"/>
        <v xml:space="preserve">Possible values are valid "Interfaces.IP.{InterfaceId}" object. </v>
      </c>
    </row>
    <row r="708" spans="1:14" s="1" customFormat="1" x14ac:dyDescent="0.25">
      <c r="A708" s="33">
        <f>VLOOKUP(C708,_RESOURCE_MAP[],3,FALSE)</f>
        <v>2</v>
      </c>
      <c r="B708" s="25" t="str">
        <f>IFERROR(VLOOKUP(C708,_PACKAGES_MAP[],3,FALSE),"-")</f>
        <v>-</v>
      </c>
      <c r="C708" s="32" t="s">
        <v>38</v>
      </c>
      <c r="D708" s="32" t="s">
        <v>22</v>
      </c>
      <c r="E708" s="32" t="s">
        <v>635</v>
      </c>
      <c r="F708" s="32" t="str">
        <f>VLOOKUP(C708,_RESOURCE_MAP[],2,FALSE)</f>
        <v>NAT Rule</v>
      </c>
      <c r="G708" s="46" t="str">
        <f>CONCATENATE(F708," ",VLOOKUP(E708,_FIELDS_DESCRIPTION_MAP[],2,FALSE))</f>
        <v>NAT Rule IP address.</v>
      </c>
      <c r="H708" s="32" t="s">
        <v>2588</v>
      </c>
      <c r="I708" s="32" t="s">
        <v>572</v>
      </c>
      <c r="J708" s="32" t="s">
        <v>1</v>
      </c>
      <c r="K708" s="34" t="s">
        <v>1</v>
      </c>
      <c r="L708" s="34" t="s">
        <v>1</v>
      </c>
      <c r="M708" s="34" t="s">
        <v>1</v>
      </c>
      <c r="N708" s="72" t="str">
        <f t="shared" si="11"/>
        <v>-</v>
      </c>
    </row>
    <row r="709" spans="1:14" s="1" customFormat="1" x14ac:dyDescent="0.25">
      <c r="A709" s="33">
        <f>VLOOKUP(C709,_RESOURCE_MAP[],3,FALSE)</f>
        <v>2</v>
      </c>
      <c r="B709" s="25" t="str">
        <f>IFERROR(VLOOKUP(C709,_PACKAGES_MAP[],3,FALSE),"-")</f>
        <v>-</v>
      </c>
      <c r="C709" s="32" t="s">
        <v>38</v>
      </c>
      <c r="D709" s="32" t="s">
        <v>22</v>
      </c>
      <c r="E709" s="32" t="s">
        <v>663</v>
      </c>
      <c r="F709" s="32" t="str">
        <f>VLOOKUP(C709,_RESOURCE_MAP[],2,FALSE)</f>
        <v>NAT Rule</v>
      </c>
      <c r="G709" s="46" t="str">
        <f>CONCATENATE(F709," ",VLOOKUP(E709,_FIELDS_DESCRIPTION_MAP[],2,FALSE))</f>
        <v>NAT Rule template.</v>
      </c>
      <c r="H709" s="32" t="s">
        <v>565</v>
      </c>
      <c r="I709" s="32" t="s">
        <v>572</v>
      </c>
      <c r="J709" s="32" t="s">
        <v>1</v>
      </c>
      <c r="K709" s="34" t="s">
        <v>1</v>
      </c>
      <c r="L709" s="34" t="s">
        <v>1314</v>
      </c>
      <c r="M709" s="34" t="s">
        <v>1</v>
      </c>
      <c r="N709" s="72" t="str">
        <f t="shared" si="11"/>
        <v xml:space="preserve">Possible values are valid "Services.Local.Firewall.NAT.Templates.{TemplateId}" object. </v>
      </c>
    </row>
    <row r="710" spans="1:14" s="1" customFormat="1" x14ac:dyDescent="0.25">
      <c r="A710" s="33">
        <f>VLOOKUP(C710,_RESOURCE_MAP[],3,FALSE)</f>
        <v>2</v>
      </c>
      <c r="B710" s="25" t="str">
        <f>IFERROR(VLOOKUP(C710,_PACKAGES_MAP[],3,FALSE),"-")</f>
        <v>-</v>
      </c>
      <c r="C710" s="32" t="s">
        <v>38</v>
      </c>
      <c r="D710" s="32" t="s">
        <v>21</v>
      </c>
      <c r="E710" s="32" t="s">
        <v>566</v>
      </c>
      <c r="F710" s="32" t="str">
        <f>VLOOKUP(C710,_RESOURCE_MAP[],2,FALSE)</f>
        <v>NAT Rule</v>
      </c>
      <c r="G710" s="46" t="str">
        <f>CONCATENATE(F710," ",VLOOKUP(E710,_FIELDS_DESCRIPTION_MAP[],2,FALSE))</f>
        <v>NAT Rule administrative status.</v>
      </c>
      <c r="H710" s="32" t="s">
        <v>567</v>
      </c>
      <c r="I710" s="32" t="s">
        <v>564</v>
      </c>
      <c r="J710" s="32" t="s">
        <v>561</v>
      </c>
      <c r="K710" s="34" t="s">
        <v>1658</v>
      </c>
      <c r="L710" s="34" t="s">
        <v>1184</v>
      </c>
      <c r="M710" s="34" t="s">
        <v>1</v>
      </c>
      <c r="N710" s="72" t="str">
        <f t="shared" si="11"/>
        <v xml:space="preserve">Default Value is "the existing configuration". Possible values are "true" or "false". </v>
      </c>
    </row>
    <row r="711" spans="1:14" s="1" customFormat="1" x14ac:dyDescent="0.25">
      <c r="A711" s="33">
        <f>VLOOKUP(C711,_RESOURCE_MAP[],3,FALSE)</f>
        <v>2</v>
      </c>
      <c r="B711" s="25" t="str">
        <f>IFERROR(VLOOKUP(C711,_PACKAGES_MAP[],3,FALSE),"-")</f>
        <v>-</v>
      </c>
      <c r="C711" s="32" t="s">
        <v>38</v>
      </c>
      <c r="D711" s="32" t="s">
        <v>21</v>
      </c>
      <c r="E711" s="32" t="s">
        <v>605</v>
      </c>
      <c r="F711" s="32" t="str">
        <f>VLOOKUP(C711,_RESOURCE_MAP[],2,FALSE)</f>
        <v>NAT Rule</v>
      </c>
      <c r="G711" s="46" t="str">
        <f>CONCATENATE(F711," ",VLOOKUP(E711,_FIELDS_DESCRIPTION_MAP[],2,FALSE))</f>
        <v>NAT Rule interface.</v>
      </c>
      <c r="H711" s="32" t="s">
        <v>20</v>
      </c>
      <c r="I711" s="32" t="s">
        <v>564</v>
      </c>
      <c r="J711" s="32" t="s">
        <v>561</v>
      </c>
      <c r="K711" s="34" t="s">
        <v>1658</v>
      </c>
      <c r="L711" s="34" t="s">
        <v>1232</v>
      </c>
      <c r="M711" s="34" t="s">
        <v>1</v>
      </c>
      <c r="N711" s="72" t="str">
        <f t="shared" si="11"/>
        <v xml:space="preserve">Default Value is "the existing configuration". Possible values are valid "Interfaces.IP.{InterfaceId}" object. </v>
      </c>
    </row>
    <row r="712" spans="1:14" s="1" customFormat="1" x14ac:dyDescent="0.25">
      <c r="A712" s="33">
        <f>VLOOKUP(C712,_RESOURCE_MAP[],3,FALSE)</f>
        <v>2</v>
      </c>
      <c r="B712" s="25" t="str">
        <f>IFERROR(VLOOKUP(C712,_PACKAGES_MAP[],3,FALSE),"-")</f>
        <v>-</v>
      </c>
      <c r="C712" s="32" t="s">
        <v>38</v>
      </c>
      <c r="D712" s="32" t="s">
        <v>21</v>
      </c>
      <c r="E712" s="32" t="s">
        <v>635</v>
      </c>
      <c r="F712" s="32" t="str">
        <f>VLOOKUP(C712,_RESOURCE_MAP[],2,FALSE)</f>
        <v>NAT Rule</v>
      </c>
      <c r="G712" s="46" t="str">
        <f>CONCATENATE(F712," ",VLOOKUP(E712,_FIELDS_DESCRIPTION_MAP[],2,FALSE))</f>
        <v>NAT Rule IP address.</v>
      </c>
      <c r="H712" s="32" t="s">
        <v>2588</v>
      </c>
      <c r="I712" s="32" t="s">
        <v>564</v>
      </c>
      <c r="J712" s="32" t="s">
        <v>561</v>
      </c>
      <c r="K712" s="34" t="s">
        <v>1658</v>
      </c>
      <c r="L712" s="34" t="s">
        <v>1</v>
      </c>
      <c r="M712" s="34" t="s">
        <v>1</v>
      </c>
      <c r="N712" s="72" t="str">
        <f t="shared" si="11"/>
        <v xml:space="preserve">Default Value is "the existing configuration". </v>
      </c>
    </row>
    <row r="713" spans="1:14" s="1" customFormat="1" x14ac:dyDescent="0.25">
      <c r="A713" s="33">
        <f>VLOOKUP(C713,_RESOURCE_MAP[],3,FALSE)</f>
        <v>2</v>
      </c>
      <c r="B713" s="25" t="str">
        <f>IFERROR(VLOOKUP(C713,_PACKAGES_MAP[],3,FALSE),"-")</f>
        <v>-</v>
      </c>
      <c r="C713" s="32" t="s">
        <v>38</v>
      </c>
      <c r="D713" s="32" t="s">
        <v>21</v>
      </c>
      <c r="E713" s="32" t="s">
        <v>663</v>
      </c>
      <c r="F713" s="32" t="str">
        <f>VLOOKUP(C713,_RESOURCE_MAP[],2,FALSE)</f>
        <v>NAT Rule</v>
      </c>
      <c r="G713" s="46" t="str">
        <f>CONCATENATE(F713," ",VLOOKUP(E713,_FIELDS_DESCRIPTION_MAP[],2,FALSE))</f>
        <v>NAT Rule template.</v>
      </c>
      <c r="H713" s="32" t="s">
        <v>565</v>
      </c>
      <c r="I713" s="32" t="s">
        <v>564</v>
      </c>
      <c r="J713" s="32" t="s">
        <v>561</v>
      </c>
      <c r="K713" s="34" t="s">
        <v>1658</v>
      </c>
      <c r="L713" s="34" t="s">
        <v>1314</v>
      </c>
      <c r="M713" s="34" t="s">
        <v>1</v>
      </c>
      <c r="N713" s="72" t="str">
        <f t="shared" si="11"/>
        <v xml:space="preserve">Default Value is "the existing configuration". Possible values are valid "Services.Local.Firewall.NAT.Templates.{TemplateId}" object. </v>
      </c>
    </row>
    <row r="714" spans="1:14" s="1" customFormat="1" x14ac:dyDescent="0.25">
      <c r="A714" s="33">
        <f>VLOOKUP(C714,_RESOURCE_MAP[],3,FALSE)</f>
        <v>2</v>
      </c>
      <c r="B714" s="25" t="str">
        <f>IFERROR(VLOOKUP(C714,_PACKAGES_MAP[],3,FALSE),"-")</f>
        <v>-</v>
      </c>
      <c r="C714" s="32" t="s">
        <v>224</v>
      </c>
      <c r="D714" s="32" t="s">
        <v>19</v>
      </c>
      <c r="E714" s="32" t="s">
        <v>558</v>
      </c>
      <c r="F714" s="32" t="str">
        <f>VLOOKUP(C714,_RESOURCE_MAP[],2,FALSE)</f>
        <v>NAT Template</v>
      </c>
      <c r="G714" s="46" t="str">
        <f>CONCATENATE(F714," ",VLOOKUP(E714,_FIELDS_DESCRIPTION_MAP[],2,FALSE))</f>
        <v>NAT Template unique identifier.</v>
      </c>
      <c r="H714" s="32" t="s">
        <v>565</v>
      </c>
      <c r="I714" s="32" t="s">
        <v>563</v>
      </c>
      <c r="J714" s="32" t="s">
        <v>561</v>
      </c>
      <c r="K714" s="34" t="s">
        <v>1185</v>
      </c>
      <c r="L714" s="34" t="s">
        <v>1194</v>
      </c>
      <c r="M714" s="34" t="s">
        <v>1193</v>
      </c>
      <c r="N714" s="72" t="str">
        <f t="shared" si="11"/>
        <v>Default Value is "Integer starting at 0". Possible values are any string with length from 1 up to 64 chars. Format is 1 up to 64 chars.</v>
      </c>
    </row>
    <row r="715" spans="1:14" s="1" customFormat="1" x14ac:dyDescent="0.25">
      <c r="A715" s="33">
        <f>VLOOKUP(C715,_RESOURCE_MAP[],3,FALSE)</f>
        <v>2</v>
      </c>
      <c r="B715" s="25" t="str">
        <f>IFERROR(VLOOKUP(C715,_PACKAGES_MAP[],3,FALSE),"-")</f>
        <v>-</v>
      </c>
      <c r="C715" s="32" t="s">
        <v>224</v>
      </c>
      <c r="D715" s="32" t="s">
        <v>19</v>
      </c>
      <c r="E715" s="32" t="s">
        <v>360</v>
      </c>
      <c r="F715" s="32" t="str">
        <f>VLOOKUP(C715,_RESOURCE_MAP[],2,FALSE)</f>
        <v>NAT Template</v>
      </c>
      <c r="G715" s="46" t="str">
        <f>CONCATENATE(F715," ",VLOOKUP(E715,_FIELDS_DESCRIPTION_MAP[],2,FALSE))</f>
        <v>NAT Template name (alias).</v>
      </c>
      <c r="H715" s="32" t="s">
        <v>565</v>
      </c>
      <c r="I715" s="32" t="s">
        <v>564</v>
      </c>
      <c r="J715" s="32" t="s">
        <v>552</v>
      </c>
      <c r="K715" s="34" t="s">
        <v>1</v>
      </c>
      <c r="L715" s="34" t="s">
        <v>1194</v>
      </c>
      <c r="M715" s="34" t="s">
        <v>1</v>
      </c>
      <c r="N715" s="72" t="str">
        <f t="shared" si="11"/>
        <v xml:space="preserve">Possible values are any string with length from 1 up to 64 chars. </v>
      </c>
    </row>
    <row r="716" spans="1:14" s="1" customFormat="1" x14ac:dyDescent="0.25">
      <c r="A716" s="33">
        <f>VLOOKUP(C716,_RESOURCE_MAP[],3,FALSE)</f>
        <v>2</v>
      </c>
      <c r="B716" s="25" t="str">
        <f>IFERROR(VLOOKUP(C716,_PACKAGES_MAP[],3,FALSE),"-")</f>
        <v>-</v>
      </c>
      <c r="C716" s="32" t="s">
        <v>224</v>
      </c>
      <c r="D716" s="32" t="s">
        <v>19</v>
      </c>
      <c r="E716" s="32" t="s">
        <v>664</v>
      </c>
      <c r="F716" s="32" t="str">
        <f>VLOOKUP(C716,_RESOURCE_MAP[],2,FALSE)</f>
        <v>NAT Template</v>
      </c>
      <c r="G716" s="46" t="str">
        <f>CONCATENATE(F716," ",VLOOKUP(E716,_FIELDS_DESCRIPTION_MAP[],2,FALSE))</f>
        <v>NAT Template external port.</v>
      </c>
      <c r="H716" s="32" t="s">
        <v>570</v>
      </c>
      <c r="I716" s="32" t="s">
        <v>564</v>
      </c>
      <c r="J716" s="32" t="s">
        <v>552</v>
      </c>
      <c r="K716" s="34" t="s">
        <v>1</v>
      </c>
      <c r="L716" s="34" t="s">
        <v>1264</v>
      </c>
      <c r="M716" s="34" t="s">
        <v>1</v>
      </c>
      <c r="N716" s="72" t="str">
        <f t="shared" si="11"/>
        <v xml:space="preserve">Possible values are 0-65536. </v>
      </c>
    </row>
    <row r="717" spans="1:14" s="1" customFormat="1" x14ac:dyDescent="0.25">
      <c r="A717" s="33">
        <f>VLOOKUP(C717,_RESOURCE_MAP[],3,FALSE)</f>
        <v>2</v>
      </c>
      <c r="B717" s="25" t="str">
        <f>IFERROR(VLOOKUP(C717,_PACKAGES_MAP[],3,FALSE),"-")</f>
        <v>-</v>
      </c>
      <c r="C717" s="32" t="s">
        <v>224</v>
      </c>
      <c r="D717" s="32" t="s">
        <v>19</v>
      </c>
      <c r="E717" s="32" t="s">
        <v>665</v>
      </c>
      <c r="F717" s="32" t="str">
        <f>VLOOKUP(C717,_RESOURCE_MAP[],2,FALSE)</f>
        <v>NAT Template</v>
      </c>
      <c r="G717" s="46" t="str">
        <f>CONCATENATE(F717," ",VLOOKUP(E717,_FIELDS_DESCRIPTION_MAP[],2,FALSE))</f>
        <v>NAT Template internal port.</v>
      </c>
      <c r="H717" s="32" t="s">
        <v>570</v>
      </c>
      <c r="I717" s="32" t="s">
        <v>564</v>
      </c>
      <c r="J717" s="32" t="s">
        <v>552</v>
      </c>
      <c r="K717" s="34" t="s">
        <v>1</v>
      </c>
      <c r="L717" s="34" t="s">
        <v>1264</v>
      </c>
      <c r="M717" s="34" t="s">
        <v>1</v>
      </c>
      <c r="N717" s="72" t="str">
        <f t="shared" si="11"/>
        <v xml:space="preserve">Possible values are 0-65536. </v>
      </c>
    </row>
    <row r="718" spans="1:14" s="1" customFormat="1" x14ac:dyDescent="0.25">
      <c r="A718" s="33">
        <f>VLOOKUP(C718,_RESOURCE_MAP[],3,FALSE)</f>
        <v>2</v>
      </c>
      <c r="B718" s="25" t="str">
        <f>IFERROR(VLOOKUP(C718,_PACKAGES_MAP[],3,FALSE),"-")</f>
        <v>-</v>
      </c>
      <c r="C718" s="32" t="s">
        <v>224</v>
      </c>
      <c r="D718" s="32" t="s">
        <v>19</v>
      </c>
      <c r="E718" s="32" t="s">
        <v>666</v>
      </c>
      <c r="F718" s="32" t="str">
        <f>VLOOKUP(C718,_RESOURCE_MAP[],2,FALSE)</f>
        <v>NAT Template</v>
      </c>
      <c r="G718" s="46" t="str">
        <f>CONCATENATE(F718," ",VLOOKUP(E718,_FIELDS_DESCRIPTION_MAP[],2,FALSE))</f>
        <v>NAT Template apply to TCP flag.</v>
      </c>
      <c r="H718" s="32" t="s">
        <v>567</v>
      </c>
      <c r="I718" s="32" t="s">
        <v>564</v>
      </c>
      <c r="J718" s="32" t="s">
        <v>552</v>
      </c>
      <c r="K718" s="34" t="s">
        <v>1</v>
      </c>
      <c r="L718" s="34" t="s">
        <v>1184</v>
      </c>
      <c r="M718" s="34" t="s">
        <v>1</v>
      </c>
      <c r="N718" s="72" t="str">
        <f t="shared" si="11"/>
        <v xml:space="preserve">Possible values are "true" or "false". </v>
      </c>
    </row>
    <row r="719" spans="1:14" s="1" customFormat="1" x14ac:dyDescent="0.25">
      <c r="A719" s="33">
        <f>VLOOKUP(C719,_RESOURCE_MAP[],3,FALSE)</f>
        <v>2</v>
      </c>
      <c r="B719" s="25" t="str">
        <f>IFERROR(VLOOKUP(C719,_PACKAGES_MAP[],3,FALSE),"-")</f>
        <v>-</v>
      </c>
      <c r="C719" s="32" t="s">
        <v>224</v>
      </c>
      <c r="D719" s="32" t="s">
        <v>19</v>
      </c>
      <c r="E719" s="32" t="s">
        <v>667</v>
      </c>
      <c r="F719" s="32" t="str">
        <f>VLOOKUP(C719,_RESOURCE_MAP[],2,FALSE)</f>
        <v>NAT Template</v>
      </c>
      <c r="G719" s="46" t="str">
        <f>CONCATENATE(F719," ",VLOOKUP(E719,_FIELDS_DESCRIPTION_MAP[],2,FALSE))</f>
        <v>NAT Template apply to UDP flag.</v>
      </c>
      <c r="H719" s="32" t="s">
        <v>567</v>
      </c>
      <c r="I719" s="32" t="s">
        <v>564</v>
      </c>
      <c r="J719" s="32" t="s">
        <v>552</v>
      </c>
      <c r="K719" s="34" t="s">
        <v>1</v>
      </c>
      <c r="L719" s="34" t="s">
        <v>1184</v>
      </c>
      <c r="M719" s="34" t="s">
        <v>1</v>
      </c>
      <c r="N719" s="72" t="str">
        <f t="shared" si="11"/>
        <v xml:space="preserve">Possible values are "true" or "false". </v>
      </c>
    </row>
    <row r="720" spans="1:14" s="1" customFormat="1" x14ac:dyDescent="0.25">
      <c r="A720" s="33">
        <f>VLOOKUP(C720,_RESOURCE_MAP[],3,FALSE)</f>
        <v>2</v>
      </c>
      <c r="B720" s="25" t="str">
        <f>IFERROR(VLOOKUP(C720,_PACKAGES_MAP[],3,FALSE),"-")</f>
        <v>-</v>
      </c>
      <c r="C720" s="32" t="s">
        <v>224</v>
      </c>
      <c r="D720" s="32" t="s">
        <v>20</v>
      </c>
      <c r="E720" s="32" t="s">
        <v>569</v>
      </c>
      <c r="F720" s="32" t="str">
        <f>VLOOKUP(C720,_RESOURCE_MAP[],2,FALSE)</f>
        <v>NAT Template</v>
      </c>
      <c r="G720" s="46" t="str">
        <f>CONCATENATE(F720," ",VLOOKUP(E720,_FIELDS_DESCRIPTION_MAP[],2,FALSE))</f>
        <v>NAT Template maximum number of returned entries.</v>
      </c>
      <c r="H720" s="32" t="s">
        <v>570</v>
      </c>
      <c r="I720" s="32" t="s">
        <v>563</v>
      </c>
      <c r="J720" s="32" t="s">
        <v>561</v>
      </c>
      <c r="K720" s="34" t="s">
        <v>1186</v>
      </c>
      <c r="L720" s="34" t="s">
        <v>1187</v>
      </c>
      <c r="M720" s="34" t="s">
        <v>1</v>
      </c>
      <c r="N720" s="72" t="str">
        <f t="shared" si="11"/>
        <v xml:space="preserve">Default Value is "0". Possible values are "0" to fetch all entries or positive integer. </v>
      </c>
    </row>
    <row r="721" spans="1:14" s="1" customFormat="1" x14ac:dyDescent="0.25">
      <c r="A721" s="33">
        <f>VLOOKUP(C721,_RESOURCE_MAP[],3,FALSE)</f>
        <v>2</v>
      </c>
      <c r="B721" s="25" t="str">
        <f>IFERROR(VLOOKUP(C721,_PACKAGES_MAP[],3,FALSE),"-")</f>
        <v>-</v>
      </c>
      <c r="C721" s="32" t="s">
        <v>224</v>
      </c>
      <c r="D721" s="32" t="s">
        <v>20</v>
      </c>
      <c r="E721" s="32" t="s">
        <v>20</v>
      </c>
      <c r="F721" s="32" t="str">
        <f>VLOOKUP(C721,_RESOURCE_MAP[],2,FALSE)</f>
        <v>NAT Template</v>
      </c>
      <c r="G721" s="46" t="str">
        <f>CONCATENATE(F721," ",VLOOKUP(E721,_FIELDS_DESCRIPTION_MAP[],2,FALSE))</f>
        <v>NAT Template list of entries.</v>
      </c>
      <c r="H721" s="32" t="s">
        <v>20</v>
      </c>
      <c r="I721" s="32" t="s">
        <v>572</v>
      </c>
      <c r="J721" s="32" t="s">
        <v>1</v>
      </c>
      <c r="K721" s="34" t="s">
        <v>1</v>
      </c>
      <c r="L721" s="34" t="s">
        <v>1</v>
      </c>
      <c r="M721" s="34" t="s">
        <v>1</v>
      </c>
      <c r="N721" s="72" t="str">
        <f t="shared" si="11"/>
        <v>-</v>
      </c>
    </row>
    <row r="722" spans="1:14" s="1" customFormat="1" x14ac:dyDescent="0.25">
      <c r="A722" s="33">
        <f>VLOOKUP(C722,_RESOURCE_MAP[],3,FALSE)</f>
        <v>2</v>
      </c>
      <c r="B722" s="25" t="str">
        <f>IFERROR(VLOOKUP(C722,_PACKAGES_MAP[],3,FALSE),"-")</f>
        <v>-</v>
      </c>
      <c r="C722" s="32" t="s">
        <v>224</v>
      </c>
      <c r="D722" s="32" t="s">
        <v>20</v>
      </c>
      <c r="E722" s="32" t="s">
        <v>571</v>
      </c>
      <c r="F722" s="32" t="str">
        <f>VLOOKUP(C722,_RESOURCE_MAP[],2,FALSE)</f>
        <v>NAT Template</v>
      </c>
      <c r="G722" s="46" t="str">
        <f>CONCATENATE(F722," ",VLOOKUP(E722,_FIELDS_DESCRIPTION_MAP[],2,FALSE))</f>
        <v>NAT Template list start offset.</v>
      </c>
      <c r="H722" s="32" t="s">
        <v>570</v>
      </c>
      <c r="I722" s="32" t="s">
        <v>563</v>
      </c>
      <c r="J722" s="32" t="s">
        <v>561</v>
      </c>
      <c r="K722" s="34" t="s">
        <v>1186</v>
      </c>
      <c r="L722" s="34" t="s">
        <v>1187</v>
      </c>
      <c r="M722" s="34" t="s">
        <v>1</v>
      </c>
      <c r="N722" s="72" t="str">
        <f t="shared" si="11"/>
        <v xml:space="preserve">Default Value is "0". Possible values are "0" to fetch all entries or positive integer. </v>
      </c>
    </row>
    <row r="723" spans="1:14" s="1" customFormat="1" x14ac:dyDescent="0.25">
      <c r="A723" s="33">
        <f>VLOOKUP(C723,_RESOURCE_MAP[],3,FALSE)</f>
        <v>2</v>
      </c>
      <c r="B723" s="25" t="str">
        <f>IFERROR(VLOOKUP(C723,_PACKAGES_MAP[],3,FALSE),"-")</f>
        <v>-</v>
      </c>
      <c r="C723" s="32" t="s">
        <v>225</v>
      </c>
      <c r="D723" s="32" t="s">
        <v>22</v>
      </c>
      <c r="E723" s="32" t="s">
        <v>558</v>
      </c>
      <c r="F723" s="32" t="str">
        <f>VLOOKUP(C723,_RESOURCE_MAP[],2,FALSE)</f>
        <v>NAT Template</v>
      </c>
      <c r="G723" s="46" t="str">
        <f>CONCATENATE(F723," ",VLOOKUP(E723,_FIELDS_DESCRIPTION_MAP[],2,FALSE))</f>
        <v>NAT Template unique identifier.</v>
      </c>
      <c r="H723" s="32" t="s">
        <v>565</v>
      </c>
      <c r="I723" s="32" t="s">
        <v>572</v>
      </c>
      <c r="J723" s="32" t="s">
        <v>1</v>
      </c>
      <c r="K723" s="34" t="s">
        <v>1</v>
      </c>
      <c r="L723" s="34" t="s">
        <v>1194</v>
      </c>
      <c r="M723" s="34" t="s">
        <v>1193</v>
      </c>
      <c r="N723" s="72" t="str">
        <f t="shared" si="11"/>
        <v>Possible values are any string with length from 1 up to 64 chars. Format is 1 up to 64 chars.</v>
      </c>
    </row>
    <row r="724" spans="1:14" s="1" customFormat="1" x14ac:dyDescent="0.25">
      <c r="A724" s="33">
        <f>VLOOKUP(C724,_RESOURCE_MAP[],3,FALSE)</f>
        <v>2</v>
      </c>
      <c r="B724" s="25" t="str">
        <f>IFERROR(VLOOKUP(C724,_PACKAGES_MAP[],3,FALSE),"-")</f>
        <v>-</v>
      </c>
      <c r="C724" s="32" t="s">
        <v>225</v>
      </c>
      <c r="D724" s="32" t="s">
        <v>22</v>
      </c>
      <c r="E724" s="32" t="s">
        <v>360</v>
      </c>
      <c r="F724" s="32" t="str">
        <f>VLOOKUP(C724,_RESOURCE_MAP[],2,FALSE)</f>
        <v>NAT Template</v>
      </c>
      <c r="G724" s="46" t="str">
        <f>CONCATENATE(F724," ",VLOOKUP(E724,_FIELDS_DESCRIPTION_MAP[],2,FALSE))</f>
        <v>NAT Template name (alias).</v>
      </c>
      <c r="H724" s="32" t="s">
        <v>565</v>
      </c>
      <c r="I724" s="32" t="s">
        <v>572</v>
      </c>
      <c r="J724" s="32" t="s">
        <v>1</v>
      </c>
      <c r="K724" s="34" t="s">
        <v>1</v>
      </c>
      <c r="L724" s="34" t="s">
        <v>1194</v>
      </c>
      <c r="M724" s="34" t="s">
        <v>1</v>
      </c>
      <c r="N724" s="72" t="str">
        <f t="shared" si="11"/>
        <v xml:space="preserve">Possible values are any string with length from 1 up to 64 chars. </v>
      </c>
    </row>
    <row r="725" spans="1:14" s="1" customFormat="1" x14ac:dyDescent="0.25">
      <c r="A725" s="33">
        <f>VLOOKUP(C725,_RESOURCE_MAP[],3,FALSE)</f>
        <v>2</v>
      </c>
      <c r="B725" s="25" t="str">
        <f>IFERROR(VLOOKUP(C725,_PACKAGES_MAP[],3,FALSE),"-")</f>
        <v>-</v>
      </c>
      <c r="C725" s="32" t="s">
        <v>225</v>
      </c>
      <c r="D725" s="32" t="s">
        <v>22</v>
      </c>
      <c r="E725" s="32" t="s">
        <v>664</v>
      </c>
      <c r="F725" s="32" t="str">
        <f>VLOOKUP(C725,_RESOURCE_MAP[],2,FALSE)</f>
        <v>NAT Template</v>
      </c>
      <c r="G725" s="46" t="str">
        <f>CONCATENATE(F725," ",VLOOKUP(E725,_FIELDS_DESCRIPTION_MAP[],2,FALSE))</f>
        <v>NAT Template external port.</v>
      </c>
      <c r="H725" s="32" t="s">
        <v>570</v>
      </c>
      <c r="I725" s="32" t="s">
        <v>572</v>
      </c>
      <c r="J725" s="32" t="s">
        <v>1</v>
      </c>
      <c r="K725" s="34" t="s">
        <v>1</v>
      </c>
      <c r="L725" s="34" t="s">
        <v>1264</v>
      </c>
      <c r="M725" s="34" t="s">
        <v>1</v>
      </c>
      <c r="N725" s="72" t="str">
        <f t="shared" si="11"/>
        <v xml:space="preserve">Possible values are 0-65536. </v>
      </c>
    </row>
    <row r="726" spans="1:14" s="1" customFormat="1" x14ac:dyDescent="0.25">
      <c r="A726" s="33">
        <f>VLOOKUP(C726,_RESOURCE_MAP[],3,FALSE)</f>
        <v>2</v>
      </c>
      <c r="B726" s="25" t="str">
        <f>IFERROR(VLOOKUP(C726,_PACKAGES_MAP[],3,FALSE),"-")</f>
        <v>-</v>
      </c>
      <c r="C726" s="32" t="s">
        <v>225</v>
      </c>
      <c r="D726" s="32" t="s">
        <v>22</v>
      </c>
      <c r="E726" s="32" t="s">
        <v>665</v>
      </c>
      <c r="F726" s="32" t="str">
        <f>VLOOKUP(C726,_RESOURCE_MAP[],2,FALSE)</f>
        <v>NAT Template</v>
      </c>
      <c r="G726" s="46" t="str">
        <f>CONCATENATE(F726," ",VLOOKUP(E726,_FIELDS_DESCRIPTION_MAP[],2,FALSE))</f>
        <v>NAT Template internal port.</v>
      </c>
      <c r="H726" s="32" t="s">
        <v>570</v>
      </c>
      <c r="I726" s="32" t="s">
        <v>572</v>
      </c>
      <c r="J726" s="32" t="s">
        <v>1</v>
      </c>
      <c r="K726" s="34" t="s">
        <v>1</v>
      </c>
      <c r="L726" s="34" t="s">
        <v>1264</v>
      </c>
      <c r="M726" s="34" t="s">
        <v>1</v>
      </c>
      <c r="N726" s="72" t="str">
        <f t="shared" si="11"/>
        <v xml:space="preserve">Possible values are 0-65536. </v>
      </c>
    </row>
    <row r="727" spans="1:14" s="1" customFormat="1" x14ac:dyDescent="0.25">
      <c r="A727" s="33">
        <f>VLOOKUP(C727,_RESOURCE_MAP[],3,FALSE)</f>
        <v>2</v>
      </c>
      <c r="B727" s="25" t="str">
        <f>IFERROR(VLOOKUP(C727,_PACKAGES_MAP[],3,FALSE),"-")</f>
        <v>-</v>
      </c>
      <c r="C727" s="32" t="s">
        <v>225</v>
      </c>
      <c r="D727" s="32" t="s">
        <v>22</v>
      </c>
      <c r="E727" s="32" t="s">
        <v>666</v>
      </c>
      <c r="F727" s="32" t="str">
        <f>VLOOKUP(C727,_RESOURCE_MAP[],2,FALSE)</f>
        <v>NAT Template</v>
      </c>
      <c r="G727" s="46" t="str">
        <f>CONCATENATE(F727," ",VLOOKUP(E727,_FIELDS_DESCRIPTION_MAP[],2,FALSE))</f>
        <v>NAT Template apply to TCP flag.</v>
      </c>
      <c r="H727" s="32" t="s">
        <v>567</v>
      </c>
      <c r="I727" s="32" t="s">
        <v>572</v>
      </c>
      <c r="J727" s="32" t="s">
        <v>1</v>
      </c>
      <c r="K727" s="34" t="s">
        <v>1</v>
      </c>
      <c r="L727" s="34" t="s">
        <v>1184</v>
      </c>
      <c r="M727" s="34" t="s">
        <v>1</v>
      </c>
      <c r="N727" s="72" t="str">
        <f t="shared" si="11"/>
        <v xml:space="preserve">Possible values are "true" or "false". </v>
      </c>
    </row>
    <row r="728" spans="1:14" s="1" customFormat="1" x14ac:dyDescent="0.25">
      <c r="A728" s="33">
        <f>VLOOKUP(C728,_RESOURCE_MAP[],3,FALSE)</f>
        <v>2</v>
      </c>
      <c r="B728" s="25" t="str">
        <f>IFERROR(VLOOKUP(C728,_PACKAGES_MAP[],3,FALSE),"-")</f>
        <v>-</v>
      </c>
      <c r="C728" s="32" t="s">
        <v>225</v>
      </c>
      <c r="D728" s="32" t="s">
        <v>22</v>
      </c>
      <c r="E728" s="32" t="s">
        <v>667</v>
      </c>
      <c r="F728" s="32" t="str">
        <f>VLOOKUP(C728,_RESOURCE_MAP[],2,FALSE)</f>
        <v>NAT Template</v>
      </c>
      <c r="G728" s="46" t="str">
        <f>CONCATENATE(F728," ",VLOOKUP(E728,_FIELDS_DESCRIPTION_MAP[],2,FALSE))</f>
        <v>NAT Template apply to UDP flag.</v>
      </c>
      <c r="H728" s="32" t="s">
        <v>567</v>
      </c>
      <c r="I728" s="32" t="s">
        <v>572</v>
      </c>
      <c r="J728" s="32" t="s">
        <v>1</v>
      </c>
      <c r="K728" s="34" t="s">
        <v>1</v>
      </c>
      <c r="L728" s="34" t="s">
        <v>1184</v>
      </c>
      <c r="M728" s="34" t="s">
        <v>1</v>
      </c>
      <c r="N728" s="72" t="str">
        <f t="shared" si="11"/>
        <v xml:space="preserve">Possible values are "true" or "false". </v>
      </c>
    </row>
    <row r="729" spans="1:14" s="1" customFormat="1" x14ac:dyDescent="0.25">
      <c r="A729" s="33">
        <f>VLOOKUP(C729,_RESOURCE_MAP[],3,FALSE)</f>
        <v>2</v>
      </c>
      <c r="B729" s="25" t="str">
        <f>IFERROR(VLOOKUP(C729,_PACKAGES_MAP[],3,FALSE),"-")</f>
        <v>-</v>
      </c>
      <c r="C729" s="32" t="s">
        <v>225</v>
      </c>
      <c r="D729" s="32" t="s">
        <v>21</v>
      </c>
      <c r="E729" s="32" t="s">
        <v>360</v>
      </c>
      <c r="F729" s="32" t="str">
        <f>VLOOKUP(C729,_RESOURCE_MAP[],2,FALSE)</f>
        <v>NAT Template</v>
      </c>
      <c r="G729" s="46" t="str">
        <f>CONCATENATE(F729," ",VLOOKUP(E729,_FIELDS_DESCRIPTION_MAP[],2,FALSE))</f>
        <v>NAT Template name (alias).</v>
      </c>
      <c r="H729" s="32" t="s">
        <v>565</v>
      </c>
      <c r="I729" s="32" t="s">
        <v>564</v>
      </c>
      <c r="J729" s="32" t="s">
        <v>561</v>
      </c>
      <c r="K729" s="34" t="s">
        <v>1658</v>
      </c>
      <c r="L729" s="34" t="s">
        <v>1194</v>
      </c>
      <c r="M729" s="34" t="s">
        <v>1</v>
      </c>
      <c r="N729" s="72" t="str">
        <f t="shared" si="11"/>
        <v xml:space="preserve">Default Value is "the existing configuration". Possible values are any string with length from 1 up to 64 chars. </v>
      </c>
    </row>
    <row r="730" spans="1:14" s="1" customFormat="1" x14ac:dyDescent="0.25">
      <c r="A730" s="33">
        <f>VLOOKUP(C730,_RESOURCE_MAP[],3,FALSE)</f>
        <v>2</v>
      </c>
      <c r="B730" s="25" t="str">
        <f>IFERROR(VLOOKUP(C730,_PACKAGES_MAP[],3,FALSE),"-")</f>
        <v>-</v>
      </c>
      <c r="C730" s="32" t="s">
        <v>225</v>
      </c>
      <c r="D730" s="32" t="s">
        <v>21</v>
      </c>
      <c r="E730" s="32" t="s">
        <v>664</v>
      </c>
      <c r="F730" s="32" t="str">
        <f>VLOOKUP(C730,_RESOURCE_MAP[],2,FALSE)</f>
        <v>NAT Template</v>
      </c>
      <c r="G730" s="46" t="str">
        <f>CONCATENATE(F730," ",VLOOKUP(E730,_FIELDS_DESCRIPTION_MAP[],2,FALSE))</f>
        <v>NAT Template external port.</v>
      </c>
      <c r="H730" s="32" t="s">
        <v>570</v>
      </c>
      <c r="I730" s="32" t="s">
        <v>564</v>
      </c>
      <c r="J730" s="32" t="s">
        <v>561</v>
      </c>
      <c r="K730" s="34" t="s">
        <v>1658</v>
      </c>
      <c r="L730" s="34" t="s">
        <v>1264</v>
      </c>
      <c r="M730" s="34" t="s">
        <v>1</v>
      </c>
      <c r="N730" s="72" t="str">
        <f t="shared" si="11"/>
        <v xml:space="preserve">Default Value is "the existing configuration". Possible values are 0-65536. </v>
      </c>
    </row>
    <row r="731" spans="1:14" s="1" customFormat="1" x14ac:dyDescent="0.25">
      <c r="A731" s="33">
        <f>VLOOKUP(C731,_RESOURCE_MAP[],3,FALSE)</f>
        <v>2</v>
      </c>
      <c r="B731" s="25" t="str">
        <f>IFERROR(VLOOKUP(C731,_PACKAGES_MAP[],3,FALSE),"-")</f>
        <v>-</v>
      </c>
      <c r="C731" s="32" t="s">
        <v>225</v>
      </c>
      <c r="D731" s="32" t="s">
        <v>21</v>
      </c>
      <c r="E731" s="32" t="s">
        <v>665</v>
      </c>
      <c r="F731" s="32" t="str">
        <f>VLOOKUP(C731,_RESOURCE_MAP[],2,FALSE)</f>
        <v>NAT Template</v>
      </c>
      <c r="G731" s="46" t="str">
        <f>CONCATENATE(F731," ",VLOOKUP(E731,_FIELDS_DESCRIPTION_MAP[],2,FALSE))</f>
        <v>NAT Template internal port.</v>
      </c>
      <c r="H731" s="32" t="s">
        <v>570</v>
      </c>
      <c r="I731" s="32" t="s">
        <v>564</v>
      </c>
      <c r="J731" s="32" t="s">
        <v>561</v>
      </c>
      <c r="K731" s="34" t="s">
        <v>1658</v>
      </c>
      <c r="L731" s="34" t="s">
        <v>1264</v>
      </c>
      <c r="M731" s="34" t="s">
        <v>1</v>
      </c>
      <c r="N731" s="72" t="str">
        <f t="shared" si="11"/>
        <v xml:space="preserve">Default Value is "the existing configuration". Possible values are 0-65536. </v>
      </c>
    </row>
    <row r="732" spans="1:14" s="1" customFormat="1" x14ac:dyDescent="0.25">
      <c r="A732" s="33">
        <f>VLOOKUP(C732,_RESOURCE_MAP[],3,FALSE)</f>
        <v>2</v>
      </c>
      <c r="B732" s="25" t="str">
        <f>IFERROR(VLOOKUP(C732,_PACKAGES_MAP[],3,FALSE),"-")</f>
        <v>-</v>
      </c>
      <c r="C732" s="32" t="s">
        <v>225</v>
      </c>
      <c r="D732" s="32" t="s">
        <v>21</v>
      </c>
      <c r="E732" s="32" t="s">
        <v>666</v>
      </c>
      <c r="F732" s="32" t="str">
        <f>VLOOKUP(C732,_RESOURCE_MAP[],2,FALSE)</f>
        <v>NAT Template</v>
      </c>
      <c r="G732" s="46" t="str">
        <f>CONCATENATE(F732," ",VLOOKUP(E732,_FIELDS_DESCRIPTION_MAP[],2,FALSE))</f>
        <v>NAT Template apply to TCP flag.</v>
      </c>
      <c r="H732" s="32" t="s">
        <v>567</v>
      </c>
      <c r="I732" s="32" t="s">
        <v>564</v>
      </c>
      <c r="J732" s="32" t="s">
        <v>561</v>
      </c>
      <c r="K732" s="34" t="s">
        <v>1658</v>
      </c>
      <c r="L732" s="34" t="s">
        <v>1184</v>
      </c>
      <c r="M732" s="34" t="s">
        <v>1</v>
      </c>
      <c r="N732" s="72" t="str">
        <f t="shared" si="11"/>
        <v xml:space="preserve">Default Value is "the existing configuration". Possible values are "true" or "false". </v>
      </c>
    </row>
    <row r="733" spans="1:14" s="3" customFormat="1" x14ac:dyDescent="0.25">
      <c r="A733" s="33">
        <f>VLOOKUP(C733,_RESOURCE_MAP[],3,FALSE)</f>
        <v>2</v>
      </c>
      <c r="B733" s="25" t="str">
        <f>IFERROR(VLOOKUP(C733,_PACKAGES_MAP[],3,FALSE),"-")</f>
        <v>-</v>
      </c>
      <c r="C733" s="32" t="s">
        <v>225</v>
      </c>
      <c r="D733" s="32" t="s">
        <v>21</v>
      </c>
      <c r="E733" s="32" t="s">
        <v>667</v>
      </c>
      <c r="F733" s="32" t="str">
        <f>VLOOKUP(C733,_RESOURCE_MAP[],2,FALSE)</f>
        <v>NAT Template</v>
      </c>
      <c r="G733" s="46" t="str">
        <f>CONCATENATE(F733," ",VLOOKUP(E733,_FIELDS_DESCRIPTION_MAP[],2,FALSE))</f>
        <v>NAT Template apply to UDP flag.</v>
      </c>
      <c r="H733" s="32" t="s">
        <v>567</v>
      </c>
      <c r="I733" s="32" t="s">
        <v>564</v>
      </c>
      <c r="J733" s="32" t="s">
        <v>561</v>
      </c>
      <c r="K733" s="34" t="s">
        <v>1658</v>
      </c>
      <c r="L733" s="34" t="s">
        <v>1184</v>
      </c>
      <c r="M733" s="34" t="s">
        <v>1</v>
      </c>
      <c r="N733" s="72" t="str">
        <f t="shared" si="11"/>
        <v xml:space="preserve">Default Value is "the existing configuration". Possible values are "true" or "false". </v>
      </c>
    </row>
    <row r="734" spans="1:14" s="3" customFormat="1" x14ac:dyDescent="0.25">
      <c r="A734" s="33">
        <f>VLOOKUP(C734,_RESOURCE_MAP[],3,FALSE)</f>
        <v>2</v>
      </c>
      <c r="B734" s="25" t="str">
        <f>IFERROR(VLOOKUP(C734,_PACKAGES_MAP[],3,FALSE),"-")</f>
        <v>-</v>
      </c>
      <c r="C734" s="32" t="s">
        <v>40</v>
      </c>
      <c r="D734" s="32" t="s">
        <v>22</v>
      </c>
      <c r="E734" s="32" t="s">
        <v>566</v>
      </c>
      <c r="F734" s="32" t="str">
        <f>VLOOKUP(C734,_RESOURCE_MAP[],2,FALSE)</f>
        <v>UPnP IGD</v>
      </c>
      <c r="G734" s="46" t="str">
        <f>CONCATENATE(F734," ",VLOOKUP(E734,_FIELDS_DESCRIPTION_MAP[],2,FALSE))</f>
        <v>UPnP IGD administrative status.</v>
      </c>
      <c r="H734" s="32" t="s">
        <v>567</v>
      </c>
      <c r="I734" s="32" t="s">
        <v>572</v>
      </c>
      <c r="J734" s="32" t="s">
        <v>1</v>
      </c>
      <c r="K734" s="34" t="s">
        <v>1</v>
      </c>
      <c r="L734" s="34" t="s">
        <v>1184</v>
      </c>
      <c r="M734" s="34" t="s">
        <v>1</v>
      </c>
      <c r="N734" s="72" t="str">
        <f t="shared" si="11"/>
        <v xml:space="preserve">Possible values are "true" or "false". </v>
      </c>
    </row>
    <row r="735" spans="1:14" s="3" customFormat="1" x14ac:dyDescent="0.25">
      <c r="A735" s="33">
        <f>VLOOKUP(C735,_RESOURCE_MAP[],3,FALSE)</f>
        <v>2</v>
      </c>
      <c r="B735" s="25" t="str">
        <f>IFERROR(VLOOKUP(C735,_PACKAGES_MAP[],3,FALSE),"-")</f>
        <v>-</v>
      </c>
      <c r="C735" s="32" t="s">
        <v>40</v>
      </c>
      <c r="D735" s="32" t="s">
        <v>22</v>
      </c>
      <c r="E735" s="32" t="s">
        <v>605</v>
      </c>
      <c r="F735" s="32" t="str">
        <f>VLOOKUP(C735,_RESOURCE_MAP[],2,FALSE)</f>
        <v>UPnP IGD</v>
      </c>
      <c r="G735" s="46" t="str">
        <f>CONCATENATE(F735," ",VLOOKUP(E735,_FIELDS_DESCRIPTION_MAP[],2,FALSE))</f>
        <v>UPnP IGD interface.</v>
      </c>
      <c r="H735" s="32" t="s">
        <v>565</v>
      </c>
      <c r="I735" s="32" t="s">
        <v>572</v>
      </c>
      <c r="J735" s="32" t="s">
        <v>1</v>
      </c>
      <c r="K735" s="34" t="s">
        <v>1</v>
      </c>
      <c r="L735" s="34" t="s">
        <v>1232</v>
      </c>
      <c r="M735" s="34" t="s">
        <v>1</v>
      </c>
      <c r="N735" s="72" t="str">
        <f t="shared" si="11"/>
        <v xml:space="preserve">Possible values are valid "Interfaces.IP.{InterfaceId}" object. </v>
      </c>
    </row>
    <row r="736" spans="1:14" s="3" customFormat="1" x14ac:dyDescent="0.25">
      <c r="A736" s="33">
        <f>VLOOKUP(C736,_RESOURCE_MAP[],3,FALSE)</f>
        <v>2</v>
      </c>
      <c r="B736" s="25" t="str">
        <f>IFERROR(VLOOKUP(C736,_PACKAGES_MAP[],3,FALSE),"-")</f>
        <v>-</v>
      </c>
      <c r="C736" s="32" t="s">
        <v>40</v>
      </c>
      <c r="D736" s="32" t="s">
        <v>22</v>
      </c>
      <c r="E736" s="32" t="s">
        <v>579</v>
      </c>
      <c r="F736" s="32" t="str">
        <f>VLOOKUP(C736,_RESOURCE_MAP[],2,FALSE)</f>
        <v>UPnP IGD</v>
      </c>
      <c r="G736" s="46" t="str">
        <f>CONCATENATE(F736," ",VLOOKUP(E736,_FIELDS_DESCRIPTION_MAP[],2,FALSE))</f>
        <v>UPnP IGD operational status.</v>
      </c>
      <c r="H736" s="32" t="s">
        <v>565</v>
      </c>
      <c r="I736" s="32" t="s">
        <v>572</v>
      </c>
      <c r="J736" s="32" t="s">
        <v>1</v>
      </c>
      <c r="K736" s="34" t="s">
        <v>1</v>
      </c>
      <c r="L736" s="34" t="s">
        <v>1289</v>
      </c>
      <c r="M736" s="34" t="s">
        <v>1</v>
      </c>
      <c r="N736" s="72" t="str">
        <f t="shared" si="11"/>
        <v xml:space="preserve">Possible values are "Active", "Disabled", "Error". </v>
      </c>
    </row>
    <row r="737" spans="1:14" s="3" customFormat="1" x14ac:dyDescent="0.25">
      <c r="A737" s="33">
        <f>VLOOKUP(C737,_RESOURCE_MAP[],3,FALSE)</f>
        <v>2</v>
      </c>
      <c r="B737" s="25" t="str">
        <f>IFERROR(VLOOKUP(C737,_PACKAGES_MAP[],3,FALSE),"-")</f>
        <v>-</v>
      </c>
      <c r="C737" s="32" t="s">
        <v>40</v>
      </c>
      <c r="D737" s="32" t="s">
        <v>22</v>
      </c>
      <c r="E737" s="32" t="s">
        <v>668</v>
      </c>
      <c r="F737" s="32" t="str">
        <f>VLOOKUP(C737,_RESOURCE_MAP[],2,FALSE)</f>
        <v>UPnP IGD</v>
      </c>
      <c r="G737" s="46" t="str">
        <f>CONCATENATE(F737," ",VLOOKUP(E737,_FIELDS_DESCRIPTION_MAP[],2,FALSE))</f>
        <v>UPnP IGD version or release number.</v>
      </c>
      <c r="H737" s="32" t="s">
        <v>565</v>
      </c>
      <c r="I737" s="32" t="s">
        <v>572</v>
      </c>
      <c r="J737" s="32" t="s">
        <v>1</v>
      </c>
      <c r="K737" s="34" t="s">
        <v>1</v>
      </c>
      <c r="L737" s="34" t="s">
        <v>1323</v>
      </c>
      <c r="M737" s="34" t="s">
        <v>1</v>
      </c>
      <c r="N737" s="72" t="str">
        <f t="shared" si="11"/>
        <v xml:space="preserve">Possible values are "1.0", "2.0". </v>
      </c>
    </row>
    <row r="738" spans="1:14" s="3" customFormat="1" x14ac:dyDescent="0.25">
      <c r="A738" s="33">
        <f>VLOOKUP(C738,_RESOURCE_MAP[],3,FALSE)</f>
        <v>2</v>
      </c>
      <c r="B738" s="25" t="str">
        <f>IFERROR(VLOOKUP(C738,_PACKAGES_MAP[],3,FALSE),"-")</f>
        <v>-</v>
      </c>
      <c r="C738" s="32" t="s">
        <v>40</v>
      </c>
      <c r="D738" s="32" t="s">
        <v>21</v>
      </c>
      <c r="E738" s="32" t="s">
        <v>566</v>
      </c>
      <c r="F738" s="32" t="str">
        <f>VLOOKUP(C738,_RESOURCE_MAP[],2,FALSE)</f>
        <v>UPnP IGD</v>
      </c>
      <c r="G738" s="46" t="str">
        <f>CONCATENATE(F738," ",VLOOKUP(E738,_FIELDS_DESCRIPTION_MAP[],2,FALSE))</f>
        <v>UPnP IGD administrative status.</v>
      </c>
      <c r="H738" s="32" t="s">
        <v>567</v>
      </c>
      <c r="I738" s="32" t="s">
        <v>564</v>
      </c>
      <c r="J738" s="32" t="s">
        <v>561</v>
      </c>
      <c r="K738" s="34" t="s">
        <v>1658</v>
      </c>
      <c r="L738" s="34" t="s">
        <v>1184</v>
      </c>
      <c r="M738" s="34" t="s">
        <v>1</v>
      </c>
      <c r="N738" s="72" t="str">
        <f t="shared" si="11"/>
        <v xml:space="preserve">Default Value is "the existing configuration". Possible values are "true" or "false". </v>
      </c>
    </row>
    <row r="739" spans="1:14" s="3" customFormat="1" x14ac:dyDescent="0.25">
      <c r="A739" s="33">
        <f>VLOOKUP(C739,_RESOURCE_MAP[],3,FALSE)</f>
        <v>2</v>
      </c>
      <c r="B739" s="25" t="str">
        <f>IFERROR(VLOOKUP(C739,_PACKAGES_MAP[],3,FALSE),"-")</f>
        <v>-</v>
      </c>
      <c r="C739" s="32" t="s">
        <v>40</v>
      </c>
      <c r="D739" s="32" t="s">
        <v>21</v>
      </c>
      <c r="E739" s="32" t="s">
        <v>605</v>
      </c>
      <c r="F739" s="32" t="str">
        <f>VLOOKUP(C739,_RESOURCE_MAP[],2,FALSE)</f>
        <v>UPnP IGD</v>
      </c>
      <c r="G739" s="46" t="str">
        <f>CONCATENATE(F739," ",VLOOKUP(E739,_FIELDS_DESCRIPTION_MAP[],2,FALSE))</f>
        <v>UPnP IGD interface.</v>
      </c>
      <c r="H739" s="32" t="s">
        <v>565</v>
      </c>
      <c r="I739" s="32" t="s">
        <v>564</v>
      </c>
      <c r="J739" s="32" t="s">
        <v>561</v>
      </c>
      <c r="K739" s="34" t="s">
        <v>1658</v>
      </c>
      <c r="L739" s="34" t="s">
        <v>1232</v>
      </c>
      <c r="M739" s="34" t="s">
        <v>1</v>
      </c>
      <c r="N739" s="72" t="str">
        <f t="shared" si="11"/>
        <v xml:space="preserve">Default Value is "the existing configuration". Possible values are valid "Interfaces.IP.{InterfaceId}" object. </v>
      </c>
    </row>
    <row r="740" spans="1:14" s="3" customFormat="1" x14ac:dyDescent="0.25">
      <c r="A740" s="33">
        <f>VLOOKUP(C740,_RESOURCE_MAP[],3,FALSE)</f>
        <v>2</v>
      </c>
      <c r="B740" s="25" t="str">
        <f>IFERROR(VLOOKUP(C740,_PACKAGES_MAP[],3,FALSE),"-")</f>
        <v>-</v>
      </c>
      <c r="C740" s="32" t="s">
        <v>40</v>
      </c>
      <c r="D740" s="32" t="s">
        <v>21</v>
      </c>
      <c r="E740" s="32" t="s">
        <v>668</v>
      </c>
      <c r="F740" s="32" t="str">
        <f>VLOOKUP(C740,_RESOURCE_MAP[],2,FALSE)</f>
        <v>UPnP IGD</v>
      </c>
      <c r="G740" s="46" t="str">
        <f>CONCATENATE(F740," ",VLOOKUP(E740,_FIELDS_DESCRIPTION_MAP[],2,FALSE))</f>
        <v>UPnP IGD version or release number.</v>
      </c>
      <c r="H740" s="32" t="s">
        <v>565</v>
      </c>
      <c r="I740" s="32" t="s">
        <v>564</v>
      </c>
      <c r="J740" s="32" t="s">
        <v>561</v>
      </c>
      <c r="K740" s="34" t="s">
        <v>1658</v>
      </c>
      <c r="L740" s="34" t="s">
        <v>1323</v>
      </c>
      <c r="M740" s="34" t="s">
        <v>1</v>
      </c>
      <c r="N740" s="72" t="str">
        <f t="shared" si="11"/>
        <v xml:space="preserve">Default Value is "the existing configuration". Possible values are "1.0", "2.0". </v>
      </c>
    </row>
    <row r="741" spans="1:14" s="3" customFormat="1" x14ac:dyDescent="0.25">
      <c r="A741" s="33">
        <f>VLOOKUP(C741,_RESOURCE_MAP[],3,FALSE)</f>
        <v>2</v>
      </c>
      <c r="B741" s="25" t="str">
        <f>IFERROR(VLOOKUP(C741,_PACKAGES_MAP[],3,FALSE),"-")</f>
        <v>-</v>
      </c>
      <c r="C741" s="32" t="s">
        <v>35</v>
      </c>
      <c r="D741" s="32" t="s">
        <v>19</v>
      </c>
      <c r="E741" s="32" t="s">
        <v>670</v>
      </c>
      <c r="F741" s="32" t="str">
        <f>VLOOKUP(C741,_RESOURCE_MAP[],2,FALSE)</f>
        <v>Firewall Profile</v>
      </c>
      <c r="G741" s="46" t="str">
        <f>CONCATENATE(F741," ",VLOOKUP(E741,_FIELDS_DESCRIPTION_MAP[],2,FALSE))</f>
        <v>Firewall Profile chain list.</v>
      </c>
      <c r="H741" s="32" t="s">
        <v>20</v>
      </c>
      <c r="I741" s="32" t="s">
        <v>564</v>
      </c>
      <c r="J741" s="32" t="s">
        <v>552</v>
      </c>
      <c r="K741" s="34" t="s">
        <v>1</v>
      </c>
      <c r="L741" s="34" t="s">
        <v>2545</v>
      </c>
      <c r="M741" s="34" t="s">
        <v>1</v>
      </c>
      <c r="N741" s="72" t="str">
        <f t="shared" si="11"/>
        <v xml:space="preserve">Possible values are "null" or array of valid "Services.Local.Firewall.Filter.Rules.{RuleId}" objects.. </v>
      </c>
    </row>
    <row r="742" spans="1:14" s="3" customFormat="1" x14ac:dyDescent="0.25">
      <c r="A742" s="33">
        <f>VLOOKUP(C742,_RESOURCE_MAP[],3,FALSE)</f>
        <v>2</v>
      </c>
      <c r="B742" s="25" t="str">
        <f>IFERROR(VLOOKUP(C742,_PACKAGES_MAP[],3,FALSE),"-")</f>
        <v>-</v>
      </c>
      <c r="C742" s="32" t="s">
        <v>35</v>
      </c>
      <c r="D742" s="32" t="s">
        <v>19</v>
      </c>
      <c r="E742" s="32" t="s">
        <v>3</v>
      </c>
      <c r="F742" s="32" t="str">
        <f>VLOOKUP(C742,_RESOURCE_MAP[],2,FALSE)</f>
        <v>Firewall Profile</v>
      </c>
      <c r="G742" s="46" t="str">
        <f>CONCATENATE(F742," ",VLOOKUP(E742,_FIELDS_DESCRIPTION_MAP[],2,FALSE))</f>
        <v>Firewall Profile description.</v>
      </c>
      <c r="H742" s="32" t="s">
        <v>565</v>
      </c>
      <c r="I742" s="32" t="s">
        <v>564</v>
      </c>
      <c r="J742" s="32" t="s">
        <v>561</v>
      </c>
      <c r="K742" s="34" t="s">
        <v>1182</v>
      </c>
      <c r="L742" s="34" t="s">
        <v>1223</v>
      </c>
      <c r="M742" s="34" t="s">
        <v>1</v>
      </c>
      <c r="N742" s="72" t="str">
        <f t="shared" si="11"/>
        <v xml:space="preserve">Default Value is "null". Possible values are "null" or any string with length from 1 up to 64 chars. </v>
      </c>
    </row>
    <row r="743" spans="1:14" s="3" customFormat="1" x14ac:dyDescent="0.25">
      <c r="A743" s="33">
        <f>VLOOKUP(C743,_RESOURCE_MAP[],3,FALSE)</f>
        <v>2</v>
      </c>
      <c r="B743" s="25" t="str">
        <f>IFERROR(VLOOKUP(C743,_PACKAGES_MAP[],3,FALSE),"-")</f>
        <v>-</v>
      </c>
      <c r="C743" s="32" t="s">
        <v>35</v>
      </c>
      <c r="D743" s="32" t="s">
        <v>19</v>
      </c>
      <c r="E743" s="32" t="s">
        <v>558</v>
      </c>
      <c r="F743" s="32" t="str">
        <f>VLOOKUP(C743,_RESOURCE_MAP[],2,FALSE)</f>
        <v>Firewall Profile</v>
      </c>
      <c r="G743" s="46" t="str">
        <f>CONCATENATE(F743," ",VLOOKUP(E743,_FIELDS_DESCRIPTION_MAP[],2,FALSE))</f>
        <v>Firewall Profile unique identifier.</v>
      </c>
      <c r="H743" s="32" t="s">
        <v>565</v>
      </c>
      <c r="I743" s="32" t="s">
        <v>563</v>
      </c>
      <c r="J743" s="32" t="s">
        <v>561</v>
      </c>
      <c r="K743" s="34" t="s">
        <v>1185</v>
      </c>
      <c r="L743" s="34" t="s">
        <v>1194</v>
      </c>
      <c r="M743" s="34" t="s">
        <v>1193</v>
      </c>
      <c r="N743" s="72" t="str">
        <f t="shared" si="11"/>
        <v>Default Value is "Integer starting at 0". Possible values are any string with length from 1 up to 64 chars. Format is 1 up to 64 chars.</v>
      </c>
    </row>
    <row r="744" spans="1:14" s="3" customFormat="1" x14ac:dyDescent="0.25">
      <c r="A744" s="33">
        <f>VLOOKUP(C744,_RESOURCE_MAP[],3,FALSE)</f>
        <v>2</v>
      </c>
      <c r="B744" s="25" t="str">
        <f>IFERROR(VLOOKUP(C744,_PACKAGES_MAP[],3,FALSE),"-")</f>
        <v>-</v>
      </c>
      <c r="C744" s="32" t="s">
        <v>35</v>
      </c>
      <c r="D744" s="32" t="s">
        <v>19</v>
      </c>
      <c r="E744" s="32" t="s">
        <v>669</v>
      </c>
      <c r="F744" s="32" t="str">
        <f>VLOOKUP(C744,_RESOURCE_MAP[],2,FALSE)</f>
        <v>Firewall Profile</v>
      </c>
      <c r="G744" s="46" t="str">
        <f>CONCATENATE(F744," ",VLOOKUP(E744,_FIELDS_DESCRIPTION_MAP[],2,FALSE))</f>
        <v>Firewall Profile mode.</v>
      </c>
      <c r="H744" s="32" t="s">
        <v>565</v>
      </c>
      <c r="I744" s="32" t="s">
        <v>564</v>
      </c>
      <c r="J744" s="32" t="s">
        <v>552</v>
      </c>
      <c r="K744" s="34" t="s">
        <v>1</v>
      </c>
      <c r="L744" s="34" t="s">
        <v>1244</v>
      </c>
      <c r="M744" s="34" t="s">
        <v>1</v>
      </c>
      <c r="N744" s="72" t="str">
        <f t="shared" si="11"/>
        <v xml:space="preserve">Possible values are "Blacklist" or "Whitelist". </v>
      </c>
    </row>
    <row r="745" spans="1:14" s="3" customFormat="1" x14ac:dyDescent="0.25">
      <c r="A745" s="33">
        <f>VLOOKUP(C745,_RESOURCE_MAP[],3,FALSE)</f>
        <v>2</v>
      </c>
      <c r="B745" s="25" t="str">
        <f>IFERROR(VLOOKUP(C745,_PACKAGES_MAP[],3,FALSE),"-")</f>
        <v>-</v>
      </c>
      <c r="C745" s="32" t="s">
        <v>35</v>
      </c>
      <c r="D745" s="32" t="s">
        <v>19</v>
      </c>
      <c r="E745" s="32" t="s">
        <v>360</v>
      </c>
      <c r="F745" s="32" t="str">
        <f>VLOOKUP(C745,_RESOURCE_MAP[],2,FALSE)</f>
        <v>Firewall Profile</v>
      </c>
      <c r="G745" s="46" t="str">
        <f>CONCATENATE(F745," ",VLOOKUP(E745,_FIELDS_DESCRIPTION_MAP[],2,FALSE))</f>
        <v>Firewall Profile name (alias).</v>
      </c>
      <c r="H745" s="32" t="s">
        <v>565</v>
      </c>
      <c r="I745" s="32" t="s">
        <v>564</v>
      </c>
      <c r="J745" s="32" t="s">
        <v>552</v>
      </c>
      <c r="K745" s="34" t="s">
        <v>1</v>
      </c>
      <c r="L745" s="34" t="s">
        <v>1194</v>
      </c>
      <c r="M745" s="34" t="s">
        <v>1</v>
      </c>
      <c r="N745" s="72" t="str">
        <f t="shared" si="11"/>
        <v xml:space="preserve">Possible values are any string with length from 1 up to 64 chars. </v>
      </c>
    </row>
    <row r="746" spans="1:14" s="3" customFormat="1" x14ac:dyDescent="0.25">
      <c r="A746" s="33">
        <f>VLOOKUP(C746,_RESOURCE_MAP[],3,FALSE)</f>
        <v>2</v>
      </c>
      <c r="B746" s="25" t="str">
        <f>IFERROR(VLOOKUP(C746,_PACKAGES_MAP[],3,FALSE),"-")</f>
        <v>-</v>
      </c>
      <c r="C746" s="32" t="s">
        <v>35</v>
      </c>
      <c r="D746" s="32" t="s">
        <v>20</v>
      </c>
      <c r="E746" s="32" t="s">
        <v>569</v>
      </c>
      <c r="F746" s="32" t="str">
        <f>VLOOKUP(C746,_RESOURCE_MAP[],2,FALSE)</f>
        <v>Firewall Profile</v>
      </c>
      <c r="G746" s="46" t="str">
        <f>CONCATENATE(F746," ",VLOOKUP(E746,_FIELDS_DESCRIPTION_MAP[],2,FALSE))</f>
        <v>Firewall Profile maximum number of returned entries.</v>
      </c>
      <c r="H746" s="32" t="s">
        <v>570</v>
      </c>
      <c r="I746" s="32" t="s">
        <v>563</v>
      </c>
      <c r="J746" s="32" t="s">
        <v>561</v>
      </c>
      <c r="K746" s="34" t="s">
        <v>1186</v>
      </c>
      <c r="L746" s="34" t="s">
        <v>1187</v>
      </c>
      <c r="M746" s="34" t="s">
        <v>1</v>
      </c>
      <c r="N746" s="72" t="str">
        <f t="shared" si="11"/>
        <v xml:space="preserve">Default Value is "0". Possible values are "0" to fetch all entries or positive integer. </v>
      </c>
    </row>
    <row r="747" spans="1:14" s="1" customFormat="1" x14ac:dyDescent="0.25">
      <c r="A747" s="33">
        <f>VLOOKUP(C747,_RESOURCE_MAP[],3,FALSE)</f>
        <v>2</v>
      </c>
      <c r="B747" s="25" t="str">
        <f>IFERROR(VLOOKUP(C747,_PACKAGES_MAP[],3,FALSE),"-")</f>
        <v>-</v>
      </c>
      <c r="C747" s="32" t="s">
        <v>35</v>
      </c>
      <c r="D747" s="32" t="s">
        <v>20</v>
      </c>
      <c r="E747" s="32" t="s">
        <v>20</v>
      </c>
      <c r="F747" s="32" t="str">
        <f>VLOOKUP(C747,_RESOURCE_MAP[],2,FALSE)</f>
        <v>Firewall Profile</v>
      </c>
      <c r="G747" s="46" t="str">
        <f>CONCATENATE(F747," ",VLOOKUP(E747,_FIELDS_DESCRIPTION_MAP[],2,FALSE))</f>
        <v>Firewall Profile list of entries.</v>
      </c>
      <c r="H747" s="32" t="s">
        <v>20</v>
      </c>
      <c r="I747" s="32" t="s">
        <v>572</v>
      </c>
      <c r="J747" s="32" t="s">
        <v>1</v>
      </c>
      <c r="K747" s="34" t="s">
        <v>1</v>
      </c>
      <c r="L747" s="34" t="s">
        <v>1</v>
      </c>
      <c r="M747" s="34" t="s">
        <v>1</v>
      </c>
      <c r="N747" s="72" t="str">
        <f t="shared" si="11"/>
        <v>-</v>
      </c>
    </row>
    <row r="748" spans="1:14" s="1" customFormat="1" x14ac:dyDescent="0.25">
      <c r="A748" s="33">
        <f>VLOOKUP(C748,_RESOURCE_MAP[],3,FALSE)</f>
        <v>2</v>
      </c>
      <c r="B748" s="25" t="str">
        <f>IFERROR(VLOOKUP(C748,_PACKAGES_MAP[],3,FALSE),"-")</f>
        <v>-</v>
      </c>
      <c r="C748" s="32" t="s">
        <v>35</v>
      </c>
      <c r="D748" s="32" t="s">
        <v>20</v>
      </c>
      <c r="E748" s="32" t="s">
        <v>571</v>
      </c>
      <c r="F748" s="32" t="str">
        <f>VLOOKUP(C748,_RESOURCE_MAP[],2,FALSE)</f>
        <v>Firewall Profile</v>
      </c>
      <c r="G748" s="46" t="str">
        <f>CONCATENATE(F748," ",VLOOKUP(E748,_FIELDS_DESCRIPTION_MAP[],2,FALSE))</f>
        <v>Firewall Profile list start offset.</v>
      </c>
      <c r="H748" s="32" t="s">
        <v>570</v>
      </c>
      <c r="I748" s="32" t="s">
        <v>563</v>
      </c>
      <c r="J748" s="32" t="s">
        <v>561</v>
      </c>
      <c r="K748" s="34" t="s">
        <v>1186</v>
      </c>
      <c r="L748" s="34" t="s">
        <v>1187</v>
      </c>
      <c r="M748" s="34" t="s">
        <v>1</v>
      </c>
      <c r="N748" s="72" t="str">
        <f t="shared" si="11"/>
        <v xml:space="preserve">Default Value is "0". Possible values are "0" to fetch all entries or positive integer. </v>
      </c>
    </row>
    <row r="749" spans="1:14" s="3" customFormat="1" x14ac:dyDescent="0.25">
      <c r="A749" s="33">
        <f>VLOOKUP(C749,_RESOURCE_MAP[],3,FALSE)</f>
        <v>2</v>
      </c>
      <c r="B749" s="25" t="str">
        <f>IFERROR(VLOOKUP(C749,_PACKAGES_MAP[],3,FALSE),"-")</f>
        <v>-</v>
      </c>
      <c r="C749" s="32" t="s">
        <v>36</v>
      </c>
      <c r="D749" s="32" t="s">
        <v>22</v>
      </c>
      <c r="E749" s="32" t="s">
        <v>670</v>
      </c>
      <c r="F749" s="32" t="str">
        <f>VLOOKUP(C749,_RESOURCE_MAP[],2,FALSE)</f>
        <v>Firewall Profile</v>
      </c>
      <c r="G749" s="46" t="str">
        <f>CONCATENATE(F749," ",VLOOKUP(E749,_FIELDS_DESCRIPTION_MAP[],2,FALSE))</f>
        <v>Firewall Profile chain list.</v>
      </c>
      <c r="H749" s="32" t="s">
        <v>20</v>
      </c>
      <c r="I749" s="32" t="s">
        <v>572</v>
      </c>
      <c r="J749" s="32" t="s">
        <v>1</v>
      </c>
      <c r="K749" s="34" t="s">
        <v>1</v>
      </c>
      <c r="L749" s="34" t="s">
        <v>2545</v>
      </c>
      <c r="M749" s="34" t="s">
        <v>1</v>
      </c>
      <c r="N749" s="72" t="str">
        <f t="shared" si="11"/>
        <v xml:space="preserve">Possible values are "null" or array of valid "Services.Local.Firewall.Filter.Rules.{RuleId}" objects.. </v>
      </c>
    </row>
    <row r="750" spans="1:14" s="1" customFormat="1" x14ac:dyDescent="0.25">
      <c r="A750" s="33">
        <f>VLOOKUP(C750,_RESOURCE_MAP[],3,FALSE)</f>
        <v>2</v>
      </c>
      <c r="B750" s="25" t="str">
        <f>IFERROR(VLOOKUP(C750,_PACKAGES_MAP[],3,FALSE),"-")</f>
        <v>-</v>
      </c>
      <c r="C750" s="32" t="s">
        <v>36</v>
      </c>
      <c r="D750" s="32" t="s">
        <v>22</v>
      </c>
      <c r="E750" s="32" t="s">
        <v>3</v>
      </c>
      <c r="F750" s="32" t="str">
        <f>VLOOKUP(C750,_RESOURCE_MAP[],2,FALSE)</f>
        <v>Firewall Profile</v>
      </c>
      <c r="G750" s="46" t="str">
        <f>CONCATENATE(F750," ",VLOOKUP(E750,_FIELDS_DESCRIPTION_MAP[],2,FALSE))</f>
        <v>Firewall Profile description.</v>
      </c>
      <c r="H750" s="32" t="s">
        <v>565</v>
      </c>
      <c r="I750" s="32" t="s">
        <v>572</v>
      </c>
      <c r="J750" s="32" t="s">
        <v>1</v>
      </c>
      <c r="K750" s="34" t="s">
        <v>1</v>
      </c>
      <c r="L750" s="34" t="s">
        <v>1223</v>
      </c>
      <c r="M750" s="34" t="s">
        <v>1</v>
      </c>
      <c r="N750" s="72" t="str">
        <f t="shared" si="11"/>
        <v xml:space="preserve">Possible values are "null" or any string with length from 1 up to 64 chars. </v>
      </c>
    </row>
    <row r="751" spans="1:14" s="1" customFormat="1" x14ac:dyDescent="0.25">
      <c r="A751" s="33">
        <f>VLOOKUP(C751,_RESOURCE_MAP[],3,FALSE)</f>
        <v>2</v>
      </c>
      <c r="B751" s="25" t="str">
        <f>IFERROR(VLOOKUP(C751,_PACKAGES_MAP[],3,FALSE),"-")</f>
        <v>-</v>
      </c>
      <c r="C751" s="32" t="s">
        <v>36</v>
      </c>
      <c r="D751" s="32" t="s">
        <v>22</v>
      </c>
      <c r="E751" s="32" t="s">
        <v>558</v>
      </c>
      <c r="F751" s="32" t="str">
        <f>VLOOKUP(C751,_RESOURCE_MAP[],2,FALSE)</f>
        <v>Firewall Profile</v>
      </c>
      <c r="G751" s="46" t="str">
        <f>CONCATENATE(F751," ",VLOOKUP(E751,_FIELDS_DESCRIPTION_MAP[],2,FALSE))</f>
        <v>Firewall Profile unique identifier.</v>
      </c>
      <c r="H751" s="32" t="s">
        <v>565</v>
      </c>
      <c r="I751" s="32" t="s">
        <v>572</v>
      </c>
      <c r="J751" s="32" t="s">
        <v>1</v>
      </c>
      <c r="K751" s="34" t="s">
        <v>1</v>
      </c>
      <c r="L751" s="34" t="s">
        <v>1194</v>
      </c>
      <c r="M751" s="34" t="s">
        <v>1193</v>
      </c>
      <c r="N751" s="72" t="str">
        <f t="shared" si="11"/>
        <v>Possible values are any string with length from 1 up to 64 chars. Format is 1 up to 64 chars.</v>
      </c>
    </row>
    <row r="752" spans="1:14" s="1" customFormat="1" x14ac:dyDescent="0.25">
      <c r="A752" s="33">
        <f>VLOOKUP(C752,_RESOURCE_MAP[],3,FALSE)</f>
        <v>2</v>
      </c>
      <c r="B752" s="25" t="str">
        <f>IFERROR(VLOOKUP(C752,_PACKAGES_MAP[],3,FALSE),"-")</f>
        <v>-</v>
      </c>
      <c r="C752" s="32" t="s">
        <v>36</v>
      </c>
      <c r="D752" s="32" t="s">
        <v>22</v>
      </c>
      <c r="E752" s="32" t="s">
        <v>669</v>
      </c>
      <c r="F752" s="32" t="str">
        <f>VLOOKUP(C752,_RESOURCE_MAP[],2,FALSE)</f>
        <v>Firewall Profile</v>
      </c>
      <c r="G752" s="46" t="str">
        <f>CONCATENATE(F752," ",VLOOKUP(E752,_FIELDS_DESCRIPTION_MAP[],2,FALSE))</f>
        <v>Firewall Profile mode.</v>
      </c>
      <c r="H752" s="32" t="s">
        <v>565</v>
      </c>
      <c r="I752" s="32" t="s">
        <v>572</v>
      </c>
      <c r="J752" s="32" t="s">
        <v>1</v>
      </c>
      <c r="K752" s="34" t="s">
        <v>1</v>
      </c>
      <c r="L752" s="34" t="s">
        <v>1244</v>
      </c>
      <c r="M752" s="34" t="s">
        <v>1</v>
      </c>
      <c r="N752" s="72" t="str">
        <f t="shared" si="11"/>
        <v xml:space="preserve">Possible values are "Blacklist" or "Whitelist". </v>
      </c>
    </row>
    <row r="753" spans="1:14" s="1" customFormat="1" x14ac:dyDescent="0.25">
      <c r="A753" s="33">
        <f>VLOOKUP(C753,_RESOURCE_MAP[],3,FALSE)</f>
        <v>2</v>
      </c>
      <c r="B753" s="25" t="str">
        <f>IFERROR(VLOOKUP(C753,_PACKAGES_MAP[],3,FALSE),"-")</f>
        <v>-</v>
      </c>
      <c r="C753" s="32" t="s">
        <v>36</v>
      </c>
      <c r="D753" s="32" t="s">
        <v>22</v>
      </c>
      <c r="E753" s="32" t="s">
        <v>360</v>
      </c>
      <c r="F753" s="32" t="str">
        <f>VLOOKUP(C753,_RESOURCE_MAP[],2,FALSE)</f>
        <v>Firewall Profile</v>
      </c>
      <c r="G753" s="46" t="str">
        <f>CONCATENATE(F753," ",VLOOKUP(E753,_FIELDS_DESCRIPTION_MAP[],2,FALSE))</f>
        <v>Firewall Profile name (alias).</v>
      </c>
      <c r="H753" s="32" t="s">
        <v>565</v>
      </c>
      <c r="I753" s="32" t="s">
        <v>572</v>
      </c>
      <c r="J753" s="32" t="s">
        <v>1</v>
      </c>
      <c r="K753" s="34" t="s">
        <v>1</v>
      </c>
      <c r="L753" s="34" t="s">
        <v>1194</v>
      </c>
      <c r="M753" s="34" t="s">
        <v>1</v>
      </c>
      <c r="N753" s="72" t="str">
        <f t="shared" si="11"/>
        <v xml:space="preserve">Possible values are any string with length from 1 up to 64 chars. </v>
      </c>
    </row>
    <row r="754" spans="1:14" s="3" customFormat="1" x14ac:dyDescent="0.25">
      <c r="A754" s="33">
        <f>VLOOKUP(C754,_RESOURCE_MAP[],3,FALSE)</f>
        <v>2</v>
      </c>
      <c r="B754" s="25" t="str">
        <f>IFERROR(VLOOKUP(C754,_PACKAGES_MAP[],3,FALSE),"-")</f>
        <v>-</v>
      </c>
      <c r="C754" s="32" t="s">
        <v>36</v>
      </c>
      <c r="D754" s="32" t="s">
        <v>21</v>
      </c>
      <c r="E754" s="32" t="s">
        <v>670</v>
      </c>
      <c r="F754" s="32" t="str">
        <f>VLOOKUP(C754,_RESOURCE_MAP[],2,FALSE)</f>
        <v>Firewall Profile</v>
      </c>
      <c r="G754" s="46" t="str">
        <f>CONCATENATE(F754," ",VLOOKUP(E754,_FIELDS_DESCRIPTION_MAP[],2,FALSE))</f>
        <v>Firewall Profile chain list.</v>
      </c>
      <c r="H754" s="32" t="s">
        <v>20</v>
      </c>
      <c r="I754" s="32" t="s">
        <v>564</v>
      </c>
      <c r="J754" s="32" t="s">
        <v>561</v>
      </c>
      <c r="K754" s="34" t="s">
        <v>1658</v>
      </c>
      <c r="L754" s="34" t="s">
        <v>2545</v>
      </c>
      <c r="M754" s="34" t="s">
        <v>1</v>
      </c>
      <c r="N754" s="72" t="str">
        <f t="shared" si="11"/>
        <v xml:space="preserve">Default Value is "the existing configuration". Possible values are "null" or array of valid "Services.Local.Firewall.Filter.Rules.{RuleId}" objects.. </v>
      </c>
    </row>
    <row r="755" spans="1:14" s="1" customFormat="1" x14ac:dyDescent="0.25">
      <c r="A755" s="33">
        <f>VLOOKUP(C755,_RESOURCE_MAP[],3,FALSE)</f>
        <v>2</v>
      </c>
      <c r="B755" s="25" t="str">
        <f>IFERROR(VLOOKUP(C755,_PACKAGES_MAP[],3,FALSE),"-")</f>
        <v>-</v>
      </c>
      <c r="C755" s="32" t="s">
        <v>36</v>
      </c>
      <c r="D755" s="32" t="s">
        <v>21</v>
      </c>
      <c r="E755" s="32" t="s">
        <v>3</v>
      </c>
      <c r="F755" s="32" t="str">
        <f>VLOOKUP(C755,_RESOURCE_MAP[],2,FALSE)</f>
        <v>Firewall Profile</v>
      </c>
      <c r="G755" s="46" t="str">
        <f>CONCATENATE(F755," ",VLOOKUP(E755,_FIELDS_DESCRIPTION_MAP[],2,FALSE))</f>
        <v>Firewall Profile description.</v>
      </c>
      <c r="H755" s="32" t="s">
        <v>565</v>
      </c>
      <c r="I755" s="32" t="s">
        <v>564</v>
      </c>
      <c r="J755" s="32" t="s">
        <v>561</v>
      </c>
      <c r="K755" s="34" t="s">
        <v>1658</v>
      </c>
      <c r="L755" s="34" t="s">
        <v>1223</v>
      </c>
      <c r="M755" s="34" t="s">
        <v>1</v>
      </c>
      <c r="N755" s="72" t="str">
        <f t="shared" si="11"/>
        <v xml:space="preserve">Default Value is "the existing configuration". Possible values are "null" or any string with length from 1 up to 64 chars. </v>
      </c>
    </row>
    <row r="756" spans="1:14" s="1" customFormat="1" x14ac:dyDescent="0.25">
      <c r="A756" s="33">
        <f>VLOOKUP(C756,_RESOURCE_MAP[],3,FALSE)</f>
        <v>2</v>
      </c>
      <c r="B756" s="25" t="str">
        <f>IFERROR(VLOOKUP(C756,_PACKAGES_MAP[],3,FALSE),"-")</f>
        <v>-</v>
      </c>
      <c r="C756" s="32" t="s">
        <v>36</v>
      </c>
      <c r="D756" s="32" t="s">
        <v>21</v>
      </c>
      <c r="E756" s="32" t="s">
        <v>669</v>
      </c>
      <c r="F756" s="32" t="str">
        <f>VLOOKUP(C756,_RESOURCE_MAP[],2,FALSE)</f>
        <v>Firewall Profile</v>
      </c>
      <c r="G756" s="46" t="str">
        <f>CONCATENATE(F756," ",VLOOKUP(E756,_FIELDS_DESCRIPTION_MAP[],2,FALSE))</f>
        <v>Firewall Profile mode.</v>
      </c>
      <c r="H756" s="32" t="s">
        <v>565</v>
      </c>
      <c r="I756" s="32" t="s">
        <v>564</v>
      </c>
      <c r="J756" s="32" t="s">
        <v>561</v>
      </c>
      <c r="K756" s="34" t="s">
        <v>1658</v>
      </c>
      <c r="L756" s="34" t="s">
        <v>1244</v>
      </c>
      <c r="M756" s="34" t="s">
        <v>1</v>
      </c>
      <c r="N756" s="72" t="str">
        <f t="shared" si="11"/>
        <v xml:space="preserve">Default Value is "the existing configuration". Possible values are "Blacklist" or "Whitelist". </v>
      </c>
    </row>
    <row r="757" spans="1:14" s="1" customFormat="1" x14ac:dyDescent="0.25">
      <c r="A757" s="33">
        <f>VLOOKUP(C757,_RESOURCE_MAP[],3,FALSE)</f>
        <v>2</v>
      </c>
      <c r="B757" s="25" t="str">
        <f>IFERROR(VLOOKUP(C757,_PACKAGES_MAP[],3,FALSE),"-")</f>
        <v>-</v>
      </c>
      <c r="C757" s="32" t="s">
        <v>36</v>
      </c>
      <c r="D757" s="32" t="s">
        <v>21</v>
      </c>
      <c r="E757" s="32" t="s">
        <v>360</v>
      </c>
      <c r="F757" s="32" t="str">
        <f>VLOOKUP(C757,_RESOURCE_MAP[],2,FALSE)</f>
        <v>Firewall Profile</v>
      </c>
      <c r="G757" s="46" t="str">
        <f>CONCATENATE(F757," ",VLOOKUP(E757,_FIELDS_DESCRIPTION_MAP[],2,FALSE))</f>
        <v>Firewall Profile name (alias).</v>
      </c>
      <c r="H757" s="32" t="s">
        <v>565</v>
      </c>
      <c r="I757" s="32" t="s">
        <v>564</v>
      </c>
      <c r="J757" s="32" t="s">
        <v>561</v>
      </c>
      <c r="K757" s="34" t="s">
        <v>1658</v>
      </c>
      <c r="L757" s="34" t="s">
        <v>1194</v>
      </c>
      <c r="M757" s="34" t="s">
        <v>1</v>
      </c>
      <c r="N757" s="72" t="str">
        <f t="shared" si="11"/>
        <v xml:space="preserve">Default Value is "the existing configuration". Possible values are any string with length from 1 up to 64 chars. </v>
      </c>
    </row>
    <row r="758" spans="1:14" s="1" customFormat="1" x14ac:dyDescent="0.25">
      <c r="A758" s="33">
        <f>VLOOKUP(C758,_RESOURCE_MAP[],3,FALSE)</f>
        <v>2</v>
      </c>
      <c r="B758" s="25" t="str">
        <f>IFERROR(VLOOKUP(C758,_PACKAGES_MAP[],3,FALSE),"-")</f>
        <v>-</v>
      </c>
      <c r="C758" s="32" t="s">
        <v>482</v>
      </c>
      <c r="D758" s="32" t="s">
        <v>22</v>
      </c>
      <c r="E758" s="32" t="s">
        <v>566</v>
      </c>
      <c r="F758" s="32" t="str">
        <f>VLOOKUP(C758,_RESOURCE_MAP[],2,FALSE)</f>
        <v>Firewall Scheduler</v>
      </c>
      <c r="G758" s="46" t="str">
        <f>CONCATENATE(F758," ",VLOOKUP(E758,_FIELDS_DESCRIPTION_MAP[],2,FALSE))</f>
        <v>Firewall Scheduler administrative status.</v>
      </c>
      <c r="H758" s="32" t="s">
        <v>567</v>
      </c>
      <c r="I758" s="32" t="s">
        <v>572</v>
      </c>
      <c r="J758" s="32" t="s">
        <v>1</v>
      </c>
      <c r="K758" s="34" t="s">
        <v>1</v>
      </c>
      <c r="L758" s="34" t="s">
        <v>1184</v>
      </c>
      <c r="M758" s="34" t="s">
        <v>1</v>
      </c>
      <c r="N758" s="72" t="str">
        <f t="shared" si="11"/>
        <v xml:space="preserve">Possible values are "true" or "false". </v>
      </c>
    </row>
    <row r="759" spans="1:14" s="1" customFormat="1" x14ac:dyDescent="0.25">
      <c r="A759" s="33">
        <f>VLOOKUP(C759,_RESOURCE_MAP[],3,FALSE)</f>
        <v>2</v>
      </c>
      <c r="B759" s="25" t="str">
        <f>IFERROR(VLOOKUP(C759,_PACKAGES_MAP[],3,FALSE),"-")</f>
        <v>-</v>
      </c>
      <c r="C759" s="32" t="s">
        <v>482</v>
      </c>
      <c r="D759" s="32" t="s">
        <v>22</v>
      </c>
      <c r="E759" s="32" t="s">
        <v>669</v>
      </c>
      <c r="F759" s="32" t="str">
        <f>VLOOKUP(C759,_RESOURCE_MAP[],2,FALSE)</f>
        <v>Firewall Scheduler</v>
      </c>
      <c r="G759" s="46" t="str">
        <f>CONCATENATE(F759," ",VLOOKUP(E759,_FIELDS_DESCRIPTION_MAP[],2,FALSE))</f>
        <v>Firewall Scheduler mode.</v>
      </c>
      <c r="H759" s="32" t="s">
        <v>565</v>
      </c>
      <c r="I759" s="32" t="s">
        <v>572</v>
      </c>
      <c r="J759" s="32" t="s">
        <v>1</v>
      </c>
      <c r="K759" s="34" t="s">
        <v>1</v>
      </c>
      <c r="L759" s="34" t="s">
        <v>1244</v>
      </c>
      <c r="M759" s="34" t="s">
        <v>1</v>
      </c>
      <c r="N759" s="72" t="str">
        <f t="shared" si="11"/>
        <v xml:space="preserve">Possible values are "Blacklist" or "Whitelist". </v>
      </c>
    </row>
    <row r="760" spans="1:14" s="1" customFormat="1" x14ac:dyDescent="0.25">
      <c r="A760" s="33">
        <f>VLOOKUP(C760,_RESOURCE_MAP[],3,FALSE)</f>
        <v>2</v>
      </c>
      <c r="B760" s="25" t="str">
        <f>IFERROR(VLOOKUP(C760,_PACKAGES_MAP[],3,FALSE),"-")</f>
        <v>-</v>
      </c>
      <c r="C760" s="32" t="s">
        <v>482</v>
      </c>
      <c r="D760" s="32" t="s">
        <v>22</v>
      </c>
      <c r="E760" s="32" t="s">
        <v>579</v>
      </c>
      <c r="F760" s="32" t="str">
        <f>VLOOKUP(C760,_RESOURCE_MAP[],2,FALSE)</f>
        <v>Firewall Scheduler</v>
      </c>
      <c r="G760" s="46" t="str">
        <f>CONCATENATE(F760," ",VLOOKUP(E760,_FIELDS_DESCRIPTION_MAP[],2,FALSE))</f>
        <v>Firewall Scheduler operational status.</v>
      </c>
      <c r="H760" s="32" t="s">
        <v>565</v>
      </c>
      <c r="I760" s="32" t="s">
        <v>572</v>
      </c>
      <c r="J760" s="32" t="s">
        <v>1</v>
      </c>
      <c r="K760" s="34" t="s">
        <v>1</v>
      </c>
      <c r="L760" s="34" t="s">
        <v>1289</v>
      </c>
      <c r="M760" s="34" t="s">
        <v>1</v>
      </c>
      <c r="N760" s="72" t="str">
        <f t="shared" si="11"/>
        <v xml:space="preserve">Possible values are "Active", "Disabled", "Error". </v>
      </c>
    </row>
    <row r="761" spans="1:14" s="1" customFormat="1" x14ac:dyDescent="0.25">
      <c r="A761" s="33">
        <f>VLOOKUP(C761,_RESOURCE_MAP[],3,FALSE)</f>
        <v>2</v>
      </c>
      <c r="B761" s="25" t="str">
        <f>IFERROR(VLOOKUP(C761,_PACKAGES_MAP[],3,FALSE),"-")</f>
        <v>-</v>
      </c>
      <c r="C761" s="32" t="s">
        <v>482</v>
      </c>
      <c r="D761" s="32" t="s">
        <v>21</v>
      </c>
      <c r="E761" s="32" t="s">
        <v>566</v>
      </c>
      <c r="F761" s="32" t="str">
        <f>VLOOKUP(C761,_RESOURCE_MAP[],2,FALSE)</f>
        <v>Firewall Scheduler</v>
      </c>
      <c r="G761" s="46" t="str">
        <f>CONCATENATE(F761," ",VLOOKUP(E761,_FIELDS_DESCRIPTION_MAP[],2,FALSE))</f>
        <v>Firewall Scheduler administrative status.</v>
      </c>
      <c r="H761" s="32" t="s">
        <v>567</v>
      </c>
      <c r="I761" s="32" t="s">
        <v>564</v>
      </c>
      <c r="J761" s="32" t="s">
        <v>561</v>
      </c>
      <c r="K761" s="34" t="s">
        <v>1658</v>
      </c>
      <c r="L761" s="34" t="s">
        <v>1184</v>
      </c>
      <c r="M761" s="34" t="s">
        <v>1</v>
      </c>
      <c r="N761" s="72" t="str">
        <f t="shared" si="11"/>
        <v xml:space="preserve">Default Value is "the existing configuration". Possible values are "true" or "false". </v>
      </c>
    </row>
    <row r="762" spans="1:14" s="1" customFormat="1" x14ac:dyDescent="0.25">
      <c r="A762" s="33">
        <f>VLOOKUP(C762,_RESOURCE_MAP[],3,FALSE)</f>
        <v>2</v>
      </c>
      <c r="B762" s="25" t="str">
        <f>IFERROR(VLOOKUP(C762,_PACKAGES_MAP[],3,FALSE),"-")</f>
        <v>-</v>
      </c>
      <c r="C762" s="32" t="s">
        <v>482</v>
      </c>
      <c r="D762" s="32" t="s">
        <v>21</v>
      </c>
      <c r="E762" s="32" t="s">
        <v>669</v>
      </c>
      <c r="F762" s="32" t="str">
        <f>VLOOKUP(C762,_RESOURCE_MAP[],2,FALSE)</f>
        <v>Firewall Scheduler</v>
      </c>
      <c r="G762" s="46" t="str">
        <f>CONCATENATE(F762," ",VLOOKUP(E762,_FIELDS_DESCRIPTION_MAP[],2,FALSE))</f>
        <v>Firewall Scheduler mode.</v>
      </c>
      <c r="H762" s="32" t="s">
        <v>565</v>
      </c>
      <c r="I762" s="32" t="s">
        <v>564</v>
      </c>
      <c r="J762" s="32" t="s">
        <v>561</v>
      </c>
      <c r="K762" s="34" t="s">
        <v>1658</v>
      </c>
      <c r="L762" s="34" t="s">
        <v>1244</v>
      </c>
      <c r="M762" s="34" t="s">
        <v>1</v>
      </c>
      <c r="N762" s="72" t="str">
        <f t="shared" si="11"/>
        <v xml:space="preserve">Default Value is "the existing configuration". Possible values are "Blacklist" or "Whitelist". </v>
      </c>
    </row>
    <row r="763" spans="1:14" s="1" customFormat="1" x14ac:dyDescent="0.25">
      <c r="A763" s="33">
        <f>VLOOKUP(C763,_RESOURCE_MAP[],3,FALSE)</f>
        <v>2</v>
      </c>
      <c r="B763" s="25" t="str">
        <f>IFERROR(VLOOKUP(C763,_PACKAGES_MAP[],3,FALSE),"-")</f>
        <v>-</v>
      </c>
      <c r="C763" s="32" t="s">
        <v>482</v>
      </c>
      <c r="D763" s="32" t="s">
        <v>21</v>
      </c>
      <c r="E763" s="32" t="s">
        <v>579</v>
      </c>
      <c r="F763" s="32" t="str">
        <f>VLOOKUP(C763,_RESOURCE_MAP[],2,FALSE)</f>
        <v>Firewall Scheduler</v>
      </c>
      <c r="G763" s="46" t="str">
        <f>CONCATENATE(F763," ",VLOOKUP(E763,_FIELDS_DESCRIPTION_MAP[],2,FALSE))</f>
        <v>Firewall Scheduler operational status.</v>
      </c>
      <c r="H763" s="32" t="s">
        <v>565</v>
      </c>
      <c r="I763" s="32" t="s">
        <v>564</v>
      </c>
      <c r="J763" s="32" t="s">
        <v>561</v>
      </c>
      <c r="K763" s="34" t="s">
        <v>1658</v>
      </c>
      <c r="L763" s="34" t="s">
        <v>1289</v>
      </c>
      <c r="M763" s="34" t="s">
        <v>1</v>
      </c>
      <c r="N763" s="72" t="str">
        <f t="shared" si="11"/>
        <v xml:space="preserve">Default Value is "the existing configuration". Possible values are "Active", "Disabled", "Error". </v>
      </c>
    </row>
    <row r="764" spans="1:14" s="1" customFormat="1" x14ac:dyDescent="0.25">
      <c r="A764" s="33">
        <f>VLOOKUP(C764,_RESOURCE_MAP[],3,FALSE)</f>
        <v>2</v>
      </c>
      <c r="B764" s="25" t="str">
        <f>IFERROR(VLOOKUP(C764,_PACKAGES_MAP[],3,FALSE),"-")</f>
        <v>-</v>
      </c>
      <c r="C764" s="32" t="s">
        <v>486</v>
      </c>
      <c r="D764" s="32" t="s">
        <v>19</v>
      </c>
      <c r="E764" s="32" t="s">
        <v>675</v>
      </c>
      <c r="F764" s="32" t="str">
        <f>VLOOKUP(C764,_RESOURCE_MAP[],2,FALSE)</f>
        <v>Firewall Scheduler Rule</v>
      </c>
      <c r="G764" s="46" t="str">
        <f>CONCATENATE(F764," ",VLOOKUP(E764,_FIELDS_DESCRIPTION_MAP[],2,FALSE))</f>
        <v>Firewall Scheduler Rule apply to Friday flag.</v>
      </c>
      <c r="H764" s="32" t="s">
        <v>567</v>
      </c>
      <c r="I764" s="32" t="s">
        <v>564</v>
      </c>
      <c r="J764" s="32" t="s">
        <v>552</v>
      </c>
      <c r="K764" s="34" t="s">
        <v>1</v>
      </c>
      <c r="L764" s="34" t="s">
        <v>1184</v>
      </c>
      <c r="M764" s="34" t="s">
        <v>1</v>
      </c>
      <c r="N764" s="72" t="str">
        <f t="shared" si="11"/>
        <v xml:space="preserve">Possible values are "true" or "false". </v>
      </c>
    </row>
    <row r="765" spans="1:14" s="1" customFormat="1" x14ac:dyDescent="0.25">
      <c r="A765" s="33">
        <f>VLOOKUP(C765,_RESOURCE_MAP[],3,FALSE)</f>
        <v>2</v>
      </c>
      <c r="B765" s="25" t="str">
        <f>IFERROR(VLOOKUP(C765,_PACKAGES_MAP[],3,FALSE),"-")</f>
        <v>-</v>
      </c>
      <c r="C765" s="32" t="s">
        <v>486</v>
      </c>
      <c r="D765" s="32" t="s">
        <v>19</v>
      </c>
      <c r="E765" s="32" t="s">
        <v>671</v>
      </c>
      <c r="F765" s="32" t="str">
        <f>VLOOKUP(C765,_RESOURCE_MAP[],2,FALSE)</f>
        <v>Firewall Scheduler Rule</v>
      </c>
      <c r="G765" s="46" t="str">
        <f>CONCATENATE(F765," ",VLOOKUP(E765,_FIELDS_DESCRIPTION_MAP[],2,FALSE))</f>
        <v>Firewall Scheduler Rule apply to Monday flag.</v>
      </c>
      <c r="H765" s="32" t="s">
        <v>567</v>
      </c>
      <c r="I765" s="32" t="s">
        <v>564</v>
      </c>
      <c r="J765" s="32" t="s">
        <v>552</v>
      </c>
      <c r="K765" s="34" t="s">
        <v>1</v>
      </c>
      <c r="L765" s="34" t="s">
        <v>1184</v>
      </c>
      <c r="M765" s="34" t="s">
        <v>1</v>
      </c>
      <c r="N765" s="72" t="str">
        <f t="shared" si="11"/>
        <v xml:space="preserve">Possible values are "true" or "false". </v>
      </c>
    </row>
    <row r="766" spans="1:14" s="1" customFormat="1" x14ac:dyDescent="0.25">
      <c r="A766" s="33">
        <f>VLOOKUP(C766,_RESOURCE_MAP[],3,FALSE)</f>
        <v>2</v>
      </c>
      <c r="B766" s="25" t="str">
        <f>IFERROR(VLOOKUP(C766,_PACKAGES_MAP[],3,FALSE),"-")</f>
        <v>-</v>
      </c>
      <c r="C766" s="32" t="s">
        <v>486</v>
      </c>
      <c r="D766" s="32" t="s">
        <v>19</v>
      </c>
      <c r="E766" s="32" t="s">
        <v>676</v>
      </c>
      <c r="F766" s="32" t="str">
        <f>VLOOKUP(C766,_RESOURCE_MAP[],2,FALSE)</f>
        <v>Firewall Scheduler Rule</v>
      </c>
      <c r="G766" s="46" t="str">
        <f>CONCATENATE(F766," ",VLOOKUP(E766,_FIELDS_DESCRIPTION_MAP[],2,FALSE))</f>
        <v>Firewall Scheduler Rule apply to Saturday flag.</v>
      </c>
      <c r="H766" s="32" t="s">
        <v>567</v>
      </c>
      <c r="I766" s="32" t="s">
        <v>564</v>
      </c>
      <c r="J766" s="32" t="s">
        <v>552</v>
      </c>
      <c r="K766" s="34" t="s">
        <v>1</v>
      </c>
      <c r="L766" s="34" t="s">
        <v>1184</v>
      </c>
      <c r="M766" s="34" t="s">
        <v>1</v>
      </c>
      <c r="N766" s="72" t="str">
        <f t="shared" si="11"/>
        <v xml:space="preserve">Possible values are "true" or "false". </v>
      </c>
    </row>
    <row r="767" spans="1:14" s="1" customFormat="1" x14ac:dyDescent="0.25">
      <c r="A767" s="33">
        <f>VLOOKUP(C767,_RESOURCE_MAP[],3,FALSE)</f>
        <v>2</v>
      </c>
      <c r="B767" s="25" t="str">
        <f>IFERROR(VLOOKUP(C767,_PACKAGES_MAP[],3,FALSE),"-")</f>
        <v>-</v>
      </c>
      <c r="C767" s="32" t="s">
        <v>486</v>
      </c>
      <c r="D767" s="32" t="s">
        <v>19</v>
      </c>
      <c r="E767" s="32" t="s">
        <v>677</v>
      </c>
      <c r="F767" s="32" t="str">
        <f>VLOOKUP(C767,_RESOURCE_MAP[],2,FALSE)</f>
        <v>Firewall Scheduler Rule</v>
      </c>
      <c r="G767" s="46" t="str">
        <f>CONCATENATE(F767," ",VLOOKUP(E767,_FIELDS_DESCRIPTION_MAP[],2,FALSE))</f>
        <v>Firewall Scheduler Rule apply to Sunday flag.</v>
      </c>
      <c r="H767" s="32" t="s">
        <v>567</v>
      </c>
      <c r="I767" s="32" t="s">
        <v>564</v>
      </c>
      <c r="J767" s="32" t="s">
        <v>552</v>
      </c>
      <c r="K767" s="34" t="s">
        <v>1</v>
      </c>
      <c r="L767" s="34" t="s">
        <v>1184</v>
      </c>
      <c r="M767" s="34" t="s">
        <v>1</v>
      </c>
      <c r="N767" s="72" t="str">
        <f t="shared" si="11"/>
        <v xml:space="preserve">Possible values are "true" or "false". </v>
      </c>
    </row>
    <row r="768" spans="1:14" s="1" customFormat="1" x14ac:dyDescent="0.25">
      <c r="A768" s="33">
        <f>VLOOKUP(C768,_RESOURCE_MAP[],3,FALSE)</f>
        <v>2</v>
      </c>
      <c r="B768" s="25" t="str">
        <f>IFERROR(VLOOKUP(C768,_PACKAGES_MAP[],3,FALSE),"-")</f>
        <v>-</v>
      </c>
      <c r="C768" s="32" t="s">
        <v>486</v>
      </c>
      <c r="D768" s="32" t="s">
        <v>19</v>
      </c>
      <c r="E768" s="32" t="s">
        <v>674</v>
      </c>
      <c r="F768" s="32" t="str">
        <f>VLOOKUP(C768,_RESOURCE_MAP[],2,FALSE)</f>
        <v>Firewall Scheduler Rule</v>
      </c>
      <c r="G768" s="46" t="str">
        <f>CONCATENATE(F768," ",VLOOKUP(E768,_FIELDS_DESCRIPTION_MAP[],2,FALSE))</f>
        <v>Firewall Scheduler Rule apply to Thursday flag.</v>
      </c>
      <c r="H768" s="32" t="s">
        <v>567</v>
      </c>
      <c r="I768" s="32" t="s">
        <v>564</v>
      </c>
      <c r="J768" s="32" t="s">
        <v>552</v>
      </c>
      <c r="K768" s="34" t="s">
        <v>1</v>
      </c>
      <c r="L768" s="34" t="s">
        <v>1184</v>
      </c>
      <c r="M768" s="34" t="s">
        <v>1</v>
      </c>
      <c r="N768" s="72" t="str">
        <f t="shared" si="11"/>
        <v xml:space="preserve">Possible values are "true" or "false". </v>
      </c>
    </row>
    <row r="769" spans="1:14" s="1" customFormat="1" x14ac:dyDescent="0.25">
      <c r="A769" s="33">
        <f>VLOOKUP(C769,_RESOURCE_MAP[],3,FALSE)</f>
        <v>2</v>
      </c>
      <c r="B769" s="25" t="str">
        <f>IFERROR(VLOOKUP(C769,_PACKAGES_MAP[],3,FALSE),"-")</f>
        <v>-</v>
      </c>
      <c r="C769" s="32" t="s">
        <v>486</v>
      </c>
      <c r="D769" s="32" t="s">
        <v>19</v>
      </c>
      <c r="E769" s="32" t="s">
        <v>672</v>
      </c>
      <c r="F769" s="32" t="str">
        <f>VLOOKUP(C769,_RESOURCE_MAP[],2,FALSE)</f>
        <v>Firewall Scheduler Rule</v>
      </c>
      <c r="G769" s="46" t="str">
        <f>CONCATENATE(F769," ",VLOOKUP(E769,_FIELDS_DESCRIPTION_MAP[],2,FALSE))</f>
        <v>Firewall Scheduler Rule apply to Tuesday flag.</v>
      </c>
      <c r="H769" s="32" t="s">
        <v>567</v>
      </c>
      <c r="I769" s="32" t="s">
        <v>564</v>
      </c>
      <c r="J769" s="32" t="s">
        <v>552</v>
      </c>
      <c r="K769" s="34" t="s">
        <v>1</v>
      </c>
      <c r="L769" s="34" t="s">
        <v>1184</v>
      </c>
      <c r="M769" s="34" t="s">
        <v>1</v>
      </c>
      <c r="N769" s="72" t="str">
        <f t="shared" si="11"/>
        <v xml:space="preserve">Possible values are "true" or "false". </v>
      </c>
    </row>
    <row r="770" spans="1:14" s="1" customFormat="1" x14ac:dyDescent="0.25">
      <c r="A770" s="33">
        <f>VLOOKUP(C770,_RESOURCE_MAP[],3,FALSE)</f>
        <v>2</v>
      </c>
      <c r="B770" s="25" t="str">
        <f>IFERROR(VLOOKUP(C770,_PACKAGES_MAP[],3,FALSE),"-")</f>
        <v>-</v>
      </c>
      <c r="C770" s="32" t="s">
        <v>486</v>
      </c>
      <c r="D770" s="32" t="s">
        <v>19</v>
      </c>
      <c r="E770" s="32" t="s">
        <v>673</v>
      </c>
      <c r="F770" s="32" t="str">
        <f>VLOOKUP(C770,_RESOURCE_MAP[],2,FALSE)</f>
        <v>Firewall Scheduler Rule</v>
      </c>
      <c r="G770" s="46" t="str">
        <f>CONCATENATE(F770," ",VLOOKUP(E770,_FIELDS_DESCRIPTION_MAP[],2,FALSE))</f>
        <v>Firewall Scheduler Rule apply to Wednesday flag.</v>
      </c>
      <c r="H770" s="32" t="s">
        <v>567</v>
      </c>
      <c r="I770" s="32" t="s">
        <v>564</v>
      </c>
      <c r="J770" s="32" t="s">
        <v>552</v>
      </c>
      <c r="K770" s="34" t="s">
        <v>1</v>
      </c>
      <c r="L770" s="34" t="s">
        <v>1184</v>
      </c>
      <c r="M770" s="34" t="s">
        <v>1</v>
      </c>
      <c r="N770" s="72" t="str">
        <f t="shared" ref="N770:N833" si="12">IF(AND(K770="-",L770="-",M770="-"),"-",CONCATENATE(IF(K770="-","",CONCATENATE("Default Value is """,K770,""". ")),IF(L770="-","",CONCATENATE("Possible values are ",L770,". ")),IF(M770="-","",CONCATENATE("Format is ",M770,"."))))</f>
        <v xml:space="preserve">Possible values are "true" or "false". </v>
      </c>
    </row>
    <row r="771" spans="1:14" s="1" customFormat="1" x14ac:dyDescent="0.25">
      <c r="A771" s="33">
        <f>VLOOKUP(C771,_RESOURCE_MAP[],3,FALSE)</f>
        <v>2</v>
      </c>
      <c r="B771" s="25" t="str">
        <f>IFERROR(VLOOKUP(C771,_PACKAGES_MAP[],3,FALSE),"-")</f>
        <v>-</v>
      </c>
      <c r="C771" s="32" t="s">
        <v>486</v>
      </c>
      <c r="D771" s="32" t="s">
        <v>19</v>
      </c>
      <c r="E771" s="32" t="s">
        <v>566</v>
      </c>
      <c r="F771" s="32" t="str">
        <f>VLOOKUP(C771,_RESOURCE_MAP[],2,FALSE)</f>
        <v>Firewall Scheduler Rule</v>
      </c>
      <c r="G771" s="46" t="str">
        <f>CONCATENATE(F771," ",VLOOKUP(E771,_FIELDS_DESCRIPTION_MAP[],2,FALSE))</f>
        <v>Firewall Scheduler Rule administrative status.</v>
      </c>
      <c r="H771" s="32" t="s">
        <v>567</v>
      </c>
      <c r="I771" s="32" t="s">
        <v>564</v>
      </c>
      <c r="J771" s="32" t="s">
        <v>561</v>
      </c>
      <c r="K771" s="34" t="s">
        <v>1183</v>
      </c>
      <c r="L771" s="34" t="s">
        <v>1184</v>
      </c>
      <c r="M771" s="34" t="s">
        <v>1</v>
      </c>
      <c r="N771" s="72" t="str">
        <f t="shared" si="12"/>
        <v xml:space="preserve">Default Value is "true". Possible values are "true" or "false". </v>
      </c>
    </row>
    <row r="772" spans="1:14" s="1" customFormat="1" x14ac:dyDescent="0.25">
      <c r="A772" s="33">
        <f>VLOOKUP(C772,_RESOURCE_MAP[],3,FALSE)</f>
        <v>2</v>
      </c>
      <c r="B772" s="25" t="str">
        <f>IFERROR(VLOOKUP(C772,_PACKAGES_MAP[],3,FALSE),"-")</f>
        <v>-</v>
      </c>
      <c r="C772" s="32" t="s">
        <v>486</v>
      </c>
      <c r="D772" s="32" t="s">
        <v>19</v>
      </c>
      <c r="E772" s="32" t="s">
        <v>558</v>
      </c>
      <c r="F772" s="32" t="str">
        <f>VLOOKUP(C772,_RESOURCE_MAP[],2,FALSE)</f>
        <v>Firewall Scheduler Rule</v>
      </c>
      <c r="G772" s="46" t="str">
        <f>CONCATENATE(F772," ",VLOOKUP(E772,_FIELDS_DESCRIPTION_MAP[],2,FALSE))</f>
        <v>Firewall Scheduler Rule unique identifier.</v>
      </c>
      <c r="H772" s="32" t="s">
        <v>565</v>
      </c>
      <c r="I772" s="32" t="s">
        <v>563</v>
      </c>
      <c r="J772" s="32" t="s">
        <v>561</v>
      </c>
      <c r="K772" s="34" t="s">
        <v>1185</v>
      </c>
      <c r="L772" s="34" t="s">
        <v>1194</v>
      </c>
      <c r="M772" s="34" t="s">
        <v>1193</v>
      </c>
      <c r="N772" s="72" t="str">
        <f t="shared" si="12"/>
        <v>Default Value is "Integer starting at 0". Possible values are any string with length from 1 up to 64 chars. Format is 1 up to 64 chars.</v>
      </c>
    </row>
    <row r="773" spans="1:14" s="1" customFormat="1" x14ac:dyDescent="0.25">
      <c r="A773" s="33">
        <f>VLOOKUP(C773,_RESOURCE_MAP[],3,FALSE)</f>
        <v>2</v>
      </c>
      <c r="B773" s="25" t="str">
        <f>IFERROR(VLOOKUP(C773,_PACKAGES_MAP[],3,FALSE),"-")</f>
        <v>-</v>
      </c>
      <c r="C773" s="32" t="s">
        <v>486</v>
      </c>
      <c r="D773" s="32" t="s">
        <v>19</v>
      </c>
      <c r="E773" s="32" t="s">
        <v>360</v>
      </c>
      <c r="F773" s="32" t="str">
        <f>VLOOKUP(C773,_RESOURCE_MAP[],2,FALSE)</f>
        <v>Firewall Scheduler Rule</v>
      </c>
      <c r="G773" s="46" t="str">
        <f>CONCATENATE(F773," ",VLOOKUP(E773,_FIELDS_DESCRIPTION_MAP[],2,FALSE))</f>
        <v>Firewall Scheduler Rule name (alias).</v>
      </c>
      <c r="H773" s="32" t="s">
        <v>565</v>
      </c>
      <c r="I773" s="32" t="s">
        <v>564</v>
      </c>
      <c r="J773" s="32" t="s">
        <v>552</v>
      </c>
      <c r="K773" s="34" t="s">
        <v>1</v>
      </c>
      <c r="L773" s="34" t="s">
        <v>1194</v>
      </c>
      <c r="M773" s="34" t="s">
        <v>1</v>
      </c>
      <c r="N773" s="72" t="str">
        <f t="shared" si="12"/>
        <v xml:space="preserve">Possible values are any string with length from 1 up to 64 chars. </v>
      </c>
    </row>
    <row r="774" spans="1:14" s="3" customFormat="1" x14ac:dyDescent="0.25">
      <c r="A774" s="33">
        <f>VLOOKUP(C774,_RESOURCE_MAP[],3,FALSE)</f>
        <v>2</v>
      </c>
      <c r="B774" s="25" t="str">
        <f>IFERROR(VLOOKUP(C774,_PACKAGES_MAP[],3,FALSE),"-")</f>
        <v>-</v>
      </c>
      <c r="C774" s="32" t="s">
        <v>486</v>
      </c>
      <c r="D774" s="32" t="s">
        <v>19</v>
      </c>
      <c r="E774" s="32" t="s">
        <v>578</v>
      </c>
      <c r="F774" s="32" t="str">
        <f>VLOOKUP(C774,_RESOURCE_MAP[],2,FALSE)</f>
        <v>Firewall Scheduler Rule</v>
      </c>
      <c r="G774" s="46" t="str">
        <f>CONCATENATE(F774," ",VLOOKUP(E774,_FIELDS_DESCRIPTION_MAP[],2,FALSE))</f>
        <v>Firewall Scheduler Rule rule list.</v>
      </c>
      <c r="H774" s="32" t="s">
        <v>20</v>
      </c>
      <c r="I774" s="32" t="s">
        <v>564</v>
      </c>
      <c r="J774" s="32" t="s">
        <v>552</v>
      </c>
      <c r="K774" s="34" t="s">
        <v>1</v>
      </c>
      <c r="L774" s="34" t="s">
        <v>2543</v>
      </c>
      <c r="M774" s="34" t="s">
        <v>1</v>
      </c>
      <c r="N774" s="72" t="str">
        <f t="shared" si="12"/>
        <v xml:space="preserve">Possible values are list of existing "Services.Local.Firewall.Filter.Chains.{ChainId}.Rules.{RuleId}" objects. </v>
      </c>
    </row>
    <row r="775" spans="1:14" s="1" customFormat="1" x14ac:dyDescent="0.25">
      <c r="A775" s="33">
        <f>VLOOKUP(C775,_RESOURCE_MAP[],3,FALSE)</f>
        <v>2</v>
      </c>
      <c r="B775" s="25" t="str">
        <f>IFERROR(VLOOKUP(C775,_PACKAGES_MAP[],3,FALSE),"-")</f>
        <v>-</v>
      </c>
      <c r="C775" s="32" t="s">
        <v>486</v>
      </c>
      <c r="D775" s="32" t="s">
        <v>19</v>
      </c>
      <c r="E775" s="32" t="s">
        <v>679</v>
      </c>
      <c r="F775" s="32" t="str">
        <f>VLOOKUP(C775,_RESOURCE_MAP[],2,FALSE)</f>
        <v>Firewall Scheduler Rule</v>
      </c>
      <c r="G775" s="46" t="str">
        <f>CONCATENATE(F775," ",VLOOKUP(E775,_FIELDS_DESCRIPTION_MAP[],2,FALSE))</f>
        <v>Firewall Scheduler Rule end time.</v>
      </c>
      <c r="H775" s="32" t="s">
        <v>565</v>
      </c>
      <c r="I775" s="32" t="s">
        <v>564</v>
      </c>
      <c r="J775" s="32" t="s">
        <v>552</v>
      </c>
      <c r="K775" s="34" t="s">
        <v>1</v>
      </c>
      <c r="L775" s="34" t="s">
        <v>1451</v>
      </c>
      <c r="M775" s="34" t="s">
        <v>1315</v>
      </c>
      <c r="N775" s="72" t="str">
        <f t="shared" si="12"/>
        <v>Possible values are 00:01 - 24:00. Format is hh:mm.</v>
      </c>
    </row>
    <row r="776" spans="1:14" s="1" customFormat="1" x14ac:dyDescent="0.25">
      <c r="A776" s="33">
        <f>VLOOKUP(C776,_RESOURCE_MAP[],3,FALSE)</f>
        <v>2</v>
      </c>
      <c r="B776" s="25" t="str">
        <f>IFERROR(VLOOKUP(C776,_PACKAGES_MAP[],3,FALSE),"-")</f>
        <v>-</v>
      </c>
      <c r="C776" s="32" t="s">
        <v>486</v>
      </c>
      <c r="D776" s="32" t="s">
        <v>19</v>
      </c>
      <c r="E776" s="32" t="s">
        <v>678</v>
      </c>
      <c r="F776" s="32" t="str">
        <f>VLOOKUP(C776,_RESOURCE_MAP[],2,FALSE)</f>
        <v>Firewall Scheduler Rule</v>
      </c>
      <c r="G776" s="46" t="str">
        <f>CONCATENATE(F776," ",VLOOKUP(E776,_FIELDS_DESCRIPTION_MAP[],2,FALSE))</f>
        <v>Firewall Scheduler Rule start time.</v>
      </c>
      <c r="H776" s="32" t="s">
        <v>565</v>
      </c>
      <c r="I776" s="32" t="s">
        <v>564</v>
      </c>
      <c r="J776" s="32" t="s">
        <v>552</v>
      </c>
      <c r="K776" s="34" t="s">
        <v>1</v>
      </c>
      <c r="L776" s="34" t="s">
        <v>1316</v>
      </c>
      <c r="M776" s="34" t="s">
        <v>1315</v>
      </c>
      <c r="N776" s="72" t="str">
        <f t="shared" si="12"/>
        <v>Possible values are 00:00 - 23:59. Format is hh:mm.</v>
      </c>
    </row>
    <row r="777" spans="1:14" s="1" customFormat="1" x14ac:dyDescent="0.25">
      <c r="A777" s="33">
        <f>VLOOKUP(C777,_RESOURCE_MAP[],3,FALSE)</f>
        <v>2</v>
      </c>
      <c r="B777" s="25" t="str">
        <f>IFERROR(VLOOKUP(C777,_PACKAGES_MAP[],3,FALSE),"-")</f>
        <v>-</v>
      </c>
      <c r="C777" s="32" t="s">
        <v>486</v>
      </c>
      <c r="D777" s="32" t="s">
        <v>20</v>
      </c>
      <c r="E777" s="32" t="s">
        <v>569</v>
      </c>
      <c r="F777" s="32" t="str">
        <f>VLOOKUP(C777,_RESOURCE_MAP[],2,FALSE)</f>
        <v>Firewall Scheduler Rule</v>
      </c>
      <c r="G777" s="46" t="str">
        <f>CONCATENATE(F777," ",VLOOKUP(E777,_FIELDS_DESCRIPTION_MAP[],2,FALSE))</f>
        <v>Firewall Scheduler Rule maximum number of returned entries.</v>
      </c>
      <c r="H777" s="32" t="s">
        <v>570</v>
      </c>
      <c r="I777" s="32" t="s">
        <v>563</v>
      </c>
      <c r="J777" s="32" t="s">
        <v>561</v>
      </c>
      <c r="K777" s="34" t="s">
        <v>1186</v>
      </c>
      <c r="L777" s="34" t="s">
        <v>1187</v>
      </c>
      <c r="M777" s="34" t="s">
        <v>1</v>
      </c>
      <c r="N777" s="72" t="str">
        <f t="shared" si="12"/>
        <v xml:space="preserve">Default Value is "0". Possible values are "0" to fetch all entries or positive integer. </v>
      </c>
    </row>
    <row r="778" spans="1:14" s="1" customFormat="1" x14ac:dyDescent="0.25">
      <c r="A778" s="33">
        <f>VLOOKUP(C778,_RESOURCE_MAP[],3,FALSE)</f>
        <v>2</v>
      </c>
      <c r="B778" s="25" t="str">
        <f>IFERROR(VLOOKUP(C778,_PACKAGES_MAP[],3,FALSE),"-")</f>
        <v>-</v>
      </c>
      <c r="C778" s="32" t="s">
        <v>486</v>
      </c>
      <c r="D778" s="32" t="s">
        <v>20</v>
      </c>
      <c r="E778" s="32" t="s">
        <v>20</v>
      </c>
      <c r="F778" s="32" t="str">
        <f>VLOOKUP(C778,_RESOURCE_MAP[],2,FALSE)</f>
        <v>Firewall Scheduler Rule</v>
      </c>
      <c r="G778" s="46" t="str">
        <f>CONCATENATE(F778," ",VLOOKUP(E778,_FIELDS_DESCRIPTION_MAP[],2,FALSE))</f>
        <v>Firewall Scheduler Rule list of entries.</v>
      </c>
      <c r="H778" s="32" t="s">
        <v>20</v>
      </c>
      <c r="I778" s="32" t="s">
        <v>572</v>
      </c>
      <c r="J778" s="32" t="s">
        <v>1</v>
      </c>
      <c r="K778" s="34" t="s">
        <v>1</v>
      </c>
      <c r="L778" s="34" t="s">
        <v>1</v>
      </c>
      <c r="M778" s="34" t="s">
        <v>1</v>
      </c>
      <c r="N778" s="72" t="str">
        <f t="shared" si="12"/>
        <v>-</v>
      </c>
    </row>
    <row r="779" spans="1:14" s="1" customFormat="1" x14ac:dyDescent="0.25">
      <c r="A779" s="33">
        <f>VLOOKUP(C779,_RESOURCE_MAP[],3,FALSE)</f>
        <v>2</v>
      </c>
      <c r="B779" s="25" t="str">
        <f>IFERROR(VLOOKUP(C779,_PACKAGES_MAP[],3,FALSE),"-")</f>
        <v>-</v>
      </c>
      <c r="C779" s="32" t="s">
        <v>486</v>
      </c>
      <c r="D779" s="32" t="s">
        <v>20</v>
      </c>
      <c r="E779" s="32" t="s">
        <v>571</v>
      </c>
      <c r="F779" s="32" t="str">
        <f>VLOOKUP(C779,_RESOURCE_MAP[],2,FALSE)</f>
        <v>Firewall Scheduler Rule</v>
      </c>
      <c r="G779" s="46" t="str">
        <f>CONCATENATE(F779," ",VLOOKUP(E779,_FIELDS_DESCRIPTION_MAP[],2,FALSE))</f>
        <v>Firewall Scheduler Rule list start offset.</v>
      </c>
      <c r="H779" s="32" t="s">
        <v>570</v>
      </c>
      <c r="I779" s="32" t="s">
        <v>563</v>
      </c>
      <c r="J779" s="32" t="s">
        <v>561</v>
      </c>
      <c r="K779" s="34" t="s">
        <v>1186</v>
      </c>
      <c r="L779" s="34" t="s">
        <v>1187</v>
      </c>
      <c r="M779" s="34" t="s">
        <v>1</v>
      </c>
      <c r="N779" s="72" t="str">
        <f t="shared" si="12"/>
        <v xml:space="preserve">Default Value is "0". Possible values are "0" to fetch all entries or positive integer. </v>
      </c>
    </row>
    <row r="780" spans="1:14" s="1" customFormat="1" x14ac:dyDescent="0.25">
      <c r="A780" s="33">
        <f>VLOOKUP(C780,_RESOURCE_MAP[],3,FALSE)</f>
        <v>2</v>
      </c>
      <c r="B780" s="25" t="str">
        <f>IFERROR(VLOOKUP(C780,_PACKAGES_MAP[],3,FALSE),"-")</f>
        <v>-</v>
      </c>
      <c r="C780" s="32" t="s">
        <v>485</v>
      </c>
      <c r="D780" s="32" t="s">
        <v>22</v>
      </c>
      <c r="E780" s="32" t="s">
        <v>675</v>
      </c>
      <c r="F780" s="32" t="str">
        <f>VLOOKUP(C780,_RESOURCE_MAP[],2,FALSE)</f>
        <v>Firewall Scheduler Rule</v>
      </c>
      <c r="G780" s="46" t="str">
        <f>CONCATENATE(F780," ",VLOOKUP(E780,_FIELDS_DESCRIPTION_MAP[],2,FALSE))</f>
        <v>Firewall Scheduler Rule apply to Friday flag.</v>
      </c>
      <c r="H780" s="32" t="s">
        <v>567</v>
      </c>
      <c r="I780" s="32" t="s">
        <v>572</v>
      </c>
      <c r="J780" s="32" t="s">
        <v>1</v>
      </c>
      <c r="K780" s="34" t="s">
        <v>1</v>
      </c>
      <c r="L780" s="34" t="s">
        <v>1184</v>
      </c>
      <c r="M780" s="34" t="s">
        <v>1</v>
      </c>
      <c r="N780" s="72" t="str">
        <f t="shared" si="12"/>
        <v xml:space="preserve">Possible values are "true" or "false". </v>
      </c>
    </row>
    <row r="781" spans="1:14" s="1" customFormat="1" x14ac:dyDescent="0.25">
      <c r="A781" s="33">
        <f>VLOOKUP(C781,_RESOURCE_MAP[],3,FALSE)</f>
        <v>2</v>
      </c>
      <c r="B781" s="25" t="str">
        <f>IFERROR(VLOOKUP(C781,_PACKAGES_MAP[],3,FALSE),"-")</f>
        <v>-</v>
      </c>
      <c r="C781" s="32" t="s">
        <v>485</v>
      </c>
      <c r="D781" s="32" t="s">
        <v>22</v>
      </c>
      <c r="E781" s="32" t="s">
        <v>671</v>
      </c>
      <c r="F781" s="32" t="str">
        <f>VLOOKUP(C781,_RESOURCE_MAP[],2,FALSE)</f>
        <v>Firewall Scheduler Rule</v>
      </c>
      <c r="G781" s="46" t="str">
        <f>CONCATENATE(F781," ",VLOOKUP(E781,_FIELDS_DESCRIPTION_MAP[],2,FALSE))</f>
        <v>Firewall Scheduler Rule apply to Monday flag.</v>
      </c>
      <c r="H781" s="32" t="s">
        <v>567</v>
      </c>
      <c r="I781" s="32" t="s">
        <v>572</v>
      </c>
      <c r="J781" s="32" t="s">
        <v>1</v>
      </c>
      <c r="K781" s="34" t="s">
        <v>1</v>
      </c>
      <c r="L781" s="34" t="s">
        <v>1184</v>
      </c>
      <c r="M781" s="34" t="s">
        <v>1</v>
      </c>
      <c r="N781" s="72" t="str">
        <f t="shared" si="12"/>
        <v xml:space="preserve">Possible values are "true" or "false". </v>
      </c>
    </row>
    <row r="782" spans="1:14" s="1" customFormat="1" x14ac:dyDescent="0.25">
      <c r="A782" s="33">
        <f>VLOOKUP(C782,_RESOURCE_MAP[],3,FALSE)</f>
        <v>2</v>
      </c>
      <c r="B782" s="25" t="str">
        <f>IFERROR(VLOOKUP(C782,_PACKAGES_MAP[],3,FALSE),"-")</f>
        <v>-</v>
      </c>
      <c r="C782" s="32" t="s">
        <v>485</v>
      </c>
      <c r="D782" s="32" t="s">
        <v>22</v>
      </c>
      <c r="E782" s="32" t="s">
        <v>676</v>
      </c>
      <c r="F782" s="32" t="str">
        <f>VLOOKUP(C782,_RESOURCE_MAP[],2,FALSE)</f>
        <v>Firewall Scheduler Rule</v>
      </c>
      <c r="G782" s="46" t="str">
        <f>CONCATENATE(F782," ",VLOOKUP(E782,_FIELDS_DESCRIPTION_MAP[],2,FALSE))</f>
        <v>Firewall Scheduler Rule apply to Saturday flag.</v>
      </c>
      <c r="H782" s="32" t="s">
        <v>567</v>
      </c>
      <c r="I782" s="32" t="s">
        <v>572</v>
      </c>
      <c r="J782" s="32" t="s">
        <v>1</v>
      </c>
      <c r="K782" s="34" t="s">
        <v>1</v>
      </c>
      <c r="L782" s="34" t="s">
        <v>1184</v>
      </c>
      <c r="M782" s="34" t="s">
        <v>1</v>
      </c>
      <c r="N782" s="72" t="str">
        <f t="shared" si="12"/>
        <v xml:space="preserve">Possible values are "true" or "false". </v>
      </c>
    </row>
    <row r="783" spans="1:14" s="1" customFormat="1" x14ac:dyDescent="0.25">
      <c r="A783" s="33">
        <f>VLOOKUP(C783,_RESOURCE_MAP[],3,FALSE)</f>
        <v>2</v>
      </c>
      <c r="B783" s="25" t="str">
        <f>IFERROR(VLOOKUP(C783,_PACKAGES_MAP[],3,FALSE),"-")</f>
        <v>-</v>
      </c>
      <c r="C783" s="32" t="s">
        <v>485</v>
      </c>
      <c r="D783" s="32" t="s">
        <v>22</v>
      </c>
      <c r="E783" s="32" t="s">
        <v>677</v>
      </c>
      <c r="F783" s="32" t="str">
        <f>VLOOKUP(C783,_RESOURCE_MAP[],2,FALSE)</f>
        <v>Firewall Scheduler Rule</v>
      </c>
      <c r="G783" s="46" t="str">
        <f>CONCATENATE(F783," ",VLOOKUP(E783,_FIELDS_DESCRIPTION_MAP[],2,FALSE))</f>
        <v>Firewall Scheduler Rule apply to Sunday flag.</v>
      </c>
      <c r="H783" s="32" t="s">
        <v>567</v>
      </c>
      <c r="I783" s="32" t="s">
        <v>572</v>
      </c>
      <c r="J783" s="32" t="s">
        <v>1</v>
      </c>
      <c r="K783" s="34" t="s">
        <v>1</v>
      </c>
      <c r="L783" s="34" t="s">
        <v>1184</v>
      </c>
      <c r="M783" s="34" t="s">
        <v>1</v>
      </c>
      <c r="N783" s="72" t="str">
        <f t="shared" si="12"/>
        <v xml:space="preserve">Possible values are "true" or "false". </v>
      </c>
    </row>
    <row r="784" spans="1:14" s="1" customFormat="1" x14ac:dyDescent="0.25">
      <c r="A784" s="33">
        <f>VLOOKUP(C784,_RESOURCE_MAP[],3,FALSE)</f>
        <v>2</v>
      </c>
      <c r="B784" s="25" t="str">
        <f>IFERROR(VLOOKUP(C784,_PACKAGES_MAP[],3,FALSE),"-")</f>
        <v>-</v>
      </c>
      <c r="C784" s="32" t="s">
        <v>485</v>
      </c>
      <c r="D784" s="32" t="s">
        <v>22</v>
      </c>
      <c r="E784" s="32" t="s">
        <v>674</v>
      </c>
      <c r="F784" s="32" t="str">
        <f>VLOOKUP(C784,_RESOURCE_MAP[],2,FALSE)</f>
        <v>Firewall Scheduler Rule</v>
      </c>
      <c r="G784" s="46" t="str">
        <f>CONCATENATE(F784," ",VLOOKUP(E784,_FIELDS_DESCRIPTION_MAP[],2,FALSE))</f>
        <v>Firewall Scheduler Rule apply to Thursday flag.</v>
      </c>
      <c r="H784" s="32" t="s">
        <v>567</v>
      </c>
      <c r="I784" s="32" t="s">
        <v>572</v>
      </c>
      <c r="J784" s="32" t="s">
        <v>1</v>
      </c>
      <c r="K784" s="34" t="s">
        <v>1</v>
      </c>
      <c r="L784" s="34" t="s">
        <v>1184</v>
      </c>
      <c r="M784" s="34" t="s">
        <v>1</v>
      </c>
      <c r="N784" s="72" t="str">
        <f t="shared" si="12"/>
        <v xml:space="preserve">Possible values are "true" or "false". </v>
      </c>
    </row>
    <row r="785" spans="1:14" s="1" customFormat="1" x14ac:dyDescent="0.25">
      <c r="A785" s="33">
        <f>VLOOKUP(C785,_RESOURCE_MAP[],3,FALSE)</f>
        <v>2</v>
      </c>
      <c r="B785" s="25" t="str">
        <f>IFERROR(VLOOKUP(C785,_PACKAGES_MAP[],3,FALSE),"-")</f>
        <v>-</v>
      </c>
      <c r="C785" s="32" t="s">
        <v>485</v>
      </c>
      <c r="D785" s="32" t="s">
        <v>22</v>
      </c>
      <c r="E785" s="32" t="s">
        <v>672</v>
      </c>
      <c r="F785" s="32" t="str">
        <f>VLOOKUP(C785,_RESOURCE_MAP[],2,FALSE)</f>
        <v>Firewall Scheduler Rule</v>
      </c>
      <c r="G785" s="46" t="str">
        <f>CONCATENATE(F785," ",VLOOKUP(E785,_FIELDS_DESCRIPTION_MAP[],2,FALSE))</f>
        <v>Firewall Scheduler Rule apply to Tuesday flag.</v>
      </c>
      <c r="H785" s="32" t="s">
        <v>567</v>
      </c>
      <c r="I785" s="32" t="s">
        <v>572</v>
      </c>
      <c r="J785" s="32" t="s">
        <v>1</v>
      </c>
      <c r="K785" s="34" t="s">
        <v>1</v>
      </c>
      <c r="L785" s="34" t="s">
        <v>1184</v>
      </c>
      <c r="M785" s="34" t="s">
        <v>1</v>
      </c>
      <c r="N785" s="72" t="str">
        <f t="shared" si="12"/>
        <v xml:space="preserve">Possible values are "true" or "false". </v>
      </c>
    </row>
    <row r="786" spans="1:14" s="1" customFormat="1" x14ac:dyDescent="0.25">
      <c r="A786" s="33">
        <f>VLOOKUP(C786,_RESOURCE_MAP[],3,FALSE)</f>
        <v>2</v>
      </c>
      <c r="B786" s="25" t="str">
        <f>IFERROR(VLOOKUP(C786,_PACKAGES_MAP[],3,FALSE),"-")</f>
        <v>-</v>
      </c>
      <c r="C786" s="32" t="s">
        <v>485</v>
      </c>
      <c r="D786" s="32" t="s">
        <v>22</v>
      </c>
      <c r="E786" s="32" t="s">
        <v>673</v>
      </c>
      <c r="F786" s="32" t="str">
        <f>VLOOKUP(C786,_RESOURCE_MAP[],2,FALSE)</f>
        <v>Firewall Scheduler Rule</v>
      </c>
      <c r="G786" s="46" t="str">
        <f>CONCATENATE(F786," ",VLOOKUP(E786,_FIELDS_DESCRIPTION_MAP[],2,FALSE))</f>
        <v>Firewall Scheduler Rule apply to Wednesday flag.</v>
      </c>
      <c r="H786" s="32" t="s">
        <v>567</v>
      </c>
      <c r="I786" s="32" t="s">
        <v>572</v>
      </c>
      <c r="J786" s="32" t="s">
        <v>1</v>
      </c>
      <c r="K786" s="34" t="s">
        <v>1</v>
      </c>
      <c r="L786" s="34" t="s">
        <v>1184</v>
      </c>
      <c r="M786" s="34" t="s">
        <v>1</v>
      </c>
      <c r="N786" s="72" t="str">
        <f t="shared" si="12"/>
        <v xml:space="preserve">Possible values are "true" or "false". </v>
      </c>
    </row>
    <row r="787" spans="1:14" s="1" customFormat="1" x14ac:dyDescent="0.25">
      <c r="A787" s="33">
        <f>VLOOKUP(C787,_RESOURCE_MAP[],3,FALSE)</f>
        <v>2</v>
      </c>
      <c r="B787" s="25" t="str">
        <f>IFERROR(VLOOKUP(C787,_PACKAGES_MAP[],3,FALSE),"-")</f>
        <v>-</v>
      </c>
      <c r="C787" s="32" t="s">
        <v>485</v>
      </c>
      <c r="D787" s="32" t="s">
        <v>22</v>
      </c>
      <c r="E787" s="32" t="s">
        <v>566</v>
      </c>
      <c r="F787" s="32" t="str">
        <f>VLOOKUP(C787,_RESOURCE_MAP[],2,FALSE)</f>
        <v>Firewall Scheduler Rule</v>
      </c>
      <c r="G787" s="46" t="str">
        <f>CONCATENATE(F787," ",VLOOKUP(E787,_FIELDS_DESCRIPTION_MAP[],2,FALSE))</f>
        <v>Firewall Scheduler Rule administrative status.</v>
      </c>
      <c r="H787" s="32" t="s">
        <v>567</v>
      </c>
      <c r="I787" s="32" t="s">
        <v>572</v>
      </c>
      <c r="J787" s="32" t="s">
        <v>1</v>
      </c>
      <c r="K787" s="34" t="s">
        <v>1</v>
      </c>
      <c r="L787" s="34" t="s">
        <v>1184</v>
      </c>
      <c r="M787" s="34" t="s">
        <v>1</v>
      </c>
      <c r="N787" s="72" t="str">
        <f t="shared" si="12"/>
        <v xml:space="preserve">Possible values are "true" or "false". </v>
      </c>
    </row>
    <row r="788" spans="1:14" s="1" customFormat="1" x14ac:dyDescent="0.25">
      <c r="A788" s="33">
        <f>VLOOKUP(C788,_RESOURCE_MAP[],3,FALSE)</f>
        <v>2</v>
      </c>
      <c r="B788" s="25" t="str">
        <f>IFERROR(VLOOKUP(C788,_PACKAGES_MAP[],3,FALSE),"-")</f>
        <v>-</v>
      </c>
      <c r="C788" s="32" t="s">
        <v>485</v>
      </c>
      <c r="D788" s="32" t="s">
        <v>22</v>
      </c>
      <c r="E788" s="32" t="s">
        <v>558</v>
      </c>
      <c r="F788" s="32" t="str">
        <f>VLOOKUP(C788,_RESOURCE_MAP[],2,FALSE)</f>
        <v>Firewall Scheduler Rule</v>
      </c>
      <c r="G788" s="46" t="str">
        <f>CONCATENATE(F788," ",VLOOKUP(E788,_FIELDS_DESCRIPTION_MAP[],2,FALSE))</f>
        <v>Firewall Scheduler Rule unique identifier.</v>
      </c>
      <c r="H788" s="32" t="s">
        <v>565</v>
      </c>
      <c r="I788" s="32" t="s">
        <v>572</v>
      </c>
      <c r="J788" s="32" t="s">
        <v>1</v>
      </c>
      <c r="K788" s="34" t="s">
        <v>1</v>
      </c>
      <c r="L788" s="34" t="s">
        <v>1194</v>
      </c>
      <c r="M788" s="34" t="s">
        <v>1193</v>
      </c>
      <c r="N788" s="72" t="str">
        <f t="shared" si="12"/>
        <v>Possible values are any string with length from 1 up to 64 chars. Format is 1 up to 64 chars.</v>
      </c>
    </row>
    <row r="789" spans="1:14" s="1" customFormat="1" x14ac:dyDescent="0.25">
      <c r="A789" s="33">
        <f>VLOOKUP(C789,_RESOURCE_MAP[],3,FALSE)</f>
        <v>2</v>
      </c>
      <c r="B789" s="25" t="str">
        <f>IFERROR(VLOOKUP(C789,_PACKAGES_MAP[],3,FALSE),"-")</f>
        <v>-</v>
      </c>
      <c r="C789" s="32" t="s">
        <v>485</v>
      </c>
      <c r="D789" s="32" t="s">
        <v>22</v>
      </c>
      <c r="E789" s="32" t="s">
        <v>360</v>
      </c>
      <c r="F789" s="32" t="str">
        <f>VLOOKUP(C789,_RESOURCE_MAP[],2,FALSE)</f>
        <v>Firewall Scheduler Rule</v>
      </c>
      <c r="G789" s="46" t="str">
        <f>CONCATENATE(F789," ",VLOOKUP(E789,_FIELDS_DESCRIPTION_MAP[],2,FALSE))</f>
        <v>Firewall Scheduler Rule name (alias).</v>
      </c>
      <c r="H789" s="32" t="s">
        <v>565</v>
      </c>
      <c r="I789" s="32" t="s">
        <v>572</v>
      </c>
      <c r="J789" s="32" t="s">
        <v>1</v>
      </c>
      <c r="K789" s="34" t="s">
        <v>1</v>
      </c>
      <c r="L789" s="34" t="s">
        <v>1194</v>
      </c>
      <c r="M789" s="34" t="s">
        <v>1</v>
      </c>
      <c r="N789" s="72" t="str">
        <f t="shared" si="12"/>
        <v xml:space="preserve">Possible values are any string with length from 1 up to 64 chars. </v>
      </c>
    </row>
    <row r="790" spans="1:14" s="1" customFormat="1" x14ac:dyDescent="0.25">
      <c r="A790" s="33">
        <f>VLOOKUP(C790,_RESOURCE_MAP[],3,FALSE)</f>
        <v>2</v>
      </c>
      <c r="B790" s="25" t="str">
        <f>IFERROR(VLOOKUP(C790,_PACKAGES_MAP[],3,FALSE),"-")</f>
        <v>-</v>
      </c>
      <c r="C790" s="32" t="s">
        <v>485</v>
      </c>
      <c r="D790" s="32" t="s">
        <v>22</v>
      </c>
      <c r="E790" s="32" t="s">
        <v>578</v>
      </c>
      <c r="F790" s="32" t="str">
        <f>VLOOKUP(C790,_RESOURCE_MAP[],2,FALSE)</f>
        <v>Firewall Scheduler Rule</v>
      </c>
      <c r="G790" s="46" t="str">
        <f>CONCATENATE(F790," ",VLOOKUP(E790,_FIELDS_DESCRIPTION_MAP[],2,FALSE))</f>
        <v>Firewall Scheduler Rule rule list.</v>
      </c>
      <c r="H790" s="32" t="s">
        <v>20</v>
      </c>
      <c r="I790" s="32" t="s">
        <v>572</v>
      </c>
      <c r="J790" s="32" t="s">
        <v>1</v>
      </c>
      <c r="K790" s="34" t="s">
        <v>1</v>
      </c>
      <c r="L790" s="34" t="s">
        <v>2543</v>
      </c>
      <c r="M790" s="34" t="s">
        <v>1</v>
      </c>
      <c r="N790" s="72" t="str">
        <f t="shared" si="12"/>
        <v xml:space="preserve">Possible values are list of existing "Services.Local.Firewall.Filter.Chains.{ChainId}.Rules.{RuleId}" objects. </v>
      </c>
    </row>
    <row r="791" spans="1:14" s="1" customFormat="1" x14ac:dyDescent="0.25">
      <c r="A791" s="33">
        <f>VLOOKUP(C791,_RESOURCE_MAP[],3,FALSE)</f>
        <v>2</v>
      </c>
      <c r="B791" s="25" t="str">
        <f>IFERROR(VLOOKUP(C791,_PACKAGES_MAP[],3,FALSE),"-")</f>
        <v>-</v>
      </c>
      <c r="C791" s="32" t="s">
        <v>485</v>
      </c>
      <c r="D791" s="32" t="s">
        <v>22</v>
      </c>
      <c r="E791" s="32" t="s">
        <v>679</v>
      </c>
      <c r="F791" s="32" t="str">
        <f>VLOOKUP(C791,_RESOURCE_MAP[],2,FALSE)</f>
        <v>Firewall Scheduler Rule</v>
      </c>
      <c r="G791" s="46" t="str">
        <f>CONCATENATE(F791," ",VLOOKUP(E791,_FIELDS_DESCRIPTION_MAP[],2,FALSE))</f>
        <v>Firewall Scheduler Rule end time.</v>
      </c>
      <c r="H791" s="32" t="s">
        <v>565</v>
      </c>
      <c r="I791" s="32" t="s">
        <v>572</v>
      </c>
      <c r="J791" s="32" t="s">
        <v>1</v>
      </c>
      <c r="K791" s="34" t="s">
        <v>1</v>
      </c>
      <c r="L791" s="34" t="s">
        <v>1451</v>
      </c>
      <c r="M791" s="34" t="s">
        <v>1315</v>
      </c>
      <c r="N791" s="72" t="str">
        <f t="shared" si="12"/>
        <v>Possible values are 00:01 - 24:00. Format is hh:mm.</v>
      </c>
    </row>
    <row r="792" spans="1:14" s="1" customFormat="1" x14ac:dyDescent="0.25">
      <c r="A792" s="33">
        <f>VLOOKUP(C792,_RESOURCE_MAP[],3,FALSE)</f>
        <v>2</v>
      </c>
      <c r="B792" s="25" t="str">
        <f>IFERROR(VLOOKUP(C792,_PACKAGES_MAP[],3,FALSE),"-")</f>
        <v>-</v>
      </c>
      <c r="C792" s="32" t="s">
        <v>485</v>
      </c>
      <c r="D792" s="32" t="s">
        <v>22</v>
      </c>
      <c r="E792" s="32" t="s">
        <v>678</v>
      </c>
      <c r="F792" s="32" t="str">
        <f>VLOOKUP(C792,_RESOURCE_MAP[],2,FALSE)</f>
        <v>Firewall Scheduler Rule</v>
      </c>
      <c r="G792" s="46" t="str">
        <f>CONCATENATE(F792," ",VLOOKUP(E792,_FIELDS_DESCRIPTION_MAP[],2,FALSE))</f>
        <v>Firewall Scheduler Rule start time.</v>
      </c>
      <c r="H792" s="32" t="s">
        <v>565</v>
      </c>
      <c r="I792" s="32" t="s">
        <v>572</v>
      </c>
      <c r="J792" s="32" t="s">
        <v>1</v>
      </c>
      <c r="K792" s="34" t="s">
        <v>1</v>
      </c>
      <c r="L792" s="34" t="s">
        <v>1316</v>
      </c>
      <c r="M792" s="34" t="s">
        <v>1315</v>
      </c>
      <c r="N792" s="72" t="str">
        <f t="shared" si="12"/>
        <v>Possible values are 00:00 - 23:59. Format is hh:mm.</v>
      </c>
    </row>
    <row r="793" spans="1:14" s="1" customFormat="1" x14ac:dyDescent="0.25">
      <c r="A793" s="33">
        <f>VLOOKUP(C793,_RESOURCE_MAP[],3,FALSE)</f>
        <v>2</v>
      </c>
      <c r="B793" s="25" t="str">
        <f>IFERROR(VLOOKUP(C793,_PACKAGES_MAP[],3,FALSE),"-")</f>
        <v>-</v>
      </c>
      <c r="C793" s="32" t="s">
        <v>485</v>
      </c>
      <c r="D793" s="32" t="s">
        <v>21</v>
      </c>
      <c r="E793" s="32" t="s">
        <v>675</v>
      </c>
      <c r="F793" s="32" t="str">
        <f>VLOOKUP(C793,_RESOURCE_MAP[],2,FALSE)</f>
        <v>Firewall Scheduler Rule</v>
      </c>
      <c r="G793" s="46" t="str">
        <f>CONCATENATE(F793," ",VLOOKUP(E793,_FIELDS_DESCRIPTION_MAP[],2,FALSE))</f>
        <v>Firewall Scheduler Rule apply to Friday flag.</v>
      </c>
      <c r="H793" s="32" t="s">
        <v>567</v>
      </c>
      <c r="I793" s="32" t="s">
        <v>564</v>
      </c>
      <c r="J793" s="32" t="s">
        <v>561</v>
      </c>
      <c r="K793" s="34" t="s">
        <v>1658</v>
      </c>
      <c r="L793" s="34" t="s">
        <v>1184</v>
      </c>
      <c r="M793" s="34" t="s">
        <v>1</v>
      </c>
      <c r="N793" s="72" t="str">
        <f t="shared" si="12"/>
        <v xml:space="preserve">Default Value is "the existing configuration". Possible values are "true" or "false". </v>
      </c>
    </row>
    <row r="794" spans="1:14" s="1" customFormat="1" x14ac:dyDescent="0.25">
      <c r="A794" s="33">
        <f>VLOOKUP(C794,_RESOURCE_MAP[],3,FALSE)</f>
        <v>2</v>
      </c>
      <c r="B794" s="25" t="str">
        <f>IFERROR(VLOOKUP(C794,_PACKAGES_MAP[],3,FALSE),"-")</f>
        <v>-</v>
      </c>
      <c r="C794" s="32" t="s">
        <v>485</v>
      </c>
      <c r="D794" s="32" t="s">
        <v>21</v>
      </c>
      <c r="E794" s="32" t="s">
        <v>671</v>
      </c>
      <c r="F794" s="32" t="str">
        <f>VLOOKUP(C794,_RESOURCE_MAP[],2,FALSE)</f>
        <v>Firewall Scheduler Rule</v>
      </c>
      <c r="G794" s="46" t="str">
        <f>CONCATENATE(F794," ",VLOOKUP(E794,_FIELDS_DESCRIPTION_MAP[],2,FALSE))</f>
        <v>Firewall Scheduler Rule apply to Monday flag.</v>
      </c>
      <c r="H794" s="32" t="s">
        <v>567</v>
      </c>
      <c r="I794" s="32" t="s">
        <v>564</v>
      </c>
      <c r="J794" s="32" t="s">
        <v>561</v>
      </c>
      <c r="K794" s="34" t="s">
        <v>1658</v>
      </c>
      <c r="L794" s="34" t="s">
        <v>1184</v>
      </c>
      <c r="M794" s="34" t="s">
        <v>1</v>
      </c>
      <c r="N794" s="72" t="str">
        <f t="shared" si="12"/>
        <v xml:space="preserve">Default Value is "the existing configuration". Possible values are "true" or "false". </v>
      </c>
    </row>
    <row r="795" spans="1:14" s="1" customFormat="1" x14ac:dyDescent="0.25">
      <c r="A795" s="33">
        <f>VLOOKUP(C795,_RESOURCE_MAP[],3,FALSE)</f>
        <v>2</v>
      </c>
      <c r="B795" s="25" t="str">
        <f>IFERROR(VLOOKUP(C795,_PACKAGES_MAP[],3,FALSE),"-")</f>
        <v>-</v>
      </c>
      <c r="C795" s="32" t="s">
        <v>485</v>
      </c>
      <c r="D795" s="32" t="s">
        <v>21</v>
      </c>
      <c r="E795" s="32" t="s">
        <v>676</v>
      </c>
      <c r="F795" s="32" t="str">
        <f>VLOOKUP(C795,_RESOURCE_MAP[],2,FALSE)</f>
        <v>Firewall Scheduler Rule</v>
      </c>
      <c r="G795" s="46" t="str">
        <f>CONCATENATE(F795," ",VLOOKUP(E795,_FIELDS_DESCRIPTION_MAP[],2,FALSE))</f>
        <v>Firewall Scheduler Rule apply to Saturday flag.</v>
      </c>
      <c r="H795" s="32" t="s">
        <v>567</v>
      </c>
      <c r="I795" s="32" t="s">
        <v>564</v>
      </c>
      <c r="J795" s="32" t="s">
        <v>561</v>
      </c>
      <c r="K795" s="34" t="s">
        <v>1658</v>
      </c>
      <c r="L795" s="34" t="s">
        <v>1184</v>
      </c>
      <c r="M795" s="34" t="s">
        <v>1</v>
      </c>
      <c r="N795" s="72" t="str">
        <f t="shared" si="12"/>
        <v xml:space="preserve">Default Value is "the existing configuration". Possible values are "true" or "false". </v>
      </c>
    </row>
    <row r="796" spans="1:14" s="1" customFormat="1" x14ac:dyDescent="0.25">
      <c r="A796" s="33">
        <f>VLOOKUP(C796,_RESOURCE_MAP[],3,FALSE)</f>
        <v>2</v>
      </c>
      <c r="B796" s="25" t="str">
        <f>IFERROR(VLOOKUP(C796,_PACKAGES_MAP[],3,FALSE),"-")</f>
        <v>-</v>
      </c>
      <c r="C796" s="32" t="s">
        <v>485</v>
      </c>
      <c r="D796" s="32" t="s">
        <v>21</v>
      </c>
      <c r="E796" s="32" t="s">
        <v>677</v>
      </c>
      <c r="F796" s="32" t="str">
        <f>VLOOKUP(C796,_RESOURCE_MAP[],2,FALSE)</f>
        <v>Firewall Scheduler Rule</v>
      </c>
      <c r="G796" s="46" t="str">
        <f>CONCATENATE(F796," ",VLOOKUP(E796,_FIELDS_DESCRIPTION_MAP[],2,FALSE))</f>
        <v>Firewall Scheduler Rule apply to Sunday flag.</v>
      </c>
      <c r="H796" s="32" t="s">
        <v>567</v>
      </c>
      <c r="I796" s="32" t="s">
        <v>564</v>
      </c>
      <c r="J796" s="32" t="s">
        <v>561</v>
      </c>
      <c r="K796" s="34" t="s">
        <v>1658</v>
      </c>
      <c r="L796" s="34" t="s">
        <v>1184</v>
      </c>
      <c r="M796" s="34" t="s">
        <v>1</v>
      </c>
      <c r="N796" s="72" t="str">
        <f t="shared" si="12"/>
        <v xml:space="preserve">Default Value is "the existing configuration". Possible values are "true" or "false". </v>
      </c>
    </row>
    <row r="797" spans="1:14" s="1" customFormat="1" x14ac:dyDescent="0.25">
      <c r="A797" s="33">
        <f>VLOOKUP(C797,_RESOURCE_MAP[],3,FALSE)</f>
        <v>2</v>
      </c>
      <c r="B797" s="25" t="str">
        <f>IFERROR(VLOOKUP(C797,_PACKAGES_MAP[],3,FALSE),"-")</f>
        <v>-</v>
      </c>
      <c r="C797" s="32" t="s">
        <v>485</v>
      </c>
      <c r="D797" s="32" t="s">
        <v>21</v>
      </c>
      <c r="E797" s="32" t="s">
        <v>674</v>
      </c>
      <c r="F797" s="32" t="str">
        <f>VLOOKUP(C797,_RESOURCE_MAP[],2,FALSE)</f>
        <v>Firewall Scheduler Rule</v>
      </c>
      <c r="G797" s="46" t="str">
        <f>CONCATENATE(F797," ",VLOOKUP(E797,_FIELDS_DESCRIPTION_MAP[],2,FALSE))</f>
        <v>Firewall Scheduler Rule apply to Thursday flag.</v>
      </c>
      <c r="H797" s="32" t="s">
        <v>567</v>
      </c>
      <c r="I797" s="32" t="s">
        <v>564</v>
      </c>
      <c r="J797" s="32" t="s">
        <v>561</v>
      </c>
      <c r="K797" s="34" t="s">
        <v>1658</v>
      </c>
      <c r="L797" s="34" t="s">
        <v>1184</v>
      </c>
      <c r="M797" s="34" t="s">
        <v>1</v>
      </c>
      <c r="N797" s="72" t="str">
        <f t="shared" si="12"/>
        <v xml:space="preserve">Default Value is "the existing configuration". Possible values are "true" or "false". </v>
      </c>
    </row>
    <row r="798" spans="1:14" s="1" customFormat="1" x14ac:dyDescent="0.25">
      <c r="A798" s="33">
        <f>VLOOKUP(C798,_RESOURCE_MAP[],3,FALSE)</f>
        <v>2</v>
      </c>
      <c r="B798" s="25" t="str">
        <f>IFERROR(VLOOKUP(C798,_PACKAGES_MAP[],3,FALSE),"-")</f>
        <v>-</v>
      </c>
      <c r="C798" s="32" t="s">
        <v>485</v>
      </c>
      <c r="D798" s="32" t="s">
        <v>21</v>
      </c>
      <c r="E798" s="32" t="s">
        <v>672</v>
      </c>
      <c r="F798" s="32" t="str">
        <f>VLOOKUP(C798,_RESOURCE_MAP[],2,FALSE)</f>
        <v>Firewall Scheduler Rule</v>
      </c>
      <c r="G798" s="46" t="str">
        <f>CONCATENATE(F798," ",VLOOKUP(E798,_FIELDS_DESCRIPTION_MAP[],2,FALSE))</f>
        <v>Firewall Scheduler Rule apply to Tuesday flag.</v>
      </c>
      <c r="H798" s="32" t="s">
        <v>567</v>
      </c>
      <c r="I798" s="32" t="s">
        <v>564</v>
      </c>
      <c r="J798" s="32" t="s">
        <v>561</v>
      </c>
      <c r="K798" s="34" t="s">
        <v>1658</v>
      </c>
      <c r="L798" s="34" t="s">
        <v>1184</v>
      </c>
      <c r="M798" s="34" t="s">
        <v>1</v>
      </c>
      <c r="N798" s="72" t="str">
        <f t="shared" si="12"/>
        <v xml:space="preserve">Default Value is "the existing configuration". Possible values are "true" or "false". </v>
      </c>
    </row>
    <row r="799" spans="1:14" s="1" customFormat="1" x14ac:dyDescent="0.25">
      <c r="A799" s="33">
        <f>VLOOKUP(C799,_RESOURCE_MAP[],3,FALSE)</f>
        <v>2</v>
      </c>
      <c r="B799" s="25" t="str">
        <f>IFERROR(VLOOKUP(C799,_PACKAGES_MAP[],3,FALSE),"-")</f>
        <v>-</v>
      </c>
      <c r="C799" s="32" t="s">
        <v>485</v>
      </c>
      <c r="D799" s="32" t="s">
        <v>21</v>
      </c>
      <c r="E799" s="32" t="s">
        <v>673</v>
      </c>
      <c r="F799" s="32" t="str">
        <f>VLOOKUP(C799,_RESOURCE_MAP[],2,FALSE)</f>
        <v>Firewall Scheduler Rule</v>
      </c>
      <c r="G799" s="46" t="str">
        <f>CONCATENATE(F799," ",VLOOKUP(E799,_FIELDS_DESCRIPTION_MAP[],2,FALSE))</f>
        <v>Firewall Scheduler Rule apply to Wednesday flag.</v>
      </c>
      <c r="H799" s="32" t="s">
        <v>567</v>
      </c>
      <c r="I799" s="32" t="s">
        <v>564</v>
      </c>
      <c r="J799" s="32" t="s">
        <v>561</v>
      </c>
      <c r="K799" s="34" t="s">
        <v>1658</v>
      </c>
      <c r="L799" s="34" t="s">
        <v>1184</v>
      </c>
      <c r="M799" s="34" t="s">
        <v>1</v>
      </c>
      <c r="N799" s="72" t="str">
        <f t="shared" si="12"/>
        <v xml:space="preserve">Default Value is "the existing configuration". Possible values are "true" or "false". </v>
      </c>
    </row>
    <row r="800" spans="1:14" s="1" customFormat="1" x14ac:dyDescent="0.25">
      <c r="A800" s="33">
        <f>VLOOKUP(C800,_RESOURCE_MAP[],3,FALSE)</f>
        <v>2</v>
      </c>
      <c r="B800" s="25" t="str">
        <f>IFERROR(VLOOKUP(C800,_PACKAGES_MAP[],3,FALSE),"-")</f>
        <v>-</v>
      </c>
      <c r="C800" s="32" t="s">
        <v>485</v>
      </c>
      <c r="D800" s="32" t="s">
        <v>21</v>
      </c>
      <c r="E800" s="32" t="s">
        <v>566</v>
      </c>
      <c r="F800" s="32" t="str">
        <f>VLOOKUP(C800,_RESOURCE_MAP[],2,FALSE)</f>
        <v>Firewall Scheduler Rule</v>
      </c>
      <c r="G800" s="46" t="str">
        <f>CONCATENATE(F800," ",VLOOKUP(E800,_FIELDS_DESCRIPTION_MAP[],2,FALSE))</f>
        <v>Firewall Scheduler Rule administrative status.</v>
      </c>
      <c r="H800" s="32" t="s">
        <v>567</v>
      </c>
      <c r="I800" s="32" t="s">
        <v>564</v>
      </c>
      <c r="J800" s="32" t="s">
        <v>561</v>
      </c>
      <c r="K800" s="34" t="s">
        <v>1658</v>
      </c>
      <c r="L800" s="34" t="s">
        <v>1184</v>
      </c>
      <c r="M800" s="34" t="s">
        <v>1</v>
      </c>
      <c r="N800" s="72" t="str">
        <f t="shared" si="12"/>
        <v xml:space="preserve">Default Value is "the existing configuration". Possible values are "true" or "false". </v>
      </c>
    </row>
    <row r="801" spans="1:14" s="1" customFormat="1" x14ac:dyDescent="0.25">
      <c r="A801" s="33">
        <f>VLOOKUP(C801,_RESOURCE_MAP[],3,FALSE)</f>
        <v>2</v>
      </c>
      <c r="B801" s="25" t="str">
        <f>IFERROR(VLOOKUP(C801,_PACKAGES_MAP[],3,FALSE),"-")</f>
        <v>-</v>
      </c>
      <c r="C801" s="32" t="s">
        <v>485</v>
      </c>
      <c r="D801" s="32" t="s">
        <v>21</v>
      </c>
      <c r="E801" s="32" t="s">
        <v>360</v>
      </c>
      <c r="F801" s="32" t="str">
        <f>VLOOKUP(C801,_RESOURCE_MAP[],2,FALSE)</f>
        <v>Firewall Scheduler Rule</v>
      </c>
      <c r="G801" s="46" t="str">
        <f>CONCATENATE(F801," ",VLOOKUP(E801,_FIELDS_DESCRIPTION_MAP[],2,FALSE))</f>
        <v>Firewall Scheduler Rule name (alias).</v>
      </c>
      <c r="H801" s="32" t="s">
        <v>565</v>
      </c>
      <c r="I801" s="32" t="s">
        <v>564</v>
      </c>
      <c r="J801" s="32" t="s">
        <v>561</v>
      </c>
      <c r="K801" s="34" t="s">
        <v>1658</v>
      </c>
      <c r="L801" s="34" t="s">
        <v>1194</v>
      </c>
      <c r="M801" s="34" t="s">
        <v>1</v>
      </c>
      <c r="N801" s="72" t="str">
        <f t="shared" si="12"/>
        <v xml:space="preserve">Default Value is "the existing configuration". Possible values are any string with length from 1 up to 64 chars. </v>
      </c>
    </row>
    <row r="802" spans="1:14" s="1" customFormat="1" x14ac:dyDescent="0.25">
      <c r="A802" s="33">
        <f>VLOOKUP(C802,_RESOURCE_MAP[],3,FALSE)</f>
        <v>2</v>
      </c>
      <c r="B802" s="25" t="str">
        <f>IFERROR(VLOOKUP(C802,_PACKAGES_MAP[],3,FALSE),"-")</f>
        <v>-</v>
      </c>
      <c r="C802" s="32" t="s">
        <v>485</v>
      </c>
      <c r="D802" s="32" t="s">
        <v>21</v>
      </c>
      <c r="E802" s="32" t="s">
        <v>578</v>
      </c>
      <c r="F802" s="32" t="str">
        <f>VLOOKUP(C802,_RESOURCE_MAP[],2,FALSE)</f>
        <v>Firewall Scheduler Rule</v>
      </c>
      <c r="G802" s="46" t="str">
        <f>CONCATENATE(F802," ",VLOOKUP(E802,_FIELDS_DESCRIPTION_MAP[],2,FALSE))</f>
        <v>Firewall Scheduler Rule rule list.</v>
      </c>
      <c r="H802" s="32" t="s">
        <v>20</v>
      </c>
      <c r="I802" s="32" t="s">
        <v>564</v>
      </c>
      <c r="J802" s="32" t="s">
        <v>561</v>
      </c>
      <c r="K802" s="34" t="s">
        <v>1658</v>
      </c>
      <c r="L802" s="34" t="s">
        <v>2543</v>
      </c>
      <c r="M802" s="34" t="s">
        <v>1</v>
      </c>
      <c r="N802" s="72" t="str">
        <f t="shared" si="12"/>
        <v xml:space="preserve">Default Value is "the existing configuration". Possible values are list of existing "Services.Local.Firewall.Filter.Chains.{ChainId}.Rules.{RuleId}" objects. </v>
      </c>
    </row>
    <row r="803" spans="1:14" s="1" customFormat="1" x14ac:dyDescent="0.25">
      <c r="A803" s="33">
        <f>VLOOKUP(C803,_RESOURCE_MAP[],3,FALSE)</f>
        <v>2</v>
      </c>
      <c r="B803" s="25" t="str">
        <f>IFERROR(VLOOKUP(C803,_PACKAGES_MAP[],3,FALSE),"-")</f>
        <v>-</v>
      </c>
      <c r="C803" s="32" t="s">
        <v>485</v>
      </c>
      <c r="D803" s="32" t="s">
        <v>21</v>
      </c>
      <c r="E803" s="32" t="s">
        <v>679</v>
      </c>
      <c r="F803" s="32" t="str">
        <f>VLOOKUP(C803,_RESOURCE_MAP[],2,FALSE)</f>
        <v>Firewall Scheduler Rule</v>
      </c>
      <c r="G803" s="46" t="str">
        <f>CONCATENATE(F803," ",VLOOKUP(E803,_FIELDS_DESCRIPTION_MAP[],2,FALSE))</f>
        <v>Firewall Scheduler Rule end time.</v>
      </c>
      <c r="H803" s="32" t="s">
        <v>565</v>
      </c>
      <c r="I803" s="32" t="s">
        <v>564</v>
      </c>
      <c r="J803" s="32" t="s">
        <v>561</v>
      </c>
      <c r="K803" s="34" t="s">
        <v>1658</v>
      </c>
      <c r="L803" s="34" t="s">
        <v>1451</v>
      </c>
      <c r="M803" s="34" t="s">
        <v>1315</v>
      </c>
      <c r="N803" s="72" t="str">
        <f t="shared" si="12"/>
        <v>Default Value is "the existing configuration". Possible values are 00:01 - 24:00. Format is hh:mm.</v>
      </c>
    </row>
    <row r="804" spans="1:14" s="1" customFormat="1" x14ac:dyDescent="0.25">
      <c r="A804" s="33">
        <f>VLOOKUP(C804,_RESOURCE_MAP[],3,FALSE)</f>
        <v>2</v>
      </c>
      <c r="B804" s="25" t="str">
        <f>IFERROR(VLOOKUP(C804,_PACKAGES_MAP[],3,FALSE),"-")</f>
        <v>-</v>
      </c>
      <c r="C804" s="32" t="s">
        <v>485</v>
      </c>
      <c r="D804" s="32" t="s">
        <v>21</v>
      </c>
      <c r="E804" s="32" t="s">
        <v>678</v>
      </c>
      <c r="F804" s="32" t="str">
        <f>VLOOKUP(C804,_RESOURCE_MAP[],2,FALSE)</f>
        <v>Firewall Scheduler Rule</v>
      </c>
      <c r="G804" s="46" t="str">
        <f>CONCATENATE(F804," ",VLOOKUP(E804,_FIELDS_DESCRIPTION_MAP[],2,FALSE))</f>
        <v>Firewall Scheduler Rule start time.</v>
      </c>
      <c r="H804" s="32" t="s">
        <v>565</v>
      </c>
      <c r="I804" s="32" t="s">
        <v>564</v>
      </c>
      <c r="J804" s="32" t="s">
        <v>561</v>
      </c>
      <c r="K804" s="34" t="s">
        <v>1658</v>
      </c>
      <c r="L804" s="34" t="s">
        <v>1316</v>
      </c>
      <c r="M804" s="34" t="s">
        <v>1315</v>
      </c>
      <c r="N804" s="72" t="str">
        <f t="shared" si="12"/>
        <v>Default Value is "the existing configuration". Possible values are 00:00 - 23:59. Format is hh:mm.</v>
      </c>
    </row>
    <row r="805" spans="1:14" s="1" customFormat="1" x14ac:dyDescent="0.25">
      <c r="A805" s="33">
        <f>VLOOKUP(C805,_RESOURCE_MAP[],3,FALSE)</f>
        <v>2</v>
      </c>
      <c r="B805" s="25" t="str">
        <f>IFERROR(VLOOKUP(C805,_PACKAGES_MAP[],3,FALSE),"-")</f>
        <v>-</v>
      </c>
      <c r="C805" s="32" t="s">
        <v>1521</v>
      </c>
      <c r="D805" s="32" t="s">
        <v>22</v>
      </c>
      <c r="E805" s="32" t="s">
        <v>566</v>
      </c>
      <c r="F805" s="32" t="str">
        <f>VLOOKUP(C805,_RESOURCE_MAP[],2,FALSE)</f>
        <v>HostManager</v>
      </c>
      <c r="G805" s="46" t="str">
        <f>CONCATENATE(F805," ",VLOOKUP(E805,_FIELDS_DESCRIPTION_MAP[],2,FALSE))</f>
        <v>HostManager administrative status.</v>
      </c>
      <c r="H805" s="32" t="s">
        <v>567</v>
      </c>
      <c r="I805" s="32" t="s">
        <v>572</v>
      </c>
      <c r="J805" s="32" t="s">
        <v>1</v>
      </c>
      <c r="K805" s="34" t="s">
        <v>1</v>
      </c>
      <c r="L805" s="34" t="s">
        <v>1184</v>
      </c>
      <c r="M805" s="34" t="s">
        <v>1</v>
      </c>
      <c r="N805" s="72" t="str">
        <f t="shared" si="12"/>
        <v xml:space="preserve">Possible values are "true" or "false". </v>
      </c>
    </row>
    <row r="806" spans="1:14" s="1" customFormat="1" x14ac:dyDescent="0.25">
      <c r="A806" s="33">
        <f>VLOOKUP(C806,_RESOURCE_MAP[],3,FALSE)</f>
        <v>2</v>
      </c>
      <c r="B806" s="25" t="str">
        <f>IFERROR(VLOOKUP(C806,_PACKAGES_MAP[],3,FALSE),"-")</f>
        <v>-</v>
      </c>
      <c r="C806" s="32" t="s">
        <v>1521</v>
      </c>
      <c r="D806" s="32" t="s">
        <v>22</v>
      </c>
      <c r="E806" s="32" t="s">
        <v>1526</v>
      </c>
      <c r="F806" s="32" t="str">
        <f>VLOOKUP(C806,_RESOURCE_MAP[],2,FALSE)</f>
        <v>HostManager</v>
      </c>
      <c r="G806" s="46" t="str">
        <f>CONCATENATE(F806," ",VLOOKUP(E806,_FIELDS_DESCRIPTION_MAP[],2,FALSE))</f>
        <v>HostManager keep track of offline devices flag.</v>
      </c>
      <c r="H806" s="32" t="s">
        <v>567</v>
      </c>
      <c r="I806" s="32" t="s">
        <v>572</v>
      </c>
      <c r="J806" s="32" t="s">
        <v>1</v>
      </c>
      <c r="K806" s="34" t="s">
        <v>1</v>
      </c>
      <c r="L806" s="34" t="s">
        <v>1184</v>
      </c>
      <c r="M806" s="34" t="s">
        <v>1</v>
      </c>
      <c r="N806" s="72" t="str">
        <f t="shared" si="12"/>
        <v xml:space="preserve">Possible values are "true" or "false". </v>
      </c>
    </row>
    <row r="807" spans="1:14" s="1" customFormat="1" x14ac:dyDescent="0.25">
      <c r="A807" s="33">
        <f>VLOOKUP(C807,_RESOURCE_MAP[],3,FALSE)</f>
        <v>2</v>
      </c>
      <c r="B807" s="25" t="str">
        <f>IFERROR(VLOOKUP(C807,_PACKAGES_MAP[],3,FALSE),"-")</f>
        <v>-</v>
      </c>
      <c r="C807" s="32" t="s">
        <v>1521</v>
      </c>
      <c r="D807" s="32" t="s">
        <v>22</v>
      </c>
      <c r="E807" s="32" t="s">
        <v>1528</v>
      </c>
      <c r="F807" s="32" t="str">
        <f>VLOOKUP(C807,_RESOURCE_MAP[],2,FALSE)</f>
        <v>HostManager</v>
      </c>
      <c r="G807" s="46" t="str">
        <f>CONCATENATE(F807," ",VLOOKUP(E807,_FIELDS_DESCRIPTION_MAP[],2,FALSE))</f>
        <v>HostManager offline devices count.</v>
      </c>
      <c r="H807" s="32" t="s">
        <v>570</v>
      </c>
      <c r="I807" s="32" t="s">
        <v>572</v>
      </c>
      <c r="J807" s="32" t="s">
        <v>1</v>
      </c>
      <c r="K807" s="34" t="s">
        <v>1</v>
      </c>
      <c r="L807" s="34" t="s">
        <v>1205</v>
      </c>
      <c r="M807" s="34" t="s">
        <v>1</v>
      </c>
      <c r="N807" s="72" t="str">
        <f t="shared" si="12"/>
        <v xml:space="preserve">Possible values are &gt;= 0. </v>
      </c>
    </row>
    <row r="808" spans="1:14" s="1" customFormat="1" x14ac:dyDescent="0.25">
      <c r="A808" s="33">
        <f>VLOOKUP(C808,_RESOURCE_MAP[],3,FALSE)</f>
        <v>2</v>
      </c>
      <c r="B808" s="25" t="str">
        <f>IFERROR(VLOOKUP(C808,_PACKAGES_MAP[],3,FALSE),"-")</f>
        <v>-</v>
      </c>
      <c r="C808" s="32" t="s">
        <v>1521</v>
      </c>
      <c r="D808" s="32" t="s">
        <v>22</v>
      </c>
      <c r="E808" s="32" t="s">
        <v>1527</v>
      </c>
      <c r="F808" s="32" t="str">
        <f>VLOOKUP(C808,_RESOURCE_MAP[],2,FALSE)</f>
        <v>HostManager</v>
      </c>
      <c r="G808" s="46" t="str">
        <f>CONCATENATE(F808," ",VLOOKUP(E808,_FIELDS_DESCRIPTION_MAP[],2,FALSE))</f>
        <v>HostManager online devices count.</v>
      </c>
      <c r="H808" s="32" t="s">
        <v>570</v>
      </c>
      <c r="I808" s="32" t="s">
        <v>572</v>
      </c>
      <c r="J808" s="32" t="s">
        <v>1</v>
      </c>
      <c r="K808" s="34" t="s">
        <v>1</v>
      </c>
      <c r="L808" s="34" t="s">
        <v>1205</v>
      </c>
      <c r="M808" s="34" t="s">
        <v>1</v>
      </c>
      <c r="N808" s="72" t="str">
        <f t="shared" si="12"/>
        <v xml:space="preserve">Possible values are &gt;= 0. </v>
      </c>
    </row>
    <row r="809" spans="1:14" s="1" customFormat="1" x14ac:dyDescent="0.25">
      <c r="A809" s="33">
        <f>VLOOKUP(C809,_RESOURCE_MAP[],3,FALSE)</f>
        <v>2</v>
      </c>
      <c r="B809" s="25" t="str">
        <f>IFERROR(VLOOKUP(C809,_PACKAGES_MAP[],3,FALSE),"-")</f>
        <v>-</v>
      </c>
      <c r="C809" s="32" t="s">
        <v>1521</v>
      </c>
      <c r="D809" s="32" t="s">
        <v>22</v>
      </c>
      <c r="E809" s="32" t="s">
        <v>1537</v>
      </c>
      <c r="F809" s="32" t="str">
        <f>VLOOKUP(C809,_RESOURCE_MAP[],2,FALSE)</f>
        <v>HostManager</v>
      </c>
      <c r="G809" s="46" t="str">
        <f>CONCATENATE(F809," ",VLOOKUP(E809,_FIELDS_DESCRIPTION_MAP[],2,FALSE))</f>
        <v>HostManager total devices count.</v>
      </c>
      <c r="H809" s="32" t="s">
        <v>570</v>
      </c>
      <c r="I809" s="32" t="s">
        <v>572</v>
      </c>
      <c r="J809" s="32" t="s">
        <v>1</v>
      </c>
      <c r="K809" s="34" t="s">
        <v>1</v>
      </c>
      <c r="L809" s="34" t="s">
        <v>1205</v>
      </c>
      <c r="M809" s="34" t="s">
        <v>1</v>
      </c>
      <c r="N809" s="72" t="str">
        <f t="shared" si="12"/>
        <v xml:space="preserve">Possible values are &gt;= 0. </v>
      </c>
    </row>
    <row r="810" spans="1:14" s="1" customFormat="1" x14ac:dyDescent="0.25">
      <c r="A810" s="33">
        <f>VLOOKUP(C810,_RESOURCE_MAP[],3,FALSE)</f>
        <v>2</v>
      </c>
      <c r="B810" s="25" t="str">
        <f>IFERROR(VLOOKUP(C810,_PACKAGES_MAP[],3,FALSE),"-")</f>
        <v>-</v>
      </c>
      <c r="C810" s="32" t="s">
        <v>1521</v>
      </c>
      <c r="D810" s="32" t="s">
        <v>22</v>
      </c>
      <c r="E810" s="32" t="s">
        <v>1832</v>
      </c>
      <c r="F810" s="32" t="str">
        <f>VLOOKUP(C810,_RESOURCE_MAP[],2,FALSE)</f>
        <v>HostManager</v>
      </c>
      <c r="G810" s="46" t="str">
        <f>CONCATENATE(F810," ",VLOOKUP(E810,_FIELDS_DESCRIPTION_MAP[],2,FALSE))</f>
        <v>HostManager wi-fi offline devices count.</v>
      </c>
      <c r="H810" s="32" t="s">
        <v>570</v>
      </c>
      <c r="I810" s="32" t="s">
        <v>572</v>
      </c>
      <c r="J810" s="32" t="s">
        <v>1</v>
      </c>
      <c r="K810" s="34" t="s">
        <v>1</v>
      </c>
      <c r="L810" s="34" t="s">
        <v>1205</v>
      </c>
      <c r="M810" s="34" t="s">
        <v>1</v>
      </c>
      <c r="N810" s="72" t="str">
        <f t="shared" si="12"/>
        <v xml:space="preserve">Possible values are &gt;= 0. </v>
      </c>
    </row>
    <row r="811" spans="1:14" s="1" customFormat="1" x14ac:dyDescent="0.25">
      <c r="A811" s="33">
        <f>VLOOKUP(C811,_RESOURCE_MAP[],3,FALSE)</f>
        <v>2</v>
      </c>
      <c r="B811" s="25" t="str">
        <f>IFERROR(VLOOKUP(C811,_PACKAGES_MAP[],3,FALSE),"-")</f>
        <v>-</v>
      </c>
      <c r="C811" s="32" t="s">
        <v>1521</v>
      </c>
      <c r="D811" s="32" t="s">
        <v>22</v>
      </c>
      <c r="E811" s="32" t="s">
        <v>1833</v>
      </c>
      <c r="F811" s="32" t="str">
        <f>VLOOKUP(C811,_RESOURCE_MAP[],2,FALSE)</f>
        <v>HostManager</v>
      </c>
      <c r="G811" s="46" t="str">
        <f>CONCATENATE(F811," ",VLOOKUP(E811,_FIELDS_DESCRIPTION_MAP[],2,FALSE))</f>
        <v>HostManager wi-fi online devices count.</v>
      </c>
      <c r="H811" s="32" t="s">
        <v>570</v>
      </c>
      <c r="I811" s="32" t="s">
        <v>572</v>
      </c>
      <c r="J811" s="32" t="s">
        <v>1</v>
      </c>
      <c r="K811" s="34" t="s">
        <v>1</v>
      </c>
      <c r="L811" s="34" t="s">
        <v>1205</v>
      </c>
      <c r="M811" s="34" t="s">
        <v>1</v>
      </c>
      <c r="N811" s="72" t="str">
        <f t="shared" si="12"/>
        <v xml:space="preserve">Possible values are &gt;= 0. </v>
      </c>
    </row>
    <row r="812" spans="1:14" s="1" customFormat="1" x14ac:dyDescent="0.25">
      <c r="A812" s="33">
        <f>VLOOKUP(C812,_RESOURCE_MAP[],3,FALSE)</f>
        <v>2</v>
      </c>
      <c r="B812" s="25" t="str">
        <f>IFERROR(VLOOKUP(C812,_PACKAGES_MAP[],3,FALSE),"-")</f>
        <v>-</v>
      </c>
      <c r="C812" s="32" t="s">
        <v>1521</v>
      </c>
      <c r="D812" s="32" t="s">
        <v>22</v>
      </c>
      <c r="E812" s="32" t="s">
        <v>1834</v>
      </c>
      <c r="F812" s="32" t="str">
        <f>VLOOKUP(C812,_RESOURCE_MAP[],2,FALSE)</f>
        <v>HostManager</v>
      </c>
      <c r="G812" s="46" t="str">
        <f>CONCATENATE(F812," ",VLOOKUP(E812,_FIELDS_DESCRIPTION_MAP[],2,FALSE))</f>
        <v>HostManager wi-ifi total devices count.</v>
      </c>
      <c r="H812" s="32" t="s">
        <v>570</v>
      </c>
      <c r="I812" s="32" t="s">
        <v>572</v>
      </c>
      <c r="J812" s="32" t="s">
        <v>1</v>
      </c>
      <c r="K812" s="34" t="s">
        <v>1</v>
      </c>
      <c r="L812" s="34" t="s">
        <v>1205</v>
      </c>
      <c r="M812" s="34" t="s">
        <v>1</v>
      </c>
      <c r="N812" s="72" t="str">
        <f t="shared" si="12"/>
        <v xml:space="preserve">Possible values are &gt;= 0. </v>
      </c>
    </row>
    <row r="813" spans="1:14" s="1" customFormat="1" x14ac:dyDescent="0.25">
      <c r="A813" s="33">
        <f>VLOOKUP(C813,_RESOURCE_MAP[],3,FALSE)</f>
        <v>2</v>
      </c>
      <c r="B813" s="25" t="str">
        <f>IFERROR(VLOOKUP(C813,_PACKAGES_MAP[],3,FALSE),"-")</f>
        <v>-</v>
      </c>
      <c r="C813" s="32" t="s">
        <v>1521</v>
      </c>
      <c r="D813" s="32" t="s">
        <v>22</v>
      </c>
      <c r="E813" s="32" t="s">
        <v>1813</v>
      </c>
      <c r="F813" s="32" t="str">
        <f>VLOOKUP(C813,_RESOURCE_MAP[],2,FALSE)</f>
        <v>HostManager</v>
      </c>
      <c r="G813" s="46" t="str">
        <f>CONCATENATE(F813," ",VLOOKUP(E813,_FIELDS_DESCRIPTION_MAP[],2,FALSE))</f>
        <v>HostManager usb disconnected (inactive) devices count.</v>
      </c>
      <c r="H813" s="32" t="s">
        <v>570</v>
      </c>
      <c r="I813" s="32" t="s">
        <v>572</v>
      </c>
      <c r="J813" s="32" t="s">
        <v>1</v>
      </c>
      <c r="K813" s="34" t="s">
        <v>1</v>
      </c>
      <c r="L813" s="34" t="s">
        <v>1205</v>
      </c>
      <c r="M813" s="34" t="s">
        <v>1</v>
      </c>
      <c r="N813" s="72" t="str">
        <f t="shared" si="12"/>
        <v xml:space="preserve">Possible values are &gt;= 0. </v>
      </c>
    </row>
    <row r="814" spans="1:14" s="1" customFormat="1" x14ac:dyDescent="0.25">
      <c r="A814" s="33">
        <f>VLOOKUP(C814,_RESOURCE_MAP[],3,FALSE)</f>
        <v>2</v>
      </c>
      <c r="B814" s="25" t="str">
        <f>IFERROR(VLOOKUP(C814,_PACKAGES_MAP[],3,FALSE),"-")</f>
        <v>-</v>
      </c>
      <c r="C814" s="32" t="s">
        <v>1521</v>
      </c>
      <c r="D814" s="32" t="s">
        <v>22</v>
      </c>
      <c r="E814" s="32" t="s">
        <v>1812</v>
      </c>
      <c r="F814" s="32" t="str">
        <f>VLOOKUP(C814,_RESOURCE_MAP[],2,FALSE)</f>
        <v>HostManager</v>
      </c>
      <c r="G814" s="46" t="str">
        <f>CONCATENATE(F814," ",VLOOKUP(E814,_FIELDS_DESCRIPTION_MAP[],2,FALSE))</f>
        <v>HostManager usb connected devices count.</v>
      </c>
      <c r="H814" s="32" t="s">
        <v>570</v>
      </c>
      <c r="I814" s="32" t="s">
        <v>572</v>
      </c>
      <c r="J814" s="32" t="s">
        <v>1</v>
      </c>
      <c r="K814" s="34" t="s">
        <v>1</v>
      </c>
      <c r="L814" s="34" t="s">
        <v>1205</v>
      </c>
      <c r="M814" s="34" t="s">
        <v>1</v>
      </c>
      <c r="N814" s="72" t="str">
        <f t="shared" si="12"/>
        <v xml:space="preserve">Possible values are &gt;= 0. </v>
      </c>
    </row>
    <row r="815" spans="1:14" s="1" customFormat="1" x14ac:dyDescent="0.25">
      <c r="A815" s="33">
        <f>VLOOKUP(C815,_RESOURCE_MAP[],3,FALSE)</f>
        <v>2</v>
      </c>
      <c r="B815" s="25" t="str">
        <f>IFERROR(VLOOKUP(C815,_PACKAGES_MAP[],3,FALSE),"-")</f>
        <v>-</v>
      </c>
      <c r="C815" s="32" t="s">
        <v>1521</v>
      </c>
      <c r="D815" s="32" t="s">
        <v>22</v>
      </c>
      <c r="E815" s="32" t="s">
        <v>1814</v>
      </c>
      <c r="F815" s="32" t="str">
        <f>VLOOKUP(C815,_RESOURCE_MAP[],2,FALSE)</f>
        <v>HostManager</v>
      </c>
      <c r="G815" s="46" t="str">
        <f>CONCATENATE(F815," ",VLOOKUP(E815,_FIELDS_DESCRIPTION_MAP[],2,FALSE))</f>
        <v>HostManager usb total devices count.</v>
      </c>
      <c r="H815" s="32" t="s">
        <v>570</v>
      </c>
      <c r="I815" s="32" t="s">
        <v>572</v>
      </c>
      <c r="J815" s="32" t="s">
        <v>1</v>
      </c>
      <c r="K815" s="34" t="s">
        <v>1</v>
      </c>
      <c r="L815" s="34" t="s">
        <v>1205</v>
      </c>
      <c r="M815" s="34" t="s">
        <v>1</v>
      </c>
      <c r="N815" s="72" t="str">
        <f t="shared" si="12"/>
        <v xml:space="preserve">Possible values are &gt;= 0. </v>
      </c>
    </row>
    <row r="816" spans="1:14" s="1" customFormat="1" x14ac:dyDescent="0.25">
      <c r="A816" s="33">
        <f>VLOOKUP(C816,_RESOURCE_MAP[],3,FALSE)</f>
        <v>2</v>
      </c>
      <c r="B816" s="25" t="str">
        <f>IFERROR(VLOOKUP(C816,_PACKAGES_MAP[],3,FALSE),"-")</f>
        <v>-</v>
      </c>
      <c r="C816" s="32" t="s">
        <v>1521</v>
      </c>
      <c r="D816" s="32" t="s">
        <v>22</v>
      </c>
      <c r="E816" s="32" t="s">
        <v>1810</v>
      </c>
      <c r="F816" s="32" t="str">
        <f>VLOOKUP(C816,_RESOURCE_MAP[],2,FALSE)</f>
        <v>HostManager</v>
      </c>
      <c r="G816" s="46" t="str">
        <f>CONCATENATE(F816," ",VLOOKUP(E816,_FIELDS_DESCRIPTION_MAP[],2,FALSE))</f>
        <v>HostManager ethernet switch offline devices count.</v>
      </c>
      <c r="H816" s="32" t="s">
        <v>570</v>
      </c>
      <c r="I816" s="32" t="s">
        <v>572</v>
      </c>
      <c r="J816" s="32" t="s">
        <v>1</v>
      </c>
      <c r="K816" s="34" t="s">
        <v>1</v>
      </c>
      <c r="L816" s="34" t="s">
        <v>1205</v>
      </c>
      <c r="M816" s="34" t="s">
        <v>1</v>
      </c>
      <c r="N816" s="72" t="str">
        <f t="shared" si="12"/>
        <v xml:space="preserve">Possible values are &gt;= 0. </v>
      </c>
    </row>
    <row r="817" spans="1:14" s="1" customFormat="1" x14ac:dyDescent="0.25">
      <c r="A817" s="33">
        <f>VLOOKUP(C817,_RESOURCE_MAP[],3,FALSE)</f>
        <v>2</v>
      </c>
      <c r="B817" s="25" t="str">
        <f>IFERROR(VLOOKUP(C817,_PACKAGES_MAP[],3,FALSE),"-")</f>
        <v>-</v>
      </c>
      <c r="C817" s="32" t="s">
        <v>1521</v>
      </c>
      <c r="D817" s="32" t="s">
        <v>22</v>
      </c>
      <c r="E817" s="32" t="s">
        <v>1809</v>
      </c>
      <c r="F817" s="32" t="str">
        <f>VLOOKUP(C817,_RESOURCE_MAP[],2,FALSE)</f>
        <v>HostManager</v>
      </c>
      <c r="G817" s="46" t="str">
        <f>CONCATENATE(F817," ",VLOOKUP(E817,_FIELDS_DESCRIPTION_MAP[],2,FALSE))</f>
        <v>HostManager ethernet switch online devices count.</v>
      </c>
      <c r="H817" s="32" t="s">
        <v>570</v>
      </c>
      <c r="I817" s="32" t="s">
        <v>572</v>
      </c>
      <c r="J817" s="32" t="s">
        <v>1</v>
      </c>
      <c r="K817" s="34" t="s">
        <v>1</v>
      </c>
      <c r="L817" s="34" t="s">
        <v>1205</v>
      </c>
      <c r="M817" s="34" t="s">
        <v>1</v>
      </c>
      <c r="N817" s="72" t="str">
        <f t="shared" si="12"/>
        <v xml:space="preserve">Possible values are &gt;= 0. </v>
      </c>
    </row>
    <row r="818" spans="1:14" s="1" customFormat="1" x14ac:dyDescent="0.25">
      <c r="A818" s="33">
        <f>VLOOKUP(C818,_RESOURCE_MAP[],3,FALSE)</f>
        <v>2</v>
      </c>
      <c r="B818" s="25" t="str">
        <f>IFERROR(VLOOKUP(C818,_PACKAGES_MAP[],3,FALSE),"-")</f>
        <v>-</v>
      </c>
      <c r="C818" s="32" t="s">
        <v>1521</v>
      </c>
      <c r="D818" s="32" t="s">
        <v>22</v>
      </c>
      <c r="E818" s="32" t="s">
        <v>1811</v>
      </c>
      <c r="F818" s="32" t="str">
        <f>VLOOKUP(C818,_RESOURCE_MAP[],2,FALSE)</f>
        <v>HostManager</v>
      </c>
      <c r="G818" s="46" t="str">
        <f>CONCATENATE(F818," ",VLOOKUP(E818,_FIELDS_DESCRIPTION_MAP[],2,FALSE))</f>
        <v>HostManager ethernet switch total devices count.</v>
      </c>
      <c r="H818" s="32" t="s">
        <v>570</v>
      </c>
      <c r="I818" s="32" t="s">
        <v>572</v>
      </c>
      <c r="J818" s="32" t="s">
        <v>1</v>
      </c>
      <c r="K818" s="34" t="s">
        <v>1</v>
      </c>
      <c r="L818" s="34" t="s">
        <v>1205</v>
      </c>
      <c r="M818" s="34" t="s">
        <v>1</v>
      </c>
      <c r="N818" s="72" t="str">
        <f t="shared" si="12"/>
        <v xml:space="preserve">Possible values are &gt;= 0. </v>
      </c>
    </row>
    <row r="819" spans="1:14" s="1" customFormat="1" x14ac:dyDescent="0.25">
      <c r="A819" s="33">
        <f>VLOOKUP(C819,_RESOURCE_MAP[],3,FALSE)</f>
        <v>2</v>
      </c>
      <c r="B819" s="25" t="str">
        <f>IFERROR(VLOOKUP(C819,_PACKAGES_MAP[],3,FALSE),"-")</f>
        <v>-</v>
      </c>
      <c r="C819" s="32" t="s">
        <v>1521</v>
      </c>
      <c r="D819" s="32" t="s">
        <v>22</v>
      </c>
      <c r="E819" s="32" t="s">
        <v>579</v>
      </c>
      <c r="F819" s="32" t="str">
        <f>VLOOKUP(C819,_RESOURCE_MAP[],2,FALSE)</f>
        <v>HostManager</v>
      </c>
      <c r="G819" s="46" t="str">
        <f>CONCATENATE(F819," ",VLOOKUP(E819,_FIELDS_DESCRIPTION_MAP[],2,FALSE))</f>
        <v>HostManager operational status.</v>
      </c>
      <c r="H819" s="32" t="s">
        <v>565</v>
      </c>
      <c r="I819" s="32" t="s">
        <v>572</v>
      </c>
      <c r="J819" s="32" t="s">
        <v>1</v>
      </c>
      <c r="K819" s="34" t="s">
        <v>1</v>
      </c>
      <c r="L819" s="34" t="s">
        <v>1713</v>
      </c>
      <c r="M819" s="34" t="s">
        <v>1</v>
      </c>
      <c r="N819" s="72" t="str">
        <f t="shared" si="12"/>
        <v xml:space="preserve">Possible values are 
- "Active" (service is enabled and running).
- "Disabled" (service is disabled).
- "Error" (service is enabled but not running due to some error such as invalid configuration). </v>
      </c>
    </row>
    <row r="820" spans="1:14" s="1" customFormat="1" x14ac:dyDescent="0.25">
      <c r="A820" s="33">
        <f>VLOOKUP(C820,_RESOURCE_MAP[],3,FALSE)</f>
        <v>2</v>
      </c>
      <c r="B820" s="25" t="str">
        <f>IFERROR(VLOOKUP(C820,_PACKAGES_MAP[],3,FALSE),"-")</f>
        <v>-</v>
      </c>
      <c r="C820" s="32" t="s">
        <v>1521</v>
      </c>
      <c r="D820" s="32" t="s">
        <v>21</v>
      </c>
      <c r="E820" s="32" t="s">
        <v>566</v>
      </c>
      <c r="F820" s="32" t="str">
        <f>VLOOKUP(C820,_RESOURCE_MAP[],2,FALSE)</f>
        <v>HostManager</v>
      </c>
      <c r="G820" s="46" t="str">
        <f>CONCATENATE(F820," ",VLOOKUP(E820,_FIELDS_DESCRIPTION_MAP[],2,FALSE))</f>
        <v>HostManager administrative status.</v>
      </c>
      <c r="H820" s="32" t="s">
        <v>567</v>
      </c>
      <c r="I820" s="32" t="s">
        <v>564</v>
      </c>
      <c r="J820" s="32" t="s">
        <v>561</v>
      </c>
      <c r="K820" s="34" t="s">
        <v>1658</v>
      </c>
      <c r="L820" s="34" t="s">
        <v>1184</v>
      </c>
      <c r="M820" s="34" t="s">
        <v>1</v>
      </c>
      <c r="N820" s="72" t="str">
        <f t="shared" si="12"/>
        <v xml:space="preserve">Default Value is "the existing configuration". Possible values are "true" or "false". </v>
      </c>
    </row>
    <row r="821" spans="1:14" s="1" customFormat="1" x14ac:dyDescent="0.25">
      <c r="A821" s="33">
        <f>VLOOKUP(C821,_RESOURCE_MAP[],3,FALSE)</f>
        <v>2</v>
      </c>
      <c r="B821" s="25" t="str">
        <f>IFERROR(VLOOKUP(C821,_PACKAGES_MAP[],3,FALSE),"-")</f>
        <v>-</v>
      </c>
      <c r="C821" s="32" t="s">
        <v>1521</v>
      </c>
      <c r="D821" s="32" t="s">
        <v>21</v>
      </c>
      <c r="E821" s="32" t="s">
        <v>1526</v>
      </c>
      <c r="F821" s="32" t="str">
        <f>VLOOKUP(C821,_RESOURCE_MAP[],2,FALSE)</f>
        <v>HostManager</v>
      </c>
      <c r="G821" s="46" t="str">
        <f>CONCATENATE(F821," ",VLOOKUP(E821,_FIELDS_DESCRIPTION_MAP[],2,FALSE))</f>
        <v>HostManager keep track of offline devices flag.</v>
      </c>
      <c r="H821" s="32" t="s">
        <v>567</v>
      </c>
      <c r="I821" s="32" t="s">
        <v>564</v>
      </c>
      <c r="J821" s="32" t="s">
        <v>561</v>
      </c>
      <c r="K821" s="34" t="s">
        <v>1658</v>
      </c>
      <c r="L821" s="34" t="s">
        <v>1184</v>
      </c>
      <c r="M821" s="34" t="s">
        <v>1</v>
      </c>
      <c r="N821" s="72" t="str">
        <f t="shared" si="12"/>
        <v xml:space="preserve">Default Value is "the existing configuration". Possible values are "true" or "false". </v>
      </c>
    </row>
    <row r="822" spans="1:14" s="1" customFormat="1" x14ac:dyDescent="0.25">
      <c r="A822" s="33">
        <f>VLOOKUP(C822,_RESOURCE_MAP[],3,FALSE)</f>
        <v>2</v>
      </c>
      <c r="B822" s="25" t="str">
        <f>IFERROR(VLOOKUP(C822,_PACKAGES_MAP[],3,FALSE),"-")</f>
        <v>-</v>
      </c>
      <c r="C822" s="32" t="s">
        <v>1522</v>
      </c>
      <c r="D822" s="32" t="s">
        <v>20</v>
      </c>
      <c r="E822" s="32" t="s">
        <v>569</v>
      </c>
      <c r="F822" s="32" t="str">
        <f>VLOOKUP(C822,_RESOURCE_MAP[],2,FALSE)</f>
        <v>HostManager Host</v>
      </c>
      <c r="G822" s="46" t="str">
        <f>CONCATENATE(F822," ",VLOOKUP(E822,_FIELDS_DESCRIPTION_MAP[],2,FALSE))</f>
        <v>HostManager Host maximum number of returned entries.</v>
      </c>
      <c r="H822" s="32" t="s">
        <v>570</v>
      </c>
      <c r="I822" s="32" t="s">
        <v>563</v>
      </c>
      <c r="J822" s="32" t="s">
        <v>561</v>
      </c>
      <c r="K822" s="34" t="s">
        <v>1186</v>
      </c>
      <c r="L822" s="34" t="s">
        <v>1187</v>
      </c>
      <c r="M822" s="34" t="s">
        <v>1</v>
      </c>
      <c r="N822" s="72" t="str">
        <f t="shared" si="12"/>
        <v xml:space="preserve">Default Value is "0". Possible values are "0" to fetch all entries or positive integer. </v>
      </c>
    </row>
    <row r="823" spans="1:14" s="1" customFormat="1" x14ac:dyDescent="0.25">
      <c r="A823" s="33">
        <f>VLOOKUP(C823,_RESOURCE_MAP[],3,FALSE)</f>
        <v>2</v>
      </c>
      <c r="B823" s="25" t="str">
        <f>IFERROR(VLOOKUP(C823,_PACKAGES_MAP[],3,FALSE),"-")</f>
        <v>-</v>
      </c>
      <c r="C823" s="32" t="s">
        <v>1522</v>
      </c>
      <c r="D823" s="32" t="s">
        <v>20</v>
      </c>
      <c r="E823" s="32" t="s">
        <v>20</v>
      </c>
      <c r="F823" s="32" t="str">
        <f>VLOOKUP(C823,_RESOURCE_MAP[],2,FALSE)</f>
        <v>HostManager Host</v>
      </c>
      <c r="G823" s="46" t="str">
        <f>CONCATENATE(F823," ",VLOOKUP(E823,_FIELDS_DESCRIPTION_MAP[],2,FALSE))</f>
        <v>HostManager Host list of entries.</v>
      </c>
      <c r="H823" s="32" t="s">
        <v>20</v>
      </c>
      <c r="I823" s="32" t="s">
        <v>572</v>
      </c>
      <c r="J823" s="32" t="s">
        <v>1</v>
      </c>
      <c r="K823" s="34" t="s">
        <v>1</v>
      </c>
      <c r="L823" s="34" t="s">
        <v>1</v>
      </c>
      <c r="M823" s="34" t="s">
        <v>1</v>
      </c>
      <c r="N823" s="72" t="str">
        <f t="shared" si="12"/>
        <v>-</v>
      </c>
    </row>
    <row r="824" spans="1:14" s="1" customFormat="1" x14ac:dyDescent="0.25">
      <c r="A824" s="33">
        <f>VLOOKUP(C824,_RESOURCE_MAP[],3,FALSE)</f>
        <v>2</v>
      </c>
      <c r="B824" s="25" t="str">
        <f>IFERROR(VLOOKUP(C824,_PACKAGES_MAP[],3,FALSE),"-")</f>
        <v>-</v>
      </c>
      <c r="C824" s="32" t="s">
        <v>1522</v>
      </c>
      <c r="D824" s="32" t="s">
        <v>20</v>
      </c>
      <c r="E824" s="32" t="s">
        <v>571</v>
      </c>
      <c r="F824" s="32" t="str">
        <f>VLOOKUP(C824,_RESOURCE_MAP[],2,FALSE)</f>
        <v>HostManager Host</v>
      </c>
      <c r="G824" s="46" t="str">
        <f>CONCATENATE(F824," ",VLOOKUP(E824,_FIELDS_DESCRIPTION_MAP[],2,FALSE))</f>
        <v>HostManager Host list start offset.</v>
      </c>
      <c r="H824" s="32" t="s">
        <v>570</v>
      </c>
      <c r="I824" s="32" t="s">
        <v>563</v>
      </c>
      <c r="J824" s="32" t="s">
        <v>561</v>
      </c>
      <c r="K824" s="34" t="s">
        <v>1186</v>
      </c>
      <c r="L824" s="34" t="s">
        <v>1187</v>
      </c>
      <c r="M824" s="34" t="s">
        <v>1</v>
      </c>
      <c r="N824" s="72" t="str">
        <f t="shared" si="12"/>
        <v xml:space="preserve">Default Value is "0". Possible values are "0" to fetch all entries or positive integer. </v>
      </c>
    </row>
    <row r="825" spans="1:14" s="1" customFormat="1" x14ac:dyDescent="0.25">
      <c r="A825" s="33">
        <f>VLOOKUP(C825,_RESOURCE_MAP[],3,FALSE)</f>
        <v>2</v>
      </c>
      <c r="B825" s="25" t="str">
        <f>IFERROR(VLOOKUP(C825,_PACKAGES_MAP[],3,FALSE),"-")</f>
        <v>-</v>
      </c>
      <c r="C825" s="32" t="s">
        <v>1523</v>
      </c>
      <c r="D825" s="32" t="s">
        <v>22</v>
      </c>
      <c r="E825" s="32" t="s">
        <v>1638</v>
      </c>
      <c r="F825" s="32" t="str">
        <f>VLOOKUP(C825,_RESOURCE_MAP[],2,FALSE)</f>
        <v>HostManager Host</v>
      </c>
      <c r="G825" s="46" t="str">
        <f>CONCATENATE(F825," ",VLOOKUP(E825,_FIELDS_DESCRIPTION_MAP[],2,FALSE))</f>
        <v>HostManager Host IPv4 address.</v>
      </c>
      <c r="H825" s="32" t="s">
        <v>2588</v>
      </c>
      <c r="I825" s="32" t="s">
        <v>572</v>
      </c>
      <c r="J825" s="32" t="s">
        <v>1</v>
      </c>
      <c r="K825" s="34" t="s">
        <v>1</v>
      </c>
      <c r="L825" s="34" t="s">
        <v>1</v>
      </c>
      <c r="M825" s="34" t="s">
        <v>1</v>
      </c>
      <c r="N825" s="72" t="str">
        <f t="shared" si="12"/>
        <v>-</v>
      </c>
    </row>
    <row r="826" spans="1:14" s="1" customFormat="1" x14ac:dyDescent="0.25">
      <c r="A826" s="33">
        <f>VLOOKUP(C826,_RESOURCE_MAP[],3,FALSE)</f>
        <v>2</v>
      </c>
      <c r="B826" s="25" t="str">
        <f>IFERROR(VLOOKUP(C826,_PACKAGES_MAP[],3,FALSE),"-")</f>
        <v>-</v>
      </c>
      <c r="C826" s="32" t="s">
        <v>1523</v>
      </c>
      <c r="D826" s="32" t="s">
        <v>22</v>
      </c>
      <c r="E826" s="32" t="s">
        <v>1636</v>
      </c>
      <c r="F826" s="32" t="str">
        <f>VLOOKUP(C826,_RESOURCE_MAP[],2,FALSE)</f>
        <v>HostManager Host</v>
      </c>
      <c r="G826" s="46" t="str">
        <f>CONCATENATE(F826," ",VLOOKUP(E826,_FIELDS_DESCRIPTION_MAP[],2,FALSE))</f>
        <v>HostManager Host IPv6 Global address.</v>
      </c>
      <c r="H826" s="32" t="s">
        <v>2589</v>
      </c>
      <c r="I826" s="32" t="s">
        <v>572</v>
      </c>
      <c r="J826" s="32" t="s">
        <v>1</v>
      </c>
      <c r="K826" s="34" t="s">
        <v>1</v>
      </c>
      <c r="L826" s="34" t="s">
        <v>1</v>
      </c>
      <c r="M826" s="34" t="s">
        <v>1</v>
      </c>
      <c r="N826" s="72" t="str">
        <f t="shared" si="12"/>
        <v>-</v>
      </c>
    </row>
    <row r="827" spans="1:14" s="1" customFormat="1" x14ac:dyDescent="0.25">
      <c r="A827" s="33">
        <f>VLOOKUP(C827,_RESOURCE_MAP[],3,FALSE)</f>
        <v>2</v>
      </c>
      <c r="B827" s="25" t="str">
        <f>IFERROR(VLOOKUP(C827,_PACKAGES_MAP[],3,FALSE),"-")</f>
        <v>-</v>
      </c>
      <c r="C827" s="32" t="s">
        <v>1523</v>
      </c>
      <c r="D827" s="32" t="s">
        <v>22</v>
      </c>
      <c r="E827" s="32" t="s">
        <v>1635</v>
      </c>
      <c r="F827" s="32" t="str">
        <f>VLOOKUP(C827,_RESOURCE_MAP[],2,FALSE)</f>
        <v>HostManager Host</v>
      </c>
      <c r="G827" s="46" t="str">
        <f>CONCATENATE(F827," ",VLOOKUP(E827,_FIELDS_DESCRIPTION_MAP[],2,FALSE))</f>
        <v>HostManager Host IPv6 Link Local address.</v>
      </c>
      <c r="H827" s="32" t="s">
        <v>2589</v>
      </c>
      <c r="I827" s="32" t="s">
        <v>572</v>
      </c>
      <c r="J827" s="32" t="s">
        <v>1</v>
      </c>
      <c r="K827" s="34" t="s">
        <v>1</v>
      </c>
      <c r="L827" s="34" t="s">
        <v>1</v>
      </c>
      <c r="M827" s="34" t="s">
        <v>1637</v>
      </c>
      <c r="N827" s="72" t="str">
        <f t="shared" si="12"/>
        <v>Format is fe80:*.</v>
      </c>
    </row>
    <row r="828" spans="1:14" s="1" customFormat="1" x14ac:dyDescent="0.25">
      <c r="A828" s="33">
        <f>VLOOKUP(C828,_RESOURCE_MAP[],3,FALSE)</f>
        <v>2</v>
      </c>
      <c r="B828" s="25" t="str">
        <f>IFERROR(VLOOKUP(C828,_PACKAGES_MAP[],3,FALSE),"-")</f>
        <v>-</v>
      </c>
      <c r="C828" s="32" t="s">
        <v>1523</v>
      </c>
      <c r="D828" s="32" t="s">
        <v>22</v>
      </c>
      <c r="E828" s="32" t="s">
        <v>1532</v>
      </c>
      <c r="F828" s="32" t="str">
        <f>VLOOKUP(C828,_RESOURCE_MAP[],2,FALSE)</f>
        <v>HostManager Host</v>
      </c>
      <c r="G828" s="46" t="str">
        <f>CONCATENATE(F828," ",VLOOKUP(E828,_FIELDS_DESCRIPTION_MAP[],2,FALSE))</f>
        <v>HostManager Host MAC address.</v>
      </c>
      <c r="H828" s="32" t="s">
        <v>2591</v>
      </c>
      <c r="I828" s="32" t="s">
        <v>572</v>
      </c>
      <c r="J828" s="32" t="s">
        <v>1</v>
      </c>
      <c r="K828" s="34" t="s">
        <v>1</v>
      </c>
      <c r="L828" s="34" t="s">
        <v>1</v>
      </c>
      <c r="M828" s="34" t="s">
        <v>1241</v>
      </c>
      <c r="N828" s="72" t="str">
        <f t="shared" si="12"/>
        <v>Format is AA:BB:CC:00:11:22:33.</v>
      </c>
    </row>
    <row r="829" spans="1:14" s="1" customFormat="1" x14ac:dyDescent="0.25">
      <c r="A829" s="33">
        <f>VLOOKUP(C829,_RESOURCE_MAP[],3,FALSE)</f>
        <v>2</v>
      </c>
      <c r="B829" s="25" t="str">
        <f>IFERROR(VLOOKUP(C829,_PACKAGES_MAP[],3,FALSE),"-")</f>
        <v>-</v>
      </c>
      <c r="C829" s="32" t="s">
        <v>1523</v>
      </c>
      <c r="D829" s="32" t="s">
        <v>22</v>
      </c>
      <c r="E829" s="32" t="s">
        <v>558</v>
      </c>
      <c r="F829" s="32" t="str">
        <f>VLOOKUP(C829,_RESOURCE_MAP[],2,FALSE)</f>
        <v>HostManager Host</v>
      </c>
      <c r="G829" s="46" t="str">
        <f>CONCATENATE(F829," ",VLOOKUP(E829,_FIELDS_DESCRIPTION_MAP[],2,FALSE))</f>
        <v>HostManager Host unique identifier.</v>
      </c>
      <c r="H829" s="32" t="s">
        <v>565</v>
      </c>
      <c r="I829" s="32" t="s">
        <v>572</v>
      </c>
      <c r="J829" s="32" t="s">
        <v>1</v>
      </c>
      <c r="K829" s="34" t="s">
        <v>1</v>
      </c>
      <c r="L829" s="34" t="s">
        <v>1194</v>
      </c>
      <c r="M829" s="34" t="s">
        <v>1193</v>
      </c>
      <c r="N829" s="72" t="str">
        <f t="shared" si="12"/>
        <v>Possible values are any string with length from 1 up to 64 chars. Format is 1 up to 64 chars.</v>
      </c>
    </row>
    <row r="830" spans="1:14" s="1" customFormat="1" x14ac:dyDescent="0.25">
      <c r="A830" s="33">
        <f>VLOOKUP(C830,_RESOURCE_MAP[],3,FALSE)</f>
        <v>2</v>
      </c>
      <c r="B830" s="25" t="str">
        <f>IFERROR(VLOOKUP(C830,_PACKAGES_MAP[],3,FALSE),"-")</f>
        <v>-</v>
      </c>
      <c r="C830" s="32" t="s">
        <v>1523</v>
      </c>
      <c r="D830" s="32" t="s">
        <v>22</v>
      </c>
      <c r="E830" s="32" t="s">
        <v>605</v>
      </c>
      <c r="F830" s="32" t="str">
        <f>VLOOKUP(C830,_RESOURCE_MAP[],2,FALSE)</f>
        <v>HostManager Host</v>
      </c>
      <c r="G830" s="46" t="str">
        <f>CONCATENATE(F830," ",VLOOKUP(E830,_FIELDS_DESCRIPTION_MAP[],2,FALSE))</f>
        <v>HostManager Host interface.</v>
      </c>
      <c r="H830" s="32" t="s">
        <v>565</v>
      </c>
      <c r="I830" s="32" t="s">
        <v>572</v>
      </c>
      <c r="J830" s="32" t="s">
        <v>1</v>
      </c>
      <c r="K830" s="34" t="s">
        <v>1</v>
      </c>
      <c r="L830" s="34" t="s">
        <v>1533</v>
      </c>
      <c r="M830" s="34" t="s">
        <v>1</v>
      </c>
      <c r="N830" s="72" t="str">
        <f t="shared" si="12"/>
        <v xml:space="preserve">Possible values are valid "Interfaces.Physical." object.. </v>
      </c>
    </row>
    <row r="831" spans="1:14" s="1" customFormat="1" x14ac:dyDescent="0.25">
      <c r="A831" s="33">
        <f>VLOOKUP(C831,_RESOURCE_MAP[],3,FALSE)</f>
        <v>2</v>
      </c>
      <c r="B831" s="25" t="str">
        <f>IFERROR(VLOOKUP(C831,_PACKAGES_MAP[],3,FALSE),"-")</f>
        <v>-</v>
      </c>
      <c r="C831" s="32" t="s">
        <v>1523</v>
      </c>
      <c r="D831" s="32" t="s">
        <v>22</v>
      </c>
      <c r="E831" s="32" t="s">
        <v>360</v>
      </c>
      <c r="F831" s="32" t="str">
        <f>VLOOKUP(C831,_RESOURCE_MAP[],2,FALSE)</f>
        <v>HostManager Host</v>
      </c>
      <c r="G831" s="46" t="str">
        <f>CONCATENATE(F831," ",VLOOKUP(E831,_FIELDS_DESCRIPTION_MAP[],2,FALSE))</f>
        <v>HostManager Host name (alias).</v>
      </c>
      <c r="H831" s="32" t="s">
        <v>565</v>
      </c>
      <c r="I831" s="32" t="s">
        <v>572</v>
      </c>
      <c r="J831" s="32" t="s">
        <v>1</v>
      </c>
      <c r="K831" s="34" t="s">
        <v>1</v>
      </c>
      <c r="L831" s="34" t="s">
        <v>1194</v>
      </c>
      <c r="M831" s="34" t="s">
        <v>1</v>
      </c>
      <c r="N831" s="72" t="str">
        <f t="shared" si="12"/>
        <v xml:space="preserve">Possible values are any string with length from 1 up to 64 chars. </v>
      </c>
    </row>
    <row r="832" spans="1:14" s="1" customFormat="1" x14ac:dyDescent="0.25">
      <c r="A832" s="33">
        <f>VLOOKUP(C832,_RESOURCE_MAP[],3,FALSE)</f>
        <v>2</v>
      </c>
      <c r="B832" s="25" t="str">
        <f>IFERROR(VLOOKUP(C832,_PACKAGES_MAP[],3,FALSE),"-")</f>
        <v>-</v>
      </c>
      <c r="C832" s="32" t="s">
        <v>1523</v>
      </c>
      <c r="D832" s="32" t="s">
        <v>22</v>
      </c>
      <c r="E832" s="32" t="s">
        <v>1528</v>
      </c>
      <c r="F832" s="32" t="str">
        <f>VLOOKUP(C832,_RESOURCE_MAP[],2,FALSE)</f>
        <v>HostManager Host</v>
      </c>
      <c r="G832" s="46" t="str">
        <f>CONCATENATE(F832," ",VLOOKUP(E832,_FIELDS_DESCRIPTION_MAP[],2,FALSE))</f>
        <v>HostManager Host offline devices count.</v>
      </c>
      <c r="H832" s="32" t="s">
        <v>570</v>
      </c>
      <c r="I832" s="32" t="s">
        <v>572</v>
      </c>
      <c r="J832" s="32" t="s">
        <v>1</v>
      </c>
      <c r="K832" s="34" t="s">
        <v>1</v>
      </c>
      <c r="L832" s="34" t="s">
        <v>1205</v>
      </c>
      <c r="M832" s="34" t="s">
        <v>1</v>
      </c>
      <c r="N832" s="72" t="str">
        <f t="shared" si="12"/>
        <v xml:space="preserve">Possible values are &gt;= 0. </v>
      </c>
    </row>
    <row r="833" spans="1:14" s="1" customFormat="1" x14ac:dyDescent="0.25">
      <c r="A833" s="33">
        <f>VLOOKUP(C833,_RESOURCE_MAP[],3,FALSE)</f>
        <v>2</v>
      </c>
      <c r="B833" s="25" t="str">
        <f>IFERROR(VLOOKUP(C833,_PACKAGES_MAP[],3,FALSE),"-")</f>
        <v>-</v>
      </c>
      <c r="C833" s="32" t="s">
        <v>1523</v>
      </c>
      <c r="D833" s="32" t="s">
        <v>22</v>
      </c>
      <c r="E833" s="32" t="s">
        <v>1527</v>
      </c>
      <c r="F833" s="32" t="str">
        <f>VLOOKUP(C833,_RESOURCE_MAP[],2,FALSE)</f>
        <v>HostManager Host</v>
      </c>
      <c r="G833" s="46" t="str">
        <f>CONCATENATE(F833," ",VLOOKUP(E833,_FIELDS_DESCRIPTION_MAP[],2,FALSE))</f>
        <v>HostManager Host online devices count.</v>
      </c>
      <c r="H833" s="32" t="s">
        <v>570</v>
      </c>
      <c r="I833" s="32" t="s">
        <v>572</v>
      </c>
      <c r="J833" s="32" t="s">
        <v>1</v>
      </c>
      <c r="K833" s="34" t="s">
        <v>1</v>
      </c>
      <c r="L833" s="34" t="s">
        <v>1205</v>
      </c>
      <c r="M833" s="34" t="s">
        <v>1</v>
      </c>
      <c r="N833" s="72" t="str">
        <f t="shared" si="12"/>
        <v xml:space="preserve">Possible values are &gt;= 0. </v>
      </c>
    </row>
    <row r="834" spans="1:14" s="1" customFormat="1" x14ac:dyDescent="0.25">
      <c r="A834" s="33">
        <f>VLOOKUP(C834,_RESOURCE_MAP[],3,FALSE)</f>
        <v>2</v>
      </c>
      <c r="B834" s="25" t="str">
        <f>IFERROR(VLOOKUP(C834,_PACKAGES_MAP[],3,FALSE),"-")</f>
        <v>-</v>
      </c>
      <c r="C834" s="32" t="s">
        <v>1523</v>
      </c>
      <c r="D834" s="32" t="s">
        <v>22</v>
      </c>
      <c r="E834" s="32" t="s">
        <v>1537</v>
      </c>
      <c r="F834" s="32" t="str">
        <f>VLOOKUP(C834,_RESOURCE_MAP[],2,FALSE)</f>
        <v>HostManager Host</v>
      </c>
      <c r="G834" s="46" t="str">
        <f>CONCATENATE(F834," ",VLOOKUP(E834,_FIELDS_DESCRIPTION_MAP[],2,FALSE))</f>
        <v>HostManager Host total devices count.</v>
      </c>
      <c r="H834" s="32" t="s">
        <v>570</v>
      </c>
      <c r="I834" s="32" t="s">
        <v>572</v>
      </c>
      <c r="J834" s="32" t="s">
        <v>1</v>
      </c>
      <c r="K834" s="34" t="s">
        <v>1</v>
      </c>
      <c r="L834" s="34" t="s">
        <v>1205</v>
      </c>
      <c r="M834" s="34" t="s">
        <v>1</v>
      </c>
      <c r="N834" s="72" t="str">
        <f t="shared" ref="N834:N897" si="13">IF(AND(K834="-",L834="-",M834="-"),"-",CONCATENATE(IF(K834="-","",CONCATENATE("Default Value is """,K834,""". ")),IF(L834="-","",CONCATENATE("Possible values are ",L834,". ")),IF(M834="-","",CONCATENATE("Format is ",M834,"."))))</f>
        <v xml:space="preserve">Possible values are &gt;= 0. </v>
      </c>
    </row>
    <row r="835" spans="1:14" s="1" customFormat="1" x14ac:dyDescent="0.25">
      <c r="A835" s="33">
        <f>VLOOKUP(C835,_RESOURCE_MAP[],3,FALSE)</f>
        <v>2</v>
      </c>
      <c r="B835" s="25" t="str">
        <f>IFERROR(VLOOKUP(C835,_PACKAGES_MAP[],3,FALSE),"-")</f>
        <v>-</v>
      </c>
      <c r="C835" s="32" t="s">
        <v>1523</v>
      </c>
      <c r="D835" s="32" t="s">
        <v>22</v>
      </c>
      <c r="E835" s="32" t="s">
        <v>1539</v>
      </c>
      <c r="F835" s="32" t="str">
        <f>VLOOKUP(C835,_RESOURCE_MAP[],2,FALSE)</f>
        <v>HostManager Host</v>
      </c>
      <c r="G835" s="46" t="str">
        <f>CONCATENATE(F835," ",VLOOKUP(E835,_FIELDS_DESCRIPTION_MAP[],2,FALSE))</f>
        <v>HostManager Host offline devices count (on specified interface).</v>
      </c>
      <c r="H835" s="32" t="s">
        <v>570</v>
      </c>
      <c r="I835" s="32" t="s">
        <v>572</v>
      </c>
      <c r="J835" s="32" t="s">
        <v>1</v>
      </c>
      <c r="K835" s="34" t="s">
        <v>1</v>
      </c>
      <c r="L835" s="34" t="s">
        <v>1205</v>
      </c>
      <c r="M835" s="34" t="s">
        <v>1</v>
      </c>
      <c r="N835" s="72" t="str">
        <f t="shared" si="13"/>
        <v xml:space="preserve">Possible values are &gt;= 0. </v>
      </c>
    </row>
    <row r="836" spans="1:14" s="1" customFormat="1" x14ac:dyDescent="0.25">
      <c r="A836" s="33">
        <f>VLOOKUP(C836,_RESOURCE_MAP[],3,FALSE)</f>
        <v>2</v>
      </c>
      <c r="B836" s="25" t="str">
        <f>IFERROR(VLOOKUP(C836,_PACKAGES_MAP[],3,FALSE),"-")</f>
        <v>-</v>
      </c>
      <c r="C836" s="32" t="s">
        <v>1523</v>
      </c>
      <c r="D836" s="32" t="s">
        <v>22</v>
      </c>
      <c r="E836" s="32" t="s">
        <v>1538</v>
      </c>
      <c r="F836" s="32" t="str">
        <f>VLOOKUP(C836,_RESOURCE_MAP[],2,FALSE)</f>
        <v>HostManager Host</v>
      </c>
      <c r="G836" s="46" t="str">
        <f>CONCATENATE(F836," ",VLOOKUP(E836,_FIELDS_DESCRIPTION_MAP[],2,FALSE))</f>
        <v>HostManager Host online devices count (on specified interface).</v>
      </c>
      <c r="H836" s="32" t="s">
        <v>570</v>
      </c>
      <c r="I836" s="32" t="s">
        <v>572</v>
      </c>
      <c r="J836" s="32" t="s">
        <v>1</v>
      </c>
      <c r="K836" s="34" t="s">
        <v>1</v>
      </c>
      <c r="L836" s="34" t="s">
        <v>1205</v>
      </c>
      <c r="M836" s="34" t="s">
        <v>1</v>
      </c>
      <c r="N836" s="72" t="str">
        <f t="shared" si="13"/>
        <v xml:space="preserve">Possible values are &gt;= 0. </v>
      </c>
    </row>
    <row r="837" spans="1:14" s="1" customFormat="1" x14ac:dyDescent="0.25">
      <c r="A837" s="33">
        <f>VLOOKUP(C837,_RESOURCE_MAP[],3,FALSE)</f>
        <v>2</v>
      </c>
      <c r="B837" s="25" t="str">
        <f>IFERROR(VLOOKUP(C837,_PACKAGES_MAP[],3,FALSE),"-")</f>
        <v>-</v>
      </c>
      <c r="C837" s="32" t="s">
        <v>1523</v>
      </c>
      <c r="D837" s="32" t="s">
        <v>22</v>
      </c>
      <c r="E837" s="32" t="s">
        <v>1540</v>
      </c>
      <c r="F837" s="32" t="str">
        <f>VLOOKUP(C837,_RESOURCE_MAP[],2,FALSE)</f>
        <v>HostManager Host</v>
      </c>
      <c r="G837" s="46" t="str">
        <f>CONCATENATE(F837," ",VLOOKUP(E837,_FIELDS_DESCRIPTION_MAP[],2,FALSE))</f>
        <v>HostManager Host total devices count (on specified interface).</v>
      </c>
      <c r="H837" s="32" t="s">
        <v>570</v>
      </c>
      <c r="I837" s="32" t="s">
        <v>572</v>
      </c>
      <c r="J837" s="32" t="s">
        <v>1</v>
      </c>
      <c r="K837" s="34" t="s">
        <v>1</v>
      </c>
      <c r="L837" s="34" t="s">
        <v>1205</v>
      </c>
      <c r="M837" s="34" t="s">
        <v>1</v>
      </c>
      <c r="N837" s="72" t="str">
        <f t="shared" si="13"/>
        <v xml:space="preserve">Possible values are &gt;= 0. </v>
      </c>
    </row>
    <row r="838" spans="1:14" s="1" customFormat="1" x14ac:dyDescent="0.25">
      <c r="A838" s="33">
        <f>VLOOKUP(C838,_RESOURCE_MAP[],3,FALSE)</f>
        <v>2</v>
      </c>
      <c r="B838" s="25" t="str">
        <f>IFERROR(VLOOKUP(C838,_PACKAGES_MAP[],3,FALSE),"-")</f>
        <v>-</v>
      </c>
      <c r="C838" s="32" t="s">
        <v>1523</v>
      </c>
      <c r="D838" s="32" t="s">
        <v>22</v>
      </c>
      <c r="E838" s="32" t="s">
        <v>586</v>
      </c>
      <c r="F838" s="32" t="str">
        <f>VLOOKUP(C838,_RESOURCE_MAP[],2,FALSE)</f>
        <v>HostManager Host</v>
      </c>
      <c r="G838" s="46" t="str">
        <f>CONCATENATE(F838," ",VLOOKUP(E838,_FIELDS_DESCRIPTION_MAP[],2,FALSE))</f>
        <v>HostManager Host operational status.</v>
      </c>
      <c r="H838" s="32" t="s">
        <v>565</v>
      </c>
      <c r="I838" s="32" t="s">
        <v>572</v>
      </c>
      <c r="J838" s="32" t="s">
        <v>1</v>
      </c>
      <c r="K838" s="34" t="s">
        <v>1</v>
      </c>
      <c r="L838" s="34" t="s">
        <v>1712</v>
      </c>
      <c r="M838" s="34" t="s">
        <v>1</v>
      </c>
      <c r="N838" s="72" t="str">
        <f t="shared" si="13"/>
        <v xml:space="preserve">Possible values are 
- "Online" (connected to the interface with internet connectivity).
- "Pending" (temporarily blocked from Internet access, waiting for user approval).
- "Blocked" (device is blocked from Internet access).
- "Offline" (not connected).. </v>
      </c>
    </row>
    <row r="839" spans="1:14" s="1" customFormat="1" x14ac:dyDescent="0.25">
      <c r="A839" s="33">
        <f>VLOOKUP(C839,_RESOURCE_MAP[],3,FALSE)</f>
        <v>2</v>
      </c>
      <c r="B839" s="25" t="str">
        <f>IFERROR(VLOOKUP(C839,_PACKAGES_MAP[],3,FALSE),"-")</f>
        <v>-</v>
      </c>
      <c r="C839" s="32" t="s">
        <v>1523</v>
      </c>
      <c r="D839" s="32" t="s">
        <v>22</v>
      </c>
      <c r="E839" s="32" t="s">
        <v>1608</v>
      </c>
      <c r="F839" s="32" t="str">
        <f>VLOOKUP(C839,_RESOURCE_MAP[],2,FALSE)</f>
        <v>HostManager Host</v>
      </c>
      <c r="G839" s="46" t="str">
        <f>CONCATENATE(F839," ",VLOOKUP(E839,_FIELDS_DESCRIPTION_MAP[],2,FALSE))</f>
        <v>HostManager Host time elapsed since connected.</v>
      </c>
      <c r="H839" s="32" t="s">
        <v>570</v>
      </c>
      <c r="I839" s="32" t="s">
        <v>572</v>
      </c>
      <c r="J839" s="32" t="s">
        <v>1</v>
      </c>
      <c r="K839" s="34" t="s">
        <v>1</v>
      </c>
      <c r="L839" s="34" t="s">
        <v>1205</v>
      </c>
      <c r="M839" s="34" t="s">
        <v>1</v>
      </c>
      <c r="N839" s="72" t="str">
        <f t="shared" si="13"/>
        <v xml:space="preserve">Possible values are &gt;= 0. </v>
      </c>
    </row>
    <row r="840" spans="1:14" s="1" customFormat="1" x14ac:dyDescent="0.25">
      <c r="A840" s="33">
        <f>VLOOKUP(C840,_RESOURCE_MAP[],3,FALSE)</f>
        <v>2</v>
      </c>
      <c r="B840" s="25" t="str">
        <f>IFERROR(VLOOKUP(C840,_PACKAGES_MAP[],3,FALSE),"-")</f>
        <v>-</v>
      </c>
      <c r="C840" s="32" t="s">
        <v>1523</v>
      </c>
      <c r="D840" s="32" t="s">
        <v>22</v>
      </c>
      <c r="E840" s="32" t="s">
        <v>1610</v>
      </c>
      <c r="F840" s="32" t="str">
        <f>VLOOKUP(C840,_RESOURCE_MAP[],2,FALSE)</f>
        <v>HostManager Host</v>
      </c>
      <c r="G840" s="46" t="str">
        <f>CONCATENATE(F840," ",VLOOKUP(E840,_FIELDS_DESCRIPTION_MAP[],2,FALSE))</f>
        <v>HostManager Host idle time.</v>
      </c>
      <c r="H840" s="32" t="s">
        <v>570</v>
      </c>
      <c r="I840" s="32" t="s">
        <v>572</v>
      </c>
      <c r="J840" s="32" t="s">
        <v>1</v>
      </c>
      <c r="K840" s="34" t="s">
        <v>1</v>
      </c>
      <c r="L840" s="34" t="s">
        <v>1205</v>
      </c>
      <c r="M840" s="34" t="s">
        <v>1</v>
      </c>
      <c r="N840" s="72" t="str">
        <f t="shared" si="13"/>
        <v xml:space="preserve">Possible values are &gt;= 0. </v>
      </c>
    </row>
    <row r="841" spans="1:14" s="1" customFormat="1" x14ac:dyDescent="0.25">
      <c r="A841" s="33">
        <f>VLOOKUP(C841,_RESOURCE_MAP[],3,FALSE)</f>
        <v>2</v>
      </c>
      <c r="B841" s="25" t="str">
        <f>IFERROR(VLOOKUP(C841,_PACKAGES_MAP[],3,FALSE),"-")</f>
        <v>-</v>
      </c>
      <c r="C841" s="32" t="s">
        <v>1523</v>
      </c>
      <c r="D841" s="32" t="s">
        <v>22</v>
      </c>
      <c r="E841" s="32" t="s">
        <v>1609</v>
      </c>
      <c r="F841" s="32" t="str">
        <f>VLOOKUP(C841,_RESOURCE_MAP[],2,FALSE)</f>
        <v>HostManager Host</v>
      </c>
      <c r="G841" s="46" t="str">
        <f>CONCATENATE(F841," ",VLOOKUP(E841,_FIELDS_DESCRIPTION_MAP[],2,FALSE))</f>
        <v>HostManager Host timestamp when connected.</v>
      </c>
      <c r="H841" s="32" t="s">
        <v>606</v>
      </c>
      <c r="I841" s="32" t="s">
        <v>572</v>
      </c>
      <c r="J841" s="32" t="s">
        <v>1</v>
      </c>
      <c r="K841" s="34" t="s">
        <v>1</v>
      </c>
      <c r="L841" s="34" t="s">
        <v>1</v>
      </c>
      <c r="M841" s="34" t="s">
        <v>1934</v>
      </c>
      <c r="N841" s="72" t="str">
        <f t="shared" si="13"/>
        <v>Format is yyyy-mm-ddThh:mm:ss.nnnnnn+|-hh:mm  (UTC ISO 8601).</v>
      </c>
    </row>
    <row r="842" spans="1:14" s="1" customFormat="1" x14ac:dyDescent="0.25">
      <c r="A842" s="33">
        <f>VLOOKUP(C842,_RESOURCE_MAP[],3,FALSE)</f>
        <v>2</v>
      </c>
      <c r="B842" s="25" t="str">
        <f>IFERROR(VLOOKUP(C842,_PACKAGES_MAP[],3,FALSE),"-")</f>
        <v>-</v>
      </c>
      <c r="C842" s="32" t="s">
        <v>1523</v>
      </c>
      <c r="D842" s="32" t="s">
        <v>22</v>
      </c>
      <c r="E842" s="32" t="s">
        <v>551</v>
      </c>
      <c r="F842" s="32" t="str">
        <f>VLOOKUP(C842,_RESOURCE_MAP[],2,FALSE)</f>
        <v>HostManager Host</v>
      </c>
      <c r="G842" s="46" t="str">
        <f>CONCATENATE(F842," ",VLOOKUP(E842,_FIELDS_DESCRIPTION_MAP[],2,FALSE))</f>
        <v>HostManager Host type.</v>
      </c>
      <c r="H842" s="32" t="s">
        <v>565</v>
      </c>
      <c r="I842" s="32" t="s">
        <v>572</v>
      </c>
      <c r="J842" s="32" t="s">
        <v>1</v>
      </c>
      <c r="K842" s="34" t="s">
        <v>1</v>
      </c>
      <c r="L842" s="34" t="s">
        <v>1536</v>
      </c>
      <c r="M842" s="34" t="s">
        <v>1</v>
      </c>
      <c r="N842" s="72" t="str">
        <f t="shared" si="13"/>
        <v xml:space="preserve">Possible values are "Unknown", "Laptop", "Router", "Console", "Tablet", "Phone", "TV", "Extender". </v>
      </c>
    </row>
    <row r="843" spans="1:14" s="1" customFormat="1" x14ac:dyDescent="0.25">
      <c r="A843" s="33">
        <f>VLOOKUP(C843,_RESOURCE_MAP[],3,FALSE)</f>
        <v>2</v>
      </c>
      <c r="B843" s="25" t="str">
        <f>IFERROR(VLOOKUP(C843,_PACKAGES_MAP[],3,FALSE),"-")</f>
        <v>-</v>
      </c>
      <c r="C843" s="32" t="s">
        <v>1523</v>
      </c>
      <c r="D843" s="32" t="s">
        <v>21</v>
      </c>
      <c r="E843" s="32" t="s">
        <v>360</v>
      </c>
      <c r="F843" s="32" t="str">
        <f>VLOOKUP(C843,_RESOURCE_MAP[],2,FALSE)</f>
        <v>HostManager Host</v>
      </c>
      <c r="G843" s="46" t="str">
        <f>CONCATENATE(F843," ",VLOOKUP(E843,_FIELDS_DESCRIPTION_MAP[],2,FALSE))</f>
        <v>HostManager Host name (alias).</v>
      </c>
      <c r="H843" s="32" t="s">
        <v>565</v>
      </c>
      <c r="I843" s="32" t="s">
        <v>564</v>
      </c>
      <c r="J843" s="32" t="s">
        <v>561</v>
      </c>
      <c r="K843" s="34" t="s">
        <v>1658</v>
      </c>
      <c r="L843" s="34" t="s">
        <v>1194</v>
      </c>
      <c r="M843" s="34" t="s">
        <v>1</v>
      </c>
      <c r="N843" s="72" t="str">
        <f t="shared" si="13"/>
        <v xml:space="preserve">Default Value is "the existing configuration". Possible values are any string with length from 1 up to 64 chars. </v>
      </c>
    </row>
    <row r="844" spans="1:14" s="1" customFormat="1" x14ac:dyDescent="0.25">
      <c r="A844" s="33">
        <f>VLOOKUP(C844,_RESOURCE_MAP[],3,FALSE)</f>
        <v>2</v>
      </c>
      <c r="B844" s="25" t="str">
        <f>IFERROR(VLOOKUP(C844,_PACKAGES_MAP[],3,FALSE),"-")</f>
        <v>-</v>
      </c>
      <c r="C844" s="32" t="s">
        <v>43</v>
      </c>
      <c r="D844" s="32" t="s">
        <v>22</v>
      </c>
      <c r="E844" s="32" t="s">
        <v>566</v>
      </c>
      <c r="F844" s="32" t="str">
        <f>VLOOKUP(C844,_RESOURCE_MAP[],2,FALSE)</f>
        <v>DLNA Media Server</v>
      </c>
      <c r="G844" s="46" t="str">
        <f>CONCATENATE(F844," ",VLOOKUP(E844,_FIELDS_DESCRIPTION_MAP[],2,FALSE))</f>
        <v>DLNA Media Server administrative status.</v>
      </c>
      <c r="H844" s="32" t="s">
        <v>567</v>
      </c>
      <c r="I844" s="32" t="s">
        <v>572</v>
      </c>
      <c r="J844" s="32" t="s">
        <v>1</v>
      </c>
      <c r="K844" s="34" t="s">
        <v>1</v>
      </c>
      <c r="L844" s="34" t="s">
        <v>1184</v>
      </c>
      <c r="M844" s="34" t="s">
        <v>1</v>
      </c>
      <c r="N844" s="72" t="str">
        <f t="shared" si="13"/>
        <v xml:space="preserve">Possible values are "true" or "false". </v>
      </c>
    </row>
    <row r="845" spans="1:14" s="1" customFormat="1" x14ac:dyDescent="0.25">
      <c r="A845" s="33">
        <f>VLOOKUP(C845,_RESOURCE_MAP[],3,FALSE)</f>
        <v>2</v>
      </c>
      <c r="B845" s="25" t="str">
        <f>IFERROR(VLOOKUP(C845,_PACKAGES_MAP[],3,FALSE),"-")</f>
        <v>-</v>
      </c>
      <c r="C845" s="32" t="s">
        <v>43</v>
      </c>
      <c r="D845" s="32" t="s">
        <v>22</v>
      </c>
      <c r="E845" s="32" t="s">
        <v>680</v>
      </c>
      <c r="F845" s="32" t="str">
        <f>VLOOKUP(C845,_RESOURCE_MAP[],2,FALSE)</f>
        <v>DLNA Media Server</v>
      </c>
      <c r="G845" s="46" t="str">
        <f>CONCATENATE(F845," ",VLOOKUP(E845,_FIELDS_DESCRIPTION_MAP[],2,FALSE))</f>
        <v>DLNA Media Server hostname.</v>
      </c>
      <c r="H845" s="32" t="s">
        <v>565</v>
      </c>
      <c r="I845" s="32" t="s">
        <v>572</v>
      </c>
      <c r="J845" s="32" t="s">
        <v>1</v>
      </c>
      <c r="K845" s="34" t="s">
        <v>1</v>
      </c>
      <c r="L845" s="34" t="s">
        <v>1194</v>
      </c>
      <c r="M845" s="34" t="s">
        <v>1</v>
      </c>
      <c r="N845" s="72" t="str">
        <f t="shared" si="13"/>
        <v xml:space="preserve">Possible values are any string with length from 1 up to 64 chars. </v>
      </c>
    </row>
    <row r="846" spans="1:14" s="1" customFormat="1" x14ac:dyDescent="0.25">
      <c r="A846" s="33">
        <f>VLOOKUP(C846,_RESOURCE_MAP[],3,FALSE)</f>
        <v>2</v>
      </c>
      <c r="B846" s="25" t="str">
        <f>IFERROR(VLOOKUP(C846,_PACKAGES_MAP[],3,FALSE),"-")</f>
        <v>-</v>
      </c>
      <c r="C846" s="32" t="s">
        <v>43</v>
      </c>
      <c r="D846" s="32" t="s">
        <v>22</v>
      </c>
      <c r="E846" s="32" t="s">
        <v>681</v>
      </c>
      <c r="F846" s="32" t="str">
        <f>VLOOKUP(C846,_RESOURCE_MAP[],2,FALSE)</f>
        <v>DLNA Media Server</v>
      </c>
      <c r="G846" s="46" t="str">
        <f>CONCATENATE(F846," ",VLOOKUP(E846,_FIELDS_DESCRIPTION_MAP[],2,FALSE))</f>
        <v>DLNA Media Server enable audio media type flag.</v>
      </c>
      <c r="H846" s="32" t="s">
        <v>567</v>
      </c>
      <c r="I846" s="32" t="s">
        <v>572</v>
      </c>
      <c r="J846" s="32" t="s">
        <v>1</v>
      </c>
      <c r="K846" s="34" t="s">
        <v>1</v>
      </c>
      <c r="L846" s="34" t="s">
        <v>1184</v>
      </c>
      <c r="M846" s="34" t="s">
        <v>1</v>
      </c>
      <c r="N846" s="72" t="str">
        <f t="shared" si="13"/>
        <v xml:space="preserve">Possible values are "true" or "false". </v>
      </c>
    </row>
    <row r="847" spans="1:14" s="1" customFormat="1" x14ac:dyDescent="0.25">
      <c r="A847" s="33">
        <f>VLOOKUP(C847,_RESOURCE_MAP[],3,FALSE)</f>
        <v>2</v>
      </c>
      <c r="B847" s="25" t="str">
        <f>IFERROR(VLOOKUP(C847,_PACKAGES_MAP[],3,FALSE),"-")</f>
        <v>-</v>
      </c>
      <c r="C847" s="32" t="s">
        <v>43</v>
      </c>
      <c r="D847" s="32" t="s">
        <v>22</v>
      </c>
      <c r="E847" s="32" t="s">
        <v>683</v>
      </c>
      <c r="F847" s="32" t="str">
        <f>VLOOKUP(C847,_RESOURCE_MAP[],2,FALSE)</f>
        <v>DLNA Media Server</v>
      </c>
      <c r="G847" s="46" t="str">
        <f>CONCATENATE(F847," ",VLOOKUP(E847,_FIELDS_DESCRIPTION_MAP[],2,FALSE))</f>
        <v>DLNA Media Server enable images media type flag.</v>
      </c>
      <c r="H847" s="32" t="s">
        <v>567</v>
      </c>
      <c r="I847" s="32" t="s">
        <v>572</v>
      </c>
      <c r="J847" s="32" t="s">
        <v>1</v>
      </c>
      <c r="K847" s="34" t="s">
        <v>1</v>
      </c>
      <c r="L847" s="34" t="s">
        <v>1184</v>
      </c>
      <c r="M847" s="34" t="s">
        <v>1</v>
      </c>
      <c r="N847" s="72" t="str">
        <f t="shared" si="13"/>
        <v xml:space="preserve">Possible values are "true" or "false". </v>
      </c>
    </row>
    <row r="848" spans="1:14" s="1" customFormat="1" x14ac:dyDescent="0.25">
      <c r="A848" s="33">
        <f>VLOOKUP(C848,_RESOURCE_MAP[],3,FALSE)</f>
        <v>2</v>
      </c>
      <c r="B848" s="25" t="str">
        <f>IFERROR(VLOOKUP(C848,_PACKAGES_MAP[],3,FALSE),"-")</f>
        <v>-</v>
      </c>
      <c r="C848" s="32" t="s">
        <v>43</v>
      </c>
      <c r="D848" s="32" t="s">
        <v>22</v>
      </c>
      <c r="E848" s="32" t="s">
        <v>682</v>
      </c>
      <c r="F848" s="32" t="str">
        <f>VLOOKUP(C848,_RESOURCE_MAP[],2,FALSE)</f>
        <v>DLNA Media Server</v>
      </c>
      <c r="G848" s="46" t="str">
        <f>CONCATENATE(F848," ",VLOOKUP(E848,_FIELDS_DESCRIPTION_MAP[],2,FALSE))</f>
        <v>DLNA Media Server enable video media type flag.</v>
      </c>
      <c r="H848" s="32" t="s">
        <v>567</v>
      </c>
      <c r="I848" s="32" t="s">
        <v>572</v>
      </c>
      <c r="J848" s="32" t="s">
        <v>1</v>
      </c>
      <c r="K848" s="34" t="s">
        <v>1</v>
      </c>
      <c r="L848" s="34" t="s">
        <v>1184</v>
      </c>
      <c r="M848" s="34" t="s">
        <v>1</v>
      </c>
      <c r="N848" s="72" t="str">
        <f t="shared" si="13"/>
        <v xml:space="preserve">Possible values are "true" or "false". </v>
      </c>
    </row>
    <row r="849" spans="1:14" s="1" customFormat="1" x14ac:dyDescent="0.25">
      <c r="A849" s="33">
        <f>VLOOKUP(C849,_RESOURCE_MAP[],3,FALSE)</f>
        <v>2</v>
      </c>
      <c r="B849" s="25" t="str">
        <f>IFERROR(VLOOKUP(C849,_PACKAGES_MAP[],3,FALSE),"-")</f>
        <v>-</v>
      </c>
      <c r="C849" s="32" t="s">
        <v>43</v>
      </c>
      <c r="D849" s="32" t="s">
        <v>22</v>
      </c>
      <c r="E849" s="32" t="s">
        <v>686</v>
      </c>
      <c r="F849" s="32" t="str">
        <f>VLOOKUP(C849,_RESOURCE_MAP[],2,FALSE)</f>
        <v>DLNA Media Server</v>
      </c>
      <c r="G849" s="46" t="str">
        <f>CONCATENATE(F849," ",VLOOKUP(E849,_FIELDS_DESCRIPTION_MAP[],2,FALSE))</f>
        <v>DLNA Media Server audio files count.</v>
      </c>
      <c r="H849" s="32" t="s">
        <v>570</v>
      </c>
      <c r="I849" s="32" t="s">
        <v>572</v>
      </c>
      <c r="J849" s="32" t="s">
        <v>1</v>
      </c>
      <c r="K849" s="34" t="s">
        <v>1</v>
      </c>
      <c r="L849" s="34" t="s">
        <v>1205</v>
      </c>
      <c r="M849" s="34" t="s">
        <v>1</v>
      </c>
      <c r="N849" s="72" t="str">
        <f t="shared" si="13"/>
        <v xml:space="preserve">Possible values are &gt;= 0. </v>
      </c>
    </row>
    <row r="850" spans="1:14" s="1" customFormat="1" x14ac:dyDescent="0.25">
      <c r="A850" s="33">
        <f>VLOOKUP(C850,_RESOURCE_MAP[],3,FALSE)</f>
        <v>2</v>
      </c>
      <c r="B850" s="25" t="str">
        <f>IFERROR(VLOOKUP(C850,_PACKAGES_MAP[],3,FALSE),"-")</f>
        <v>-</v>
      </c>
      <c r="C850" s="32" t="s">
        <v>43</v>
      </c>
      <c r="D850" s="32" t="s">
        <v>22</v>
      </c>
      <c r="E850" s="32" t="s">
        <v>688</v>
      </c>
      <c r="F850" s="32" t="str">
        <f>VLOOKUP(C850,_RESOURCE_MAP[],2,FALSE)</f>
        <v>DLNA Media Server</v>
      </c>
      <c r="G850" s="46" t="str">
        <f>CONCATENATE(F850," ",VLOOKUP(E850,_FIELDS_DESCRIPTION_MAP[],2,FALSE))</f>
        <v>DLNA Media Server image files count.</v>
      </c>
      <c r="H850" s="32" t="s">
        <v>570</v>
      </c>
      <c r="I850" s="32" t="s">
        <v>572</v>
      </c>
      <c r="J850" s="32" t="s">
        <v>1</v>
      </c>
      <c r="K850" s="34" t="s">
        <v>1</v>
      </c>
      <c r="L850" s="34" t="s">
        <v>1205</v>
      </c>
      <c r="M850" s="34" t="s">
        <v>1</v>
      </c>
      <c r="N850" s="72" t="str">
        <f t="shared" si="13"/>
        <v xml:space="preserve">Possible values are &gt;= 0. </v>
      </c>
    </row>
    <row r="851" spans="1:14" s="1" customFormat="1" x14ac:dyDescent="0.25">
      <c r="A851" s="33">
        <f>VLOOKUP(C851,_RESOURCE_MAP[],3,FALSE)</f>
        <v>2</v>
      </c>
      <c r="B851" s="25" t="str">
        <f>IFERROR(VLOOKUP(C851,_PACKAGES_MAP[],3,FALSE),"-")</f>
        <v>-</v>
      </c>
      <c r="C851" s="32" t="s">
        <v>43</v>
      </c>
      <c r="D851" s="32" t="s">
        <v>22</v>
      </c>
      <c r="E851" s="32" t="s">
        <v>685</v>
      </c>
      <c r="F851" s="32" t="str">
        <f>VLOOKUP(C851,_RESOURCE_MAP[],2,FALSE)</f>
        <v>DLNA Media Server</v>
      </c>
      <c r="G851" s="46" t="str">
        <f>CONCATENATE(F851," ",VLOOKUP(E851,_FIELDS_DESCRIPTION_MAP[],2,FALSE))</f>
        <v>DLNA Media Server total files count.</v>
      </c>
      <c r="H851" s="32" t="s">
        <v>570</v>
      </c>
      <c r="I851" s="32" t="s">
        <v>572</v>
      </c>
      <c r="J851" s="32" t="s">
        <v>1</v>
      </c>
      <c r="K851" s="34" t="s">
        <v>1</v>
      </c>
      <c r="L851" s="34" t="s">
        <v>1205</v>
      </c>
      <c r="M851" s="34" t="s">
        <v>1</v>
      </c>
      <c r="N851" s="72" t="str">
        <f t="shared" si="13"/>
        <v xml:space="preserve">Possible values are &gt;= 0. </v>
      </c>
    </row>
    <row r="852" spans="1:14" s="1" customFormat="1" x14ac:dyDescent="0.25">
      <c r="A852" s="33">
        <f>VLOOKUP(C852,_RESOURCE_MAP[],3,FALSE)</f>
        <v>2</v>
      </c>
      <c r="B852" s="25" t="str">
        <f>IFERROR(VLOOKUP(C852,_PACKAGES_MAP[],3,FALSE),"-")</f>
        <v>-</v>
      </c>
      <c r="C852" s="32" t="s">
        <v>43</v>
      </c>
      <c r="D852" s="32" t="s">
        <v>22</v>
      </c>
      <c r="E852" s="32" t="s">
        <v>687</v>
      </c>
      <c r="F852" s="32" t="str">
        <f>VLOOKUP(C852,_RESOURCE_MAP[],2,FALSE)</f>
        <v>DLNA Media Server</v>
      </c>
      <c r="G852" s="46" t="str">
        <f>CONCATENATE(F852," ",VLOOKUP(E852,_FIELDS_DESCRIPTION_MAP[],2,FALSE))</f>
        <v>DLNA Media Server video files count.</v>
      </c>
      <c r="H852" s="32" t="s">
        <v>570</v>
      </c>
      <c r="I852" s="32" t="s">
        <v>572</v>
      </c>
      <c r="J852" s="32" t="s">
        <v>1</v>
      </c>
      <c r="K852" s="34" t="s">
        <v>1</v>
      </c>
      <c r="L852" s="34" t="s">
        <v>1205</v>
      </c>
      <c r="M852" s="34" t="s">
        <v>1</v>
      </c>
      <c r="N852" s="72" t="str">
        <f t="shared" si="13"/>
        <v xml:space="preserve">Possible values are &gt;= 0. </v>
      </c>
    </row>
    <row r="853" spans="1:14" s="1" customFormat="1" x14ac:dyDescent="0.25">
      <c r="A853" s="33">
        <f>VLOOKUP(C853,_RESOURCE_MAP[],3,FALSE)</f>
        <v>2</v>
      </c>
      <c r="B853" s="25" t="str">
        <f>IFERROR(VLOOKUP(C853,_PACKAGES_MAP[],3,FALSE),"-")</f>
        <v>-</v>
      </c>
      <c r="C853" s="32" t="s">
        <v>43</v>
      </c>
      <c r="D853" s="32" t="s">
        <v>22</v>
      </c>
      <c r="E853" s="32" t="s">
        <v>579</v>
      </c>
      <c r="F853" s="32" t="str">
        <f>VLOOKUP(C853,_RESOURCE_MAP[],2,FALSE)</f>
        <v>DLNA Media Server</v>
      </c>
      <c r="G853" s="46" t="str">
        <f>CONCATENATE(F853," ",VLOOKUP(E853,_FIELDS_DESCRIPTION_MAP[],2,FALSE))</f>
        <v>DLNA Media Server operational status.</v>
      </c>
      <c r="H853" s="32" t="s">
        <v>565</v>
      </c>
      <c r="I853" s="32" t="s">
        <v>572</v>
      </c>
      <c r="J853" s="32" t="s">
        <v>1</v>
      </c>
      <c r="K853" s="34" t="s">
        <v>1</v>
      </c>
      <c r="L853" s="34" t="s">
        <v>1289</v>
      </c>
      <c r="M853" s="34" t="s">
        <v>1</v>
      </c>
      <c r="N853" s="72" t="str">
        <f t="shared" si="13"/>
        <v xml:space="preserve">Possible values are "Active", "Disabled", "Error". </v>
      </c>
    </row>
    <row r="854" spans="1:14" s="1" customFormat="1" x14ac:dyDescent="0.25">
      <c r="A854" s="33">
        <f>VLOOKUP(C854,_RESOURCE_MAP[],3,FALSE)</f>
        <v>2</v>
      </c>
      <c r="B854" s="25" t="str">
        <f>IFERROR(VLOOKUP(C854,_PACKAGES_MAP[],3,FALSE),"-")</f>
        <v>-</v>
      </c>
      <c r="C854" s="32" t="s">
        <v>43</v>
      </c>
      <c r="D854" s="32" t="s">
        <v>22</v>
      </c>
      <c r="E854" s="32" t="s">
        <v>668</v>
      </c>
      <c r="F854" s="32" t="str">
        <f>VLOOKUP(C854,_RESOURCE_MAP[],2,FALSE)</f>
        <v>DLNA Media Server</v>
      </c>
      <c r="G854" s="46" t="str">
        <f>CONCATENATE(F854," ",VLOOKUP(E854,_FIELDS_DESCRIPTION_MAP[],2,FALSE))</f>
        <v>DLNA Media Server version or release number.</v>
      </c>
      <c r="H854" s="32" t="s">
        <v>565</v>
      </c>
      <c r="I854" s="32" t="s">
        <v>572</v>
      </c>
      <c r="J854" s="32" t="s">
        <v>1</v>
      </c>
      <c r="K854" s="34" t="s">
        <v>1</v>
      </c>
      <c r="L854" s="34" t="s">
        <v>1325</v>
      </c>
      <c r="M854" s="34" t="s">
        <v>1</v>
      </c>
      <c r="N854" s="72" t="str">
        <f t="shared" si="13"/>
        <v xml:space="preserve">Possible values are "1.0", "1.5", "2.0", "3.0", "4.0". </v>
      </c>
    </row>
    <row r="855" spans="1:14" s="1" customFormat="1" x14ac:dyDescent="0.25">
      <c r="A855" s="33">
        <f>VLOOKUP(C855,_RESOURCE_MAP[],3,FALSE)</f>
        <v>2</v>
      </c>
      <c r="B855" s="25" t="str">
        <f>IFERROR(VLOOKUP(C855,_PACKAGES_MAP[],3,FALSE),"-")</f>
        <v>-</v>
      </c>
      <c r="C855" s="32" t="s">
        <v>43</v>
      </c>
      <c r="D855" s="32" t="s">
        <v>22</v>
      </c>
      <c r="E855" s="32" t="s">
        <v>684</v>
      </c>
      <c r="F855" s="32" t="str">
        <f>VLOOKUP(C855,_RESOURCE_MAP[],2,FALSE)</f>
        <v>DLNA Media Server</v>
      </c>
      <c r="G855" s="46" t="str">
        <f>CONCATENATE(F855," ",VLOOKUP(E855,_FIELDS_DESCRIPTION_MAP[],2,FALSE))</f>
        <v>DLNA Media Server volume.</v>
      </c>
      <c r="H855" s="32" t="s">
        <v>565</v>
      </c>
      <c r="I855" s="32" t="s">
        <v>572</v>
      </c>
      <c r="J855" s="32" t="s">
        <v>1</v>
      </c>
      <c r="K855" s="34" t="s">
        <v>1</v>
      </c>
      <c r="L855" s="34" t="s">
        <v>1</v>
      </c>
      <c r="M855" s="34" t="s">
        <v>1</v>
      </c>
      <c r="N855" s="72" t="str">
        <f t="shared" si="13"/>
        <v>-</v>
      </c>
    </row>
    <row r="856" spans="1:14" s="1" customFormat="1" x14ac:dyDescent="0.25">
      <c r="A856" s="33">
        <f>VLOOKUP(C856,_RESOURCE_MAP[],3,FALSE)</f>
        <v>2</v>
      </c>
      <c r="B856" s="25" t="str">
        <f>IFERROR(VLOOKUP(C856,_PACKAGES_MAP[],3,FALSE),"-")</f>
        <v>-</v>
      </c>
      <c r="C856" s="32" t="s">
        <v>43</v>
      </c>
      <c r="D856" s="32" t="s">
        <v>21</v>
      </c>
      <c r="E856" s="32" t="s">
        <v>566</v>
      </c>
      <c r="F856" s="32" t="str">
        <f>VLOOKUP(C856,_RESOURCE_MAP[],2,FALSE)</f>
        <v>DLNA Media Server</v>
      </c>
      <c r="G856" s="46" t="str">
        <f>CONCATENATE(F856," ",VLOOKUP(E856,_FIELDS_DESCRIPTION_MAP[],2,FALSE))</f>
        <v>DLNA Media Server administrative status.</v>
      </c>
      <c r="H856" s="32" t="s">
        <v>567</v>
      </c>
      <c r="I856" s="32" t="s">
        <v>564</v>
      </c>
      <c r="J856" s="32" t="s">
        <v>561</v>
      </c>
      <c r="K856" s="34" t="s">
        <v>1658</v>
      </c>
      <c r="L856" s="34" t="s">
        <v>1184</v>
      </c>
      <c r="M856" s="34" t="s">
        <v>1</v>
      </c>
      <c r="N856" s="72" t="str">
        <f t="shared" si="13"/>
        <v xml:space="preserve">Default Value is "the existing configuration". Possible values are "true" or "false". </v>
      </c>
    </row>
    <row r="857" spans="1:14" s="1" customFormat="1" x14ac:dyDescent="0.25">
      <c r="A857" s="33">
        <f>VLOOKUP(C857,_RESOURCE_MAP[],3,FALSE)</f>
        <v>2</v>
      </c>
      <c r="B857" s="25" t="str">
        <f>IFERROR(VLOOKUP(C857,_PACKAGES_MAP[],3,FALSE),"-")</f>
        <v>-</v>
      </c>
      <c r="C857" s="32" t="s">
        <v>43</v>
      </c>
      <c r="D857" s="32" t="s">
        <v>21</v>
      </c>
      <c r="E857" s="32" t="s">
        <v>680</v>
      </c>
      <c r="F857" s="32" t="str">
        <f>VLOOKUP(C857,_RESOURCE_MAP[],2,FALSE)</f>
        <v>DLNA Media Server</v>
      </c>
      <c r="G857" s="46" t="str">
        <f>CONCATENATE(F857," ",VLOOKUP(E857,_FIELDS_DESCRIPTION_MAP[],2,FALSE))</f>
        <v>DLNA Media Server hostname.</v>
      </c>
      <c r="H857" s="32" t="s">
        <v>565</v>
      </c>
      <c r="I857" s="32" t="s">
        <v>564</v>
      </c>
      <c r="J857" s="32" t="s">
        <v>561</v>
      </c>
      <c r="K857" s="34" t="s">
        <v>1658</v>
      </c>
      <c r="L857" s="34" t="s">
        <v>1194</v>
      </c>
      <c r="M857" s="34" t="s">
        <v>1</v>
      </c>
      <c r="N857" s="72" t="str">
        <f t="shared" si="13"/>
        <v xml:space="preserve">Default Value is "the existing configuration". Possible values are any string with length from 1 up to 64 chars. </v>
      </c>
    </row>
    <row r="858" spans="1:14" s="1" customFormat="1" x14ac:dyDescent="0.25">
      <c r="A858" s="33">
        <f>VLOOKUP(C858,_RESOURCE_MAP[],3,FALSE)</f>
        <v>2</v>
      </c>
      <c r="B858" s="25" t="str">
        <f>IFERROR(VLOOKUP(C858,_PACKAGES_MAP[],3,FALSE),"-")</f>
        <v>-</v>
      </c>
      <c r="C858" s="32" t="s">
        <v>43</v>
      </c>
      <c r="D858" s="32" t="s">
        <v>21</v>
      </c>
      <c r="E858" s="32" t="s">
        <v>681</v>
      </c>
      <c r="F858" s="32" t="str">
        <f>VLOOKUP(C858,_RESOURCE_MAP[],2,FALSE)</f>
        <v>DLNA Media Server</v>
      </c>
      <c r="G858" s="46" t="str">
        <f>CONCATENATE(F858," ",VLOOKUP(E858,_FIELDS_DESCRIPTION_MAP[],2,FALSE))</f>
        <v>DLNA Media Server enable audio media type flag.</v>
      </c>
      <c r="H858" s="32" t="s">
        <v>567</v>
      </c>
      <c r="I858" s="32" t="s">
        <v>564</v>
      </c>
      <c r="J858" s="32" t="s">
        <v>561</v>
      </c>
      <c r="K858" s="34" t="s">
        <v>1658</v>
      </c>
      <c r="L858" s="34" t="s">
        <v>1184</v>
      </c>
      <c r="M858" s="34" t="s">
        <v>1</v>
      </c>
      <c r="N858" s="72" t="str">
        <f t="shared" si="13"/>
        <v xml:space="preserve">Default Value is "the existing configuration". Possible values are "true" or "false". </v>
      </c>
    </row>
    <row r="859" spans="1:14" s="1" customFormat="1" x14ac:dyDescent="0.25">
      <c r="A859" s="33">
        <f>VLOOKUP(C859,_RESOURCE_MAP[],3,FALSE)</f>
        <v>2</v>
      </c>
      <c r="B859" s="25" t="str">
        <f>IFERROR(VLOOKUP(C859,_PACKAGES_MAP[],3,FALSE),"-")</f>
        <v>-</v>
      </c>
      <c r="C859" s="32" t="s">
        <v>43</v>
      </c>
      <c r="D859" s="32" t="s">
        <v>21</v>
      </c>
      <c r="E859" s="32" t="s">
        <v>683</v>
      </c>
      <c r="F859" s="32" t="str">
        <f>VLOOKUP(C859,_RESOURCE_MAP[],2,FALSE)</f>
        <v>DLNA Media Server</v>
      </c>
      <c r="G859" s="46" t="str">
        <f>CONCATENATE(F859," ",VLOOKUP(E859,_FIELDS_DESCRIPTION_MAP[],2,FALSE))</f>
        <v>DLNA Media Server enable images media type flag.</v>
      </c>
      <c r="H859" s="32" t="s">
        <v>567</v>
      </c>
      <c r="I859" s="32" t="s">
        <v>564</v>
      </c>
      <c r="J859" s="32" t="s">
        <v>561</v>
      </c>
      <c r="K859" s="34" t="s">
        <v>1658</v>
      </c>
      <c r="L859" s="34" t="s">
        <v>1184</v>
      </c>
      <c r="M859" s="34" t="s">
        <v>1</v>
      </c>
      <c r="N859" s="72" t="str">
        <f t="shared" si="13"/>
        <v xml:space="preserve">Default Value is "the existing configuration". Possible values are "true" or "false". </v>
      </c>
    </row>
    <row r="860" spans="1:14" s="1" customFormat="1" x14ac:dyDescent="0.25">
      <c r="A860" s="33">
        <f>VLOOKUP(C860,_RESOURCE_MAP[],3,FALSE)</f>
        <v>2</v>
      </c>
      <c r="B860" s="25" t="str">
        <f>IFERROR(VLOOKUP(C860,_PACKAGES_MAP[],3,FALSE),"-")</f>
        <v>-</v>
      </c>
      <c r="C860" s="32" t="s">
        <v>43</v>
      </c>
      <c r="D860" s="32" t="s">
        <v>21</v>
      </c>
      <c r="E860" s="32" t="s">
        <v>682</v>
      </c>
      <c r="F860" s="32" t="str">
        <f>VLOOKUP(C860,_RESOURCE_MAP[],2,FALSE)</f>
        <v>DLNA Media Server</v>
      </c>
      <c r="G860" s="46" t="str">
        <f>CONCATENATE(F860," ",VLOOKUP(E860,_FIELDS_DESCRIPTION_MAP[],2,FALSE))</f>
        <v>DLNA Media Server enable video media type flag.</v>
      </c>
      <c r="H860" s="32" t="s">
        <v>567</v>
      </c>
      <c r="I860" s="32" t="s">
        <v>564</v>
      </c>
      <c r="J860" s="32" t="s">
        <v>561</v>
      </c>
      <c r="K860" s="34" t="s">
        <v>1658</v>
      </c>
      <c r="L860" s="34" t="s">
        <v>1184</v>
      </c>
      <c r="M860" s="34" t="s">
        <v>1</v>
      </c>
      <c r="N860" s="72" t="str">
        <f t="shared" si="13"/>
        <v xml:space="preserve">Default Value is "the existing configuration". Possible values are "true" or "false". </v>
      </c>
    </row>
    <row r="861" spans="1:14" s="1" customFormat="1" x14ac:dyDescent="0.25">
      <c r="A861" s="33">
        <f>VLOOKUP(C861,_RESOURCE_MAP[],3,FALSE)</f>
        <v>2</v>
      </c>
      <c r="B861" s="25" t="str">
        <f>IFERROR(VLOOKUP(C861,_PACKAGES_MAP[],3,FALSE),"-")</f>
        <v>-</v>
      </c>
      <c r="C861" s="32" t="s">
        <v>43</v>
      </c>
      <c r="D861" s="32" t="s">
        <v>21</v>
      </c>
      <c r="E861" s="32" t="s">
        <v>668</v>
      </c>
      <c r="F861" s="32" t="str">
        <f>VLOOKUP(C861,_RESOURCE_MAP[],2,FALSE)</f>
        <v>DLNA Media Server</v>
      </c>
      <c r="G861" s="46" t="str">
        <f>CONCATENATE(F861," ",VLOOKUP(E861,_FIELDS_DESCRIPTION_MAP[],2,FALSE))</f>
        <v>DLNA Media Server version or release number.</v>
      </c>
      <c r="H861" s="32" t="s">
        <v>565</v>
      </c>
      <c r="I861" s="32" t="s">
        <v>564</v>
      </c>
      <c r="J861" s="32" t="s">
        <v>561</v>
      </c>
      <c r="K861" s="34" t="s">
        <v>1658</v>
      </c>
      <c r="L861" s="34" t="s">
        <v>1325</v>
      </c>
      <c r="M861" s="34" t="s">
        <v>1</v>
      </c>
      <c r="N861" s="72" t="str">
        <f t="shared" si="13"/>
        <v xml:space="preserve">Default Value is "the existing configuration". Possible values are "1.0", "1.5", "2.0", "3.0", "4.0". </v>
      </c>
    </row>
    <row r="862" spans="1:14" s="1" customFormat="1" x14ac:dyDescent="0.25">
      <c r="A862" s="33">
        <f>VLOOKUP(C862,_RESOURCE_MAP[],3,FALSE)</f>
        <v>2</v>
      </c>
      <c r="B862" s="25" t="str">
        <f>IFERROR(VLOOKUP(C862,_PACKAGES_MAP[],3,FALSE),"-")</f>
        <v>-</v>
      </c>
      <c r="C862" s="32" t="s">
        <v>43</v>
      </c>
      <c r="D862" s="32" t="s">
        <v>21</v>
      </c>
      <c r="E862" s="32" t="s">
        <v>684</v>
      </c>
      <c r="F862" s="32" t="str">
        <f>VLOOKUP(C862,_RESOURCE_MAP[],2,FALSE)</f>
        <v>DLNA Media Server</v>
      </c>
      <c r="G862" s="46" t="str">
        <f>CONCATENATE(F862," ",VLOOKUP(E862,_FIELDS_DESCRIPTION_MAP[],2,FALSE))</f>
        <v>DLNA Media Server volume.</v>
      </c>
      <c r="H862" s="32" t="s">
        <v>565</v>
      </c>
      <c r="I862" s="32" t="s">
        <v>564</v>
      </c>
      <c r="J862" s="32" t="s">
        <v>561</v>
      </c>
      <c r="K862" s="34" t="s">
        <v>1658</v>
      </c>
      <c r="L862" s="34" t="s">
        <v>1</v>
      </c>
      <c r="M862" s="34" t="s">
        <v>1</v>
      </c>
      <c r="N862" s="72" t="str">
        <f t="shared" si="13"/>
        <v xml:space="preserve">Default Value is "the existing configuration". </v>
      </c>
    </row>
    <row r="863" spans="1:14" s="1" customFormat="1" x14ac:dyDescent="0.25">
      <c r="A863" s="33">
        <f>VLOOKUP(C863,_RESOURCE_MAP[],3,FALSE)</f>
        <v>2</v>
      </c>
      <c r="B863" s="25" t="str">
        <f>IFERROR(VLOOKUP(C863,_PACKAGES_MAP[],3,FALSE),"-")</f>
        <v>-</v>
      </c>
      <c r="C863" s="32" t="s">
        <v>42</v>
      </c>
      <c r="D863" s="32" t="s">
        <v>22</v>
      </c>
      <c r="E863" s="32" t="s">
        <v>566</v>
      </c>
      <c r="F863" s="32" t="str">
        <f>VLOOKUP(C863,_RESOURCE_MAP[],2,FALSE)</f>
        <v>FTP Server</v>
      </c>
      <c r="G863" s="46" t="str">
        <f>CONCATENATE(F863," ",VLOOKUP(E863,_FIELDS_DESCRIPTION_MAP[],2,FALSE))</f>
        <v>FTP Server administrative status.</v>
      </c>
      <c r="H863" s="32" t="s">
        <v>567</v>
      </c>
      <c r="I863" s="32" t="s">
        <v>572</v>
      </c>
      <c r="J863" s="32" t="s">
        <v>1</v>
      </c>
      <c r="K863" s="34" t="s">
        <v>1</v>
      </c>
      <c r="L863" s="34" t="s">
        <v>1184</v>
      </c>
      <c r="M863" s="34" t="s">
        <v>1</v>
      </c>
      <c r="N863" s="72" t="str">
        <f t="shared" si="13"/>
        <v xml:space="preserve">Possible values are "true" or "false". </v>
      </c>
    </row>
    <row r="864" spans="1:14" s="1" customFormat="1" x14ac:dyDescent="0.25">
      <c r="A864" s="33">
        <f>VLOOKUP(C864,_RESOURCE_MAP[],3,FALSE)</f>
        <v>2</v>
      </c>
      <c r="B864" s="25" t="str">
        <f>IFERROR(VLOOKUP(C864,_PACKAGES_MAP[],3,FALSE),"-")</f>
        <v>-</v>
      </c>
      <c r="C864" s="32" t="s">
        <v>42</v>
      </c>
      <c r="D864" s="32" t="s">
        <v>22</v>
      </c>
      <c r="E864" s="32" t="s">
        <v>669</v>
      </c>
      <c r="F864" s="32" t="str">
        <f>VLOOKUP(C864,_RESOURCE_MAP[],2,FALSE)</f>
        <v>FTP Server</v>
      </c>
      <c r="G864" s="46" t="str">
        <f>CONCATENATE(F864," ",VLOOKUP(E864,_FIELDS_DESCRIPTION_MAP[],2,FALSE))</f>
        <v>FTP Server mode.</v>
      </c>
      <c r="H864" s="32" t="s">
        <v>565</v>
      </c>
      <c r="I864" s="32" t="s">
        <v>572</v>
      </c>
      <c r="J864" s="32" t="s">
        <v>1</v>
      </c>
      <c r="K864" s="34" t="s">
        <v>1</v>
      </c>
      <c r="L864" s="34" t="s">
        <v>1245</v>
      </c>
      <c r="M864" s="34" t="s">
        <v>1</v>
      </c>
      <c r="N864" s="72" t="str">
        <f t="shared" si="13"/>
        <v xml:space="preserve">Possible values are "Active" or "Passive". </v>
      </c>
    </row>
    <row r="865" spans="1:14" s="1" customFormat="1" x14ac:dyDescent="0.25">
      <c r="A865" s="33">
        <f>VLOOKUP(C865,_RESOURCE_MAP[],3,FALSE)</f>
        <v>2</v>
      </c>
      <c r="B865" s="25" t="str">
        <f>IFERROR(VLOOKUP(C865,_PACKAGES_MAP[],3,FALSE),"-")</f>
        <v>-</v>
      </c>
      <c r="C865" s="32" t="s">
        <v>42</v>
      </c>
      <c r="D865" s="32" t="s">
        <v>22</v>
      </c>
      <c r="E865" s="32" t="s">
        <v>629</v>
      </c>
      <c r="F865" s="32" t="str">
        <f>VLOOKUP(C865,_RESOURCE_MAP[],2,FALSE)</f>
        <v>FTP Server</v>
      </c>
      <c r="G865" s="46" t="str">
        <f>CONCATENATE(F865," ",VLOOKUP(E865,_FIELDS_DESCRIPTION_MAP[],2,FALSE))</f>
        <v>FTP Server port.</v>
      </c>
      <c r="H865" s="32" t="s">
        <v>570</v>
      </c>
      <c r="I865" s="32" t="s">
        <v>572</v>
      </c>
      <c r="J865" s="32" t="s">
        <v>1</v>
      </c>
      <c r="K865" s="34" t="s">
        <v>1</v>
      </c>
      <c r="L865" s="34" t="s">
        <v>1264</v>
      </c>
      <c r="M865" s="34" t="s">
        <v>1</v>
      </c>
      <c r="N865" s="72" t="str">
        <f t="shared" si="13"/>
        <v xml:space="preserve">Possible values are 0-65536. </v>
      </c>
    </row>
    <row r="866" spans="1:14" s="1" customFormat="1" x14ac:dyDescent="0.25">
      <c r="A866" s="33">
        <f>VLOOKUP(C866,_RESOURCE_MAP[],3,FALSE)</f>
        <v>2</v>
      </c>
      <c r="B866" s="25" t="str">
        <f>IFERROR(VLOOKUP(C866,_PACKAGES_MAP[],3,FALSE),"-")</f>
        <v>-</v>
      </c>
      <c r="C866" s="32" t="s">
        <v>42</v>
      </c>
      <c r="D866" s="32" t="s">
        <v>22</v>
      </c>
      <c r="E866" s="32" t="s">
        <v>579</v>
      </c>
      <c r="F866" s="32" t="str">
        <f>VLOOKUP(C866,_RESOURCE_MAP[],2,FALSE)</f>
        <v>FTP Server</v>
      </c>
      <c r="G866" s="46" t="str">
        <f>CONCATENATE(F866," ",VLOOKUP(E866,_FIELDS_DESCRIPTION_MAP[],2,FALSE))</f>
        <v>FTP Server operational status.</v>
      </c>
      <c r="H866" s="32" t="s">
        <v>565</v>
      </c>
      <c r="I866" s="32" t="s">
        <v>572</v>
      </c>
      <c r="J866" s="32" t="s">
        <v>1</v>
      </c>
      <c r="K866" s="34" t="s">
        <v>1</v>
      </c>
      <c r="L866" s="34" t="s">
        <v>1289</v>
      </c>
      <c r="M866" s="34" t="s">
        <v>1</v>
      </c>
      <c r="N866" s="72" t="str">
        <f t="shared" si="13"/>
        <v xml:space="preserve">Possible values are "Active", "Disabled", "Error". </v>
      </c>
    </row>
    <row r="867" spans="1:14" s="1" customFormat="1" x14ac:dyDescent="0.25">
      <c r="A867" s="33">
        <f>VLOOKUP(C867,_RESOURCE_MAP[],3,FALSE)</f>
        <v>2</v>
      </c>
      <c r="B867" s="25" t="str">
        <f>IFERROR(VLOOKUP(C867,_PACKAGES_MAP[],3,FALSE),"-")</f>
        <v>-</v>
      </c>
      <c r="C867" s="32" t="s">
        <v>42</v>
      </c>
      <c r="D867" s="32" t="s">
        <v>22</v>
      </c>
      <c r="E867" s="32" t="s">
        <v>684</v>
      </c>
      <c r="F867" s="32" t="str">
        <f>VLOOKUP(C867,_RESOURCE_MAP[],2,FALSE)</f>
        <v>FTP Server</v>
      </c>
      <c r="G867" s="46" t="str">
        <f>CONCATENATE(F867," ",VLOOKUP(E867,_FIELDS_DESCRIPTION_MAP[],2,FALSE))</f>
        <v>FTP Server volume.</v>
      </c>
      <c r="H867" s="32" t="s">
        <v>565</v>
      </c>
      <c r="I867" s="32" t="s">
        <v>572</v>
      </c>
      <c r="J867" s="32" t="s">
        <v>1</v>
      </c>
      <c r="K867" s="34" t="s">
        <v>1</v>
      </c>
      <c r="L867" s="34" t="s">
        <v>1</v>
      </c>
      <c r="M867" s="34" t="s">
        <v>1</v>
      </c>
      <c r="N867" s="72" t="str">
        <f t="shared" si="13"/>
        <v>-</v>
      </c>
    </row>
    <row r="868" spans="1:14" s="1" customFormat="1" x14ac:dyDescent="0.25">
      <c r="A868" s="33">
        <f>VLOOKUP(C868,_RESOURCE_MAP[],3,FALSE)</f>
        <v>2</v>
      </c>
      <c r="B868" s="25" t="str">
        <f>IFERROR(VLOOKUP(C868,_PACKAGES_MAP[],3,FALSE),"-")</f>
        <v>-</v>
      </c>
      <c r="C868" s="32" t="s">
        <v>42</v>
      </c>
      <c r="D868" s="32" t="s">
        <v>21</v>
      </c>
      <c r="E868" s="32" t="s">
        <v>566</v>
      </c>
      <c r="F868" s="32" t="str">
        <f>VLOOKUP(C868,_RESOURCE_MAP[],2,FALSE)</f>
        <v>FTP Server</v>
      </c>
      <c r="G868" s="46" t="str">
        <f>CONCATENATE(F868," ",VLOOKUP(E868,_FIELDS_DESCRIPTION_MAP[],2,FALSE))</f>
        <v>FTP Server administrative status.</v>
      </c>
      <c r="H868" s="32" t="s">
        <v>567</v>
      </c>
      <c r="I868" s="32" t="s">
        <v>564</v>
      </c>
      <c r="J868" s="32" t="s">
        <v>561</v>
      </c>
      <c r="K868" s="34" t="s">
        <v>1658</v>
      </c>
      <c r="L868" s="34" t="s">
        <v>1184</v>
      </c>
      <c r="M868" s="34" t="s">
        <v>1</v>
      </c>
      <c r="N868" s="72" t="str">
        <f t="shared" si="13"/>
        <v xml:space="preserve">Default Value is "the existing configuration". Possible values are "true" or "false". </v>
      </c>
    </row>
    <row r="869" spans="1:14" s="1" customFormat="1" x14ac:dyDescent="0.25">
      <c r="A869" s="33">
        <f>VLOOKUP(C869,_RESOURCE_MAP[],3,FALSE)</f>
        <v>2</v>
      </c>
      <c r="B869" s="25" t="str">
        <f>IFERROR(VLOOKUP(C869,_PACKAGES_MAP[],3,FALSE),"-")</f>
        <v>-</v>
      </c>
      <c r="C869" s="32" t="s">
        <v>42</v>
      </c>
      <c r="D869" s="32" t="s">
        <v>21</v>
      </c>
      <c r="E869" s="32" t="s">
        <v>669</v>
      </c>
      <c r="F869" s="32" t="str">
        <f>VLOOKUP(C869,_RESOURCE_MAP[],2,FALSE)</f>
        <v>FTP Server</v>
      </c>
      <c r="G869" s="46" t="str">
        <f>CONCATENATE(F869," ",VLOOKUP(E869,_FIELDS_DESCRIPTION_MAP[],2,FALSE))</f>
        <v>FTP Server mode.</v>
      </c>
      <c r="H869" s="32" t="s">
        <v>565</v>
      </c>
      <c r="I869" s="32" t="s">
        <v>564</v>
      </c>
      <c r="J869" s="32" t="s">
        <v>561</v>
      </c>
      <c r="K869" s="34" t="s">
        <v>1658</v>
      </c>
      <c r="L869" s="34" t="s">
        <v>1245</v>
      </c>
      <c r="M869" s="34" t="s">
        <v>1</v>
      </c>
      <c r="N869" s="72" t="str">
        <f t="shared" si="13"/>
        <v xml:space="preserve">Default Value is "the existing configuration". Possible values are "Active" or "Passive". </v>
      </c>
    </row>
    <row r="870" spans="1:14" s="1" customFormat="1" x14ac:dyDescent="0.25">
      <c r="A870" s="33">
        <f>VLOOKUP(C870,_RESOURCE_MAP[],3,FALSE)</f>
        <v>2</v>
      </c>
      <c r="B870" s="25" t="str">
        <f>IFERROR(VLOOKUP(C870,_PACKAGES_MAP[],3,FALSE),"-")</f>
        <v>-</v>
      </c>
      <c r="C870" s="32" t="s">
        <v>42</v>
      </c>
      <c r="D870" s="32" t="s">
        <v>21</v>
      </c>
      <c r="E870" s="32" t="s">
        <v>629</v>
      </c>
      <c r="F870" s="32" t="str">
        <f>VLOOKUP(C870,_RESOURCE_MAP[],2,FALSE)</f>
        <v>FTP Server</v>
      </c>
      <c r="G870" s="46" t="str">
        <f>CONCATENATE(F870," ",VLOOKUP(E870,_FIELDS_DESCRIPTION_MAP[],2,FALSE))</f>
        <v>FTP Server port.</v>
      </c>
      <c r="H870" s="32" t="s">
        <v>570</v>
      </c>
      <c r="I870" s="32" t="s">
        <v>564</v>
      </c>
      <c r="J870" s="32" t="s">
        <v>561</v>
      </c>
      <c r="K870" s="34" t="s">
        <v>1658</v>
      </c>
      <c r="L870" s="34" t="s">
        <v>1264</v>
      </c>
      <c r="M870" s="34" t="s">
        <v>1</v>
      </c>
      <c r="N870" s="72" t="str">
        <f t="shared" si="13"/>
        <v xml:space="preserve">Default Value is "the existing configuration". Possible values are 0-65536. </v>
      </c>
    </row>
    <row r="871" spans="1:14" s="1" customFormat="1" x14ac:dyDescent="0.25">
      <c r="A871" s="33">
        <f>VLOOKUP(C871,_RESOURCE_MAP[],3,FALSE)</f>
        <v>2</v>
      </c>
      <c r="B871" s="25" t="str">
        <f>IFERROR(VLOOKUP(C871,_PACKAGES_MAP[],3,FALSE),"-")</f>
        <v>-</v>
      </c>
      <c r="C871" s="32" t="s">
        <v>42</v>
      </c>
      <c r="D871" s="32" t="s">
        <v>21</v>
      </c>
      <c r="E871" s="32" t="s">
        <v>684</v>
      </c>
      <c r="F871" s="32" t="str">
        <f>VLOOKUP(C871,_RESOURCE_MAP[],2,FALSE)</f>
        <v>FTP Server</v>
      </c>
      <c r="G871" s="46" t="str">
        <f>CONCATENATE(F871," ",VLOOKUP(E871,_FIELDS_DESCRIPTION_MAP[],2,FALSE))</f>
        <v>FTP Server volume.</v>
      </c>
      <c r="H871" s="32" t="s">
        <v>565</v>
      </c>
      <c r="I871" s="32" t="s">
        <v>564</v>
      </c>
      <c r="J871" s="32" t="s">
        <v>561</v>
      </c>
      <c r="K871" s="34" t="s">
        <v>1658</v>
      </c>
      <c r="L871" s="34" t="s">
        <v>1</v>
      </c>
      <c r="M871" s="34" t="s">
        <v>1</v>
      </c>
      <c r="N871" s="72" t="str">
        <f t="shared" si="13"/>
        <v xml:space="preserve">Default Value is "the existing configuration". </v>
      </c>
    </row>
    <row r="872" spans="1:14" s="1" customFormat="1" x14ac:dyDescent="0.25">
      <c r="A872" s="33">
        <f>VLOOKUP(C872,_RESOURCE_MAP[],3,FALSE)</f>
        <v>2</v>
      </c>
      <c r="B872" s="25" t="str">
        <f>IFERROR(VLOOKUP(C872,_PACKAGES_MAP[],3,FALSE),"-")</f>
        <v>-</v>
      </c>
      <c r="C872" s="32" t="s">
        <v>44</v>
      </c>
      <c r="D872" s="32" t="s">
        <v>22</v>
      </c>
      <c r="E872" s="32" t="s">
        <v>566</v>
      </c>
      <c r="F872" s="32" t="str">
        <f>VLOOKUP(C872,_RESOURCE_MAP[],2,FALSE)</f>
        <v>SMB Server</v>
      </c>
      <c r="G872" s="46" t="str">
        <f>CONCATENATE(F872," ",VLOOKUP(E872,_FIELDS_DESCRIPTION_MAP[],2,FALSE))</f>
        <v>SMB Server administrative status.</v>
      </c>
      <c r="H872" s="32" t="s">
        <v>567</v>
      </c>
      <c r="I872" s="32" t="s">
        <v>572</v>
      </c>
      <c r="J872" s="32" t="s">
        <v>1</v>
      </c>
      <c r="K872" s="34" t="s">
        <v>1</v>
      </c>
      <c r="L872" s="34" t="s">
        <v>1184</v>
      </c>
      <c r="M872" s="34" t="s">
        <v>1</v>
      </c>
      <c r="N872" s="72" t="str">
        <f t="shared" si="13"/>
        <v xml:space="preserve">Possible values are "true" or "false". </v>
      </c>
    </row>
    <row r="873" spans="1:14" s="1" customFormat="1" x14ac:dyDescent="0.25">
      <c r="A873" s="33">
        <f>VLOOKUP(C873,_RESOURCE_MAP[],3,FALSE)</f>
        <v>2</v>
      </c>
      <c r="B873" s="25" t="str">
        <f>IFERROR(VLOOKUP(C873,_PACKAGES_MAP[],3,FALSE),"-")</f>
        <v>-</v>
      </c>
      <c r="C873" s="32" t="s">
        <v>44</v>
      </c>
      <c r="D873" s="32" t="s">
        <v>22</v>
      </c>
      <c r="E873" s="32" t="s">
        <v>680</v>
      </c>
      <c r="F873" s="32" t="str">
        <f>VLOOKUP(C873,_RESOURCE_MAP[],2,FALSE)</f>
        <v>SMB Server</v>
      </c>
      <c r="G873" s="46" t="str">
        <f>CONCATENATE(F873," ",VLOOKUP(E873,_FIELDS_DESCRIPTION_MAP[],2,FALSE))</f>
        <v>SMB Server hostname.</v>
      </c>
      <c r="H873" s="32" t="s">
        <v>565</v>
      </c>
      <c r="I873" s="32" t="s">
        <v>572</v>
      </c>
      <c r="J873" s="32" t="s">
        <v>1</v>
      </c>
      <c r="K873" s="34" t="s">
        <v>1</v>
      </c>
      <c r="L873" s="34" t="s">
        <v>1194</v>
      </c>
      <c r="M873" s="34" t="s">
        <v>1</v>
      </c>
      <c r="N873" s="72" t="str">
        <f t="shared" si="13"/>
        <v xml:space="preserve">Possible values are any string with length from 1 up to 64 chars. </v>
      </c>
    </row>
    <row r="874" spans="1:14" s="1" customFormat="1" x14ac:dyDescent="0.25">
      <c r="A874" s="33">
        <f>VLOOKUP(C874,_RESOURCE_MAP[],3,FALSE)</f>
        <v>2</v>
      </c>
      <c r="B874" s="25" t="str">
        <f>IFERROR(VLOOKUP(C874,_PACKAGES_MAP[],3,FALSE),"-")</f>
        <v>-</v>
      </c>
      <c r="C874" s="32" t="s">
        <v>44</v>
      </c>
      <c r="D874" s="32" t="s">
        <v>22</v>
      </c>
      <c r="E874" s="32" t="s">
        <v>579</v>
      </c>
      <c r="F874" s="32" t="str">
        <f>VLOOKUP(C874,_RESOURCE_MAP[],2,FALSE)</f>
        <v>SMB Server</v>
      </c>
      <c r="G874" s="46" t="str">
        <f>CONCATENATE(F874," ",VLOOKUP(E874,_FIELDS_DESCRIPTION_MAP[],2,FALSE))</f>
        <v>SMB Server operational status.</v>
      </c>
      <c r="H874" s="32" t="s">
        <v>565</v>
      </c>
      <c r="I874" s="32" t="s">
        <v>572</v>
      </c>
      <c r="J874" s="32" t="s">
        <v>1</v>
      </c>
      <c r="K874" s="34" t="s">
        <v>1</v>
      </c>
      <c r="L874" s="34" t="s">
        <v>1289</v>
      </c>
      <c r="M874" s="34" t="s">
        <v>1</v>
      </c>
      <c r="N874" s="72" t="str">
        <f t="shared" si="13"/>
        <v xml:space="preserve">Possible values are "Active", "Disabled", "Error". </v>
      </c>
    </row>
    <row r="875" spans="1:14" s="1" customFormat="1" x14ac:dyDescent="0.25">
      <c r="A875" s="33">
        <f>VLOOKUP(C875,_RESOURCE_MAP[],3,FALSE)</f>
        <v>2</v>
      </c>
      <c r="B875" s="25" t="str">
        <f>IFERROR(VLOOKUP(C875,_PACKAGES_MAP[],3,FALSE),"-")</f>
        <v>-</v>
      </c>
      <c r="C875" s="32" t="s">
        <v>44</v>
      </c>
      <c r="D875" s="32" t="s">
        <v>22</v>
      </c>
      <c r="E875" s="32" t="s">
        <v>668</v>
      </c>
      <c r="F875" s="32" t="str">
        <f>VLOOKUP(C875,_RESOURCE_MAP[],2,FALSE)</f>
        <v>SMB Server</v>
      </c>
      <c r="G875" s="46" t="str">
        <f>CONCATENATE(F875," ",VLOOKUP(E875,_FIELDS_DESCRIPTION_MAP[],2,FALSE))</f>
        <v>SMB Server version or release number.</v>
      </c>
      <c r="H875" s="32" t="s">
        <v>565</v>
      </c>
      <c r="I875" s="32" t="s">
        <v>572</v>
      </c>
      <c r="J875" s="32" t="s">
        <v>1</v>
      </c>
      <c r="K875" s="34" t="s">
        <v>1</v>
      </c>
      <c r="L875" s="34" t="s">
        <v>1326</v>
      </c>
      <c r="M875" s="34" t="s">
        <v>1</v>
      </c>
      <c r="N875" s="72" t="str">
        <f t="shared" si="13"/>
        <v xml:space="preserve">Possible values are "1.0", "2.0", "3.0", "3.0.2", "3.1.1". </v>
      </c>
    </row>
    <row r="876" spans="1:14" s="1" customFormat="1" x14ac:dyDescent="0.25">
      <c r="A876" s="33">
        <f>VLOOKUP(C876,_RESOURCE_MAP[],3,FALSE)</f>
        <v>2</v>
      </c>
      <c r="B876" s="25" t="str">
        <f>IFERROR(VLOOKUP(C876,_PACKAGES_MAP[],3,FALSE),"-")</f>
        <v>-</v>
      </c>
      <c r="C876" s="32" t="s">
        <v>44</v>
      </c>
      <c r="D876" s="32" t="s">
        <v>21</v>
      </c>
      <c r="E876" s="32" t="s">
        <v>566</v>
      </c>
      <c r="F876" s="32" t="str">
        <f>VLOOKUP(C876,_RESOURCE_MAP[],2,FALSE)</f>
        <v>SMB Server</v>
      </c>
      <c r="G876" s="46" t="str">
        <f>CONCATENATE(F876," ",VLOOKUP(E876,_FIELDS_DESCRIPTION_MAP[],2,FALSE))</f>
        <v>SMB Server administrative status.</v>
      </c>
      <c r="H876" s="32" t="s">
        <v>567</v>
      </c>
      <c r="I876" s="32" t="s">
        <v>564</v>
      </c>
      <c r="J876" s="32" t="s">
        <v>561</v>
      </c>
      <c r="K876" s="34" t="s">
        <v>1658</v>
      </c>
      <c r="L876" s="34" t="s">
        <v>1184</v>
      </c>
      <c r="M876" s="34" t="s">
        <v>1</v>
      </c>
      <c r="N876" s="72" t="str">
        <f t="shared" si="13"/>
        <v xml:space="preserve">Default Value is "the existing configuration". Possible values are "true" or "false". </v>
      </c>
    </row>
    <row r="877" spans="1:14" s="1" customFormat="1" x14ac:dyDescent="0.25">
      <c r="A877" s="33">
        <f>VLOOKUP(C877,_RESOURCE_MAP[],3,FALSE)</f>
        <v>2</v>
      </c>
      <c r="B877" s="25" t="str">
        <f>IFERROR(VLOOKUP(C877,_PACKAGES_MAP[],3,FALSE),"-")</f>
        <v>-</v>
      </c>
      <c r="C877" s="32" t="s">
        <v>44</v>
      </c>
      <c r="D877" s="32" t="s">
        <v>21</v>
      </c>
      <c r="E877" s="32" t="s">
        <v>680</v>
      </c>
      <c r="F877" s="32" t="str">
        <f>VLOOKUP(C877,_RESOURCE_MAP[],2,FALSE)</f>
        <v>SMB Server</v>
      </c>
      <c r="G877" s="46" t="str">
        <f>CONCATENATE(F877," ",VLOOKUP(E877,_FIELDS_DESCRIPTION_MAP[],2,FALSE))</f>
        <v>SMB Server hostname.</v>
      </c>
      <c r="H877" s="32" t="s">
        <v>565</v>
      </c>
      <c r="I877" s="32" t="s">
        <v>564</v>
      </c>
      <c r="J877" s="32" t="s">
        <v>561</v>
      </c>
      <c r="K877" s="34" t="s">
        <v>1658</v>
      </c>
      <c r="L877" s="34" t="s">
        <v>1194</v>
      </c>
      <c r="M877" s="34" t="s">
        <v>1</v>
      </c>
      <c r="N877" s="72" t="str">
        <f t="shared" si="13"/>
        <v xml:space="preserve">Default Value is "the existing configuration". Possible values are any string with length from 1 up to 64 chars. </v>
      </c>
    </row>
    <row r="878" spans="1:14" s="1" customFormat="1" x14ac:dyDescent="0.25">
      <c r="A878" s="33">
        <f>VLOOKUP(C878,_RESOURCE_MAP[],3,FALSE)</f>
        <v>2</v>
      </c>
      <c r="B878" s="25" t="str">
        <f>IFERROR(VLOOKUP(C878,_PACKAGES_MAP[],3,FALSE),"-")</f>
        <v>-</v>
      </c>
      <c r="C878" s="32" t="s">
        <v>44</v>
      </c>
      <c r="D878" s="32" t="s">
        <v>21</v>
      </c>
      <c r="E878" s="32" t="s">
        <v>668</v>
      </c>
      <c r="F878" s="32" t="str">
        <f>VLOOKUP(C878,_RESOURCE_MAP[],2,FALSE)</f>
        <v>SMB Server</v>
      </c>
      <c r="G878" s="46" t="str">
        <f>CONCATENATE(F878," ",VLOOKUP(E878,_FIELDS_DESCRIPTION_MAP[],2,FALSE))</f>
        <v>SMB Server version or release number.</v>
      </c>
      <c r="H878" s="32" t="s">
        <v>565</v>
      </c>
      <c r="I878" s="32" t="s">
        <v>564</v>
      </c>
      <c r="J878" s="32" t="s">
        <v>561</v>
      </c>
      <c r="K878" s="34" t="s">
        <v>1658</v>
      </c>
      <c r="L878" s="34" t="s">
        <v>1326</v>
      </c>
      <c r="M878" s="34" t="s">
        <v>1</v>
      </c>
      <c r="N878" s="72" t="str">
        <f t="shared" si="13"/>
        <v xml:space="preserve">Default Value is "the existing configuration". Possible values are "1.0", "2.0", "3.0", "3.0.2", "3.1.1". </v>
      </c>
    </row>
    <row r="879" spans="1:14" s="1" customFormat="1" x14ac:dyDescent="0.25">
      <c r="A879" s="33">
        <f>VLOOKUP(C879,_RESOURCE_MAP[],3,FALSE)</f>
        <v>2</v>
      </c>
      <c r="B879" s="25" t="str">
        <f>IFERROR(VLOOKUP(C879,_PACKAGES_MAP[],3,FALSE),"-")</f>
        <v>-</v>
      </c>
      <c r="C879" s="32" t="s">
        <v>309</v>
      </c>
      <c r="D879" s="32" t="s">
        <v>19</v>
      </c>
      <c r="E879" s="32" t="s">
        <v>566</v>
      </c>
      <c r="F879" s="32" t="str">
        <f>VLOOKUP(C879,_RESOURCE_MAP[],2,FALSE)</f>
        <v>SMB Server Share</v>
      </c>
      <c r="G879" s="46" t="str">
        <f>CONCATENATE(F879," ",VLOOKUP(E879,_FIELDS_DESCRIPTION_MAP[],2,FALSE))</f>
        <v>SMB Server Share administrative status.</v>
      </c>
      <c r="H879" s="32" t="s">
        <v>567</v>
      </c>
      <c r="I879" s="32" t="s">
        <v>564</v>
      </c>
      <c r="J879" s="32" t="s">
        <v>561</v>
      </c>
      <c r="K879" s="34" t="s">
        <v>1183</v>
      </c>
      <c r="L879" s="34" t="s">
        <v>1184</v>
      </c>
      <c r="M879" s="34" t="s">
        <v>1</v>
      </c>
      <c r="N879" s="72" t="str">
        <f t="shared" si="13"/>
        <v xml:space="preserve">Default Value is "true". Possible values are "true" or "false". </v>
      </c>
    </row>
    <row r="880" spans="1:14" s="1" customFormat="1" x14ac:dyDescent="0.25">
      <c r="A880" s="33">
        <f>VLOOKUP(C880,_RESOURCE_MAP[],3,FALSE)</f>
        <v>2</v>
      </c>
      <c r="B880" s="25" t="str">
        <f>IFERROR(VLOOKUP(C880,_PACKAGES_MAP[],3,FALSE),"-")</f>
        <v>-</v>
      </c>
      <c r="C880" s="32" t="s">
        <v>309</v>
      </c>
      <c r="D880" s="32" t="s">
        <v>19</v>
      </c>
      <c r="E880" s="32" t="s">
        <v>558</v>
      </c>
      <c r="F880" s="32" t="str">
        <f>VLOOKUP(C880,_RESOURCE_MAP[],2,FALSE)</f>
        <v>SMB Server Share</v>
      </c>
      <c r="G880" s="46" t="str">
        <f>CONCATENATE(F880," ",VLOOKUP(E880,_FIELDS_DESCRIPTION_MAP[],2,FALSE))</f>
        <v>SMB Server Share unique identifier.</v>
      </c>
      <c r="H880" s="32" t="s">
        <v>565</v>
      </c>
      <c r="I880" s="32" t="s">
        <v>563</v>
      </c>
      <c r="J880" s="32" t="s">
        <v>561</v>
      </c>
      <c r="K880" s="34" t="s">
        <v>1185</v>
      </c>
      <c r="L880" s="34" t="s">
        <v>1194</v>
      </c>
      <c r="M880" s="34" t="s">
        <v>1193</v>
      </c>
      <c r="N880" s="72" t="str">
        <f t="shared" si="13"/>
        <v>Default Value is "Integer starting at 0". Possible values are any string with length from 1 up to 64 chars. Format is 1 up to 64 chars.</v>
      </c>
    </row>
    <row r="881" spans="1:14" s="1" customFormat="1" x14ac:dyDescent="0.25">
      <c r="A881" s="33">
        <f>VLOOKUP(C881,_RESOURCE_MAP[],3,FALSE)</f>
        <v>2</v>
      </c>
      <c r="B881" s="25" t="str">
        <f>IFERROR(VLOOKUP(C881,_PACKAGES_MAP[],3,FALSE),"-")</f>
        <v>-</v>
      </c>
      <c r="C881" s="32" t="s">
        <v>309</v>
      </c>
      <c r="D881" s="32" t="s">
        <v>19</v>
      </c>
      <c r="E881" s="32" t="s">
        <v>360</v>
      </c>
      <c r="F881" s="32" t="str">
        <f>VLOOKUP(C881,_RESOURCE_MAP[],2,FALSE)</f>
        <v>SMB Server Share</v>
      </c>
      <c r="G881" s="46" t="str">
        <f>CONCATENATE(F881," ",VLOOKUP(E881,_FIELDS_DESCRIPTION_MAP[],2,FALSE))</f>
        <v>SMB Server Share name (alias).</v>
      </c>
      <c r="H881" s="32" t="s">
        <v>565</v>
      </c>
      <c r="I881" s="32" t="s">
        <v>564</v>
      </c>
      <c r="J881" s="32" t="s">
        <v>552</v>
      </c>
      <c r="K881" s="34" t="s">
        <v>1</v>
      </c>
      <c r="L881" s="34" t="s">
        <v>1194</v>
      </c>
      <c r="M881" s="34" t="s">
        <v>1</v>
      </c>
      <c r="N881" s="72" t="str">
        <f t="shared" si="13"/>
        <v xml:space="preserve">Possible values are any string with length from 1 up to 64 chars. </v>
      </c>
    </row>
    <row r="882" spans="1:14" s="1" customFormat="1" x14ac:dyDescent="0.25">
      <c r="A882" s="33">
        <f>VLOOKUP(C882,_RESOURCE_MAP[],3,FALSE)</f>
        <v>2</v>
      </c>
      <c r="B882" s="25" t="str">
        <f>IFERROR(VLOOKUP(C882,_PACKAGES_MAP[],3,FALSE),"-")</f>
        <v>-</v>
      </c>
      <c r="C882" s="32" t="s">
        <v>309</v>
      </c>
      <c r="D882" s="32" t="s">
        <v>19</v>
      </c>
      <c r="E882" s="32" t="s">
        <v>684</v>
      </c>
      <c r="F882" s="32" t="str">
        <f>VLOOKUP(C882,_RESOURCE_MAP[],2,FALSE)</f>
        <v>SMB Server Share</v>
      </c>
      <c r="G882" s="46" t="str">
        <f>CONCATENATE(F882," ",VLOOKUP(E882,_FIELDS_DESCRIPTION_MAP[],2,FALSE))</f>
        <v>SMB Server Share volume.</v>
      </c>
      <c r="H882" s="32" t="s">
        <v>565</v>
      </c>
      <c r="I882" s="32" t="s">
        <v>564</v>
      </c>
      <c r="J882" s="32" t="s">
        <v>552</v>
      </c>
      <c r="K882" s="34" t="s">
        <v>1</v>
      </c>
      <c r="L882" s="34" t="s">
        <v>2540</v>
      </c>
      <c r="M882" s="34" t="s">
        <v>1</v>
      </c>
      <c r="N882" s="72" t="str">
        <f t="shared" si="13"/>
        <v xml:space="preserve">Possible values are an existing "Interfaces.Physical.Data.USB.Ports.{PortId}.Devices.{DeviceId}" object. </v>
      </c>
    </row>
    <row r="883" spans="1:14" s="1" customFormat="1" x14ac:dyDescent="0.25">
      <c r="A883" s="33">
        <f>VLOOKUP(C883,_RESOURCE_MAP[],3,FALSE)</f>
        <v>2</v>
      </c>
      <c r="B883" s="25" t="str">
        <f>IFERROR(VLOOKUP(C883,_PACKAGES_MAP[],3,FALSE),"-")</f>
        <v>-</v>
      </c>
      <c r="C883" s="32" t="s">
        <v>309</v>
      </c>
      <c r="D883" s="32" t="s">
        <v>20</v>
      </c>
      <c r="E883" s="32" t="s">
        <v>569</v>
      </c>
      <c r="F883" s="32" t="str">
        <f>VLOOKUP(C883,_RESOURCE_MAP[],2,FALSE)</f>
        <v>SMB Server Share</v>
      </c>
      <c r="G883" s="46" t="str">
        <f>CONCATENATE(F883," ",VLOOKUP(E883,_FIELDS_DESCRIPTION_MAP[],2,FALSE))</f>
        <v>SMB Server Share maximum number of returned entries.</v>
      </c>
      <c r="H883" s="32" t="s">
        <v>570</v>
      </c>
      <c r="I883" s="32" t="s">
        <v>563</v>
      </c>
      <c r="J883" s="32" t="s">
        <v>561</v>
      </c>
      <c r="K883" s="34" t="s">
        <v>1186</v>
      </c>
      <c r="L883" s="34" t="s">
        <v>1187</v>
      </c>
      <c r="M883" s="34" t="s">
        <v>1</v>
      </c>
      <c r="N883" s="72" t="str">
        <f t="shared" si="13"/>
        <v xml:space="preserve">Default Value is "0". Possible values are "0" to fetch all entries or positive integer. </v>
      </c>
    </row>
    <row r="884" spans="1:14" s="1" customFormat="1" x14ac:dyDescent="0.25">
      <c r="A884" s="33">
        <f>VLOOKUP(C884,_RESOURCE_MAP[],3,FALSE)</f>
        <v>2</v>
      </c>
      <c r="B884" s="25" t="str">
        <f>IFERROR(VLOOKUP(C884,_PACKAGES_MAP[],3,FALSE),"-")</f>
        <v>-</v>
      </c>
      <c r="C884" s="32" t="s">
        <v>309</v>
      </c>
      <c r="D884" s="32" t="s">
        <v>20</v>
      </c>
      <c r="E884" s="32" t="s">
        <v>20</v>
      </c>
      <c r="F884" s="32" t="str">
        <f>VLOOKUP(C884,_RESOURCE_MAP[],2,FALSE)</f>
        <v>SMB Server Share</v>
      </c>
      <c r="G884" s="46" t="str">
        <f>CONCATENATE(F884," ",VLOOKUP(E884,_FIELDS_DESCRIPTION_MAP[],2,FALSE))</f>
        <v>SMB Server Share list of entries.</v>
      </c>
      <c r="H884" s="32" t="s">
        <v>20</v>
      </c>
      <c r="I884" s="32" t="s">
        <v>572</v>
      </c>
      <c r="J884" s="32" t="s">
        <v>1</v>
      </c>
      <c r="K884" s="34" t="s">
        <v>1</v>
      </c>
      <c r="L884" s="34" t="s">
        <v>1</v>
      </c>
      <c r="M884" s="34" t="s">
        <v>1</v>
      </c>
      <c r="N884" s="72" t="str">
        <f t="shared" si="13"/>
        <v>-</v>
      </c>
    </row>
    <row r="885" spans="1:14" s="1" customFormat="1" x14ac:dyDescent="0.25">
      <c r="A885" s="33">
        <f>VLOOKUP(C885,_RESOURCE_MAP[],3,FALSE)</f>
        <v>2</v>
      </c>
      <c r="B885" s="25" t="str">
        <f>IFERROR(VLOOKUP(C885,_PACKAGES_MAP[],3,FALSE),"-")</f>
        <v>-</v>
      </c>
      <c r="C885" s="32" t="s">
        <v>309</v>
      </c>
      <c r="D885" s="32" t="s">
        <v>20</v>
      </c>
      <c r="E885" s="32" t="s">
        <v>571</v>
      </c>
      <c r="F885" s="32" t="str">
        <f>VLOOKUP(C885,_RESOURCE_MAP[],2,FALSE)</f>
        <v>SMB Server Share</v>
      </c>
      <c r="G885" s="46" t="str">
        <f>CONCATENATE(F885," ",VLOOKUP(E885,_FIELDS_DESCRIPTION_MAP[],2,FALSE))</f>
        <v>SMB Server Share list start offset.</v>
      </c>
      <c r="H885" s="32" t="s">
        <v>570</v>
      </c>
      <c r="I885" s="32" t="s">
        <v>563</v>
      </c>
      <c r="J885" s="32" t="s">
        <v>561</v>
      </c>
      <c r="K885" s="34" t="s">
        <v>1186</v>
      </c>
      <c r="L885" s="34" t="s">
        <v>1187</v>
      </c>
      <c r="M885" s="34" t="s">
        <v>1</v>
      </c>
      <c r="N885" s="72" t="str">
        <f t="shared" si="13"/>
        <v xml:space="preserve">Default Value is "0". Possible values are "0" to fetch all entries or positive integer. </v>
      </c>
    </row>
    <row r="886" spans="1:14" s="1" customFormat="1" x14ac:dyDescent="0.25">
      <c r="A886" s="33">
        <f>VLOOKUP(C886,_RESOURCE_MAP[],3,FALSE)</f>
        <v>2</v>
      </c>
      <c r="B886" s="25" t="str">
        <f>IFERROR(VLOOKUP(C886,_PACKAGES_MAP[],3,FALSE),"-")</f>
        <v>-</v>
      </c>
      <c r="C886" s="32" t="s">
        <v>310</v>
      </c>
      <c r="D886" s="32" t="s">
        <v>22</v>
      </c>
      <c r="E886" s="32" t="s">
        <v>566</v>
      </c>
      <c r="F886" s="32" t="str">
        <f>VLOOKUP(C886,_RESOURCE_MAP[],2,FALSE)</f>
        <v>SMB Server Share</v>
      </c>
      <c r="G886" s="46" t="str">
        <f>CONCATENATE(F886," ",VLOOKUP(E886,_FIELDS_DESCRIPTION_MAP[],2,FALSE))</f>
        <v>SMB Server Share administrative status.</v>
      </c>
      <c r="H886" s="32" t="s">
        <v>567</v>
      </c>
      <c r="I886" s="32" t="s">
        <v>572</v>
      </c>
      <c r="J886" s="32" t="s">
        <v>1</v>
      </c>
      <c r="K886" s="34" t="s">
        <v>1</v>
      </c>
      <c r="L886" s="34" t="s">
        <v>1184</v>
      </c>
      <c r="M886" s="34" t="s">
        <v>1</v>
      </c>
      <c r="N886" s="72" t="str">
        <f t="shared" si="13"/>
        <v xml:space="preserve">Possible values are "true" or "false". </v>
      </c>
    </row>
    <row r="887" spans="1:14" s="1" customFormat="1" x14ac:dyDescent="0.25">
      <c r="A887" s="33">
        <f>VLOOKUP(C887,_RESOURCE_MAP[],3,FALSE)</f>
        <v>2</v>
      </c>
      <c r="B887" s="25" t="str">
        <f>IFERROR(VLOOKUP(C887,_PACKAGES_MAP[],3,FALSE),"-")</f>
        <v>-</v>
      </c>
      <c r="C887" s="32" t="s">
        <v>310</v>
      </c>
      <c r="D887" s="32" t="s">
        <v>22</v>
      </c>
      <c r="E887" s="32" t="s">
        <v>558</v>
      </c>
      <c r="F887" s="32" t="str">
        <f>VLOOKUP(C887,_RESOURCE_MAP[],2,FALSE)</f>
        <v>SMB Server Share</v>
      </c>
      <c r="G887" s="46" t="str">
        <f>CONCATENATE(F887," ",VLOOKUP(E887,_FIELDS_DESCRIPTION_MAP[],2,FALSE))</f>
        <v>SMB Server Share unique identifier.</v>
      </c>
      <c r="H887" s="32" t="s">
        <v>565</v>
      </c>
      <c r="I887" s="32" t="s">
        <v>572</v>
      </c>
      <c r="J887" s="32" t="s">
        <v>1</v>
      </c>
      <c r="K887" s="34" t="s">
        <v>1</v>
      </c>
      <c r="L887" s="34" t="s">
        <v>1194</v>
      </c>
      <c r="M887" s="34" t="s">
        <v>1193</v>
      </c>
      <c r="N887" s="72" t="str">
        <f t="shared" si="13"/>
        <v>Possible values are any string with length from 1 up to 64 chars. Format is 1 up to 64 chars.</v>
      </c>
    </row>
    <row r="888" spans="1:14" s="1" customFormat="1" x14ac:dyDescent="0.25">
      <c r="A888" s="33">
        <f>VLOOKUP(C888,_RESOURCE_MAP[],3,FALSE)</f>
        <v>2</v>
      </c>
      <c r="B888" s="25" t="str">
        <f>IFERROR(VLOOKUP(C888,_PACKAGES_MAP[],3,FALSE),"-")</f>
        <v>-</v>
      </c>
      <c r="C888" s="32" t="s">
        <v>310</v>
      </c>
      <c r="D888" s="32" t="s">
        <v>22</v>
      </c>
      <c r="E888" s="32" t="s">
        <v>360</v>
      </c>
      <c r="F888" s="32" t="str">
        <f>VLOOKUP(C888,_RESOURCE_MAP[],2,FALSE)</f>
        <v>SMB Server Share</v>
      </c>
      <c r="G888" s="46" t="str">
        <f>CONCATENATE(F888," ",VLOOKUP(E888,_FIELDS_DESCRIPTION_MAP[],2,FALSE))</f>
        <v>SMB Server Share name (alias).</v>
      </c>
      <c r="H888" s="32" t="s">
        <v>565</v>
      </c>
      <c r="I888" s="32" t="s">
        <v>572</v>
      </c>
      <c r="J888" s="32" t="s">
        <v>1</v>
      </c>
      <c r="K888" s="34" t="s">
        <v>1</v>
      </c>
      <c r="L888" s="34" t="s">
        <v>1194</v>
      </c>
      <c r="M888" s="34" t="s">
        <v>1</v>
      </c>
      <c r="N888" s="72" t="str">
        <f t="shared" si="13"/>
        <v xml:space="preserve">Possible values are any string with length from 1 up to 64 chars. </v>
      </c>
    </row>
    <row r="889" spans="1:14" s="1" customFormat="1" x14ac:dyDescent="0.25">
      <c r="A889" s="33">
        <f>VLOOKUP(C889,_RESOURCE_MAP[],3,FALSE)</f>
        <v>2</v>
      </c>
      <c r="B889" s="25" t="str">
        <f>IFERROR(VLOOKUP(C889,_PACKAGES_MAP[],3,FALSE),"-")</f>
        <v>-</v>
      </c>
      <c r="C889" s="32" t="s">
        <v>310</v>
      </c>
      <c r="D889" s="32" t="s">
        <v>22</v>
      </c>
      <c r="E889" s="32" t="s">
        <v>689</v>
      </c>
      <c r="F889" s="32" t="str">
        <f>VLOOKUP(C889,_RESOURCE_MAP[],2,FALSE)</f>
        <v>SMB Server Share</v>
      </c>
      <c r="G889" s="46" t="str">
        <f>CONCATENATE(F889," ",VLOOKUP(E889,_FIELDS_DESCRIPTION_MAP[],2,FALSE))</f>
        <v>SMB Server Share files count.</v>
      </c>
      <c r="H889" s="32" t="s">
        <v>570</v>
      </c>
      <c r="I889" s="32" t="s">
        <v>572</v>
      </c>
      <c r="J889" s="32" t="s">
        <v>1</v>
      </c>
      <c r="K889" s="34" t="s">
        <v>1</v>
      </c>
      <c r="L889" s="34" t="s">
        <v>1205</v>
      </c>
      <c r="M889" s="34" t="s">
        <v>1</v>
      </c>
      <c r="N889" s="72" t="str">
        <f t="shared" si="13"/>
        <v xml:space="preserve">Possible values are &gt;= 0. </v>
      </c>
    </row>
    <row r="890" spans="1:14" s="1" customFormat="1" x14ac:dyDescent="0.25">
      <c r="A890" s="33">
        <f>VLOOKUP(C890,_RESOURCE_MAP[],3,FALSE)</f>
        <v>2</v>
      </c>
      <c r="B890" s="25" t="str">
        <f>IFERROR(VLOOKUP(C890,_PACKAGES_MAP[],3,FALSE),"-")</f>
        <v>-</v>
      </c>
      <c r="C890" s="32" t="s">
        <v>310</v>
      </c>
      <c r="D890" s="32" t="s">
        <v>22</v>
      </c>
      <c r="E890" s="32" t="s">
        <v>690</v>
      </c>
      <c r="F890" s="32" t="str">
        <f>VLOOKUP(C890,_RESOURCE_MAP[],2,FALSE)</f>
        <v>SMB Server Share</v>
      </c>
      <c r="G890" s="46" t="str">
        <f>CONCATENATE(F890," ",VLOOKUP(E890,_FIELDS_DESCRIPTION_MAP[],2,FALSE))</f>
        <v>SMB Server Share folders count.</v>
      </c>
      <c r="H890" s="32" t="s">
        <v>570</v>
      </c>
      <c r="I890" s="32" t="s">
        <v>572</v>
      </c>
      <c r="J890" s="32" t="s">
        <v>1</v>
      </c>
      <c r="K890" s="34" t="s">
        <v>1</v>
      </c>
      <c r="L890" s="34" t="s">
        <v>1205</v>
      </c>
      <c r="M890" s="34" t="s">
        <v>1</v>
      </c>
      <c r="N890" s="72" t="str">
        <f t="shared" si="13"/>
        <v xml:space="preserve">Possible values are &gt;= 0. </v>
      </c>
    </row>
    <row r="891" spans="1:14" s="1" customFormat="1" x14ac:dyDescent="0.25">
      <c r="A891" s="33">
        <f>VLOOKUP(C891,_RESOURCE_MAP[],3,FALSE)</f>
        <v>2</v>
      </c>
      <c r="B891" s="25" t="str">
        <f>IFERROR(VLOOKUP(C891,_PACKAGES_MAP[],3,FALSE),"-")</f>
        <v>-</v>
      </c>
      <c r="C891" s="32" t="s">
        <v>310</v>
      </c>
      <c r="D891" s="32" t="s">
        <v>22</v>
      </c>
      <c r="E891" s="32" t="s">
        <v>579</v>
      </c>
      <c r="F891" s="32" t="str">
        <f>VLOOKUP(C891,_RESOURCE_MAP[],2,FALSE)</f>
        <v>SMB Server Share</v>
      </c>
      <c r="G891" s="46" t="str">
        <f>CONCATENATE(F891," ",VLOOKUP(E891,_FIELDS_DESCRIPTION_MAP[],2,FALSE))</f>
        <v>SMB Server Share operational status.</v>
      </c>
      <c r="H891" s="32" t="s">
        <v>565</v>
      </c>
      <c r="I891" s="32" t="s">
        <v>572</v>
      </c>
      <c r="J891" s="32" t="s">
        <v>1</v>
      </c>
      <c r="K891" s="34" t="s">
        <v>1</v>
      </c>
      <c r="L891" s="34" t="s">
        <v>1289</v>
      </c>
      <c r="M891" s="34" t="s">
        <v>1</v>
      </c>
      <c r="N891" s="72" t="str">
        <f t="shared" si="13"/>
        <v xml:space="preserve">Possible values are "Active", "Disabled", "Error". </v>
      </c>
    </row>
    <row r="892" spans="1:14" s="1" customFormat="1" x14ac:dyDescent="0.25">
      <c r="A892" s="33">
        <f>VLOOKUP(C892,_RESOURCE_MAP[],3,FALSE)</f>
        <v>2</v>
      </c>
      <c r="B892" s="25" t="str">
        <f>IFERROR(VLOOKUP(C892,_PACKAGES_MAP[],3,FALSE),"-")</f>
        <v>-</v>
      </c>
      <c r="C892" s="32" t="s">
        <v>310</v>
      </c>
      <c r="D892" s="32" t="s">
        <v>22</v>
      </c>
      <c r="E892" s="32" t="s">
        <v>684</v>
      </c>
      <c r="F892" s="32" t="str">
        <f>VLOOKUP(C892,_RESOURCE_MAP[],2,FALSE)</f>
        <v>SMB Server Share</v>
      </c>
      <c r="G892" s="46" t="str">
        <f>CONCATENATE(F892," ",VLOOKUP(E892,_FIELDS_DESCRIPTION_MAP[],2,FALSE))</f>
        <v>SMB Server Share volume.</v>
      </c>
      <c r="H892" s="32" t="s">
        <v>565</v>
      </c>
      <c r="I892" s="32" t="s">
        <v>572</v>
      </c>
      <c r="J892" s="32" t="s">
        <v>1</v>
      </c>
      <c r="K892" s="34" t="s">
        <v>1</v>
      </c>
      <c r="L892" s="34" t="s">
        <v>2540</v>
      </c>
      <c r="M892" s="34" t="s">
        <v>1</v>
      </c>
      <c r="N892" s="72" t="str">
        <f t="shared" si="13"/>
        <v xml:space="preserve">Possible values are an existing "Interfaces.Physical.Data.USB.Ports.{PortId}.Devices.{DeviceId}" object. </v>
      </c>
    </row>
    <row r="893" spans="1:14" s="1" customFormat="1" x14ac:dyDescent="0.25">
      <c r="A893" s="33">
        <f>VLOOKUP(C893,_RESOURCE_MAP[],3,FALSE)</f>
        <v>2</v>
      </c>
      <c r="B893" s="25" t="str">
        <f>IFERROR(VLOOKUP(C893,_PACKAGES_MAP[],3,FALSE),"-")</f>
        <v>-</v>
      </c>
      <c r="C893" s="32" t="s">
        <v>310</v>
      </c>
      <c r="D893" s="32" t="s">
        <v>21</v>
      </c>
      <c r="E893" s="32" t="s">
        <v>566</v>
      </c>
      <c r="F893" s="32" t="str">
        <f>VLOOKUP(C893,_RESOURCE_MAP[],2,FALSE)</f>
        <v>SMB Server Share</v>
      </c>
      <c r="G893" s="46" t="str">
        <f>CONCATENATE(F893," ",VLOOKUP(E893,_FIELDS_DESCRIPTION_MAP[],2,FALSE))</f>
        <v>SMB Server Share administrative status.</v>
      </c>
      <c r="H893" s="32" t="s">
        <v>567</v>
      </c>
      <c r="I893" s="32" t="s">
        <v>564</v>
      </c>
      <c r="J893" s="32" t="s">
        <v>561</v>
      </c>
      <c r="K893" s="34" t="s">
        <v>1658</v>
      </c>
      <c r="L893" s="34" t="s">
        <v>1184</v>
      </c>
      <c r="M893" s="34" t="s">
        <v>1</v>
      </c>
      <c r="N893" s="72" t="str">
        <f t="shared" si="13"/>
        <v xml:space="preserve">Default Value is "the existing configuration". Possible values are "true" or "false". </v>
      </c>
    </row>
    <row r="894" spans="1:14" s="1" customFormat="1" x14ac:dyDescent="0.25">
      <c r="A894" s="33">
        <f>VLOOKUP(C894,_RESOURCE_MAP[],3,FALSE)</f>
        <v>2</v>
      </c>
      <c r="B894" s="25" t="str">
        <f>IFERROR(VLOOKUP(C894,_PACKAGES_MAP[],3,FALSE),"-")</f>
        <v>-</v>
      </c>
      <c r="C894" s="32" t="s">
        <v>310</v>
      </c>
      <c r="D894" s="32" t="s">
        <v>21</v>
      </c>
      <c r="E894" s="32" t="s">
        <v>558</v>
      </c>
      <c r="F894" s="32" t="str">
        <f>VLOOKUP(C894,_RESOURCE_MAP[],2,FALSE)</f>
        <v>SMB Server Share</v>
      </c>
      <c r="G894" s="46" t="str">
        <f>CONCATENATE(F894," ",VLOOKUP(E894,_FIELDS_DESCRIPTION_MAP[],2,FALSE))</f>
        <v>SMB Server Share unique identifier.</v>
      </c>
      <c r="H894" s="32" t="s">
        <v>565</v>
      </c>
      <c r="I894" s="32" t="s">
        <v>564</v>
      </c>
      <c r="J894" s="32" t="s">
        <v>561</v>
      </c>
      <c r="K894" s="34" t="s">
        <v>1658</v>
      </c>
      <c r="L894" s="34" t="s">
        <v>1194</v>
      </c>
      <c r="M894" s="34" t="s">
        <v>1193</v>
      </c>
      <c r="N894" s="72" t="str">
        <f t="shared" si="13"/>
        <v>Default Value is "the existing configuration". Possible values are any string with length from 1 up to 64 chars. Format is 1 up to 64 chars.</v>
      </c>
    </row>
    <row r="895" spans="1:14" s="1" customFormat="1" x14ac:dyDescent="0.25">
      <c r="A895" s="33">
        <f>VLOOKUP(C895,_RESOURCE_MAP[],3,FALSE)</f>
        <v>2</v>
      </c>
      <c r="B895" s="25" t="str">
        <f>IFERROR(VLOOKUP(C895,_PACKAGES_MAP[],3,FALSE),"-")</f>
        <v>-</v>
      </c>
      <c r="C895" s="32" t="s">
        <v>310</v>
      </c>
      <c r="D895" s="32" t="s">
        <v>21</v>
      </c>
      <c r="E895" s="32" t="s">
        <v>360</v>
      </c>
      <c r="F895" s="32" t="str">
        <f>VLOOKUP(C895,_RESOURCE_MAP[],2,FALSE)</f>
        <v>SMB Server Share</v>
      </c>
      <c r="G895" s="46" t="str">
        <f>CONCATENATE(F895," ",VLOOKUP(E895,_FIELDS_DESCRIPTION_MAP[],2,FALSE))</f>
        <v>SMB Server Share name (alias).</v>
      </c>
      <c r="H895" s="32" t="s">
        <v>565</v>
      </c>
      <c r="I895" s="32" t="s">
        <v>564</v>
      </c>
      <c r="J895" s="32" t="s">
        <v>561</v>
      </c>
      <c r="K895" s="34" t="s">
        <v>1658</v>
      </c>
      <c r="L895" s="34" t="s">
        <v>1194</v>
      </c>
      <c r="M895" s="34" t="s">
        <v>1</v>
      </c>
      <c r="N895" s="72" t="str">
        <f t="shared" si="13"/>
        <v xml:space="preserve">Default Value is "the existing configuration". Possible values are any string with length from 1 up to 64 chars. </v>
      </c>
    </row>
    <row r="896" spans="1:14" s="1" customFormat="1" x14ac:dyDescent="0.25">
      <c r="A896" s="33">
        <f>VLOOKUP(C896,_RESOURCE_MAP[],3,FALSE)</f>
        <v>2</v>
      </c>
      <c r="B896" s="25" t="str">
        <f>IFERROR(VLOOKUP(C896,_PACKAGES_MAP[],3,FALSE),"-")</f>
        <v>-</v>
      </c>
      <c r="C896" s="32" t="s">
        <v>310</v>
      </c>
      <c r="D896" s="32" t="s">
        <v>21</v>
      </c>
      <c r="E896" s="32" t="s">
        <v>689</v>
      </c>
      <c r="F896" s="32" t="str">
        <f>VLOOKUP(C896,_RESOURCE_MAP[],2,FALSE)</f>
        <v>SMB Server Share</v>
      </c>
      <c r="G896" s="46" t="str">
        <f>CONCATENATE(F896," ",VLOOKUP(E896,_FIELDS_DESCRIPTION_MAP[],2,FALSE))</f>
        <v>SMB Server Share files count.</v>
      </c>
      <c r="H896" s="32" t="s">
        <v>570</v>
      </c>
      <c r="I896" s="32" t="s">
        <v>564</v>
      </c>
      <c r="J896" s="32" t="s">
        <v>561</v>
      </c>
      <c r="K896" s="34" t="s">
        <v>1658</v>
      </c>
      <c r="L896" s="34" t="s">
        <v>1205</v>
      </c>
      <c r="M896" s="34" t="s">
        <v>1</v>
      </c>
      <c r="N896" s="72" t="str">
        <f t="shared" si="13"/>
        <v xml:space="preserve">Default Value is "the existing configuration". Possible values are &gt;= 0. </v>
      </c>
    </row>
    <row r="897" spans="1:14" s="1" customFormat="1" x14ac:dyDescent="0.25">
      <c r="A897" s="33">
        <f>VLOOKUP(C897,_RESOURCE_MAP[],3,FALSE)</f>
        <v>2</v>
      </c>
      <c r="B897" s="25" t="str">
        <f>IFERROR(VLOOKUP(C897,_PACKAGES_MAP[],3,FALSE),"-")</f>
        <v>-</v>
      </c>
      <c r="C897" s="32" t="s">
        <v>310</v>
      </c>
      <c r="D897" s="32" t="s">
        <v>21</v>
      </c>
      <c r="E897" s="32" t="s">
        <v>690</v>
      </c>
      <c r="F897" s="32" t="str">
        <f>VLOOKUP(C897,_RESOURCE_MAP[],2,FALSE)</f>
        <v>SMB Server Share</v>
      </c>
      <c r="G897" s="46" t="str">
        <f>CONCATENATE(F897," ",VLOOKUP(E897,_FIELDS_DESCRIPTION_MAP[],2,FALSE))</f>
        <v>SMB Server Share folders count.</v>
      </c>
      <c r="H897" s="32" t="s">
        <v>570</v>
      </c>
      <c r="I897" s="32" t="s">
        <v>564</v>
      </c>
      <c r="J897" s="32" t="s">
        <v>561</v>
      </c>
      <c r="K897" s="34" t="s">
        <v>1658</v>
      </c>
      <c r="L897" s="34" t="s">
        <v>1205</v>
      </c>
      <c r="M897" s="34" t="s">
        <v>1</v>
      </c>
      <c r="N897" s="72" t="str">
        <f t="shared" si="13"/>
        <v xml:space="preserve">Default Value is "the existing configuration". Possible values are &gt;= 0. </v>
      </c>
    </row>
    <row r="898" spans="1:14" s="1" customFormat="1" x14ac:dyDescent="0.25">
      <c r="A898" s="33">
        <f>VLOOKUP(C898,_RESOURCE_MAP[],3,FALSE)</f>
        <v>2</v>
      </c>
      <c r="B898" s="25" t="str">
        <f>IFERROR(VLOOKUP(C898,_PACKAGES_MAP[],3,FALSE),"-")</f>
        <v>-</v>
      </c>
      <c r="C898" s="32" t="s">
        <v>310</v>
      </c>
      <c r="D898" s="32" t="s">
        <v>21</v>
      </c>
      <c r="E898" s="32" t="s">
        <v>684</v>
      </c>
      <c r="F898" s="32" t="str">
        <f>VLOOKUP(C898,_RESOURCE_MAP[],2,FALSE)</f>
        <v>SMB Server Share</v>
      </c>
      <c r="G898" s="46" t="str">
        <f>CONCATENATE(F898," ",VLOOKUP(E898,_FIELDS_DESCRIPTION_MAP[],2,FALSE))</f>
        <v>SMB Server Share volume.</v>
      </c>
      <c r="H898" s="32" t="s">
        <v>565</v>
      </c>
      <c r="I898" s="32" t="s">
        <v>564</v>
      </c>
      <c r="J898" s="32" t="s">
        <v>561</v>
      </c>
      <c r="K898" s="34" t="s">
        <v>1658</v>
      </c>
      <c r="L898" s="34" t="s">
        <v>2540</v>
      </c>
      <c r="M898" s="34" t="s">
        <v>1</v>
      </c>
      <c r="N898" s="72" t="str">
        <f t="shared" ref="N898:N961" si="14">IF(AND(K898="-",L898="-",M898="-"),"-",CONCATENATE(IF(K898="-","",CONCATENATE("Default Value is """,K898,""". ")),IF(L898="-","",CONCATENATE("Possible values are ",L898,". ")),IF(M898="-","",CONCATENATE("Format is ",M898,"."))))</f>
        <v xml:space="preserve">Default Value is "the existing configuration". Possible values are an existing "Interfaces.Physical.Data.USB.Ports.{PortId}.Devices.{DeviceId}" object. </v>
      </c>
    </row>
    <row r="899" spans="1:14" s="1" customFormat="1" x14ac:dyDescent="0.25">
      <c r="A899" s="33">
        <f>VLOOKUP(C899,_RESOURCE_MAP[],3,FALSE)</f>
        <v>2</v>
      </c>
      <c r="B899" s="25" t="str">
        <f>IFERROR(VLOOKUP(C899,_PACKAGES_MAP[],3,FALSE),"-")</f>
        <v>-</v>
      </c>
      <c r="C899" s="32" t="s">
        <v>41</v>
      </c>
      <c r="D899" s="32" t="s">
        <v>22</v>
      </c>
      <c r="E899" s="32" t="s">
        <v>566</v>
      </c>
      <c r="F899" s="32" t="str">
        <f>VLOOKUP(C899,_RESOURCE_MAP[],2,FALSE)</f>
        <v>UPnP AV Media Server</v>
      </c>
      <c r="G899" s="46" t="str">
        <f>CONCATENATE(F899," ",VLOOKUP(E899,_FIELDS_DESCRIPTION_MAP[],2,FALSE))</f>
        <v>UPnP AV Media Server administrative status.</v>
      </c>
      <c r="H899" s="32" t="s">
        <v>567</v>
      </c>
      <c r="I899" s="32" t="s">
        <v>572</v>
      </c>
      <c r="J899" s="32" t="s">
        <v>1</v>
      </c>
      <c r="K899" s="34" t="s">
        <v>1</v>
      </c>
      <c r="L899" s="34" t="s">
        <v>1184</v>
      </c>
      <c r="M899" s="34" t="s">
        <v>1</v>
      </c>
      <c r="N899" s="72" t="str">
        <f t="shared" si="14"/>
        <v xml:space="preserve">Possible values are "true" or "false". </v>
      </c>
    </row>
    <row r="900" spans="1:14" s="1" customFormat="1" x14ac:dyDescent="0.25">
      <c r="A900" s="33">
        <f>VLOOKUP(C900,_RESOURCE_MAP[],3,FALSE)</f>
        <v>2</v>
      </c>
      <c r="B900" s="25" t="str">
        <f>IFERROR(VLOOKUP(C900,_PACKAGES_MAP[],3,FALSE),"-")</f>
        <v>-</v>
      </c>
      <c r="C900" s="32" t="s">
        <v>41</v>
      </c>
      <c r="D900" s="32" t="s">
        <v>22</v>
      </c>
      <c r="E900" s="32" t="s">
        <v>680</v>
      </c>
      <c r="F900" s="32" t="str">
        <f>VLOOKUP(C900,_RESOURCE_MAP[],2,FALSE)</f>
        <v>UPnP AV Media Server</v>
      </c>
      <c r="G900" s="46" t="str">
        <f>CONCATENATE(F900," ",VLOOKUP(E900,_FIELDS_DESCRIPTION_MAP[],2,FALSE))</f>
        <v>UPnP AV Media Server hostname.</v>
      </c>
      <c r="H900" s="32" t="s">
        <v>565</v>
      </c>
      <c r="I900" s="32" t="s">
        <v>572</v>
      </c>
      <c r="J900" s="32" t="s">
        <v>1</v>
      </c>
      <c r="K900" s="34" t="s">
        <v>1</v>
      </c>
      <c r="L900" s="34" t="s">
        <v>1194</v>
      </c>
      <c r="M900" s="34" t="s">
        <v>1</v>
      </c>
      <c r="N900" s="72" t="str">
        <f t="shared" si="14"/>
        <v xml:space="preserve">Possible values are any string with length from 1 up to 64 chars. </v>
      </c>
    </row>
    <row r="901" spans="1:14" s="1" customFormat="1" x14ac:dyDescent="0.25">
      <c r="A901" s="33">
        <f>VLOOKUP(C901,_RESOURCE_MAP[],3,FALSE)</f>
        <v>2</v>
      </c>
      <c r="B901" s="25" t="str">
        <f>IFERROR(VLOOKUP(C901,_PACKAGES_MAP[],3,FALSE),"-")</f>
        <v>-</v>
      </c>
      <c r="C901" s="32" t="s">
        <v>41</v>
      </c>
      <c r="D901" s="32" t="s">
        <v>22</v>
      </c>
      <c r="E901" s="32" t="s">
        <v>681</v>
      </c>
      <c r="F901" s="32" t="str">
        <f>VLOOKUP(C901,_RESOURCE_MAP[],2,FALSE)</f>
        <v>UPnP AV Media Server</v>
      </c>
      <c r="G901" s="46" t="str">
        <f>CONCATENATE(F901," ",VLOOKUP(E901,_FIELDS_DESCRIPTION_MAP[],2,FALSE))</f>
        <v>UPnP AV Media Server enable audio media type flag.</v>
      </c>
      <c r="H901" s="32" t="s">
        <v>567</v>
      </c>
      <c r="I901" s="32" t="s">
        <v>572</v>
      </c>
      <c r="J901" s="32" t="s">
        <v>1</v>
      </c>
      <c r="K901" s="34" t="s">
        <v>1</v>
      </c>
      <c r="L901" s="34" t="s">
        <v>1184</v>
      </c>
      <c r="M901" s="34" t="s">
        <v>1</v>
      </c>
      <c r="N901" s="72" t="str">
        <f t="shared" si="14"/>
        <v xml:space="preserve">Possible values are "true" or "false". </v>
      </c>
    </row>
    <row r="902" spans="1:14" s="1" customFormat="1" x14ac:dyDescent="0.25">
      <c r="A902" s="33">
        <f>VLOOKUP(C902,_RESOURCE_MAP[],3,FALSE)</f>
        <v>2</v>
      </c>
      <c r="B902" s="25" t="str">
        <f>IFERROR(VLOOKUP(C902,_PACKAGES_MAP[],3,FALSE),"-")</f>
        <v>-</v>
      </c>
      <c r="C902" s="32" t="s">
        <v>41</v>
      </c>
      <c r="D902" s="32" t="s">
        <v>22</v>
      </c>
      <c r="E902" s="32" t="s">
        <v>683</v>
      </c>
      <c r="F902" s="32" t="str">
        <f>VLOOKUP(C902,_RESOURCE_MAP[],2,FALSE)</f>
        <v>UPnP AV Media Server</v>
      </c>
      <c r="G902" s="46" t="str">
        <f>CONCATENATE(F902," ",VLOOKUP(E902,_FIELDS_DESCRIPTION_MAP[],2,FALSE))</f>
        <v>UPnP AV Media Server enable images media type flag.</v>
      </c>
      <c r="H902" s="32" t="s">
        <v>567</v>
      </c>
      <c r="I902" s="32" t="s">
        <v>572</v>
      </c>
      <c r="J902" s="32" t="s">
        <v>1</v>
      </c>
      <c r="K902" s="34" t="s">
        <v>1</v>
      </c>
      <c r="L902" s="34" t="s">
        <v>1184</v>
      </c>
      <c r="M902" s="34" t="s">
        <v>1</v>
      </c>
      <c r="N902" s="72" t="str">
        <f t="shared" si="14"/>
        <v xml:space="preserve">Possible values are "true" or "false". </v>
      </c>
    </row>
    <row r="903" spans="1:14" s="1" customFormat="1" x14ac:dyDescent="0.25">
      <c r="A903" s="33">
        <f>VLOOKUP(C903,_RESOURCE_MAP[],3,FALSE)</f>
        <v>2</v>
      </c>
      <c r="B903" s="25" t="str">
        <f>IFERROR(VLOOKUP(C903,_PACKAGES_MAP[],3,FALSE),"-")</f>
        <v>-</v>
      </c>
      <c r="C903" s="32" t="s">
        <v>41</v>
      </c>
      <c r="D903" s="32" t="s">
        <v>22</v>
      </c>
      <c r="E903" s="32" t="s">
        <v>682</v>
      </c>
      <c r="F903" s="32" t="str">
        <f>VLOOKUP(C903,_RESOURCE_MAP[],2,FALSE)</f>
        <v>UPnP AV Media Server</v>
      </c>
      <c r="G903" s="46" t="str">
        <f>CONCATENATE(F903," ",VLOOKUP(E903,_FIELDS_DESCRIPTION_MAP[],2,FALSE))</f>
        <v>UPnP AV Media Server enable video media type flag.</v>
      </c>
      <c r="H903" s="32" t="s">
        <v>567</v>
      </c>
      <c r="I903" s="32" t="s">
        <v>572</v>
      </c>
      <c r="J903" s="32" t="s">
        <v>1</v>
      </c>
      <c r="K903" s="34" t="s">
        <v>1</v>
      </c>
      <c r="L903" s="34" t="s">
        <v>1184</v>
      </c>
      <c r="M903" s="34" t="s">
        <v>1</v>
      </c>
      <c r="N903" s="72" t="str">
        <f t="shared" si="14"/>
        <v xml:space="preserve">Possible values are "true" or "false". </v>
      </c>
    </row>
    <row r="904" spans="1:14" s="1" customFormat="1" x14ac:dyDescent="0.25">
      <c r="A904" s="33">
        <f>VLOOKUP(C904,_RESOURCE_MAP[],3,FALSE)</f>
        <v>2</v>
      </c>
      <c r="B904" s="25" t="str">
        <f>IFERROR(VLOOKUP(C904,_PACKAGES_MAP[],3,FALSE),"-")</f>
        <v>-</v>
      </c>
      <c r="C904" s="32" t="s">
        <v>41</v>
      </c>
      <c r="D904" s="32" t="s">
        <v>22</v>
      </c>
      <c r="E904" s="32" t="s">
        <v>686</v>
      </c>
      <c r="F904" s="32" t="str">
        <f>VLOOKUP(C904,_RESOURCE_MAP[],2,FALSE)</f>
        <v>UPnP AV Media Server</v>
      </c>
      <c r="G904" s="46" t="str">
        <f>CONCATENATE(F904," ",VLOOKUP(E904,_FIELDS_DESCRIPTION_MAP[],2,FALSE))</f>
        <v>UPnP AV Media Server audio files count.</v>
      </c>
      <c r="H904" s="32" t="s">
        <v>570</v>
      </c>
      <c r="I904" s="32" t="s">
        <v>572</v>
      </c>
      <c r="J904" s="32" t="s">
        <v>1</v>
      </c>
      <c r="K904" s="34" t="s">
        <v>1</v>
      </c>
      <c r="L904" s="34" t="s">
        <v>1205</v>
      </c>
      <c r="M904" s="34" t="s">
        <v>1</v>
      </c>
      <c r="N904" s="72" t="str">
        <f t="shared" si="14"/>
        <v xml:space="preserve">Possible values are &gt;= 0. </v>
      </c>
    </row>
    <row r="905" spans="1:14" s="1" customFormat="1" x14ac:dyDescent="0.25">
      <c r="A905" s="33">
        <f>VLOOKUP(C905,_RESOURCE_MAP[],3,FALSE)</f>
        <v>2</v>
      </c>
      <c r="B905" s="25" t="str">
        <f>IFERROR(VLOOKUP(C905,_PACKAGES_MAP[],3,FALSE),"-")</f>
        <v>-</v>
      </c>
      <c r="C905" s="32" t="s">
        <v>41</v>
      </c>
      <c r="D905" s="32" t="s">
        <v>22</v>
      </c>
      <c r="E905" s="32" t="s">
        <v>688</v>
      </c>
      <c r="F905" s="32" t="str">
        <f>VLOOKUP(C905,_RESOURCE_MAP[],2,FALSE)</f>
        <v>UPnP AV Media Server</v>
      </c>
      <c r="G905" s="46" t="str">
        <f>CONCATENATE(F905," ",VLOOKUP(E905,_FIELDS_DESCRIPTION_MAP[],2,FALSE))</f>
        <v>UPnP AV Media Server image files count.</v>
      </c>
      <c r="H905" s="32" t="s">
        <v>570</v>
      </c>
      <c r="I905" s="32" t="s">
        <v>572</v>
      </c>
      <c r="J905" s="32" t="s">
        <v>1</v>
      </c>
      <c r="K905" s="34" t="s">
        <v>1</v>
      </c>
      <c r="L905" s="34" t="s">
        <v>1205</v>
      </c>
      <c r="M905" s="34" t="s">
        <v>1</v>
      </c>
      <c r="N905" s="72" t="str">
        <f t="shared" si="14"/>
        <v xml:space="preserve">Possible values are &gt;= 0. </v>
      </c>
    </row>
    <row r="906" spans="1:14" s="1" customFormat="1" x14ac:dyDescent="0.25">
      <c r="A906" s="33">
        <f>VLOOKUP(C906,_RESOURCE_MAP[],3,FALSE)</f>
        <v>2</v>
      </c>
      <c r="B906" s="25" t="str">
        <f>IFERROR(VLOOKUP(C906,_PACKAGES_MAP[],3,FALSE),"-")</f>
        <v>-</v>
      </c>
      <c r="C906" s="32" t="s">
        <v>41</v>
      </c>
      <c r="D906" s="32" t="s">
        <v>22</v>
      </c>
      <c r="E906" s="32" t="s">
        <v>685</v>
      </c>
      <c r="F906" s="32" t="str">
        <f>VLOOKUP(C906,_RESOURCE_MAP[],2,FALSE)</f>
        <v>UPnP AV Media Server</v>
      </c>
      <c r="G906" s="46" t="str">
        <f>CONCATENATE(F906," ",VLOOKUP(E906,_FIELDS_DESCRIPTION_MAP[],2,FALSE))</f>
        <v>UPnP AV Media Server total files count.</v>
      </c>
      <c r="H906" s="32" t="s">
        <v>570</v>
      </c>
      <c r="I906" s="32" t="s">
        <v>572</v>
      </c>
      <c r="J906" s="32" t="s">
        <v>1</v>
      </c>
      <c r="K906" s="34" t="s">
        <v>1</v>
      </c>
      <c r="L906" s="34" t="s">
        <v>1205</v>
      </c>
      <c r="M906" s="34" t="s">
        <v>1</v>
      </c>
      <c r="N906" s="72" t="str">
        <f t="shared" si="14"/>
        <v xml:space="preserve">Possible values are &gt;= 0. </v>
      </c>
    </row>
    <row r="907" spans="1:14" s="1" customFormat="1" x14ac:dyDescent="0.25">
      <c r="A907" s="33">
        <f>VLOOKUP(C907,_RESOURCE_MAP[],3,FALSE)</f>
        <v>2</v>
      </c>
      <c r="B907" s="25" t="str">
        <f>IFERROR(VLOOKUP(C907,_PACKAGES_MAP[],3,FALSE),"-")</f>
        <v>-</v>
      </c>
      <c r="C907" s="32" t="s">
        <v>41</v>
      </c>
      <c r="D907" s="32" t="s">
        <v>22</v>
      </c>
      <c r="E907" s="32" t="s">
        <v>687</v>
      </c>
      <c r="F907" s="32" t="str">
        <f>VLOOKUP(C907,_RESOURCE_MAP[],2,FALSE)</f>
        <v>UPnP AV Media Server</v>
      </c>
      <c r="G907" s="46" t="str">
        <f>CONCATENATE(F907," ",VLOOKUP(E907,_FIELDS_DESCRIPTION_MAP[],2,FALSE))</f>
        <v>UPnP AV Media Server video files count.</v>
      </c>
      <c r="H907" s="32" t="s">
        <v>570</v>
      </c>
      <c r="I907" s="32" t="s">
        <v>572</v>
      </c>
      <c r="J907" s="32" t="s">
        <v>1</v>
      </c>
      <c r="K907" s="34" t="s">
        <v>1</v>
      </c>
      <c r="L907" s="34" t="s">
        <v>1205</v>
      </c>
      <c r="M907" s="34" t="s">
        <v>1</v>
      </c>
      <c r="N907" s="72" t="str">
        <f t="shared" si="14"/>
        <v xml:space="preserve">Possible values are &gt;= 0. </v>
      </c>
    </row>
    <row r="908" spans="1:14" s="1" customFormat="1" x14ac:dyDescent="0.25">
      <c r="A908" s="33">
        <f>VLOOKUP(C908,_RESOURCE_MAP[],3,FALSE)</f>
        <v>2</v>
      </c>
      <c r="B908" s="25" t="str">
        <f>IFERROR(VLOOKUP(C908,_PACKAGES_MAP[],3,FALSE),"-")</f>
        <v>-</v>
      </c>
      <c r="C908" s="32" t="s">
        <v>41</v>
      </c>
      <c r="D908" s="32" t="s">
        <v>22</v>
      </c>
      <c r="E908" s="32" t="s">
        <v>579</v>
      </c>
      <c r="F908" s="32" t="str">
        <f>VLOOKUP(C908,_RESOURCE_MAP[],2,FALSE)</f>
        <v>UPnP AV Media Server</v>
      </c>
      <c r="G908" s="46" t="str">
        <f>CONCATENATE(F908," ",VLOOKUP(E908,_FIELDS_DESCRIPTION_MAP[],2,FALSE))</f>
        <v>UPnP AV Media Server operational status.</v>
      </c>
      <c r="H908" s="32" t="s">
        <v>565</v>
      </c>
      <c r="I908" s="32" t="s">
        <v>572</v>
      </c>
      <c r="J908" s="32" t="s">
        <v>1</v>
      </c>
      <c r="K908" s="34" t="s">
        <v>1</v>
      </c>
      <c r="L908" s="34" t="s">
        <v>1289</v>
      </c>
      <c r="M908" s="34" t="s">
        <v>1</v>
      </c>
      <c r="N908" s="72" t="str">
        <f t="shared" si="14"/>
        <v xml:space="preserve">Possible values are "Active", "Disabled", "Error". </v>
      </c>
    </row>
    <row r="909" spans="1:14" s="1" customFormat="1" x14ac:dyDescent="0.25">
      <c r="A909" s="33">
        <f>VLOOKUP(C909,_RESOURCE_MAP[],3,FALSE)</f>
        <v>2</v>
      </c>
      <c r="B909" s="25" t="str">
        <f>IFERROR(VLOOKUP(C909,_PACKAGES_MAP[],3,FALSE),"-")</f>
        <v>-</v>
      </c>
      <c r="C909" s="32" t="s">
        <v>41</v>
      </c>
      <c r="D909" s="32" t="s">
        <v>22</v>
      </c>
      <c r="E909" s="32" t="s">
        <v>668</v>
      </c>
      <c r="F909" s="32" t="str">
        <f>VLOOKUP(C909,_RESOURCE_MAP[],2,FALSE)</f>
        <v>UPnP AV Media Server</v>
      </c>
      <c r="G909" s="46" t="str">
        <f>CONCATENATE(F909," ",VLOOKUP(E909,_FIELDS_DESCRIPTION_MAP[],2,FALSE))</f>
        <v>UPnP AV Media Server version or release number.</v>
      </c>
      <c r="H909" s="32" t="s">
        <v>565</v>
      </c>
      <c r="I909" s="32" t="s">
        <v>572</v>
      </c>
      <c r="J909" s="32" t="s">
        <v>1</v>
      </c>
      <c r="K909" s="34" t="s">
        <v>1</v>
      </c>
      <c r="L909" s="34" t="s">
        <v>1324</v>
      </c>
      <c r="M909" s="34" t="s">
        <v>1</v>
      </c>
      <c r="N909" s="72" t="str">
        <f t="shared" si="14"/>
        <v xml:space="preserve">Possible values are "1.0", "2.0", "3.0", "4.0". </v>
      </c>
    </row>
    <row r="910" spans="1:14" s="1" customFormat="1" x14ac:dyDescent="0.25">
      <c r="A910" s="33">
        <f>VLOOKUP(C910,_RESOURCE_MAP[],3,FALSE)</f>
        <v>2</v>
      </c>
      <c r="B910" s="25" t="str">
        <f>IFERROR(VLOOKUP(C910,_PACKAGES_MAP[],3,FALSE),"-")</f>
        <v>-</v>
      </c>
      <c r="C910" s="32" t="s">
        <v>41</v>
      </c>
      <c r="D910" s="32" t="s">
        <v>22</v>
      </c>
      <c r="E910" s="32" t="s">
        <v>684</v>
      </c>
      <c r="F910" s="32" t="str">
        <f>VLOOKUP(C910,_RESOURCE_MAP[],2,FALSE)</f>
        <v>UPnP AV Media Server</v>
      </c>
      <c r="G910" s="46" t="str">
        <f>CONCATENATE(F910," ",VLOOKUP(E910,_FIELDS_DESCRIPTION_MAP[],2,FALSE))</f>
        <v>UPnP AV Media Server volume.</v>
      </c>
      <c r="H910" s="32" t="s">
        <v>565</v>
      </c>
      <c r="I910" s="32" t="s">
        <v>572</v>
      </c>
      <c r="J910" s="32" t="s">
        <v>1</v>
      </c>
      <c r="K910" s="34" t="s">
        <v>1</v>
      </c>
      <c r="L910" s="34" t="s">
        <v>1</v>
      </c>
      <c r="M910" s="34" t="s">
        <v>1</v>
      </c>
      <c r="N910" s="72" t="str">
        <f t="shared" si="14"/>
        <v>-</v>
      </c>
    </row>
    <row r="911" spans="1:14" s="1" customFormat="1" x14ac:dyDescent="0.25">
      <c r="A911" s="33">
        <f>VLOOKUP(C911,_RESOURCE_MAP[],3,FALSE)</f>
        <v>2</v>
      </c>
      <c r="B911" s="25" t="str">
        <f>IFERROR(VLOOKUP(C911,_PACKAGES_MAP[],3,FALSE),"-")</f>
        <v>-</v>
      </c>
      <c r="C911" s="32" t="s">
        <v>41</v>
      </c>
      <c r="D911" s="32" t="s">
        <v>21</v>
      </c>
      <c r="E911" s="32" t="s">
        <v>566</v>
      </c>
      <c r="F911" s="32" t="str">
        <f>VLOOKUP(C911,_RESOURCE_MAP[],2,FALSE)</f>
        <v>UPnP AV Media Server</v>
      </c>
      <c r="G911" s="46" t="str">
        <f>CONCATENATE(F911," ",VLOOKUP(E911,_FIELDS_DESCRIPTION_MAP[],2,FALSE))</f>
        <v>UPnP AV Media Server administrative status.</v>
      </c>
      <c r="H911" s="32" t="s">
        <v>567</v>
      </c>
      <c r="I911" s="32" t="s">
        <v>564</v>
      </c>
      <c r="J911" s="32" t="s">
        <v>561</v>
      </c>
      <c r="K911" s="34" t="s">
        <v>1658</v>
      </c>
      <c r="L911" s="34" t="s">
        <v>1184</v>
      </c>
      <c r="M911" s="34" t="s">
        <v>1</v>
      </c>
      <c r="N911" s="72" t="str">
        <f t="shared" si="14"/>
        <v xml:space="preserve">Default Value is "the existing configuration". Possible values are "true" or "false". </v>
      </c>
    </row>
    <row r="912" spans="1:14" s="1" customFormat="1" x14ac:dyDescent="0.25">
      <c r="A912" s="33">
        <f>VLOOKUP(C912,_RESOURCE_MAP[],3,FALSE)</f>
        <v>2</v>
      </c>
      <c r="B912" s="25" t="str">
        <f>IFERROR(VLOOKUP(C912,_PACKAGES_MAP[],3,FALSE),"-")</f>
        <v>-</v>
      </c>
      <c r="C912" s="32" t="s">
        <v>41</v>
      </c>
      <c r="D912" s="32" t="s">
        <v>21</v>
      </c>
      <c r="E912" s="32" t="s">
        <v>680</v>
      </c>
      <c r="F912" s="32" t="str">
        <f>VLOOKUP(C912,_RESOURCE_MAP[],2,FALSE)</f>
        <v>UPnP AV Media Server</v>
      </c>
      <c r="G912" s="46" t="str">
        <f>CONCATENATE(F912," ",VLOOKUP(E912,_FIELDS_DESCRIPTION_MAP[],2,FALSE))</f>
        <v>UPnP AV Media Server hostname.</v>
      </c>
      <c r="H912" s="32" t="s">
        <v>565</v>
      </c>
      <c r="I912" s="32" t="s">
        <v>564</v>
      </c>
      <c r="J912" s="32" t="s">
        <v>561</v>
      </c>
      <c r="K912" s="34" t="s">
        <v>1658</v>
      </c>
      <c r="L912" s="34" t="s">
        <v>1194</v>
      </c>
      <c r="M912" s="34" t="s">
        <v>1</v>
      </c>
      <c r="N912" s="72" t="str">
        <f t="shared" si="14"/>
        <v xml:space="preserve">Default Value is "the existing configuration". Possible values are any string with length from 1 up to 64 chars. </v>
      </c>
    </row>
    <row r="913" spans="1:14" s="1" customFormat="1" x14ac:dyDescent="0.25">
      <c r="A913" s="33">
        <f>VLOOKUP(C913,_RESOURCE_MAP[],3,FALSE)</f>
        <v>2</v>
      </c>
      <c r="B913" s="25" t="str">
        <f>IFERROR(VLOOKUP(C913,_PACKAGES_MAP[],3,FALSE),"-")</f>
        <v>-</v>
      </c>
      <c r="C913" s="32" t="s">
        <v>41</v>
      </c>
      <c r="D913" s="32" t="s">
        <v>21</v>
      </c>
      <c r="E913" s="32" t="s">
        <v>681</v>
      </c>
      <c r="F913" s="32" t="str">
        <f>VLOOKUP(C913,_RESOURCE_MAP[],2,FALSE)</f>
        <v>UPnP AV Media Server</v>
      </c>
      <c r="G913" s="46" t="str">
        <f>CONCATENATE(F913," ",VLOOKUP(E913,_FIELDS_DESCRIPTION_MAP[],2,FALSE))</f>
        <v>UPnP AV Media Server enable audio media type flag.</v>
      </c>
      <c r="H913" s="32" t="s">
        <v>567</v>
      </c>
      <c r="I913" s="32" t="s">
        <v>564</v>
      </c>
      <c r="J913" s="32" t="s">
        <v>561</v>
      </c>
      <c r="K913" s="34" t="s">
        <v>1658</v>
      </c>
      <c r="L913" s="34" t="s">
        <v>1184</v>
      </c>
      <c r="M913" s="34" t="s">
        <v>1</v>
      </c>
      <c r="N913" s="72" t="str">
        <f t="shared" si="14"/>
        <v xml:space="preserve">Default Value is "the existing configuration". Possible values are "true" or "false". </v>
      </c>
    </row>
    <row r="914" spans="1:14" s="1" customFormat="1" x14ac:dyDescent="0.25">
      <c r="A914" s="33">
        <f>VLOOKUP(C914,_RESOURCE_MAP[],3,FALSE)</f>
        <v>2</v>
      </c>
      <c r="B914" s="25" t="str">
        <f>IFERROR(VLOOKUP(C914,_PACKAGES_MAP[],3,FALSE),"-")</f>
        <v>-</v>
      </c>
      <c r="C914" s="32" t="s">
        <v>41</v>
      </c>
      <c r="D914" s="32" t="s">
        <v>21</v>
      </c>
      <c r="E914" s="32" t="s">
        <v>683</v>
      </c>
      <c r="F914" s="32" t="str">
        <f>VLOOKUP(C914,_RESOURCE_MAP[],2,FALSE)</f>
        <v>UPnP AV Media Server</v>
      </c>
      <c r="G914" s="46" t="str">
        <f>CONCATENATE(F914," ",VLOOKUP(E914,_FIELDS_DESCRIPTION_MAP[],2,FALSE))</f>
        <v>UPnP AV Media Server enable images media type flag.</v>
      </c>
      <c r="H914" s="32" t="s">
        <v>567</v>
      </c>
      <c r="I914" s="32" t="s">
        <v>564</v>
      </c>
      <c r="J914" s="32" t="s">
        <v>561</v>
      </c>
      <c r="K914" s="34" t="s">
        <v>1658</v>
      </c>
      <c r="L914" s="34" t="s">
        <v>1184</v>
      </c>
      <c r="M914" s="34" t="s">
        <v>1</v>
      </c>
      <c r="N914" s="72" t="str">
        <f t="shared" si="14"/>
        <v xml:space="preserve">Default Value is "the existing configuration". Possible values are "true" or "false". </v>
      </c>
    </row>
    <row r="915" spans="1:14" s="1" customFormat="1" x14ac:dyDescent="0.25">
      <c r="A915" s="33">
        <f>VLOOKUP(C915,_RESOURCE_MAP[],3,FALSE)</f>
        <v>2</v>
      </c>
      <c r="B915" s="25" t="str">
        <f>IFERROR(VLOOKUP(C915,_PACKAGES_MAP[],3,FALSE),"-")</f>
        <v>-</v>
      </c>
      <c r="C915" s="32" t="s">
        <v>41</v>
      </c>
      <c r="D915" s="32" t="s">
        <v>21</v>
      </c>
      <c r="E915" s="32" t="s">
        <v>682</v>
      </c>
      <c r="F915" s="32" t="str">
        <f>VLOOKUP(C915,_RESOURCE_MAP[],2,FALSE)</f>
        <v>UPnP AV Media Server</v>
      </c>
      <c r="G915" s="46" t="str">
        <f>CONCATENATE(F915," ",VLOOKUP(E915,_FIELDS_DESCRIPTION_MAP[],2,FALSE))</f>
        <v>UPnP AV Media Server enable video media type flag.</v>
      </c>
      <c r="H915" s="32" t="s">
        <v>567</v>
      </c>
      <c r="I915" s="32" t="s">
        <v>564</v>
      </c>
      <c r="J915" s="32" t="s">
        <v>561</v>
      </c>
      <c r="K915" s="34" t="s">
        <v>1658</v>
      </c>
      <c r="L915" s="34" t="s">
        <v>1184</v>
      </c>
      <c r="M915" s="34" t="s">
        <v>1</v>
      </c>
      <c r="N915" s="72" t="str">
        <f t="shared" si="14"/>
        <v xml:space="preserve">Default Value is "the existing configuration". Possible values are "true" or "false". </v>
      </c>
    </row>
    <row r="916" spans="1:14" s="1" customFormat="1" x14ac:dyDescent="0.25">
      <c r="A916" s="33">
        <f>VLOOKUP(C916,_RESOURCE_MAP[],3,FALSE)</f>
        <v>2</v>
      </c>
      <c r="B916" s="25" t="str">
        <f>IFERROR(VLOOKUP(C916,_PACKAGES_MAP[],3,FALSE),"-")</f>
        <v>-</v>
      </c>
      <c r="C916" s="32" t="s">
        <v>41</v>
      </c>
      <c r="D916" s="32" t="s">
        <v>21</v>
      </c>
      <c r="E916" s="32" t="s">
        <v>668</v>
      </c>
      <c r="F916" s="32" t="str">
        <f>VLOOKUP(C916,_RESOURCE_MAP[],2,FALSE)</f>
        <v>UPnP AV Media Server</v>
      </c>
      <c r="G916" s="46" t="str">
        <f>CONCATENATE(F916," ",VLOOKUP(E916,_FIELDS_DESCRIPTION_MAP[],2,FALSE))</f>
        <v>UPnP AV Media Server version or release number.</v>
      </c>
      <c r="H916" s="32" t="s">
        <v>565</v>
      </c>
      <c r="I916" s="32" t="s">
        <v>564</v>
      </c>
      <c r="J916" s="32" t="s">
        <v>561</v>
      </c>
      <c r="K916" s="34" t="s">
        <v>1658</v>
      </c>
      <c r="L916" s="34" t="s">
        <v>1324</v>
      </c>
      <c r="M916" s="34" t="s">
        <v>1</v>
      </c>
      <c r="N916" s="72" t="str">
        <f t="shared" si="14"/>
        <v xml:space="preserve">Default Value is "the existing configuration". Possible values are "1.0", "2.0", "3.0", "4.0". </v>
      </c>
    </row>
    <row r="917" spans="1:14" s="1" customFormat="1" x14ac:dyDescent="0.25">
      <c r="A917" s="33">
        <f>VLOOKUP(C917,_RESOURCE_MAP[],3,FALSE)</f>
        <v>2</v>
      </c>
      <c r="B917" s="25" t="str">
        <f>IFERROR(VLOOKUP(C917,_PACKAGES_MAP[],3,FALSE),"-")</f>
        <v>-</v>
      </c>
      <c r="C917" s="32" t="s">
        <v>41</v>
      </c>
      <c r="D917" s="32" t="s">
        <v>21</v>
      </c>
      <c r="E917" s="32" t="s">
        <v>684</v>
      </c>
      <c r="F917" s="32" t="str">
        <f>VLOOKUP(C917,_RESOURCE_MAP[],2,FALSE)</f>
        <v>UPnP AV Media Server</v>
      </c>
      <c r="G917" s="46" t="str">
        <f>CONCATENATE(F917," ",VLOOKUP(E917,_FIELDS_DESCRIPTION_MAP[],2,FALSE))</f>
        <v>UPnP AV Media Server volume.</v>
      </c>
      <c r="H917" s="32" t="s">
        <v>565</v>
      </c>
      <c r="I917" s="32" t="s">
        <v>564</v>
      </c>
      <c r="J917" s="32" t="s">
        <v>561</v>
      </c>
      <c r="K917" s="34" t="s">
        <v>1658</v>
      </c>
      <c r="L917" s="34" t="s">
        <v>1</v>
      </c>
      <c r="M917" s="34" t="s">
        <v>1</v>
      </c>
      <c r="N917" s="72" t="str">
        <f t="shared" si="14"/>
        <v xml:space="preserve">Default Value is "the existing configuration". </v>
      </c>
    </row>
    <row r="918" spans="1:14" s="1" customFormat="1" x14ac:dyDescent="0.25">
      <c r="A918" s="33">
        <f>VLOOKUP(C918,_RESOURCE_MAP[],3,FALSE)</f>
        <v>2</v>
      </c>
      <c r="B918" s="25" t="str">
        <f>IFERROR(VLOOKUP(C918,_PACKAGES_MAP[],3,FALSE),"-")</f>
        <v>-</v>
      </c>
      <c r="C918" s="32" t="s">
        <v>1786</v>
      </c>
      <c r="D918" s="32" t="s">
        <v>19</v>
      </c>
      <c r="E918" s="32" t="s">
        <v>720</v>
      </c>
      <c r="F918" s="32" t="str">
        <f>VLOOKUP(C918,_RESOURCE_MAP[],2,FALSE)</f>
        <v>PPP Client</v>
      </c>
      <c r="G918" s="46" t="str">
        <f>CONCATENATE(F918," ",VLOOKUP(E918,_FIELDS_DESCRIPTION_MAP[],2,FALSE))</f>
        <v>PPP Client authentication type.</v>
      </c>
      <c r="H918" s="32" t="s">
        <v>565</v>
      </c>
      <c r="I918" s="32" t="s">
        <v>564</v>
      </c>
      <c r="J918" s="32" t="s">
        <v>552</v>
      </c>
      <c r="K918" s="34" t="s">
        <v>1</v>
      </c>
      <c r="L918" s="34" t="s">
        <v>1803</v>
      </c>
      <c r="M918" s="34" t="s">
        <v>1</v>
      </c>
      <c r="N918" s="72" t="str">
        <f t="shared" si="14"/>
        <v xml:space="preserve">Possible values are "PAP" or "CHAP". </v>
      </c>
    </row>
    <row r="919" spans="1:14" s="1" customFormat="1" x14ac:dyDescent="0.25">
      <c r="A919" s="33">
        <f>VLOOKUP(C919,_RESOURCE_MAP[],3,FALSE)</f>
        <v>2</v>
      </c>
      <c r="B919" s="25" t="str">
        <f>IFERROR(VLOOKUP(C919,_PACKAGES_MAP[],3,FALSE),"-")</f>
        <v>-</v>
      </c>
      <c r="C919" s="32" t="s">
        <v>1786</v>
      </c>
      <c r="D919" s="32" t="s">
        <v>19</v>
      </c>
      <c r="E919" s="32" t="s">
        <v>558</v>
      </c>
      <c r="F919" s="32" t="str">
        <f>VLOOKUP(C919,_RESOURCE_MAP[],2,FALSE)</f>
        <v>PPP Client</v>
      </c>
      <c r="G919" s="46" t="str">
        <f>CONCATENATE(F919," ",VLOOKUP(E919,_FIELDS_DESCRIPTION_MAP[],2,FALSE))</f>
        <v>PPP Client unique identifier.</v>
      </c>
      <c r="H919" s="32" t="s">
        <v>565</v>
      </c>
      <c r="I919" s="32" t="s">
        <v>563</v>
      </c>
      <c r="J919" s="32" t="s">
        <v>561</v>
      </c>
      <c r="K919" s="34" t="s">
        <v>1185</v>
      </c>
      <c r="L919" s="34" t="s">
        <v>1194</v>
      </c>
      <c r="M919" s="34" t="s">
        <v>1</v>
      </c>
      <c r="N919" s="72" t="str">
        <f t="shared" si="14"/>
        <v xml:space="preserve">Default Value is "Integer starting at 0". Possible values are any string with length from 1 up to 64 chars. </v>
      </c>
    </row>
    <row r="920" spans="1:14" s="1" customFormat="1" x14ac:dyDescent="0.25">
      <c r="A920" s="33">
        <f>VLOOKUP(C920,_RESOURCE_MAP[],3,FALSE)</f>
        <v>2</v>
      </c>
      <c r="B920" s="25" t="str">
        <f>IFERROR(VLOOKUP(C920,_PACKAGES_MAP[],3,FALSE),"-")</f>
        <v>-</v>
      </c>
      <c r="C920" s="32" t="s">
        <v>1786</v>
      </c>
      <c r="D920" s="32" t="s">
        <v>19</v>
      </c>
      <c r="E920" s="32" t="s">
        <v>605</v>
      </c>
      <c r="F920" s="32" t="str">
        <f>VLOOKUP(C920,_RESOURCE_MAP[],2,FALSE)</f>
        <v>PPP Client</v>
      </c>
      <c r="G920" s="46" t="str">
        <f>CONCATENATE(F920," ",VLOOKUP(E920,_FIELDS_DESCRIPTION_MAP[],2,FALSE))</f>
        <v>PPP Client interface.</v>
      </c>
      <c r="H920" s="32" t="s">
        <v>565</v>
      </c>
      <c r="I920" s="32" t="s">
        <v>564</v>
      </c>
      <c r="J920" s="32" t="s">
        <v>552</v>
      </c>
      <c r="K920" s="34" t="s">
        <v>1</v>
      </c>
      <c r="L920" s="34" t="s">
        <v>1802</v>
      </c>
      <c r="M920" s="34" t="s">
        <v>1</v>
      </c>
      <c r="N920" s="72" t="str">
        <f t="shared" si="14"/>
        <v xml:space="preserve">Possible values are valid "Interface.IP.{InterfaceId}" object. </v>
      </c>
    </row>
    <row r="921" spans="1:14" s="1" customFormat="1" x14ac:dyDescent="0.25">
      <c r="A921" s="33">
        <f>VLOOKUP(C921,_RESOURCE_MAP[],3,FALSE)</f>
        <v>2</v>
      </c>
      <c r="B921" s="25" t="str">
        <f>IFERROR(VLOOKUP(C921,_PACKAGES_MAP[],3,FALSE),"-")</f>
        <v>-</v>
      </c>
      <c r="C921" s="32" t="s">
        <v>1786</v>
      </c>
      <c r="D921" s="32" t="s">
        <v>19</v>
      </c>
      <c r="E921" s="32" t="s">
        <v>360</v>
      </c>
      <c r="F921" s="32" t="str">
        <f>VLOOKUP(C921,_RESOURCE_MAP[],2,FALSE)</f>
        <v>PPP Client</v>
      </c>
      <c r="G921" s="46" t="str">
        <f>CONCATENATE(F921," ",VLOOKUP(E921,_FIELDS_DESCRIPTION_MAP[],2,FALSE))</f>
        <v>PPP Client name (alias).</v>
      </c>
      <c r="H921" s="32" t="s">
        <v>565</v>
      </c>
      <c r="I921" s="32" t="s">
        <v>564</v>
      </c>
      <c r="J921" s="32" t="s">
        <v>552</v>
      </c>
      <c r="K921" s="34" t="s">
        <v>1</v>
      </c>
      <c r="L921" s="34" t="s">
        <v>1194</v>
      </c>
      <c r="M921" s="34" t="s">
        <v>1</v>
      </c>
      <c r="N921" s="72" t="str">
        <f t="shared" si="14"/>
        <v xml:space="preserve">Possible values are any string with length from 1 up to 64 chars. </v>
      </c>
    </row>
    <row r="922" spans="1:14" s="1" customFormat="1" x14ac:dyDescent="0.25">
      <c r="A922" s="33">
        <f>VLOOKUP(C922,_RESOURCE_MAP[],3,FALSE)</f>
        <v>2</v>
      </c>
      <c r="B922" s="25" t="str">
        <f>IFERROR(VLOOKUP(C922,_PACKAGES_MAP[],3,FALSE),"-")</f>
        <v>-</v>
      </c>
      <c r="C922" s="32" t="s">
        <v>1786</v>
      </c>
      <c r="D922" s="32" t="s">
        <v>19</v>
      </c>
      <c r="E922" s="32" t="s">
        <v>560</v>
      </c>
      <c r="F922" s="32" t="str">
        <f>VLOOKUP(C922,_RESOURCE_MAP[],2,FALSE)</f>
        <v>PPP Client</v>
      </c>
      <c r="G922" s="46" t="str">
        <f>CONCATENATE(F922," ",VLOOKUP(E922,_FIELDS_DESCRIPTION_MAP[],2,FALSE))</f>
        <v>PPP Client password.</v>
      </c>
      <c r="H922" s="32" t="s">
        <v>565</v>
      </c>
      <c r="I922" s="32" t="s">
        <v>564</v>
      </c>
      <c r="J922" s="32" t="s">
        <v>552</v>
      </c>
      <c r="K922" s="34" t="s">
        <v>1</v>
      </c>
      <c r="L922" s="34" t="s">
        <v>1194</v>
      </c>
      <c r="M922" s="34" t="s">
        <v>1</v>
      </c>
      <c r="N922" s="72" t="str">
        <f t="shared" si="14"/>
        <v xml:space="preserve">Possible values are any string with length from 1 up to 64 chars. </v>
      </c>
    </row>
    <row r="923" spans="1:14" s="1" customFormat="1" x14ac:dyDescent="0.25">
      <c r="A923" s="33">
        <f>VLOOKUP(C923,_RESOURCE_MAP[],3,FALSE)</f>
        <v>2</v>
      </c>
      <c r="B923" s="25" t="str">
        <f>IFERROR(VLOOKUP(C923,_PACKAGES_MAP[],3,FALSE),"-")</f>
        <v>-</v>
      </c>
      <c r="C923" s="32" t="s">
        <v>1786</v>
      </c>
      <c r="D923" s="32" t="s">
        <v>19</v>
      </c>
      <c r="E923" s="32" t="s">
        <v>559</v>
      </c>
      <c r="F923" s="32" t="str">
        <f>VLOOKUP(C923,_RESOURCE_MAP[],2,FALSE)</f>
        <v>PPP Client</v>
      </c>
      <c r="G923" s="46" t="str">
        <f>CONCATENATE(F923," ",VLOOKUP(E923,_FIELDS_DESCRIPTION_MAP[],2,FALSE))</f>
        <v>PPP Client username.</v>
      </c>
      <c r="H923" s="32" t="s">
        <v>565</v>
      </c>
      <c r="I923" s="32" t="s">
        <v>564</v>
      </c>
      <c r="J923" s="32" t="s">
        <v>552</v>
      </c>
      <c r="K923" s="34" t="s">
        <v>1</v>
      </c>
      <c r="L923" s="34" t="s">
        <v>1194</v>
      </c>
      <c r="M923" s="34" t="s">
        <v>1</v>
      </c>
      <c r="N923" s="72" t="str">
        <f t="shared" si="14"/>
        <v xml:space="preserve">Possible values are any string with length from 1 up to 64 chars. </v>
      </c>
    </row>
    <row r="924" spans="1:14" s="1" customFormat="1" x14ac:dyDescent="0.25">
      <c r="A924" s="33">
        <f>VLOOKUP(C924,_RESOURCE_MAP[],3,FALSE)</f>
        <v>2</v>
      </c>
      <c r="B924" s="25" t="str">
        <f>IFERROR(VLOOKUP(C924,_PACKAGES_MAP[],3,FALSE),"-")</f>
        <v>-</v>
      </c>
      <c r="C924" s="32" t="s">
        <v>1786</v>
      </c>
      <c r="D924" s="32" t="s">
        <v>20</v>
      </c>
      <c r="E924" s="32" t="s">
        <v>569</v>
      </c>
      <c r="F924" s="32" t="str">
        <f>VLOOKUP(C924,_RESOURCE_MAP[],2,FALSE)</f>
        <v>PPP Client</v>
      </c>
      <c r="G924" s="46" t="str">
        <f>CONCATENATE(F924," ",VLOOKUP(E924,_FIELDS_DESCRIPTION_MAP[],2,FALSE))</f>
        <v>PPP Client maximum number of returned entries.</v>
      </c>
      <c r="H924" s="32" t="s">
        <v>570</v>
      </c>
      <c r="I924" s="32" t="s">
        <v>563</v>
      </c>
      <c r="J924" s="32" t="s">
        <v>561</v>
      </c>
      <c r="K924" s="34" t="s">
        <v>1186</v>
      </c>
      <c r="L924" s="34" t="s">
        <v>1205</v>
      </c>
      <c r="M924" s="34" t="s">
        <v>1</v>
      </c>
      <c r="N924" s="72" t="str">
        <f t="shared" si="14"/>
        <v xml:space="preserve">Default Value is "0". Possible values are &gt;= 0. </v>
      </c>
    </row>
    <row r="925" spans="1:14" s="1" customFormat="1" x14ac:dyDescent="0.25">
      <c r="A925" s="33">
        <f>VLOOKUP(C925,_RESOURCE_MAP[],3,FALSE)</f>
        <v>2</v>
      </c>
      <c r="B925" s="25" t="str">
        <f>IFERROR(VLOOKUP(C925,_PACKAGES_MAP[],3,FALSE),"-")</f>
        <v>-</v>
      </c>
      <c r="C925" s="32" t="s">
        <v>1786</v>
      </c>
      <c r="D925" s="32" t="s">
        <v>20</v>
      </c>
      <c r="E925" s="32" t="s">
        <v>20</v>
      </c>
      <c r="F925" s="32" t="str">
        <f>VLOOKUP(C925,_RESOURCE_MAP[],2,FALSE)</f>
        <v>PPP Client</v>
      </c>
      <c r="G925" s="46" t="str">
        <f>CONCATENATE(F925," ",VLOOKUP(E925,_FIELDS_DESCRIPTION_MAP[],2,FALSE))</f>
        <v>PPP Client list of entries.</v>
      </c>
      <c r="H925" s="32" t="s">
        <v>20</v>
      </c>
      <c r="I925" s="32" t="s">
        <v>572</v>
      </c>
      <c r="J925" s="32" t="s">
        <v>1</v>
      </c>
      <c r="K925" s="34" t="s">
        <v>1</v>
      </c>
      <c r="L925" s="34" t="s">
        <v>1</v>
      </c>
      <c r="M925" s="34" t="s">
        <v>1</v>
      </c>
      <c r="N925" s="72" t="str">
        <f t="shared" si="14"/>
        <v>-</v>
      </c>
    </row>
    <row r="926" spans="1:14" s="1" customFormat="1" x14ac:dyDescent="0.25">
      <c r="A926" s="33">
        <f>VLOOKUP(C926,_RESOURCE_MAP[],3,FALSE)</f>
        <v>2</v>
      </c>
      <c r="B926" s="25" t="str">
        <f>IFERROR(VLOOKUP(C926,_PACKAGES_MAP[],3,FALSE),"-")</f>
        <v>-</v>
      </c>
      <c r="C926" s="32" t="s">
        <v>1786</v>
      </c>
      <c r="D926" s="32" t="s">
        <v>20</v>
      </c>
      <c r="E926" s="32" t="s">
        <v>571</v>
      </c>
      <c r="F926" s="32" t="str">
        <f>VLOOKUP(C926,_RESOURCE_MAP[],2,FALSE)</f>
        <v>PPP Client</v>
      </c>
      <c r="G926" s="46" t="str">
        <f>CONCATENATE(F926," ",VLOOKUP(E926,_FIELDS_DESCRIPTION_MAP[],2,FALSE))</f>
        <v>PPP Client list start offset.</v>
      </c>
      <c r="H926" s="32" t="s">
        <v>570</v>
      </c>
      <c r="I926" s="32" t="s">
        <v>563</v>
      </c>
      <c r="J926" s="32" t="s">
        <v>561</v>
      </c>
      <c r="K926" s="34" t="s">
        <v>1186</v>
      </c>
      <c r="L926" s="34" t="s">
        <v>1205</v>
      </c>
      <c r="M926" s="34" t="s">
        <v>1</v>
      </c>
      <c r="N926" s="72" t="str">
        <f t="shared" si="14"/>
        <v xml:space="preserve">Default Value is "0". Possible values are &gt;= 0. </v>
      </c>
    </row>
    <row r="927" spans="1:14" s="1" customFormat="1" x14ac:dyDescent="0.25">
      <c r="A927" s="33">
        <f>VLOOKUP(C927,_RESOURCE_MAP[],3,FALSE)</f>
        <v>2</v>
      </c>
      <c r="B927" s="25" t="str">
        <f>IFERROR(VLOOKUP(C927,_PACKAGES_MAP[],3,FALSE),"-")</f>
        <v>-</v>
      </c>
      <c r="C927" s="32" t="s">
        <v>1787</v>
      </c>
      <c r="D927" s="32" t="s">
        <v>22</v>
      </c>
      <c r="E927" s="32" t="s">
        <v>720</v>
      </c>
      <c r="F927" s="32" t="str">
        <f>VLOOKUP(C927,_RESOURCE_MAP[],2,FALSE)</f>
        <v>PPP Client</v>
      </c>
      <c r="G927" s="46" t="str">
        <f>CONCATENATE(F927," ",VLOOKUP(E927,_FIELDS_DESCRIPTION_MAP[],2,FALSE))</f>
        <v>PPP Client authentication type.</v>
      </c>
      <c r="H927" s="32" t="s">
        <v>565</v>
      </c>
      <c r="I927" s="32" t="s">
        <v>572</v>
      </c>
      <c r="J927" s="32" t="s">
        <v>1</v>
      </c>
      <c r="K927" s="34" t="s">
        <v>1</v>
      </c>
      <c r="L927" s="34" t="s">
        <v>1803</v>
      </c>
      <c r="M927" s="34" t="s">
        <v>1</v>
      </c>
      <c r="N927" s="72" t="str">
        <f t="shared" si="14"/>
        <v xml:space="preserve">Possible values are "PAP" or "CHAP". </v>
      </c>
    </row>
    <row r="928" spans="1:14" s="1" customFormat="1" x14ac:dyDescent="0.25">
      <c r="A928" s="33">
        <f>VLOOKUP(C928,_RESOURCE_MAP[],3,FALSE)</f>
        <v>2</v>
      </c>
      <c r="B928" s="25" t="str">
        <f>IFERROR(VLOOKUP(C928,_PACKAGES_MAP[],3,FALSE),"-")</f>
        <v>-</v>
      </c>
      <c r="C928" s="32" t="s">
        <v>1787</v>
      </c>
      <c r="D928" s="32" t="s">
        <v>22</v>
      </c>
      <c r="E928" s="32" t="s">
        <v>573</v>
      </c>
      <c r="F928" s="32" t="str">
        <f>VLOOKUP(C928,_RESOURCE_MAP[],2,FALSE)</f>
        <v>PPP Client</v>
      </c>
      <c r="G928" s="46" t="str">
        <f>CONCATENATE(F928," ",VLOOKUP(E928,_FIELDS_DESCRIPTION_MAP[],2,FALSE))</f>
        <v>PPP Client password hash fingerprint.</v>
      </c>
      <c r="H928" s="32" t="s">
        <v>565</v>
      </c>
      <c r="I928" s="32" t="s">
        <v>572</v>
      </c>
      <c r="J928" s="32" t="s">
        <v>1</v>
      </c>
      <c r="K928" s="34" t="s">
        <v>1</v>
      </c>
      <c r="L928" s="34" t="s">
        <v>1</v>
      </c>
      <c r="M928" s="34" t="s">
        <v>1</v>
      </c>
      <c r="N928" s="72" t="str">
        <f t="shared" si="14"/>
        <v>-</v>
      </c>
    </row>
    <row r="929" spans="1:14" s="1" customFormat="1" x14ac:dyDescent="0.25">
      <c r="A929" s="33">
        <f>VLOOKUP(C929,_RESOURCE_MAP[],3,FALSE)</f>
        <v>2</v>
      </c>
      <c r="B929" s="25" t="str">
        <f>IFERROR(VLOOKUP(C929,_PACKAGES_MAP[],3,FALSE),"-")</f>
        <v>-</v>
      </c>
      <c r="C929" s="32" t="s">
        <v>1787</v>
      </c>
      <c r="D929" s="32" t="s">
        <v>22</v>
      </c>
      <c r="E929" s="32" t="s">
        <v>574</v>
      </c>
      <c r="F929" s="32" t="str">
        <f>VLOOKUP(C929,_RESOURCE_MAP[],2,FALSE)</f>
        <v>PPP Client</v>
      </c>
      <c r="G929" s="46" t="str">
        <f>CONCATENATE(F929," ",VLOOKUP(E929,_FIELDS_DESCRIPTION_MAP[],2,FALSE))</f>
        <v>PPP Client password hash type.</v>
      </c>
      <c r="H929" s="32" t="s">
        <v>565</v>
      </c>
      <c r="I929" s="32" t="s">
        <v>572</v>
      </c>
      <c r="J929" s="32" t="s">
        <v>1</v>
      </c>
      <c r="K929" s="34" t="s">
        <v>1</v>
      </c>
      <c r="L929" s="34" t="s">
        <v>1188</v>
      </c>
      <c r="M929" s="34" t="s">
        <v>1</v>
      </c>
      <c r="N929" s="72" t="str">
        <f t="shared" si="14"/>
        <v xml:space="preserve">Possible values are "MD5", "SHA-256" or "SHA-512". </v>
      </c>
    </row>
    <row r="930" spans="1:14" s="1" customFormat="1" x14ac:dyDescent="0.25">
      <c r="A930" s="33">
        <f>VLOOKUP(C930,_RESOURCE_MAP[],3,FALSE)</f>
        <v>2</v>
      </c>
      <c r="B930" s="25" t="str">
        <f>IFERROR(VLOOKUP(C930,_PACKAGES_MAP[],3,FALSE),"-")</f>
        <v>-</v>
      </c>
      <c r="C930" s="32" t="s">
        <v>1787</v>
      </c>
      <c r="D930" s="32" t="s">
        <v>22</v>
      </c>
      <c r="E930" s="32" t="s">
        <v>558</v>
      </c>
      <c r="F930" s="32" t="str">
        <f>VLOOKUP(C930,_RESOURCE_MAP[],2,FALSE)</f>
        <v>PPP Client</v>
      </c>
      <c r="G930" s="46" t="str">
        <f>CONCATENATE(F930," ",VLOOKUP(E930,_FIELDS_DESCRIPTION_MAP[],2,FALSE))</f>
        <v>PPP Client unique identifier.</v>
      </c>
      <c r="H930" s="32" t="s">
        <v>565</v>
      </c>
      <c r="I930" s="32" t="s">
        <v>572</v>
      </c>
      <c r="J930" s="32" t="s">
        <v>1</v>
      </c>
      <c r="K930" s="34" t="s">
        <v>1</v>
      </c>
      <c r="L930" s="34" t="s">
        <v>1194</v>
      </c>
      <c r="M930" s="34" t="s">
        <v>1</v>
      </c>
      <c r="N930" s="72" t="str">
        <f t="shared" si="14"/>
        <v xml:space="preserve">Possible values are any string with length from 1 up to 64 chars. </v>
      </c>
    </row>
    <row r="931" spans="1:14" s="1" customFormat="1" x14ac:dyDescent="0.25">
      <c r="A931" s="33">
        <f>VLOOKUP(C931,_RESOURCE_MAP[],3,FALSE)</f>
        <v>2</v>
      </c>
      <c r="B931" s="25" t="str">
        <f>IFERROR(VLOOKUP(C931,_PACKAGES_MAP[],3,FALSE),"-")</f>
        <v>-</v>
      </c>
      <c r="C931" s="32" t="s">
        <v>1787</v>
      </c>
      <c r="D931" s="32" t="s">
        <v>22</v>
      </c>
      <c r="E931" s="32" t="s">
        <v>605</v>
      </c>
      <c r="F931" s="32" t="str">
        <f>VLOOKUP(C931,_RESOURCE_MAP[],2,FALSE)</f>
        <v>PPP Client</v>
      </c>
      <c r="G931" s="46" t="str">
        <f>CONCATENATE(F931," ",VLOOKUP(E931,_FIELDS_DESCRIPTION_MAP[],2,FALSE))</f>
        <v>PPP Client interface.</v>
      </c>
      <c r="H931" s="32" t="s">
        <v>565</v>
      </c>
      <c r="I931" s="32" t="s">
        <v>572</v>
      </c>
      <c r="J931" s="32" t="s">
        <v>1</v>
      </c>
      <c r="K931" s="34" t="s">
        <v>1</v>
      </c>
      <c r="L931" s="34" t="s">
        <v>1802</v>
      </c>
      <c r="M931" s="34" t="s">
        <v>1</v>
      </c>
      <c r="N931" s="72" t="str">
        <f t="shared" si="14"/>
        <v xml:space="preserve">Possible values are valid "Interface.IP.{InterfaceId}" object. </v>
      </c>
    </row>
    <row r="932" spans="1:14" s="1" customFormat="1" x14ac:dyDescent="0.25">
      <c r="A932" s="33">
        <f>VLOOKUP(C932,_RESOURCE_MAP[],3,FALSE)</f>
        <v>2</v>
      </c>
      <c r="B932" s="25" t="str">
        <f>IFERROR(VLOOKUP(C932,_PACKAGES_MAP[],3,FALSE),"-")</f>
        <v>-</v>
      </c>
      <c r="C932" s="32" t="s">
        <v>1787</v>
      </c>
      <c r="D932" s="32" t="s">
        <v>22</v>
      </c>
      <c r="E932" s="32" t="s">
        <v>360</v>
      </c>
      <c r="F932" s="32" t="str">
        <f>VLOOKUP(C932,_RESOURCE_MAP[],2,FALSE)</f>
        <v>PPP Client</v>
      </c>
      <c r="G932" s="46" t="str">
        <f>CONCATENATE(F932," ",VLOOKUP(E932,_FIELDS_DESCRIPTION_MAP[],2,FALSE))</f>
        <v>PPP Client name (alias).</v>
      </c>
      <c r="H932" s="32" t="s">
        <v>565</v>
      </c>
      <c r="I932" s="32" t="s">
        <v>572</v>
      </c>
      <c r="J932" s="32" t="s">
        <v>1</v>
      </c>
      <c r="K932" s="34" t="s">
        <v>1</v>
      </c>
      <c r="L932" s="34" t="s">
        <v>1194</v>
      </c>
      <c r="M932" s="34" t="s">
        <v>1</v>
      </c>
      <c r="N932" s="72" t="str">
        <f t="shared" si="14"/>
        <v xml:space="preserve">Possible values are any string with length from 1 up to 64 chars. </v>
      </c>
    </row>
    <row r="933" spans="1:14" s="1" customFormat="1" x14ac:dyDescent="0.25">
      <c r="A933" s="33">
        <f>VLOOKUP(C933,_RESOURCE_MAP[],3,FALSE)</f>
        <v>2</v>
      </c>
      <c r="B933" s="25" t="str">
        <f>IFERROR(VLOOKUP(C933,_PACKAGES_MAP[],3,FALSE),"-")</f>
        <v>-</v>
      </c>
      <c r="C933" s="32" t="s">
        <v>1787</v>
      </c>
      <c r="D933" s="32" t="s">
        <v>22</v>
      </c>
      <c r="E933" s="32" t="s">
        <v>579</v>
      </c>
      <c r="F933" s="32" t="str">
        <f>VLOOKUP(C933,_RESOURCE_MAP[],2,FALSE)</f>
        <v>PPP Client</v>
      </c>
      <c r="G933" s="46" t="str">
        <f>CONCATENATE(F933," ",VLOOKUP(E933,_FIELDS_DESCRIPTION_MAP[],2,FALSE))</f>
        <v>PPP Client operational status.</v>
      </c>
      <c r="H933" s="32" t="s">
        <v>565</v>
      </c>
      <c r="I933" s="32" t="s">
        <v>572</v>
      </c>
      <c r="J933" s="32" t="s">
        <v>1</v>
      </c>
      <c r="K933" s="34" t="s">
        <v>1</v>
      </c>
      <c r="L933" s="34" t="s">
        <v>1804</v>
      </c>
      <c r="M933" s="34" t="s">
        <v>1</v>
      </c>
      <c r="N933" s="72" t="str">
        <f t="shared" si="14"/>
        <v xml:space="preserve">Possible values are 
- "Disabled" (disabled).
- "Discovery (enabled and in discovery process).
- "Active" (enabled with active session).
- "Error" (enabled but possible configuration error). </v>
      </c>
    </row>
    <row r="934" spans="1:14" s="1" customFormat="1" x14ac:dyDescent="0.25">
      <c r="A934" s="33">
        <f>VLOOKUP(C934,_RESOURCE_MAP[],3,FALSE)</f>
        <v>2</v>
      </c>
      <c r="B934" s="25" t="str">
        <f>IFERROR(VLOOKUP(C934,_PACKAGES_MAP[],3,FALSE),"-")</f>
        <v>-</v>
      </c>
      <c r="C934" s="32" t="s">
        <v>1787</v>
      </c>
      <c r="D934" s="32" t="s">
        <v>22</v>
      </c>
      <c r="E934" s="32" t="s">
        <v>559</v>
      </c>
      <c r="F934" s="32" t="str">
        <f>VLOOKUP(C934,_RESOURCE_MAP[],2,FALSE)</f>
        <v>PPP Client</v>
      </c>
      <c r="G934" s="46" t="str">
        <f>CONCATENATE(F934," ",VLOOKUP(E934,_FIELDS_DESCRIPTION_MAP[],2,FALSE))</f>
        <v>PPP Client username.</v>
      </c>
      <c r="H934" s="32" t="s">
        <v>565</v>
      </c>
      <c r="I934" s="32" t="s">
        <v>572</v>
      </c>
      <c r="J934" s="32" t="s">
        <v>1</v>
      </c>
      <c r="K934" s="34" t="s">
        <v>1</v>
      </c>
      <c r="L934" s="34" t="s">
        <v>1194</v>
      </c>
      <c r="M934" s="34" t="s">
        <v>1</v>
      </c>
      <c r="N934" s="72" t="str">
        <f t="shared" si="14"/>
        <v xml:space="preserve">Possible values are any string with length from 1 up to 64 chars. </v>
      </c>
    </row>
    <row r="935" spans="1:14" s="1" customFormat="1" x14ac:dyDescent="0.25">
      <c r="A935" s="33">
        <f>VLOOKUP(C935,_RESOURCE_MAP[],3,FALSE)</f>
        <v>2</v>
      </c>
      <c r="B935" s="25" t="str">
        <f>IFERROR(VLOOKUP(C935,_PACKAGES_MAP[],3,FALSE),"-")</f>
        <v>-</v>
      </c>
      <c r="C935" s="32" t="s">
        <v>1787</v>
      </c>
      <c r="D935" s="32" t="s">
        <v>21</v>
      </c>
      <c r="E935" s="32" t="s">
        <v>720</v>
      </c>
      <c r="F935" s="32" t="str">
        <f>VLOOKUP(C935,_RESOURCE_MAP[],2,FALSE)</f>
        <v>PPP Client</v>
      </c>
      <c r="G935" s="46" t="str">
        <f>CONCATENATE(F935," ",VLOOKUP(E935,_FIELDS_DESCRIPTION_MAP[],2,FALSE))</f>
        <v>PPP Client authentication type.</v>
      </c>
      <c r="H935" s="32" t="s">
        <v>565</v>
      </c>
      <c r="I935" s="32" t="s">
        <v>564</v>
      </c>
      <c r="J935" s="32" t="s">
        <v>561</v>
      </c>
      <c r="K935" s="34" t="s">
        <v>1658</v>
      </c>
      <c r="L935" s="34" t="s">
        <v>1803</v>
      </c>
      <c r="M935" s="34" t="s">
        <v>1</v>
      </c>
      <c r="N935" s="72" t="str">
        <f t="shared" si="14"/>
        <v xml:space="preserve">Default Value is "the existing configuration". Possible values are "PAP" or "CHAP". </v>
      </c>
    </row>
    <row r="936" spans="1:14" s="1" customFormat="1" x14ac:dyDescent="0.25">
      <c r="A936" s="33">
        <f>VLOOKUP(C936,_RESOURCE_MAP[],3,FALSE)</f>
        <v>2</v>
      </c>
      <c r="B936" s="25" t="str">
        <f>IFERROR(VLOOKUP(C936,_PACKAGES_MAP[],3,FALSE),"-")</f>
        <v>-</v>
      </c>
      <c r="C936" s="32" t="s">
        <v>1787</v>
      </c>
      <c r="D936" s="32" t="s">
        <v>21</v>
      </c>
      <c r="E936" s="32" t="s">
        <v>605</v>
      </c>
      <c r="F936" s="32" t="str">
        <f>VLOOKUP(C936,_RESOURCE_MAP[],2,FALSE)</f>
        <v>PPP Client</v>
      </c>
      <c r="G936" s="46" t="str">
        <f>CONCATENATE(F936," ",VLOOKUP(E936,_FIELDS_DESCRIPTION_MAP[],2,FALSE))</f>
        <v>PPP Client interface.</v>
      </c>
      <c r="H936" s="32" t="s">
        <v>565</v>
      </c>
      <c r="I936" s="32" t="s">
        <v>564</v>
      </c>
      <c r="J936" s="32" t="s">
        <v>561</v>
      </c>
      <c r="K936" s="34" t="s">
        <v>1658</v>
      </c>
      <c r="L936" s="34" t="s">
        <v>1802</v>
      </c>
      <c r="M936" s="34" t="s">
        <v>1</v>
      </c>
      <c r="N936" s="72" t="str">
        <f t="shared" si="14"/>
        <v xml:space="preserve">Default Value is "the existing configuration". Possible values are valid "Interface.IP.{InterfaceId}" object. </v>
      </c>
    </row>
    <row r="937" spans="1:14" s="1" customFormat="1" x14ac:dyDescent="0.25">
      <c r="A937" s="33">
        <f>VLOOKUP(C937,_RESOURCE_MAP[],3,FALSE)</f>
        <v>2</v>
      </c>
      <c r="B937" s="25" t="str">
        <f>IFERROR(VLOOKUP(C937,_PACKAGES_MAP[],3,FALSE),"-")</f>
        <v>-</v>
      </c>
      <c r="C937" s="32" t="s">
        <v>1787</v>
      </c>
      <c r="D937" s="32" t="s">
        <v>21</v>
      </c>
      <c r="E937" s="32" t="s">
        <v>360</v>
      </c>
      <c r="F937" s="32" t="str">
        <f>VLOOKUP(C937,_RESOURCE_MAP[],2,FALSE)</f>
        <v>PPP Client</v>
      </c>
      <c r="G937" s="46" t="str">
        <f>CONCATENATE(F937," ",VLOOKUP(E937,_FIELDS_DESCRIPTION_MAP[],2,FALSE))</f>
        <v>PPP Client name (alias).</v>
      </c>
      <c r="H937" s="32" t="s">
        <v>565</v>
      </c>
      <c r="I937" s="32" t="s">
        <v>564</v>
      </c>
      <c r="J937" s="32" t="s">
        <v>561</v>
      </c>
      <c r="K937" s="34" t="s">
        <v>1658</v>
      </c>
      <c r="L937" s="34" t="s">
        <v>1194</v>
      </c>
      <c r="M937" s="34" t="s">
        <v>1</v>
      </c>
      <c r="N937" s="72" t="str">
        <f t="shared" si="14"/>
        <v xml:space="preserve">Default Value is "the existing configuration". Possible values are any string with length from 1 up to 64 chars. </v>
      </c>
    </row>
    <row r="938" spans="1:14" s="1" customFormat="1" x14ac:dyDescent="0.25">
      <c r="A938" s="33">
        <f>VLOOKUP(C938,_RESOURCE_MAP[],3,FALSE)</f>
        <v>2</v>
      </c>
      <c r="B938" s="25" t="str">
        <f>IFERROR(VLOOKUP(C938,_PACKAGES_MAP[],3,FALSE),"-")</f>
        <v>-</v>
      </c>
      <c r="C938" s="32" t="s">
        <v>1787</v>
      </c>
      <c r="D938" s="32" t="s">
        <v>21</v>
      </c>
      <c r="E938" s="32" t="s">
        <v>560</v>
      </c>
      <c r="F938" s="32" t="str">
        <f>VLOOKUP(C938,_RESOURCE_MAP[],2,FALSE)</f>
        <v>PPP Client</v>
      </c>
      <c r="G938" s="46" t="str">
        <f>CONCATENATE(F938," ",VLOOKUP(E938,_FIELDS_DESCRIPTION_MAP[],2,FALSE))</f>
        <v>PPP Client password.</v>
      </c>
      <c r="H938" s="32" t="s">
        <v>565</v>
      </c>
      <c r="I938" s="32" t="s">
        <v>564</v>
      </c>
      <c r="J938" s="32" t="s">
        <v>561</v>
      </c>
      <c r="K938" s="34" t="s">
        <v>1658</v>
      </c>
      <c r="L938" s="34" t="s">
        <v>1194</v>
      </c>
      <c r="M938" s="34" t="s">
        <v>1</v>
      </c>
      <c r="N938" s="72" t="str">
        <f t="shared" si="14"/>
        <v xml:space="preserve">Default Value is "the existing configuration". Possible values are any string with length from 1 up to 64 chars. </v>
      </c>
    </row>
    <row r="939" spans="1:14" s="1" customFormat="1" x14ac:dyDescent="0.25">
      <c r="A939" s="33">
        <f>VLOOKUP(C939,_RESOURCE_MAP[],3,FALSE)</f>
        <v>2</v>
      </c>
      <c r="B939" s="25" t="str">
        <f>IFERROR(VLOOKUP(C939,_PACKAGES_MAP[],3,FALSE),"-")</f>
        <v>-</v>
      </c>
      <c r="C939" s="32" t="s">
        <v>1787</v>
      </c>
      <c r="D939" s="32" t="s">
        <v>21</v>
      </c>
      <c r="E939" s="32" t="s">
        <v>559</v>
      </c>
      <c r="F939" s="32" t="str">
        <f>VLOOKUP(C939,_RESOURCE_MAP[],2,FALSE)</f>
        <v>PPP Client</v>
      </c>
      <c r="G939" s="46" t="str">
        <f>CONCATENATE(F939," ",VLOOKUP(E939,_FIELDS_DESCRIPTION_MAP[],2,FALSE))</f>
        <v>PPP Client username.</v>
      </c>
      <c r="H939" s="32" t="s">
        <v>565</v>
      </c>
      <c r="I939" s="32" t="s">
        <v>564</v>
      </c>
      <c r="J939" s="32" t="s">
        <v>561</v>
      </c>
      <c r="K939" s="34" t="s">
        <v>1658</v>
      </c>
      <c r="L939" s="34" t="s">
        <v>1194</v>
      </c>
      <c r="M939" s="34" t="s">
        <v>1</v>
      </c>
      <c r="N939" s="72" t="str">
        <f t="shared" si="14"/>
        <v xml:space="preserve">Default Value is "the existing configuration". Possible values are any string with length from 1 up to 64 chars. </v>
      </c>
    </row>
    <row r="940" spans="1:14" s="1" customFormat="1" x14ac:dyDescent="0.25">
      <c r="A940" s="33">
        <f>VLOOKUP(C940,_RESOURCE_MAP[],3,FALSE)</f>
        <v>2</v>
      </c>
      <c r="B940" s="25" t="str">
        <f>IFERROR(VLOOKUP(C940,_PACKAGES_MAP[],3,FALSE),"-")</f>
        <v>-</v>
      </c>
      <c r="C940" s="32" t="s">
        <v>1599</v>
      </c>
      <c r="D940" s="32" t="s">
        <v>22</v>
      </c>
      <c r="E940" s="32" t="s">
        <v>730</v>
      </c>
      <c r="F940" s="32" t="str">
        <f>VLOOKUP(C940,_RESOURCE_MAP[],2,FALSE)</f>
        <v>QoS Prioritization (Boost Device)</v>
      </c>
      <c r="G940" s="46" t="str">
        <f>CONCATENATE(F940," ",VLOOKUP(E940,_FIELDS_DESCRIPTION_MAP[],2,FALSE))</f>
        <v>QoS Prioritization (Boost Device) duration.</v>
      </c>
      <c r="H940" s="32" t="s">
        <v>570</v>
      </c>
      <c r="I940" s="32" t="s">
        <v>572</v>
      </c>
      <c r="J940" s="32" t="s">
        <v>1</v>
      </c>
      <c r="K940" s="34" t="s">
        <v>1</v>
      </c>
      <c r="L940" s="34" t="s">
        <v>1205</v>
      </c>
      <c r="M940" s="34" t="s">
        <v>1206</v>
      </c>
      <c r="N940" s="72" t="str">
        <f t="shared" si="14"/>
        <v>Possible values are &gt;= 0. Format is expressed in seconds.</v>
      </c>
    </row>
    <row r="941" spans="1:14" s="1" customFormat="1" x14ac:dyDescent="0.25">
      <c r="A941" s="33">
        <f>VLOOKUP(C941,_RESOURCE_MAP[],3,FALSE)</f>
        <v>2</v>
      </c>
      <c r="B941" s="25" t="str">
        <f>IFERROR(VLOOKUP(C941,_PACKAGES_MAP[],3,FALSE),"-")</f>
        <v>-</v>
      </c>
      <c r="C941" s="32" t="s">
        <v>1599</v>
      </c>
      <c r="D941" s="32" t="s">
        <v>22</v>
      </c>
      <c r="E941" s="32" t="s">
        <v>566</v>
      </c>
      <c r="F941" s="32" t="str">
        <f>VLOOKUP(C941,_RESOURCE_MAP[],2,FALSE)</f>
        <v>QoS Prioritization (Boost Device)</v>
      </c>
      <c r="G941" s="46" t="str">
        <f>CONCATENATE(F941," ",VLOOKUP(E941,_FIELDS_DESCRIPTION_MAP[],2,FALSE))</f>
        <v>QoS Prioritization (Boost Device) administrative status.</v>
      </c>
      <c r="H941" s="32" t="s">
        <v>567</v>
      </c>
      <c r="I941" s="32" t="s">
        <v>572</v>
      </c>
      <c r="J941" s="32" t="s">
        <v>1</v>
      </c>
      <c r="K941" s="34" t="s">
        <v>1</v>
      </c>
      <c r="L941" s="34" t="s">
        <v>1184</v>
      </c>
      <c r="M941" s="34" t="s">
        <v>1</v>
      </c>
      <c r="N941" s="72" t="str">
        <f t="shared" si="14"/>
        <v xml:space="preserve">Possible values are "true" or "false". </v>
      </c>
    </row>
    <row r="942" spans="1:14" s="1" customFormat="1" x14ac:dyDescent="0.25">
      <c r="A942" s="33">
        <f>VLOOKUP(C942,_RESOURCE_MAP[],3,FALSE)</f>
        <v>2</v>
      </c>
      <c r="B942" s="25" t="str">
        <f>IFERROR(VLOOKUP(C942,_PACKAGES_MAP[],3,FALSE),"-")</f>
        <v>-</v>
      </c>
      <c r="C942" s="32" t="s">
        <v>1599</v>
      </c>
      <c r="D942" s="32" t="s">
        <v>22</v>
      </c>
      <c r="E942" s="32" t="s">
        <v>1513</v>
      </c>
      <c r="F942" s="32" t="str">
        <f>VLOOKUP(C942,_RESOURCE_MAP[],2,FALSE)</f>
        <v>QoS Prioritization (Boost Device)</v>
      </c>
      <c r="G942" s="46" t="str">
        <f>CONCATENATE(F942," ",VLOOKUP(E942,_FIELDS_DESCRIPTION_MAP[],2,FALSE))</f>
        <v>QoS Prioritization (Boost Device) time interval at which an "about to expire" event will be triggered before expiring</v>
      </c>
      <c r="H942" s="32" t="s">
        <v>570</v>
      </c>
      <c r="I942" s="32" t="s">
        <v>572</v>
      </c>
      <c r="J942" s="32" t="s">
        <v>1</v>
      </c>
      <c r="K942" s="34" t="s">
        <v>1</v>
      </c>
      <c r="L942" s="34" t="s">
        <v>1205</v>
      </c>
      <c r="M942" s="34" t="s">
        <v>1206</v>
      </c>
      <c r="N942" s="72" t="str">
        <f t="shared" si="14"/>
        <v>Possible values are &gt;= 0. Format is expressed in seconds.</v>
      </c>
    </row>
    <row r="943" spans="1:14" s="1" customFormat="1" x14ac:dyDescent="0.25">
      <c r="A943" s="33">
        <f>VLOOKUP(C943,_RESOURCE_MAP[],3,FALSE)</f>
        <v>2</v>
      </c>
      <c r="B943" s="25" t="str">
        <f>IFERROR(VLOOKUP(C943,_PACKAGES_MAP[],3,FALSE),"-")</f>
        <v>-</v>
      </c>
      <c r="C943" s="32" t="s">
        <v>1599</v>
      </c>
      <c r="D943" s="32" t="s">
        <v>22</v>
      </c>
      <c r="E943" s="32" t="s">
        <v>1600</v>
      </c>
      <c r="F943" s="32" t="str">
        <f>VLOOKUP(C943,_RESOURCE_MAP[],2,FALSE)</f>
        <v>QoS Prioritization (Boost Device)</v>
      </c>
      <c r="G943" s="46" t="str">
        <f>CONCATENATE(F943," ",VLOOKUP(E943,_FIELDS_DESCRIPTION_MAP[],2,FALSE))</f>
        <v>QoS Prioritization (Boost Device) device MAC Address</v>
      </c>
      <c r="H943" s="32" t="s">
        <v>565</v>
      </c>
      <c r="I943" s="32" t="s">
        <v>572</v>
      </c>
      <c r="J943" s="32" t="s">
        <v>1</v>
      </c>
      <c r="K943" s="34" t="s">
        <v>1</v>
      </c>
      <c r="L943" s="34" t="s">
        <v>1240</v>
      </c>
      <c r="M943" s="34" t="s">
        <v>1241</v>
      </c>
      <c r="N943" s="72" t="str">
        <f t="shared" si="14"/>
        <v>Possible values are valid MAC Address. Format is AA:BB:CC:00:11:22:33.</v>
      </c>
    </row>
    <row r="944" spans="1:14" s="1" customFormat="1" x14ac:dyDescent="0.25">
      <c r="A944" s="33">
        <f>VLOOKUP(C944,_RESOURCE_MAP[],3,FALSE)</f>
        <v>2</v>
      </c>
      <c r="B944" s="25" t="str">
        <f>IFERROR(VLOOKUP(C944,_PACKAGES_MAP[],3,FALSE),"-")</f>
        <v>-</v>
      </c>
      <c r="C944" s="32" t="s">
        <v>1599</v>
      </c>
      <c r="D944" s="32" t="s">
        <v>22</v>
      </c>
      <c r="E944" s="32" t="s">
        <v>586</v>
      </c>
      <c r="F944" s="32" t="str">
        <f>VLOOKUP(C944,_RESOURCE_MAP[],2,FALSE)</f>
        <v>QoS Prioritization (Boost Device)</v>
      </c>
      <c r="G944" s="46" t="str">
        <f>CONCATENATE(F944," ",VLOOKUP(E944,_FIELDS_DESCRIPTION_MAP[],2,FALSE))</f>
        <v>QoS Prioritization (Boost Device) operational status.</v>
      </c>
      <c r="H944" s="32" t="s">
        <v>565</v>
      </c>
      <c r="I944" s="32" t="s">
        <v>572</v>
      </c>
      <c r="J944" s="32" t="s">
        <v>1</v>
      </c>
      <c r="K944" s="34" t="s">
        <v>1</v>
      </c>
      <c r="L944" s="34" t="s">
        <v>1506</v>
      </c>
      <c r="M944" s="34" t="s">
        <v>1</v>
      </c>
      <c r="N944" s="72" t="str">
        <f t="shared" si="14"/>
        <v xml:space="preserve">Possible values are "Active", "Disabled" or "Expired". </v>
      </c>
    </row>
    <row r="945" spans="1:14" s="1" customFormat="1" x14ac:dyDescent="0.25">
      <c r="A945" s="33">
        <f>VLOOKUP(C945,_RESOURCE_MAP[],3,FALSE)</f>
        <v>2</v>
      </c>
      <c r="B945" s="25" t="str">
        <f>IFERROR(VLOOKUP(C945,_PACKAGES_MAP[],3,FALSE),"-")</f>
        <v>-</v>
      </c>
      <c r="C945" s="32" t="s">
        <v>1599</v>
      </c>
      <c r="D945" s="32" t="s">
        <v>22</v>
      </c>
      <c r="E945" s="32" t="s">
        <v>1476</v>
      </c>
      <c r="F945" s="32" t="str">
        <f>VLOOKUP(C945,_RESOURCE_MAP[],2,FALSE)</f>
        <v>QoS Prioritization (Boost Device)</v>
      </c>
      <c r="G945" s="46" t="str">
        <f>CONCATENATE(F945," ",VLOOKUP(E945,_FIELDS_DESCRIPTION_MAP[],2,FALSE))</f>
        <v>QoS Prioritization (Boost Device) elapsed time.</v>
      </c>
      <c r="H945" s="32" t="s">
        <v>570</v>
      </c>
      <c r="I945" s="32" t="s">
        <v>572</v>
      </c>
      <c r="J945" s="32" t="s">
        <v>1</v>
      </c>
      <c r="K945" s="34" t="s">
        <v>1</v>
      </c>
      <c r="L945" s="34" t="s">
        <v>1205</v>
      </c>
      <c r="M945" s="34" t="s">
        <v>1206</v>
      </c>
      <c r="N945" s="72" t="str">
        <f t="shared" si="14"/>
        <v>Possible values are &gt;= 0. Format is expressed in seconds.</v>
      </c>
    </row>
    <row r="946" spans="1:14" s="1" customFormat="1" x14ac:dyDescent="0.25">
      <c r="A946" s="33">
        <f>VLOOKUP(C946,_RESOURCE_MAP[],3,FALSE)</f>
        <v>2</v>
      </c>
      <c r="B946" s="25" t="str">
        <f>IFERROR(VLOOKUP(C946,_PACKAGES_MAP[],3,FALSE),"-")</f>
        <v>-</v>
      </c>
      <c r="C946" s="32" t="s">
        <v>1599</v>
      </c>
      <c r="D946" s="32" t="s">
        <v>22</v>
      </c>
      <c r="E946" s="32" t="s">
        <v>1477</v>
      </c>
      <c r="F946" s="32" t="str">
        <f>VLOOKUP(C946,_RESOURCE_MAP[],2,FALSE)</f>
        <v>QoS Prioritization (Boost Device)</v>
      </c>
      <c r="G946" s="46" t="str">
        <f>CONCATENATE(F946," ",VLOOKUP(E946,_FIELDS_DESCRIPTION_MAP[],2,FALSE))</f>
        <v>QoS Prioritization (Boost Device) remaining expire time.</v>
      </c>
      <c r="H946" s="32" t="s">
        <v>570</v>
      </c>
      <c r="I946" s="32" t="s">
        <v>572</v>
      </c>
      <c r="J946" s="32" t="s">
        <v>1</v>
      </c>
      <c r="K946" s="34" t="s">
        <v>1</v>
      </c>
      <c r="L946" s="34" t="s">
        <v>1205</v>
      </c>
      <c r="M946" s="34" t="s">
        <v>1206</v>
      </c>
      <c r="N946" s="72" t="str">
        <f t="shared" si="14"/>
        <v>Possible values are &gt;= 0. Format is expressed in seconds.</v>
      </c>
    </row>
    <row r="947" spans="1:14" s="1" customFormat="1" x14ac:dyDescent="0.25">
      <c r="A947" s="33">
        <f>VLOOKUP(C947,_RESOURCE_MAP[],3,FALSE)</f>
        <v>2</v>
      </c>
      <c r="B947" s="25" t="str">
        <f>IFERROR(VLOOKUP(C947,_PACKAGES_MAP[],3,FALSE),"-")</f>
        <v>-</v>
      </c>
      <c r="C947" s="32" t="s">
        <v>1599</v>
      </c>
      <c r="D947" s="32" t="s">
        <v>21</v>
      </c>
      <c r="E947" s="32" t="s">
        <v>730</v>
      </c>
      <c r="F947" s="32" t="str">
        <f>VLOOKUP(C947,_RESOURCE_MAP[],2,FALSE)</f>
        <v>QoS Prioritization (Boost Device)</v>
      </c>
      <c r="G947" s="46" t="str">
        <f>CONCATENATE(F947," ",VLOOKUP(E947,_FIELDS_DESCRIPTION_MAP[],2,FALSE))</f>
        <v>QoS Prioritization (Boost Device) duration.</v>
      </c>
      <c r="H947" s="32" t="s">
        <v>570</v>
      </c>
      <c r="I947" s="32" t="s">
        <v>564</v>
      </c>
      <c r="J947" s="32" t="s">
        <v>561</v>
      </c>
      <c r="K947" s="34" t="s">
        <v>1658</v>
      </c>
      <c r="L947" s="34" t="s">
        <v>1205</v>
      </c>
      <c r="M947" s="34" t="s">
        <v>1206</v>
      </c>
      <c r="N947" s="72" t="str">
        <f t="shared" si="14"/>
        <v>Default Value is "the existing configuration". Possible values are &gt;= 0. Format is expressed in seconds.</v>
      </c>
    </row>
    <row r="948" spans="1:14" s="1" customFormat="1" x14ac:dyDescent="0.25">
      <c r="A948" s="33">
        <f>VLOOKUP(C948,_RESOURCE_MAP[],3,FALSE)</f>
        <v>2</v>
      </c>
      <c r="B948" s="25" t="str">
        <f>IFERROR(VLOOKUP(C948,_PACKAGES_MAP[],3,FALSE),"-")</f>
        <v>-</v>
      </c>
      <c r="C948" s="32" t="s">
        <v>1599</v>
      </c>
      <c r="D948" s="32" t="s">
        <v>21</v>
      </c>
      <c r="E948" s="32" t="s">
        <v>566</v>
      </c>
      <c r="F948" s="32" t="str">
        <f>VLOOKUP(C948,_RESOURCE_MAP[],2,FALSE)</f>
        <v>QoS Prioritization (Boost Device)</v>
      </c>
      <c r="G948" s="46" t="str">
        <f>CONCATENATE(F948," ",VLOOKUP(E948,_FIELDS_DESCRIPTION_MAP[],2,FALSE))</f>
        <v>QoS Prioritization (Boost Device) administrative status.</v>
      </c>
      <c r="H948" s="32" t="s">
        <v>567</v>
      </c>
      <c r="I948" s="32" t="s">
        <v>564</v>
      </c>
      <c r="J948" s="32" t="s">
        <v>561</v>
      </c>
      <c r="K948" s="34" t="s">
        <v>1658</v>
      </c>
      <c r="L948" s="34" t="s">
        <v>1184</v>
      </c>
      <c r="M948" s="34" t="s">
        <v>1</v>
      </c>
      <c r="N948" s="72" t="str">
        <f t="shared" si="14"/>
        <v xml:space="preserve">Default Value is "the existing configuration". Possible values are "true" or "false". </v>
      </c>
    </row>
    <row r="949" spans="1:14" s="1" customFormat="1" x14ac:dyDescent="0.25">
      <c r="A949" s="33">
        <f>VLOOKUP(C949,_RESOURCE_MAP[],3,FALSE)</f>
        <v>2</v>
      </c>
      <c r="B949" s="25" t="str">
        <f>IFERROR(VLOOKUP(C949,_PACKAGES_MAP[],3,FALSE),"-")</f>
        <v>-</v>
      </c>
      <c r="C949" s="32" t="s">
        <v>1599</v>
      </c>
      <c r="D949" s="32" t="s">
        <v>21</v>
      </c>
      <c r="E949" s="32" t="s">
        <v>1513</v>
      </c>
      <c r="F949" s="32" t="str">
        <f>VLOOKUP(C949,_RESOURCE_MAP[],2,FALSE)</f>
        <v>QoS Prioritization (Boost Device)</v>
      </c>
      <c r="G949" s="46" t="str">
        <f>CONCATENATE(F949," ",VLOOKUP(E949,_FIELDS_DESCRIPTION_MAP[],2,FALSE))</f>
        <v>QoS Prioritization (Boost Device) time interval at which an "about to expire" event will be triggered before expiring</v>
      </c>
      <c r="H949" s="32" t="s">
        <v>570</v>
      </c>
      <c r="I949" s="32" t="s">
        <v>564</v>
      </c>
      <c r="J949" s="32" t="s">
        <v>561</v>
      </c>
      <c r="K949" s="34" t="s">
        <v>1658</v>
      </c>
      <c r="L949" s="34" t="s">
        <v>1205</v>
      </c>
      <c r="M949" s="34" t="s">
        <v>1206</v>
      </c>
      <c r="N949" s="72" t="str">
        <f t="shared" si="14"/>
        <v>Default Value is "the existing configuration". Possible values are &gt;= 0. Format is expressed in seconds.</v>
      </c>
    </row>
    <row r="950" spans="1:14" s="1" customFormat="1" x14ac:dyDescent="0.25">
      <c r="A950" s="33">
        <f>VLOOKUP(C950,_RESOURCE_MAP[],3,FALSE)</f>
        <v>2</v>
      </c>
      <c r="B950" s="25" t="str">
        <f>IFERROR(VLOOKUP(C950,_PACKAGES_MAP[],3,FALSE),"-")</f>
        <v>-</v>
      </c>
      <c r="C950" s="32" t="s">
        <v>1599</v>
      </c>
      <c r="D950" s="32" t="s">
        <v>21</v>
      </c>
      <c r="E950" s="32" t="s">
        <v>1600</v>
      </c>
      <c r="F950" s="32" t="str">
        <f>VLOOKUP(C950,_RESOURCE_MAP[],2,FALSE)</f>
        <v>QoS Prioritization (Boost Device)</v>
      </c>
      <c r="G950" s="46" t="str">
        <f>CONCATENATE(F950," ",VLOOKUP(E950,_FIELDS_DESCRIPTION_MAP[],2,FALSE))</f>
        <v>QoS Prioritization (Boost Device) device MAC Address</v>
      </c>
      <c r="H950" s="32" t="s">
        <v>565</v>
      </c>
      <c r="I950" s="32" t="s">
        <v>564</v>
      </c>
      <c r="J950" s="32" t="s">
        <v>561</v>
      </c>
      <c r="K950" s="34" t="s">
        <v>1658</v>
      </c>
      <c r="L950" s="34" t="s">
        <v>1240</v>
      </c>
      <c r="M950" s="34" t="s">
        <v>1241</v>
      </c>
      <c r="N950" s="72" t="str">
        <f t="shared" si="14"/>
        <v>Default Value is "the existing configuration". Possible values are valid MAC Address. Format is AA:BB:CC:00:11:22:33.</v>
      </c>
    </row>
    <row r="951" spans="1:14" s="1" customFormat="1" x14ac:dyDescent="0.25">
      <c r="A951" s="33">
        <f>VLOOKUP(C951,_RESOURCE_MAP[],3,FALSE)</f>
        <v>2</v>
      </c>
      <c r="B951" s="25" t="str">
        <f>IFERROR(VLOOKUP(C951,_PACKAGES_MAP[],3,FALSE),"-")</f>
        <v>-</v>
      </c>
      <c r="C951" s="32" t="s">
        <v>344</v>
      </c>
      <c r="D951" s="32" t="s">
        <v>22</v>
      </c>
      <c r="E951" s="32" t="s">
        <v>566</v>
      </c>
      <c r="F951" s="32" t="str">
        <f>VLOOKUP(C951,_RESOURCE_MAP[],2,FALSE)</f>
        <v>QoS Tagging</v>
      </c>
      <c r="G951" s="46" t="str">
        <f>CONCATENATE(F951," ",VLOOKUP(E951,_FIELDS_DESCRIPTION_MAP[],2,FALSE))</f>
        <v>QoS Tagging administrative status.</v>
      </c>
      <c r="H951" s="32" t="s">
        <v>567</v>
      </c>
      <c r="I951" s="32" t="s">
        <v>572</v>
      </c>
      <c r="J951" s="32" t="s">
        <v>1</v>
      </c>
      <c r="K951" s="34" t="s">
        <v>1</v>
      </c>
      <c r="L951" s="34" t="s">
        <v>1184</v>
      </c>
      <c r="M951" s="34" t="s">
        <v>1</v>
      </c>
      <c r="N951" s="72" t="str">
        <f t="shared" si="14"/>
        <v xml:space="preserve">Possible values are "true" or "false". </v>
      </c>
    </row>
    <row r="952" spans="1:14" s="1" customFormat="1" x14ac:dyDescent="0.25">
      <c r="A952" s="33">
        <f>VLOOKUP(C952,_RESOURCE_MAP[],3,FALSE)</f>
        <v>2</v>
      </c>
      <c r="B952" s="25" t="str">
        <f>IFERROR(VLOOKUP(C952,_PACKAGES_MAP[],3,FALSE),"-")</f>
        <v>-</v>
      </c>
      <c r="C952" s="32" t="s">
        <v>344</v>
      </c>
      <c r="D952" s="32" t="s">
        <v>22</v>
      </c>
      <c r="E952" s="32" t="s">
        <v>579</v>
      </c>
      <c r="F952" s="32" t="str">
        <f>VLOOKUP(C952,_RESOURCE_MAP[],2,FALSE)</f>
        <v>QoS Tagging</v>
      </c>
      <c r="G952" s="46" t="str">
        <f>CONCATENATE(F952," ",VLOOKUP(E952,_FIELDS_DESCRIPTION_MAP[],2,FALSE))</f>
        <v>QoS Tagging operational status.</v>
      </c>
      <c r="H952" s="32" t="s">
        <v>565</v>
      </c>
      <c r="I952" s="32" t="s">
        <v>572</v>
      </c>
      <c r="J952" s="32" t="s">
        <v>1</v>
      </c>
      <c r="K952" s="34" t="s">
        <v>1</v>
      </c>
      <c r="L952" s="34" t="s">
        <v>1289</v>
      </c>
      <c r="M952" s="34" t="s">
        <v>1</v>
      </c>
      <c r="N952" s="72" t="str">
        <f t="shared" si="14"/>
        <v xml:space="preserve">Possible values are "Active", "Disabled", "Error". </v>
      </c>
    </row>
    <row r="953" spans="1:14" s="1" customFormat="1" x14ac:dyDescent="0.25">
      <c r="A953" s="33">
        <f>VLOOKUP(C953,_RESOURCE_MAP[],3,FALSE)</f>
        <v>2</v>
      </c>
      <c r="B953" s="25" t="str">
        <f>IFERROR(VLOOKUP(C953,_PACKAGES_MAP[],3,FALSE),"-")</f>
        <v>-</v>
      </c>
      <c r="C953" s="32" t="s">
        <v>344</v>
      </c>
      <c r="D953" s="32" t="s">
        <v>21</v>
      </c>
      <c r="E953" s="32" t="s">
        <v>566</v>
      </c>
      <c r="F953" s="32" t="str">
        <f>VLOOKUP(C953,_RESOURCE_MAP[],2,FALSE)</f>
        <v>QoS Tagging</v>
      </c>
      <c r="G953" s="46" t="str">
        <f>CONCATENATE(F953," ",VLOOKUP(E953,_FIELDS_DESCRIPTION_MAP[],2,FALSE))</f>
        <v>QoS Tagging administrative status.</v>
      </c>
      <c r="H953" s="32" t="s">
        <v>567</v>
      </c>
      <c r="I953" s="32" t="s">
        <v>564</v>
      </c>
      <c r="J953" s="32" t="s">
        <v>561</v>
      </c>
      <c r="K953" s="34" t="s">
        <v>1658</v>
      </c>
      <c r="L953" s="34" t="s">
        <v>1184</v>
      </c>
      <c r="M953" s="34" t="s">
        <v>1</v>
      </c>
      <c r="N953" s="72" t="str">
        <f t="shared" si="14"/>
        <v xml:space="preserve">Default Value is "the existing configuration". Possible values are "true" or "false". </v>
      </c>
    </row>
    <row r="954" spans="1:14" s="1" customFormat="1" x14ac:dyDescent="0.25">
      <c r="A954" s="33">
        <f>VLOOKUP(C954,_RESOURCE_MAP[],3,FALSE)</f>
        <v>2</v>
      </c>
      <c r="B954" s="25" t="str">
        <f>IFERROR(VLOOKUP(C954,_PACKAGES_MAP[],3,FALSE),"-")</f>
        <v>-</v>
      </c>
      <c r="C954" s="32" t="s">
        <v>345</v>
      </c>
      <c r="D954" s="32" t="s">
        <v>19</v>
      </c>
      <c r="E954" s="32" t="s">
        <v>566</v>
      </c>
      <c r="F954" s="32" t="str">
        <f>VLOOKUP(C954,_RESOURCE_MAP[],2,FALSE)</f>
        <v>QoS Tagging Rule</v>
      </c>
      <c r="G954" s="46" t="str">
        <f>CONCATENATE(F954," ",VLOOKUP(E954,_FIELDS_DESCRIPTION_MAP[],2,FALSE))</f>
        <v>QoS Tagging Rule administrative status.</v>
      </c>
      <c r="H954" s="32" t="s">
        <v>567</v>
      </c>
      <c r="I954" s="32" t="s">
        <v>564</v>
      </c>
      <c r="J954" s="32" t="s">
        <v>561</v>
      </c>
      <c r="K954" s="34" t="s">
        <v>1183</v>
      </c>
      <c r="L954" s="34" t="s">
        <v>1184</v>
      </c>
      <c r="M954" s="34" t="s">
        <v>1</v>
      </c>
      <c r="N954" s="72" t="str">
        <f t="shared" si="14"/>
        <v xml:space="preserve">Default Value is "true". Possible values are "true" or "false". </v>
      </c>
    </row>
    <row r="955" spans="1:14" s="1" customFormat="1" x14ac:dyDescent="0.25">
      <c r="A955" s="33">
        <f>VLOOKUP(C955,_RESOURCE_MAP[],3,FALSE)</f>
        <v>2</v>
      </c>
      <c r="B955" s="25" t="str">
        <f>IFERROR(VLOOKUP(C955,_PACKAGES_MAP[],3,FALSE),"-")</f>
        <v>-</v>
      </c>
      <c r="C955" s="32" t="s">
        <v>345</v>
      </c>
      <c r="D955" s="32" t="s">
        <v>19</v>
      </c>
      <c r="E955" s="32" t="s">
        <v>558</v>
      </c>
      <c r="F955" s="32" t="str">
        <f>VLOOKUP(C955,_RESOURCE_MAP[],2,FALSE)</f>
        <v>QoS Tagging Rule</v>
      </c>
      <c r="G955" s="46" t="str">
        <f>CONCATENATE(F955," ",VLOOKUP(E955,_FIELDS_DESCRIPTION_MAP[],2,FALSE))</f>
        <v>QoS Tagging Rule unique identifier.</v>
      </c>
      <c r="H955" s="32" t="s">
        <v>565</v>
      </c>
      <c r="I955" s="32" t="s">
        <v>563</v>
      </c>
      <c r="J955" s="32" t="s">
        <v>561</v>
      </c>
      <c r="K955" s="34" t="s">
        <v>1185</v>
      </c>
      <c r="L955" s="34" t="s">
        <v>1194</v>
      </c>
      <c r="M955" s="34" t="s">
        <v>1193</v>
      </c>
      <c r="N955" s="72" t="str">
        <f t="shared" si="14"/>
        <v>Default Value is "Integer starting at 0". Possible values are any string with length from 1 up to 64 chars. Format is 1 up to 64 chars.</v>
      </c>
    </row>
    <row r="956" spans="1:14" s="1" customFormat="1" x14ac:dyDescent="0.25">
      <c r="A956" s="33">
        <f>VLOOKUP(C956,_RESOURCE_MAP[],3,FALSE)</f>
        <v>2</v>
      </c>
      <c r="B956" s="25" t="str">
        <f>IFERROR(VLOOKUP(C956,_PACKAGES_MAP[],3,FALSE),"-")</f>
        <v>-</v>
      </c>
      <c r="C956" s="32" t="s">
        <v>345</v>
      </c>
      <c r="D956" s="32" t="s">
        <v>19</v>
      </c>
      <c r="E956" s="32" t="s">
        <v>659</v>
      </c>
      <c r="F956" s="32" t="str">
        <f>VLOOKUP(C956,_RESOURCE_MAP[],2,FALSE)</f>
        <v>QoS Tagging Rule</v>
      </c>
      <c r="G956" s="46" t="str">
        <f>CONCATENATE(F956," ",VLOOKUP(E956,_FIELDS_DESCRIPTION_MAP[],2,FALSE))</f>
        <v>QoS Tagging Rule destination IP interfaces.</v>
      </c>
      <c r="H956" s="32" t="s">
        <v>565</v>
      </c>
      <c r="I956" s="32" t="s">
        <v>564</v>
      </c>
      <c r="J956" s="32" t="s">
        <v>561</v>
      </c>
      <c r="K956" s="34" t="s">
        <v>1182</v>
      </c>
      <c r="L956" s="34" t="s">
        <v>1232</v>
      </c>
      <c r="M956" s="34" t="s">
        <v>1</v>
      </c>
      <c r="N956" s="72" t="str">
        <f t="shared" si="14"/>
        <v xml:space="preserve">Default Value is "null". Possible values are valid "Interfaces.IP.{InterfaceId}" object. </v>
      </c>
    </row>
    <row r="957" spans="1:14" s="1" customFormat="1" x14ac:dyDescent="0.25">
      <c r="A957" s="33">
        <f>VLOOKUP(C957,_RESOURCE_MAP[],3,FALSE)</f>
        <v>2</v>
      </c>
      <c r="B957" s="25" t="str">
        <f>IFERROR(VLOOKUP(C957,_PACKAGES_MAP[],3,FALSE),"-")</f>
        <v>-</v>
      </c>
      <c r="C957" s="32" t="s">
        <v>345</v>
      </c>
      <c r="D957" s="32" t="s">
        <v>19</v>
      </c>
      <c r="E957" s="32" t="s">
        <v>658</v>
      </c>
      <c r="F957" s="32" t="str">
        <f>VLOOKUP(C957,_RESOURCE_MAP[],2,FALSE)</f>
        <v>QoS Tagging Rule</v>
      </c>
      <c r="G957" s="46" t="str">
        <f>CONCATENATE(F957," ",VLOOKUP(E957,_FIELDS_DESCRIPTION_MAP[],2,FALSE))</f>
        <v>QoS Tagging Rule source IP interface.</v>
      </c>
      <c r="H957" s="32" t="s">
        <v>565</v>
      </c>
      <c r="I957" s="32" t="s">
        <v>564</v>
      </c>
      <c r="J957" s="32" t="s">
        <v>561</v>
      </c>
      <c r="K957" s="34" t="s">
        <v>1182</v>
      </c>
      <c r="L957" s="34" t="s">
        <v>1232</v>
      </c>
      <c r="M957" s="34" t="s">
        <v>1</v>
      </c>
      <c r="N957" s="72" t="str">
        <f t="shared" si="14"/>
        <v xml:space="preserve">Default Value is "null". Possible values are valid "Interfaces.IP.{InterfaceId}" object. </v>
      </c>
    </row>
    <row r="958" spans="1:14" s="1" customFormat="1" x14ac:dyDescent="0.25">
      <c r="A958" s="33">
        <f>VLOOKUP(C958,_RESOURCE_MAP[],3,FALSE)</f>
        <v>2</v>
      </c>
      <c r="B958" s="25" t="str">
        <f>IFERROR(VLOOKUP(C958,_PACKAGES_MAP[],3,FALSE),"-")</f>
        <v>-</v>
      </c>
      <c r="C958" s="32" t="s">
        <v>345</v>
      </c>
      <c r="D958" s="32" t="s">
        <v>19</v>
      </c>
      <c r="E958" s="32" t="s">
        <v>653</v>
      </c>
      <c r="F958" s="32" t="str">
        <f>VLOOKUP(C958,_RESOURCE_MAP[],2,FALSE)</f>
        <v>QoS Tagging Rule</v>
      </c>
      <c r="G958" s="46" t="str">
        <f>CONCATENATE(F958," ",VLOOKUP(E958,_FIELDS_DESCRIPTION_MAP[],2,FALSE))</f>
        <v>QoS Tagging Rule destination IP address.</v>
      </c>
      <c r="H958" s="32" t="s">
        <v>635</v>
      </c>
      <c r="I958" s="32" t="s">
        <v>564</v>
      </c>
      <c r="J958" s="32" t="s">
        <v>561</v>
      </c>
      <c r="K958" s="34" t="s">
        <v>1182</v>
      </c>
      <c r="L958" s="34" t="s">
        <v>1</v>
      </c>
      <c r="M958" s="34" t="s">
        <v>1</v>
      </c>
      <c r="N958" s="72" t="str">
        <f t="shared" si="14"/>
        <v xml:space="preserve">Default Value is "null". </v>
      </c>
    </row>
    <row r="959" spans="1:14" s="1" customFormat="1" x14ac:dyDescent="0.25">
      <c r="A959" s="33">
        <f>VLOOKUP(C959,_RESOURCE_MAP[],3,FALSE)</f>
        <v>2</v>
      </c>
      <c r="B959" s="25" t="str">
        <f>IFERROR(VLOOKUP(C959,_PACKAGES_MAP[],3,FALSE),"-")</f>
        <v>-</v>
      </c>
      <c r="C959" s="32" t="s">
        <v>345</v>
      </c>
      <c r="D959" s="32" t="s">
        <v>19</v>
      </c>
      <c r="E959" s="32" t="s">
        <v>652</v>
      </c>
      <c r="F959" s="32" t="str">
        <f>VLOOKUP(C959,_RESOURCE_MAP[],2,FALSE)</f>
        <v>QoS Tagging Rule</v>
      </c>
      <c r="G959" s="46" t="str">
        <f>CONCATENATE(F959," ",VLOOKUP(E959,_FIELDS_DESCRIPTION_MAP[],2,FALSE))</f>
        <v>QoS Tagging Rule source IP address.</v>
      </c>
      <c r="H959" s="32" t="s">
        <v>635</v>
      </c>
      <c r="I959" s="32" t="s">
        <v>564</v>
      </c>
      <c r="J959" s="32" t="s">
        <v>561</v>
      </c>
      <c r="K959" s="34" t="s">
        <v>1182</v>
      </c>
      <c r="L959" s="34" t="s">
        <v>1</v>
      </c>
      <c r="M959" s="34" t="s">
        <v>1</v>
      </c>
      <c r="N959" s="72" t="str">
        <f t="shared" si="14"/>
        <v xml:space="preserve">Default Value is "null". </v>
      </c>
    </row>
    <row r="960" spans="1:14" s="1" customFormat="1" x14ac:dyDescent="0.25">
      <c r="A960" s="33">
        <f>VLOOKUP(C960,_RESOURCE_MAP[],3,FALSE)</f>
        <v>2</v>
      </c>
      <c r="B960" s="25" t="str">
        <f>IFERROR(VLOOKUP(C960,_PACKAGES_MAP[],3,FALSE),"-")</f>
        <v>-</v>
      </c>
      <c r="C960" s="32" t="s">
        <v>345</v>
      </c>
      <c r="D960" s="32" t="s">
        <v>19</v>
      </c>
      <c r="E960" s="32" t="s">
        <v>655</v>
      </c>
      <c r="F960" s="32" t="str">
        <f>VLOOKUP(C960,_RESOURCE_MAP[],2,FALSE)</f>
        <v>QoS Tagging Rule</v>
      </c>
      <c r="G960" s="46" t="str">
        <f>CONCATENATE(F960," ",VLOOKUP(E960,_FIELDS_DESCRIPTION_MAP[],2,FALSE))</f>
        <v>QoS Tagging Rule destination MAC address.</v>
      </c>
      <c r="H960" s="32" t="s">
        <v>2591</v>
      </c>
      <c r="I960" s="32" t="s">
        <v>564</v>
      </c>
      <c r="J960" s="32" t="s">
        <v>561</v>
      </c>
      <c r="K960" s="34" t="s">
        <v>1182</v>
      </c>
      <c r="L960" s="34" t="s">
        <v>1</v>
      </c>
      <c r="M960" s="34" t="s">
        <v>1241</v>
      </c>
      <c r="N960" s="72" t="str">
        <f t="shared" si="14"/>
        <v>Default Value is "null". Format is AA:BB:CC:00:11:22:33.</v>
      </c>
    </row>
    <row r="961" spans="1:14" s="1" customFormat="1" x14ac:dyDescent="0.25">
      <c r="A961" s="33">
        <f>VLOOKUP(C961,_RESOURCE_MAP[],3,FALSE)</f>
        <v>2</v>
      </c>
      <c r="B961" s="25" t="str">
        <f>IFERROR(VLOOKUP(C961,_PACKAGES_MAP[],3,FALSE),"-")</f>
        <v>-</v>
      </c>
      <c r="C961" s="32" t="s">
        <v>345</v>
      </c>
      <c r="D961" s="32" t="s">
        <v>19</v>
      </c>
      <c r="E961" s="32" t="s">
        <v>654</v>
      </c>
      <c r="F961" s="32" t="str">
        <f>VLOOKUP(C961,_RESOURCE_MAP[],2,FALSE)</f>
        <v>QoS Tagging Rule</v>
      </c>
      <c r="G961" s="46" t="str">
        <f>CONCATENATE(F961," ",VLOOKUP(E961,_FIELDS_DESCRIPTION_MAP[],2,FALSE))</f>
        <v>QoS Tagging Rule source MAD address.</v>
      </c>
      <c r="H961" s="32" t="s">
        <v>2591</v>
      </c>
      <c r="I961" s="32" t="s">
        <v>564</v>
      </c>
      <c r="J961" s="32" t="s">
        <v>561</v>
      </c>
      <c r="K961" s="34" t="s">
        <v>1182</v>
      </c>
      <c r="L961" s="34" t="s">
        <v>1</v>
      </c>
      <c r="M961" s="34" t="s">
        <v>1241</v>
      </c>
      <c r="N961" s="72" t="str">
        <f t="shared" si="14"/>
        <v>Default Value is "null". Format is AA:BB:CC:00:11:22:33.</v>
      </c>
    </row>
    <row r="962" spans="1:14" s="1" customFormat="1" x14ac:dyDescent="0.25">
      <c r="A962" s="33">
        <f>VLOOKUP(C962,_RESOURCE_MAP[],3,FALSE)</f>
        <v>2</v>
      </c>
      <c r="B962" s="25" t="str">
        <f>IFERROR(VLOOKUP(C962,_PACKAGES_MAP[],3,FALSE),"-")</f>
        <v>-</v>
      </c>
      <c r="C962" s="32" t="s">
        <v>345</v>
      </c>
      <c r="D962" s="32" t="s">
        <v>19</v>
      </c>
      <c r="E962" s="32" t="s">
        <v>360</v>
      </c>
      <c r="F962" s="32" t="str">
        <f>VLOOKUP(C962,_RESOURCE_MAP[],2,FALSE)</f>
        <v>QoS Tagging Rule</v>
      </c>
      <c r="G962" s="46" t="str">
        <f>CONCATENATE(F962," ",VLOOKUP(E962,_FIELDS_DESCRIPTION_MAP[],2,FALSE))</f>
        <v>QoS Tagging Rule name (alias).</v>
      </c>
      <c r="H962" s="32" t="s">
        <v>565</v>
      </c>
      <c r="I962" s="32" t="s">
        <v>564</v>
      </c>
      <c r="J962" s="32" t="s">
        <v>552</v>
      </c>
      <c r="K962" s="34" t="s">
        <v>1</v>
      </c>
      <c r="L962" s="34" t="s">
        <v>1194</v>
      </c>
      <c r="M962" s="34" t="s">
        <v>1</v>
      </c>
      <c r="N962" s="72" t="str">
        <f t="shared" ref="N962:N1025" si="15">IF(AND(K962="-",L962="-",M962="-"),"-",CONCATENATE(IF(K962="-","",CONCATENATE("Default Value is """,K962,""". ")),IF(L962="-","",CONCATENATE("Possible values are ",L962,". ")),IF(M962="-","",CONCATENATE("Format is ",M962,"."))))</f>
        <v xml:space="preserve">Possible values are any string with length from 1 up to 64 chars. </v>
      </c>
    </row>
    <row r="963" spans="1:14" s="1" customFormat="1" x14ac:dyDescent="0.25">
      <c r="A963" s="33">
        <f>VLOOKUP(C963,_RESOURCE_MAP[],3,FALSE)</f>
        <v>2</v>
      </c>
      <c r="B963" s="25" t="str">
        <f>IFERROR(VLOOKUP(C963,_PACKAGES_MAP[],3,FALSE),"-")</f>
        <v>-</v>
      </c>
      <c r="C963" s="32" t="s">
        <v>345</v>
      </c>
      <c r="D963" s="32" t="s">
        <v>19</v>
      </c>
      <c r="E963" s="32" t="s">
        <v>657</v>
      </c>
      <c r="F963" s="32" t="str">
        <f>VLOOKUP(C963,_RESOURCE_MAP[],2,FALSE)</f>
        <v>QoS Tagging Rule</v>
      </c>
      <c r="G963" s="46" t="str">
        <f>CONCATENATE(F963," ",VLOOKUP(E963,_FIELDS_DESCRIPTION_MAP[],2,FALSE))</f>
        <v>QoS Tagging Rule destination transport port.</v>
      </c>
      <c r="H963" s="32" t="s">
        <v>570</v>
      </c>
      <c r="I963" s="32" t="s">
        <v>564</v>
      </c>
      <c r="J963" s="32" t="s">
        <v>561</v>
      </c>
      <c r="K963" s="34" t="s">
        <v>1182</v>
      </c>
      <c r="L963" s="34" t="s">
        <v>1264</v>
      </c>
      <c r="M963" s="34" t="s">
        <v>1</v>
      </c>
      <c r="N963" s="72" t="str">
        <f t="shared" si="15"/>
        <v xml:space="preserve">Default Value is "null". Possible values are 0-65536. </v>
      </c>
    </row>
    <row r="964" spans="1:14" s="1" customFormat="1" x14ac:dyDescent="0.25">
      <c r="A964" s="33">
        <f>VLOOKUP(C964,_RESOURCE_MAP[],3,FALSE)</f>
        <v>2</v>
      </c>
      <c r="B964" s="25" t="str">
        <f>IFERROR(VLOOKUP(C964,_PACKAGES_MAP[],3,FALSE),"-")</f>
        <v>-</v>
      </c>
      <c r="C964" s="32" t="s">
        <v>345</v>
      </c>
      <c r="D964" s="32" t="s">
        <v>19</v>
      </c>
      <c r="E964" s="32" t="s">
        <v>656</v>
      </c>
      <c r="F964" s="32" t="str">
        <f>VLOOKUP(C964,_RESOURCE_MAP[],2,FALSE)</f>
        <v>QoS Tagging Rule</v>
      </c>
      <c r="G964" s="46" t="str">
        <f>CONCATENATE(F964," ",VLOOKUP(E964,_FIELDS_DESCRIPTION_MAP[],2,FALSE))</f>
        <v>QoS Tagging Rule source transport port.</v>
      </c>
      <c r="H964" s="32" t="s">
        <v>565</v>
      </c>
      <c r="I964" s="32" t="s">
        <v>564</v>
      </c>
      <c r="J964" s="32" t="s">
        <v>561</v>
      </c>
      <c r="K964" s="34" t="s">
        <v>1182</v>
      </c>
      <c r="L964" s="34" t="s">
        <v>1264</v>
      </c>
      <c r="M964" s="34" t="s">
        <v>1</v>
      </c>
      <c r="N964" s="72" t="str">
        <f t="shared" si="15"/>
        <v xml:space="preserve">Default Value is "null". Possible values are 0-65536. </v>
      </c>
    </row>
    <row r="965" spans="1:14" s="1" customFormat="1" x14ac:dyDescent="0.25">
      <c r="A965" s="33">
        <f>VLOOKUP(C965,_RESOURCE_MAP[],3,FALSE)</f>
        <v>2</v>
      </c>
      <c r="B965" s="25" t="str">
        <f>IFERROR(VLOOKUP(C965,_PACKAGES_MAP[],3,FALSE),"-")</f>
        <v>-</v>
      </c>
      <c r="C965" s="32" t="s">
        <v>345</v>
      </c>
      <c r="D965" s="32" t="s">
        <v>19</v>
      </c>
      <c r="E965" s="32" t="s">
        <v>691</v>
      </c>
      <c r="F965" s="32" t="str">
        <f>VLOOKUP(C965,_RESOURCE_MAP[],2,FALSE)</f>
        <v>QoS Tagging Rule</v>
      </c>
      <c r="G965" s="46" t="str">
        <f>CONCATENATE(F965," ",VLOOKUP(E965,_FIELDS_DESCRIPTION_MAP[],2,FALSE))</f>
        <v>QoS Tagging Rule DSCP value to tag on traffic.</v>
      </c>
      <c r="H965" s="32" t="s">
        <v>565</v>
      </c>
      <c r="I965" s="32" t="s">
        <v>564</v>
      </c>
      <c r="J965" s="32" t="s">
        <v>561</v>
      </c>
      <c r="K965" s="34" t="s">
        <v>1182</v>
      </c>
      <c r="L965" s="34" t="s">
        <v>1313</v>
      </c>
      <c r="M965" s="34" t="s">
        <v>1</v>
      </c>
      <c r="N965" s="72" t="str">
        <f t="shared" si="15"/>
        <v xml:space="preserve">Default Value is "null". Possible values are CS0, "CS1", "AF11", "AF12", "AF13", "CS2", "AF21", "AF22", "AF23", "CS3", "AF31", "AF32", "AF33", "CS4", "AF41", "AF42", "AF43", "CS5", "EF", "CS6", "CS7". </v>
      </c>
    </row>
    <row r="966" spans="1:14" s="1" customFormat="1" x14ac:dyDescent="0.25">
      <c r="A966" s="33">
        <f>VLOOKUP(C966,_RESOURCE_MAP[],3,FALSE)</f>
        <v>2</v>
      </c>
      <c r="B966" s="25" t="str">
        <f>IFERROR(VLOOKUP(C966,_PACKAGES_MAP[],3,FALSE),"-")</f>
        <v>-</v>
      </c>
      <c r="C966" s="32" t="s">
        <v>345</v>
      </c>
      <c r="D966" s="32" t="s">
        <v>19</v>
      </c>
      <c r="E966" s="32" t="s">
        <v>692</v>
      </c>
      <c r="F966" s="32" t="str">
        <f>VLOOKUP(C966,_RESOURCE_MAP[],2,FALSE)</f>
        <v>QoS Tagging Rule</v>
      </c>
      <c r="G966" s="46" t="str">
        <f>CONCATENATE(F966," ",VLOOKUP(E966,_FIELDS_DESCRIPTION_MAP[],2,FALSE))</f>
        <v>QoS Tagging Rule P-Bit value to tag on traffic.</v>
      </c>
      <c r="H966" s="32" t="s">
        <v>565</v>
      </c>
      <c r="I966" s="32" t="s">
        <v>564</v>
      </c>
      <c r="J966" s="32" t="s">
        <v>561</v>
      </c>
      <c r="K966" s="34" t="s">
        <v>1182</v>
      </c>
      <c r="L966" s="34" t="s">
        <v>1312</v>
      </c>
      <c r="M966" s="34" t="s">
        <v>1</v>
      </c>
      <c r="N966" s="72" t="str">
        <f t="shared" si="15"/>
        <v xml:space="preserve">Default Value is "null". Possible values are 0-7. </v>
      </c>
    </row>
    <row r="967" spans="1:14" s="1" customFormat="1" x14ac:dyDescent="0.25">
      <c r="A967" s="33">
        <f>VLOOKUP(C967,_RESOURCE_MAP[],3,FALSE)</f>
        <v>2</v>
      </c>
      <c r="B967" s="25" t="str">
        <f>IFERROR(VLOOKUP(C967,_PACKAGES_MAP[],3,FALSE),"-")</f>
        <v>-</v>
      </c>
      <c r="C967" s="32" t="s">
        <v>345</v>
      </c>
      <c r="D967" s="32" t="s">
        <v>19</v>
      </c>
      <c r="E967" s="32" t="s">
        <v>693</v>
      </c>
      <c r="F967" s="32" t="str">
        <f>VLOOKUP(C967,_RESOURCE_MAP[],2,FALSE)</f>
        <v>QoS Tagging Rule</v>
      </c>
      <c r="G967" s="46" t="str">
        <f>CONCATENATE(F967," ",VLOOKUP(E967,_FIELDS_DESCRIPTION_MAP[],2,FALSE))</f>
        <v>QoS Tagging Rule WMM value to tag on traffic.</v>
      </c>
      <c r="H967" s="32" t="s">
        <v>565</v>
      </c>
      <c r="I967" s="32" t="s">
        <v>564</v>
      </c>
      <c r="J967" s="32" t="s">
        <v>561</v>
      </c>
      <c r="K967" s="34" t="s">
        <v>1182</v>
      </c>
      <c r="L967" s="34" t="s">
        <v>1311</v>
      </c>
      <c r="M967" s="34" t="s">
        <v>1</v>
      </c>
      <c r="N967" s="72" t="str">
        <f t="shared" si="15"/>
        <v xml:space="preserve">Default Value is "null". Possible values are "AC_BE", "AC_BK", "AC_VI", "AC_VO". </v>
      </c>
    </row>
    <row r="968" spans="1:14" s="1" customFormat="1" x14ac:dyDescent="0.25">
      <c r="A968" s="33">
        <f>VLOOKUP(C968,_RESOURCE_MAP[],3,FALSE)</f>
        <v>2</v>
      </c>
      <c r="B968" s="25" t="str">
        <f>IFERROR(VLOOKUP(C968,_PACKAGES_MAP[],3,FALSE),"-")</f>
        <v>-</v>
      </c>
      <c r="C968" s="32" t="s">
        <v>345</v>
      </c>
      <c r="D968" s="32" t="s">
        <v>19</v>
      </c>
      <c r="E968" s="32" t="s">
        <v>604</v>
      </c>
      <c r="F968" s="32" t="str">
        <f>VLOOKUP(C968,_RESOURCE_MAP[],2,FALSE)</f>
        <v>QoS Tagging Rule</v>
      </c>
      <c r="G968" s="46" t="str">
        <f>CONCATENATE(F968," ",VLOOKUP(E968,_FIELDS_DESCRIPTION_MAP[],2,FALSE))</f>
        <v>QoS Tagging Rule transport protocol.</v>
      </c>
      <c r="H968" s="32" t="s">
        <v>565</v>
      </c>
      <c r="I968" s="32" t="s">
        <v>564</v>
      </c>
      <c r="J968" s="32" t="s">
        <v>561</v>
      </c>
      <c r="K968" s="34" t="s">
        <v>1182</v>
      </c>
      <c r="L968" s="34" t="s">
        <v>1277</v>
      </c>
      <c r="M968" s="34" t="s">
        <v>1</v>
      </c>
      <c r="N968" s="72" t="str">
        <f t="shared" si="15"/>
        <v xml:space="preserve">Default Value is "null". Possible values are "TCP" or "UDP". </v>
      </c>
    </row>
    <row r="969" spans="1:14" s="1" customFormat="1" x14ac:dyDescent="0.25">
      <c r="A969" s="33">
        <f>VLOOKUP(C969,_RESOURCE_MAP[],3,FALSE)</f>
        <v>2</v>
      </c>
      <c r="B969" s="25" t="str">
        <f>IFERROR(VLOOKUP(C969,_PACKAGES_MAP[],3,FALSE),"-")</f>
        <v>-</v>
      </c>
      <c r="C969" s="32" t="s">
        <v>345</v>
      </c>
      <c r="D969" s="32" t="s">
        <v>20</v>
      </c>
      <c r="E969" s="32" t="s">
        <v>569</v>
      </c>
      <c r="F969" s="32" t="str">
        <f>VLOOKUP(C969,_RESOURCE_MAP[],2,FALSE)</f>
        <v>QoS Tagging Rule</v>
      </c>
      <c r="G969" s="46" t="str">
        <f>CONCATENATE(F969," ",VLOOKUP(E969,_FIELDS_DESCRIPTION_MAP[],2,FALSE))</f>
        <v>QoS Tagging Rule maximum number of returned entries.</v>
      </c>
      <c r="H969" s="32" t="s">
        <v>570</v>
      </c>
      <c r="I969" s="32" t="s">
        <v>563</v>
      </c>
      <c r="J969" s="32" t="s">
        <v>561</v>
      </c>
      <c r="K969" s="34" t="s">
        <v>1186</v>
      </c>
      <c r="L969" s="34" t="s">
        <v>1187</v>
      </c>
      <c r="M969" s="34" t="s">
        <v>1</v>
      </c>
      <c r="N969" s="72" t="str">
        <f t="shared" si="15"/>
        <v xml:space="preserve">Default Value is "0". Possible values are "0" to fetch all entries or positive integer. </v>
      </c>
    </row>
    <row r="970" spans="1:14" s="1" customFormat="1" x14ac:dyDescent="0.25">
      <c r="A970" s="33">
        <f>VLOOKUP(C970,_RESOURCE_MAP[],3,FALSE)</f>
        <v>2</v>
      </c>
      <c r="B970" s="25" t="str">
        <f>IFERROR(VLOOKUP(C970,_PACKAGES_MAP[],3,FALSE),"-")</f>
        <v>-</v>
      </c>
      <c r="C970" s="32" t="s">
        <v>345</v>
      </c>
      <c r="D970" s="32" t="s">
        <v>20</v>
      </c>
      <c r="E970" s="32" t="s">
        <v>20</v>
      </c>
      <c r="F970" s="32" t="str">
        <f>VLOOKUP(C970,_RESOURCE_MAP[],2,FALSE)</f>
        <v>QoS Tagging Rule</v>
      </c>
      <c r="G970" s="46" t="str">
        <f>CONCATENATE(F970," ",VLOOKUP(E970,_FIELDS_DESCRIPTION_MAP[],2,FALSE))</f>
        <v>QoS Tagging Rule list of entries.</v>
      </c>
      <c r="H970" s="32" t="s">
        <v>20</v>
      </c>
      <c r="I970" s="32" t="s">
        <v>572</v>
      </c>
      <c r="J970" s="32" t="s">
        <v>1</v>
      </c>
      <c r="K970" s="34" t="s">
        <v>1</v>
      </c>
      <c r="L970" s="34" t="s">
        <v>1</v>
      </c>
      <c r="M970" s="34" t="s">
        <v>1</v>
      </c>
      <c r="N970" s="72" t="str">
        <f t="shared" si="15"/>
        <v>-</v>
      </c>
    </row>
    <row r="971" spans="1:14" s="1" customFormat="1" x14ac:dyDescent="0.25">
      <c r="A971" s="33">
        <f>VLOOKUP(C971,_RESOURCE_MAP[],3,FALSE)</f>
        <v>2</v>
      </c>
      <c r="B971" s="25" t="str">
        <f>IFERROR(VLOOKUP(C971,_PACKAGES_MAP[],3,FALSE),"-")</f>
        <v>-</v>
      </c>
      <c r="C971" s="32" t="s">
        <v>345</v>
      </c>
      <c r="D971" s="32" t="s">
        <v>20</v>
      </c>
      <c r="E971" s="32" t="s">
        <v>571</v>
      </c>
      <c r="F971" s="32" t="str">
        <f>VLOOKUP(C971,_RESOURCE_MAP[],2,FALSE)</f>
        <v>QoS Tagging Rule</v>
      </c>
      <c r="G971" s="46" t="str">
        <f>CONCATENATE(F971," ",VLOOKUP(E971,_FIELDS_DESCRIPTION_MAP[],2,FALSE))</f>
        <v>QoS Tagging Rule list start offset.</v>
      </c>
      <c r="H971" s="32" t="s">
        <v>570</v>
      </c>
      <c r="I971" s="32" t="s">
        <v>563</v>
      </c>
      <c r="J971" s="32" t="s">
        <v>561</v>
      </c>
      <c r="K971" s="34" t="s">
        <v>1186</v>
      </c>
      <c r="L971" s="34" t="s">
        <v>1187</v>
      </c>
      <c r="M971" s="34" t="s">
        <v>1</v>
      </c>
      <c r="N971" s="72" t="str">
        <f t="shared" si="15"/>
        <v xml:space="preserve">Default Value is "0". Possible values are "0" to fetch all entries or positive integer. </v>
      </c>
    </row>
    <row r="972" spans="1:14" s="1" customFormat="1" x14ac:dyDescent="0.25">
      <c r="A972" s="33">
        <f>VLOOKUP(C972,_RESOURCE_MAP[],3,FALSE)</f>
        <v>2</v>
      </c>
      <c r="B972" s="25" t="str">
        <f>IFERROR(VLOOKUP(C972,_PACKAGES_MAP[],3,FALSE),"-")</f>
        <v>-</v>
      </c>
      <c r="C972" s="32" t="s">
        <v>346</v>
      </c>
      <c r="D972" s="32" t="s">
        <v>22</v>
      </c>
      <c r="E972" s="32" t="s">
        <v>566</v>
      </c>
      <c r="F972" s="32" t="str">
        <f>VLOOKUP(C972,_RESOURCE_MAP[],2,FALSE)</f>
        <v>QoS Tagging Rule</v>
      </c>
      <c r="G972" s="46" t="str">
        <f>CONCATENATE(F972," ",VLOOKUP(E972,_FIELDS_DESCRIPTION_MAP[],2,FALSE))</f>
        <v>QoS Tagging Rule administrative status.</v>
      </c>
      <c r="H972" s="32" t="s">
        <v>567</v>
      </c>
      <c r="I972" s="32" t="s">
        <v>572</v>
      </c>
      <c r="J972" s="32" t="s">
        <v>1</v>
      </c>
      <c r="K972" s="34" t="s">
        <v>1</v>
      </c>
      <c r="L972" s="34" t="s">
        <v>1184</v>
      </c>
      <c r="M972" s="34" t="s">
        <v>1</v>
      </c>
      <c r="N972" s="72" t="str">
        <f t="shared" si="15"/>
        <v xml:space="preserve">Possible values are "true" or "false". </v>
      </c>
    </row>
    <row r="973" spans="1:14" s="1" customFormat="1" x14ac:dyDescent="0.25">
      <c r="A973" s="33">
        <f>VLOOKUP(C973,_RESOURCE_MAP[],3,FALSE)</f>
        <v>2</v>
      </c>
      <c r="B973" s="25" t="str">
        <f>IFERROR(VLOOKUP(C973,_PACKAGES_MAP[],3,FALSE),"-")</f>
        <v>-</v>
      </c>
      <c r="C973" s="32" t="s">
        <v>346</v>
      </c>
      <c r="D973" s="32" t="s">
        <v>22</v>
      </c>
      <c r="E973" s="32" t="s">
        <v>558</v>
      </c>
      <c r="F973" s="32" t="str">
        <f>VLOOKUP(C973,_RESOURCE_MAP[],2,FALSE)</f>
        <v>QoS Tagging Rule</v>
      </c>
      <c r="G973" s="46" t="str">
        <f>CONCATENATE(F973," ",VLOOKUP(E973,_FIELDS_DESCRIPTION_MAP[],2,FALSE))</f>
        <v>QoS Tagging Rule unique identifier.</v>
      </c>
      <c r="H973" s="32" t="s">
        <v>565</v>
      </c>
      <c r="I973" s="32" t="s">
        <v>572</v>
      </c>
      <c r="J973" s="32" t="s">
        <v>1</v>
      </c>
      <c r="K973" s="34" t="s">
        <v>1</v>
      </c>
      <c r="L973" s="34" t="s">
        <v>1194</v>
      </c>
      <c r="M973" s="34" t="s">
        <v>1193</v>
      </c>
      <c r="N973" s="72" t="str">
        <f t="shared" si="15"/>
        <v>Possible values are any string with length from 1 up to 64 chars. Format is 1 up to 64 chars.</v>
      </c>
    </row>
    <row r="974" spans="1:14" s="1" customFormat="1" x14ac:dyDescent="0.25">
      <c r="A974" s="33">
        <f>VLOOKUP(C974,_RESOURCE_MAP[],3,FALSE)</f>
        <v>2</v>
      </c>
      <c r="B974" s="25" t="str">
        <f>IFERROR(VLOOKUP(C974,_PACKAGES_MAP[],3,FALSE),"-")</f>
        <v>-</v>
      </c>
      <c r="C974" s="32" t="s">
        <v>346</v>
      </c>
      <c r="D974" s="32" t="s">
        <v>22</v>
      </c>
      <c r="E974" s="32" t="s">
        <v>659</v>
      </c>
      <c r="F974" s="32" t="str">
        <f>VLOOKUP(C974,_RESOURCE_MAP[],2,FALSE)</f>
        <v>QoS Tagging Rule</v>
      </c>
      <c r="G974" s="46" t="str">
        <f>CONCATENATE(F974," ",VLOOKUP(E974,_FIELDS_DESCRIPTION_MAP[],2,FALSE))</f>
        <v>QoS Tagging Rule destination IP interfaces.</v>
      </c>
      <c r="H974" s="32" t="s">
        <v>565</v>
      </c>
      <c r="I974" s="32" t="s">
        <v>572</v>
      </c>
      <c r="J974" s="32" t="s">
        <v>1</v>
      </c>
      <c r="K974" s="34" t="s">
        <v>1</v>
      </c>
      <c r="L974" s="34" t="s">
        <v>1232</v>
      </c>
      <c r="M974" s="34" t="s">
        <v>1</v>
      </c>
      <c r="N974" s="72" t="str">
        <f t="shared" si="15"/>
        <v xml:space="preserve">Possible values are valid "Interfaces.IP.{InterfaceId}" object. </v>
      </c>
    </row>
    <row r="975" spans="1:14" s="1" customFormat="1" x14ac:dyDescent="0.25">
      <c r="A975" s="33">
        <f>VLOOKUP(C975,_RESOURCE_MAP[],3,FALSE)</f>
        <v>2</v>
      </c>
      <c r="B975" s="25" t="str">
        <f>IFERROR(VLOOKUP(C975,_PACKAGES_MAP[],3,FALSE),"-")</f>
        <v>-</v>
      </c>
      <c r="C975" s="32" t="s">
        <v>346</v>
      </c>
      <c r="D975" s="32" t="s">
        <v>22</v>
      </c>
      <c r="E975" s="32" t="s">
        <v>658</v>
      </c>
      <c r="F975" s="32" t="str">
        <f>VLOOKUP(C975,_RESOURCE_MAP[],2,FALSE)</f>
        <v>QoS Tagging Rule</v>
      </c>
      <c r="G975" s="46" t="str">
        <f>CONCATENATE(F975," ",VLOOKUP(E975,_FIELDS_DESCRIPTION_MAP[],2,FALSE))</f>
        <v>QoS Tagging Rule source IP interface.</v>
      </c>
      <c r="H975" s="32" t="s">
        <v>565</v>
      </c>
      <c r="I975" s="32" t="s">
        <v>572</v>
      </c>
      <c r="J975" s="32" t="s">
        <v>1</v>
      </c>
      <c r="K975" s="34" t="s">
        <v>1</v>
      </c>
      <c r="L975" s="34" t="s">
        <v>1232</v>
      </c>
      <c r="M975" s="34" t="s">
        <v>1</v>
      </c>
      <c r="N975" s="72" t="str">
        <f t="shared" si="15"/>
        <v xml:space="preserve">Possible values are valid "Interfaces.IP.{InterfaceId}" object. </v>
      </c>
    </row>
    <row r="976" spans="1:14" s="1" customFormat="1" x14ac:dyDescent="0.25">
      <c r="A976" s="33">
        <f>VLOOKUP(C976,_RESOURCE_MAP[],3,FALSE)</f>
        <v>2</v>
      </c>
      <c r="B976" s="25" t="str">
        <f>IFERROR(VLOOKUP(C976,_PACKAGES_MAP[],3,FALSE),"-")</f>
        <v>-</v>
      </c>
      <c r="C976" s="32" t="s">
        <v>346</v>
      </c>
      <c r="D976" s="32" t="s">
        <v>22</v>
      </c>
      <c r="E976" s="32" t="s">
        <v>653</v>
      </c>
      <c r="F976" s="32" t="str">
        <f>VLOOKUP(C976,_RESOURCE_MAP[],2,FALSE)</f>
        <v>QoS Tagging Rule</v>
      </c>
      <c r="G976" s="46" t="str">
        <f>CONCATENATE(F976," ",VLOOKUP(E976,_FIELDS_DESCRIPTION_MAP[],2,FALSE))</f>
        <v>QoS Tagging Rule destination IP address.</v>
      </c>
      <c r="H976" s="32" t="s">
        <v>635</v>
      </c>
      <c r="I976" s="32" t="s">
        <v>572</v>
      </c>
      <c r="J976" s="32" t="s">
        <v>1</v>
      </c>
      <c r="K976" s="34" t="s">
        <v>1</v>
      </c>
      <c r="L976" s="34" t="s">
        <v>1</v>
      </c>
      <c r="M976" s="34" t="s">
        <v>1</v>
      </c>
      <c r="N976" s="72" t="str">
        <f t="shared" si="15"/>
        <v>-</v>
      </c>
    </row>
    <row r="977" spans="1:14" s="1" customFormat="1" x14ac:dyDescent="0.25">
      <c r="A977" s="33">
        <f>VLOOKUP(C977,_RESOURCE_MAP[],3,FALSE)</f>
        <v>2</v>
      </c>
      <c r="B977" s="25" t="str">
        <f>IFERROR(VLOOKUP(C977,_PACKAGES_MAP[],3,FALSE),"-")</f>
        <v>-</v>
      </c>
      <c r="C977" s="32" t="s">
        <v>346</v>
      </c>
      <c r="D977" s="32" t="s">
        <v>22</v>
      </c>
      <c r="E977" s="32" t="s">
        <v>652</v>
      </c>
      <c r="F977" s="32" t="str">
        <f>VLOOKUP(C977,_RESOURCE_MAP[],2,FALSE)</f>
        <v>QoS Tagging Rule</v>
      </c>
      <c r="G977" s="46" t="str">
        <f>CONCATENATE(F977," ",VLOOKUP(E977,_FIELDS_DESCRIPTION_MAP[],2,FALSE))</f>
        <v>QoS Tagging Rule source IP address.</v>
      </c>
      <c r="H977" s="32" t="s">
        <v>635</v>
      </c>
      <c r="I977" s="32" t="s">
        <v>572</v>
      </c>
      <c r="J977" s="32" t="s">
        <v>1</v>
      </c>
      <c r="K977" s="34" t="s">
        <v>1</v>
      </c>
      <c r="L977" s="34" t="s">
        <v>1</v>
      </c>
      <c r="M977" s="34" t="s">
        <v>1</v>
      </c>
      <c r="N977" s="72" t="str">
        <f t="shared" si="15"/>
        <v>-</v>
      </c>
    </row>
    <row r="978" spans="1:14" s="1" customFormat="1" x14ac:dyDescent="0.25">
      <c r="A978" s="33">
        <f>VLOOKUP(C978,_RESOURCE_MAP[],3,FALSE)</f>
        <v>2</v>
      </c>
      <c r="B978" s="25" t="str">
        <f>IFERROR(VLOOKUP(C978,_PACKAGES_MAP[],3,FALSE),"-")</f>
        <v>-</v>
      </c>
      <c r="C978" s="32" t="s">
        <v>346</v>
      </c>
      <c r="D978" s="32" t="s">
        <v>22</v>
      </c>
      <c r="E978" s="32" t="s">
        <v>655</v>
      </c>
      <c r="F978" s="32" t="str">
        <f>VLOOKUP(C978,_RESOURCE_MAP[],2,FALSE)</f>
        <v>QoS Tagging Rule</v>
      </c>
      <c r="G978" s="46" t="str">
        <f>CONCATENATE(F978," ",VLOOKUP(E978,_FIELDS_DESCRIPTION_MAP[],2,FALSE))</f>
        <v>QoS Tagging Rule destination MAC address.</v>
      </c>
      <c r="H978" s="32" t="s">
        <v>2591</v>
      </c>
      <c r="I978" s="32" t="s">
        <v>572</v>
      </c>
      <c r="J978" s="32" t="s">
        <v>1</v>
      </c>
      <c r="K978" s="34" t="s">
        <v>1</v>
      </c>
      <c r="L978" s="34" t="s">
        <v>1</v>
      </c>
      <c r="M978" s="34" t="s">
        <v>1241</v>
      </c>
      <c r="N978" s="72" t="str">
        <f t="shared" si="15"/>
        <v>Format is AA:BB:CC:00:11:22:33.</v>
      </c>
    </row>
    <row r="979" spans="1:14" s="1" customFormat="1" x14ac:dyDescent="0.25">
      <c r="A979" s="33">
        <f>VLOOKUP(C979,_RESOURCE_MAP[],3,FALSE)</f>
        <v>2</v>
      </c>
      <c r="B979" s="25" t="str">
        <f>IFERROR(VLOOKUP(C979,_PACKAGES_MAP[],3,FALSE),"-")</f>
        <v>-</v>
      </c>
      <c r="C979" s="32" t="s">
        <v>346</v>
      </c>
      <c r="D979" s="32" t="s">
        <v>22</v>
      </c>
      <c r="E979" s="32" t="s">
        <v>654</v>
      </c>
      <c r="F979" s="32" t="str">
        <f>VLOOKUP(C979,_RESOURCE_MAP[],2,FALSE)</f>
        <v>QoS Tagging Rule</v>
      </c>
      <c r="G979" s="46" t="str">
        <f>CONCATENATE(F979," ",VLOOKUP(E979,_FIELDS_DESCRIPTION_MAP[],2,FALSE))</f>
        <v>QoS Tagging Rule source MAD address.</v>
      </c>
      <c r="H979" s="32" t="s">
        <v>2591</v>
      </c>
      <c r="I979" s="32" t="s">
        <v>572</v>
      </c>
      <c r="J979" s="32" t="s">
        <v>1</v>
      </c>
      <c r="K979" s="34" t="s">
        <v>1</v>
      </c>
      <c r="L979" s="34" t="s">
        <v>1</v>
      </c>
      <c r="M979" s="34" t="s">
        <v>1241</v>
      </c>
      <c r="N979" s="72" t="str">
        <f t="shared" si="15"/>
        <v>Format is AA:BB:CC:00:11:22:33.</v>
      </c>
    </row>
    <row r="980" spans="1:14" s="1" customFormat="1" x14ac:dyDescent="0.25">
      <c r="A980" s="33">
        <f>VLOOKUP(C980,_RESOURCE_MAP[],3,FALSE)</f>
        <v>2</v>
      </c>
      <c r="B980" s="25" t="str">
        <f>IFERROR(VLOOKUP(C980,_PACKAGES_MAP[],3,FALSE),"-")</f>
        <v>-</v>
      </c>
      <c r="C980" s="32" t="s">
        <v>346</v>
      </c>
      <c r="D980" s="32" t="s">
        <v>22</v>
      </c>
      <c r="E980" s="32" t="s">
        <v>360</v>
      </c>
      <c r="F980" s="32" t="str">
        <f>VLOOKUP(C980,_RESOURCE_MAP[],2,FALSE)</f>
        <v>QoS Tagging Rule</v>
      </c>
      <c r="G980" s="46" t="str">
        <f>CONCATENATE(F980," ",VLOOKUP(E980,_FIELDS_DESCRIPTION_MAP[],2,FALSE))</f>
        <v>QoS Tagging Rule name (alias).</v>
      </c>
      <c r="H980" s="32" t="s">
        <v>565</v>
      </c>
      <c r="I980" s="32" t="s">
        <v>572</v>
      </c>
      <c r="J980" s="32" t="s">
        <v>1</v>
      </c>
      <c r="K980" s="34" t="s">
        <v>1</v>
      </c>
      <c r="L980" s="34" t="s">
        <v>1194</v>
      </c>
      <c r="M980" s="34" t="s">
        <v>1</v>
      </c>
      <c r="N980" s="72" t="str">
        <f t="shared" si="15"/>
        <v xml:space="preserve">Possible values are any string with length from 1 up to 64 chars. </v>
      </c>
    </row>
    <row r="981" spans="1:14" s="1" customFormat="1" x14ac:dyDescent="0.25">
      <c r="A981" s="33">
        <f>VLOOKUP(C981,_RESOURCE_MAP[],3,FALSE)</f>
        <v>2</v>
      </c>
      <c r="B981" s="25" t="str">
        <f>IFERROR(VLOOKUP(C981,_PACKAGES_MAP[],3,FALSE),"-")</f>
        <v>-</v>
      </c>
      <c r="C981" s="32" t="s">
        <v>346</v>
      </c>
      <c r="D981" s="32" t="s">
        <v>22</v>
      </c>
      <c r="E981" s="32" t="s">
        <v>657</v>
      </c>
      <c r="F981" s="32" t="str">
        <f>VLOOKUP(C981,_RESOURCE_MAP[],2,FALSE)</f>
        <v>QoS Tagging Rule</v>
      </c>
      <c r="G981" s="46" t="str">
        <f>CONCATENATE(F981," ",VLOOKUP(E981,_FIELDS_DESCRIPTION_MAP[],2,FALSE))</f>
        <v>QoS Tagging Rule destination transport port.</v>
      </c>
      <c r="H981" s="32" t="s">
        <v>570</v>
      </c>
      <c r="I981" s="32" t="s">
        <v>572</v>
      </c>
      <c r="J981" s="32" t="s">
        <v>1</v>
      </c>
      <c r="K981" s="34" t="s">
        <v>1</v>
      </c>
      <c r="L981" s="34" t="s">
        <v>1264</v>
      </c>
      <c r="M981" s="34" t="s">
        <v>1</v>
      </c>
      <c r="N981" s="72" t="str">
        <f t="shared" si="15"/>
        <v xml:space="preserve">Possible values are 0-65536. </v>
      </c>
    </row>
    <row r="982" spans="1:14" s="1" customFormat="1" x14ac:dyDescent="0.25">
      <c r="A982" s="33">
        <f>VLOOKUP(C982,_RESOURCE_MAP[],3,FALSE)</f>
        <v>2</v>
      </c>
      <c r="B982" s="25" t="str">
        <f>IFERROR(VLOOKUP(C982,_PACKAGES_MAP[],3,FALSE),"-")</f>
        <v>-</v>
      </c>
      <c r="C982" s="32" t="s">
        <v>346</v>
      </c>
      <c r="D982" s="32" t="s">
        <v>22</v>
      </c>
      <c r="E982" s="32" t="s">
        <v>656</v>
      </c>
      <c r="F982" s="32" t="str">
        <f>VLOOKUP(C982,_RESOURCE_MAP[],2,FALSE)</f>
        <v>QoS Tagging Rule</v>
      </c>
      <c r="G982" s="46" t="str">
        <f>CONCATENATE(F982," ",VLOOKUP(E982,_FIELDS_DESCRIPTION_MAP[],2,FALSE))</f>
        <v>QoS Tagging Rule source transport port.</v>
      </c>
      <c r="H982" s="32" t="s">
        <v>565</v>
      </c>
      <c r="I982" s="32" t="s">
        <v>572</v>
      </c>
      <c r="J982" s="32" t="s">
        <v>1</v>
      </c>
      <c r="K982" s="34" t="s">
        <v>1</v>
      </c>
      <c r="L982" s="34" t="s">
        <v>1264</v>
      </c>
      <c r="M982" s="34" t="s">
        <v>1</v>
      </c>
      <c r="N982" s="72" t="str">
        <f t="shared" si="15"/>
        <v xml:space="preserve">Possible values are 0-65536. </v>
      </c>
    </row>
    <row r="983" spans="1:14" s="1" customFormat="1" x14ac:dyDescent="0.25">
      <c r="A983" s="33">
        <f>VLOOKUP(C983,_RESOURCE_MAP[],3,FALSE)</f>
        <v>2</v>
      </c>
      <c r="B983" s="25" t="str">
        <f>IFERROR(VLOOKUP(C983,_PACKAGES_MAP[],3,FALSE),"-")</f>
        <v>-</v>
      </c>
      <c r="C983" s="32" t="s">
        <v>346</v>
      </c>
      <c r="D983" s="32" t="s">
        <v>22</v>
      </c>
      <c r="E983" s="32" t="s">
        <v>660</v>
      </c>
      <c r="F983" s="32" t="str">
        <f>VLOOKUP(C983,_RESOURCE_MAP[],2,FALSE)</f>
        <v>QoS Tagging Rule</v>
      </c>
      <c r="G983" s="46" t="str">
        <f>CONCATENATE(F983," ",VLOOKUP(E983,_FIELDS_DESCRIPTION_MAP[],2,FALSE))</f>
        <v>QoS Tagging Rule hits count.</v>
      </c>
      <c r="H983" s="32" t="s">
        <v>570</v>
      </c>
      <c r="I983" s="32" t="s">
        <v>572</v>
      </c>
      <c r="J983" s="32" t="s">
        <v>1</v>
      </c>
      <c r="K983" s="34" t="s">
        <v>1</v>
      </c>
      <c r="L983" s="34" t="s">
        <v>1205</v>
      </c>
      <c r="M983" s="34" t="s">
        <v>1</v>
      </c>
      <c r="N983" s="72" t="str">
        <f t="shared" si="15"/>
        <v xml:space="preserve">Possible values are &gt;= 0. </v>
      </c>
    </row>
    <row r="984" spans="1:14" s="1" customFormat="1" x14ac:dyDescent="0.25">
      <c r="A984" s="33">
        <f>VLOOKUP(C984,_RESOURCE_MAP[],3,FALSE)</f>
        <v>2</v>
      </c>
      <c r="B984" s="25" t="str">
        <f>IFERROR(VLOOKUP(C984,_PACKAGES_MAP[],3,FALSE),"-")</f>
        <v>-</v>
      </c>
      <c r="C984" s="32" t="s">
        <v>346</v>
      </c>
      <c r="D984" s="32" t="s">
        <v>22</v>
      </c>
      <c r="E984" s="32" t="s">
        <v>691</v>
      </c>
      <c r="F984" s="32" t="str">
        <f>VLOOKUP(C984,_RESOURCE_MAP[],2,FALSE)</f>
        <v>QoS Tagging Rule</v>
      </c>
      <c r="G984" s="46" t="str">
        <f>CONCATENATE(F984," ",VLOOKUP(E984,_FIELDS_DESCRIPTION_MAP[],2,FALSE))</f>
        <v>QoS Tagging Rule DSCP value to tag on traffic.</v>
      </c>
      <c r="H984" s="32" t="s">
        <v>565</v>
      </c>
      <c r="I984" s="32" t="s">
        <v>572</v>
      </c>
      <c r="J984" s="32" t="s">
        <v>1</v>
      </c>
      <c r="K984" s="34" t="s">
        <v>1</v>
      </c>
      <c r="L984" s="34" t="s">
        <v>1313</v>
      </c>
      <c r="M984" s="34" t="s">
        <v>1</v>
      </c>
      <c r="N984" s="72" t="str">
        <f t="shared" si="15"/>
        <v xml:space="preserve">Possible values are CS0, "CS1", "AF11", "AF12", "AF13", "CS2", "AF21", "AF22", "AF23", "CS3", "AF31", "AF32", "AF33", "CS4", "AF41", "AF42", "AF43", "CS5", "EF", "CS6", "CS7". </v>
      </c>
    </row>
    <row r="985" spans="1:14" s="1" customFormat="1" x14ac:dyDescent="0.25">
      <c r="A985" s="33">
        <f>VLOOKUP(C985,_RESOURCE_MAP[],3,FALSE)</f>
        <v>2</v>
      </c>
      <c r="B985" s="25" t="str">
        <f>IFERROR(VLOOKUP(C985,_PACKAGES_MAP[],3,FALSE),"-")</f>
        <v>-</v>
      </c>
      <c r="C985" s="32" t="s">
        <v>346</v>
      </c>
      <c r="D985" s="32" t="s">
        <v>22</v>
      </c>
      <c r="E985" s="32" t="s">
        <v>692</v>
      </c>
      <c r="F985" s="32" t="str">
        <f>VLOOKUP(C985,_RESOURCE_MAP[],2,FALSE)</f>
        <v>QoS Tagging Rule</v>
      </c>
      <c r="G985" s="46" t="str">
        <f>CONCATENATE(F985," ",VLOOKUP(E985,_FIELDS_DESCRIPTION_MAP[],2,FALSE))</f>
        <v>QoS Tagging Rule P-Bit value to tag on traffic.</v>
      </c>
      <c r="H985" s="32" t="s">
        <v>565</v>
      </c>
      <c r="I985" s="32" t="s">
        <v>572</v>
      </c>
      <c r="J985" s="32" t="s">
        <v>1</v>
      </c>
      <c r="K985" s="34" t="s">
        <v>1</v>
      </c>
      <c r="L985" s="34" t="s">
        <v>1312</v>
      </c>
      <c r="M985" s="34" t="s">
        <v>1</v>
      </c>
      <c r="N985" s="72" t="str">
        <f t="shared" si="15"/>
        <v xml:space="preserve">Possible values are 0-7. </v>
      </c>
    </row>
    <row r="986" spans="1:14" s="1" customFormat="1" x14ac:dyDescent="0.25">
      <c r="A986" s="33">
        <f>VLOOKUP(C986,_RESOURCE_MAP[],3,FALSE)</f>
        <v>2</v>
      </c>
      <c r="B986" s="25" t="str">
        <f>IFERROR(VLOOKUP(C986,_PACKAGES_MAP[],3,FALSE),"-")</f>
        <v>-</v>
      </c>
      <c r="C986" s="32" t="s">
        <v>346</v>
      </c>
      <c r="D986" s="32" t="s">
        <v>22</v>
      </c>
      <c r="E986" s="32" t="s">
        <v>693</v>
      </c>
      <c r="F986" s="32" t="str">
        <f>VLOOKUP(C986,_RESOURCE_MAP[],2,FALSE)</f>
        <v>QoS Tagging Rule</v>
      </c>
      <c r="G986" s="46" t="str">
        <f>CONCATENATE(F986," ",VLOOKUP(E986,_FIELDS_DESCRIPTION_MAP[],2,FALSE))</f>
        <v>QoS Tagging Rule WMM value to tag on traffic.</v>
      </c>
      <c r="H986" s="32" t="s">
        <v>565</v>
      </c>
      <c r="I986" s="32" t="s">
        <v>572</v>
      </c>
      <c r="J986" s="32" t="s">
        <v>1</v>
      </c>
      <c r="K986" s="34" t="s">
        <v>1</v>
      </c>
      <c r="L986" s="34" t="s">
        <v>1311</v>
      </c>
      <c r="M986" s="34" t="s">
        <v>1</v>
      </c>
      <c r="N986" s="72" t="str">
        <f t="shared" si="15"/>
        <v xml:space="preserve">Possible values are "AC_BE", "AC_BK", "AC_VI", "AC_VO". </v>
      </c>
    </row>
    <row r="987" spans="1:14" s="1" customFormat="1" x14ac:dyDescent="0.25">
      <c r="A987" s="33">
        <f>VLOOKUP(C987,_RESOURCE_MAP[],3,FALSE)</f>
        <v>2</v>
      </c>
      <c r="B987" s="25" t="str">
        <f>IFERROR(VLOOKUP(C987,_PACKAGES_MAP[],3,FALSE),"-")</f>
        <v>-</v>
      </c>
      <c r="C987" s="32" t="s">
        <v>346</v>
      </c>
      <c r="D987" s="32" t="s">
        <v>22</v>
      </c>
      <c r="E987" s="32" t="s">
        <v>604</v>
      </c>
      <c r="F987" s="32" t="str">
        <f>VLOOKUP(C987,_RESOURCE_MAP[],2,FALSE)</f>
        <v>QoS Tagging Rule</v>
      </c>
      <c r="G987" s="46" t="str">
        <f>CONCATENATE(F987," ",VLOOKUP(E987,_FIELDS_DESCRIPTION_MAP[],2,FALSE))</f>
        <v>QoS Tagging Rule transport protocol.</v>
      </c>
      <c r="H987" s="32" t="s">
        <v>565</v>
      </c>
      <c r="I987" s="32" t="s">
        <v>572</v>
      </c>
      <c r="J987" s="32" t="s">
        <v>1</v>
      </c>
      <c r="K987" s="34" t="s">
        <v>1</v>
      </c>
      <c r="L987" s="34" t="s">
        <v>1277</v>
      </c>
      <c r="M987" s="34" t="s">
        <v>1</v>
      </c>
      <c r="N987" s="72" t="str">
        <f t="shared" si="15"/>
        <v xml:space="preserve">Possible values are "TCP" or "UDP". </v>
      </c>
    </row>
    <row r="988" spans="1:14" s="1" customFormat="1" x14ac:dyDescent="0.25">
      <c r="A988" s="33">
        <f>VLOOKUP(C988,_RESOURCE_MAP[],3,FALSE)</f>
        <v>2</v>
      </c>
      <c r="B988" s="25" t="str">
        <f>IFERROR(VLOOKUP(C988,_PACKAGES_MAP[],3,FALSE),"-")</f>
        <v>-</v>
      </c>
      <c r="C988" s="32" t="s">
        <v>346</v>
      </c>
      <c r="D988" s="32" t="s">
        <v>21</v>
      </c>
      <c r="E988" s="32" t="s">
        <v>566</v>
      </c>
      <c r="F988" s="32" t="str">
        <f>VLOOKUP(C988,_RESOURCE_MAP[],2,FALSE)</f>
        <v>QoS Tagging Rule</v>
      </c>
      <c r="G988" s="46" t="str">
        <f>CONCATENATE(F988," ",VLOOKUP(E988,_FIELDS_DESCRIPTION_MAP[],2,FALSE))</f>
        <v>QoS Tagging Rule administrative status.</v>
      </c>
      <c r="H988" s="32" t="s">
        <v>567</v>
      </c>
      <c r="I988" s="32" t="s">
        <v>564</v>
      </c>
      <c r="J988" s="32" t="s">
        <v>561</v>
      </c>
      <c r="K988" s="34" t="s">
        <v>1658</v>
      </c>
      <c r="L988" s="34" t="s">
        <v>1184</v>
      </c>
      <c r="M988" s="34" t="s">
        <v>1</v>
      </c>
      <c r="N988" s="72" t="str">
        <f t="shared" si="15"/>
        <v xml:space="preserve">Default Value is "the existing configuration". Possible values are "true" or "false". </v>
      </c>
    </row>
    <row r="989" spans="1:14" s="1" customFormat="1" x14ac:dyDescent="0.25">
      <c r="A989" s="33">
        <f>VLOOKUP(C989,_RESOURCE_MAP[],3,FALSE)</f>
        <v>2</v>
      </c>
      <c r="B989" s="25" t="str">
        <f>IFERROR(VLOOKUP(C989,_PACKAGES_MAP[],3,FALSE),"-")</f>
        <v>-</v>
      </c>
      <c r="C989" s="32" t="s">
        <v>346</v>
      </c>
      <c r="D989" s="32" t="s">
        <v>21</v>
      </c>
      <c r="E989" s="32" t="s">
        <v>659</v>
      </c>
      <c r="F989" s="32" t="str">
        <f>VLOOKUP(C989,_RESOURCE_MAP[],2,FALSE)</f>
        <v>QoS Tagging Rule</v>
      </c>
      <c r="G989" s="46" t="str">
        <f>CONCATENATE(F989," ",VLOOKUP(E989,_FIELDS_DESCRIPTION_MAP[],2,FALSE))</f>
        <v>QoS Tagging Rule destination IP interfaces.</v>
      </c>
      <c r="H989" s="32" t="s">
        <v>565</v>
      </c>
      <c r="I989" s="32" t="s">
        <v>564</v>
      </c>
      <c r="J989" s="32" t="s">
        <v>561</v>
      </c>
      <c r="K989" s="34" t="s">
        <v>1658</v>
      </c>
      <c r="L989" s="34" t="s">
        <v>1232</v>
      </c>
      <c r="M989" s="34" t="s">
        <v>1</v>
      </c>
      <c r="N989" s="72" t="str">
        <f t="shared" si="15"/>
        <v xml:space="preserve">Default Value is "the existing configuration". Possible values are valid "Interfaces.IP.{InterfaceId}" object. </v>
      </c>
    </row>
    <row r="990" spans="1:14" s="1" customFormat="1" x14ac:dyDescent="0.25">
      <c r="A990" s="33">
        <f>VLOOKUP(C990,_RESOURCE_MAP[],3,FALSE)</f>
        <v>2</v>
      </c>
      <c r="B990" s="25" t="str">
        <f>IFERROR(VLOOKUP(C990,_PACKAGES_MAP[],3,FALSE),"-")</f>
        <v>-</v>
      </c>
      <c r="C990" s="32" t="s">
        <v>346</v>
      </c>
      <c r="D990" s="32" t="s">
        <v>21</v>
      </c>
      <c r="E990" s="32" t="s">
        <v>658</v>
      </c>
      <c r="F990" s="32" t="str">
        <f>VLOOKUP(C990,_RESOURCE_MAP[],2,FALSE)</f>
        <v>QoS Tagging Rule</v>
      </c>
      <c r="G990" s="46" t="str">
        <f>CONCATENATE(F990," ",VLOOKUP(E990,_FIELDS_DESCRIPTION_MAP[],2,FALSE))</f>
        <v>QoS Tagging Rule source IP interface.</v>
      </c>
      <c r="H990" s="32" t="s">
        <v>565</v>
      </c>
      <c r="I990" s="32" t="s">
        <v>564</v>
      </c>
      <c r="J990" s="32" t="s">
        <v>561</v>
      </c>
      <c r="K990" s="34" t="s">
        <v>1658</v>
      </c>
      <c r="L990" s="34" t="s">
        <v>1232</v>
      </c>
      <c r="M990" s="34" t="s">
        <v>1</v>
      </c>
      <c r="N990" s="72" t="str">
        <f t="shared" si="15"/>
        <v xml:space="preserve">Default Value is "the existing configuration". Possible values are valid "Interfaces.IP.{InterfaceId}" object. </v>
      </c>
    </row>
    <row r="991" spans="1:14" s="1" customFormat="1" x14ac:dyDescent="0.25">
      <c r="A991" s="33">
        <f>VLOOKUP(C991,_RESOURCE_MAP[],3,FALSE)</f>
        <v>2</v>
      </c>
      <c r="B991" s="25" t="str">
        <f>IFERROR(VLOOKUP(C991,_PACKAGES_MAP[],3,FALSE),"-")</f>
        <v>-</v>
      </c>
      <c r="C991" s="32" t="s">
        <v>346</v>
      </c>
      <c r="D991" s="32" t="s">
        <v>21</v>
      </c>
      <c r="E991" s="32" t="s">
        <v>653</v>
      </c>
      <c r="F991" s="32" t="str">
        <f>VLOOKUP(C991,_RESOURCE_MAP[],2,FALSE)</f>
        <v>QoS Tagging Rule</v>
      </c>
      <c r="G991" s="46" t="str">
        <f>CONCATENATE(F991," ",VLOOKUP(E991,_FIELDS_DESCRIPTION_MAP[],2,FALSE))</f>
        <v>QoS Tagging Rule destination IP address.</v>
      </c>
      <c r="H991" s="32" t="s">
        <v>635</v>
      </c>
      <c r="I991" s="32" t="s">
        <v>564</v>
      </c>
      <c r="J991" s="32" t="s">
        <v>561</v>
      </c>
      <c r="K991" s="34" t="s">
        <v>1658</v>
      </c>
      <c r="L991" s="34" t="s">
        <v>1</v>
      </c>
      <c r="M991" s="34" t="s">
        <v>1</v>
      </c>
      <c r="N991" s="72" t="str">
        <f t="shared" si="15"/>
        <v xml:space="preserve">Default Value is "the existing configuration". </v>
      </c>
    </row>
    <row r="992" spans="1:14" s="1" customFormat="1" x14ac:dyDescent="0.25">
      <c r="A992" s="33">
        <f>VLOOKUP(C992,_RESOURCE_MAP[],3,FALSE)</f>
        <v>2</v>
      </c>
      <c r="B992" s="25" t="str">
        <f>IFERROR(VLOOKUP(C992,_PACKAGES_MAP[],3,FALSE),"-")</f>
        <v>-</v>
      </c>
      <c r="C992" s="32" t="s">
        <v>346</v>
      </c>
      <c r="D992" s="32" t="s">
        <v>21</v>
      </c>
      <c r="E992" s="32" t="s">
        <v>652</v>
      </c>
      <c r="F992" s="32" t="str">
        <f>VLOOKUP(C992,_RESOURCE_MAP[],2,FALSE)</f>
        <v>QoS Tagging Rule</v>
      </c>
      <c r="G992" s="46" t="str">
        <f>CONCATENATE(F992," ",VLOOKUP(E992,_FIELDS_DESCRIPTION_MAP[],2,FALSE))</f>
        <v>QoS Tagging Rule source IP address.</v>
      </c>
      <c r="H992" s="32" t="s">
        <v>635</v>
      </c>
      <c r="I992" s="32" t="s">
        <v>564</v>
      </c>
      <c r="J992" s="32" t="s">
        <v>561</v>
      </c>
      <c r="K992" s="34" t="s">
        <v>1658</v>
      </c>
      <c r="L992" s="34" t="s">
        <v>1</v>
      </c>
      <c r="M992" s="34" t="s">
        <v>1</v>
      </c>
      <c r="N992" s="72" t="str">
        <f t="shared" si="15"/>
        <v xml:space="preserve">Default Value is "the existing configuration". </v>
      </c>
    </row>
    <row r="993" spans="1:14" s="1" customFormat="1" x14ac:dyDescent="0.25">
      <c r="A993" s="33">
        <f>VLOOKUP(C993,_RESOURCE_MAP[],3,FALSE)</f>
        <v>2</v>
      </c>
      <c r="B993" s="25" t="str">
        <f>IFERROR(VLOOKUP(C993,_PACKAGES_MAP[],3,FALSE),"-")</f>
        <v>-</v>
      </c>
      <c r="C993" s="32" t="s">
        <v>346</v>
      </c>
      <c r="D993" s="32" t="s">
        <v>21</v>
      </c>
      <c r="E993" s="32" t="s">
        <v>655</v>
      </c>
      <c r="F993" s="32" t="str">
        <f>VLOOKUP(C993,_RESOURCE_MAP[],2,FALSE)</f>
        <v>QoS Tagging Rule</v>
      </c>
      <c r="G993" s="46" t="str">
        <f>CONCATENATE(F993," ",VLOOKUP(E993,_FIELDS_DESCRIPTION_MAP[],2,FALSE))</f>
        <v>QoS Tagging Rule destination MAC address.</v>
      </c>
      <c r="H993" s="32" t="s">
        <v>2591</v>
      </c>
      <c r="I993" s="32" t="s">
        <v>564</v>
      </c>
      <c r="J993" s="32" t="s">
        <v>561</v>
      </c>
      <c r="K993" s="34" t="s">
        <v>1658</v>
      </c>
      <c r="L993" s="34" t="s">
        <v>1</v>
      </c>
      <c r="M993" s="34" t="s">
        <v>1241</v>
      </c>
      <c r="N993" s="72" t="str">
        <f t="shared" si="15"/>
        <v>Default Value is "the existing configuration". Format is AA:BB:CC:00:11:22:33.</v>
      </c>
    </row>
    <row r="994" spans="1:14" s="1" customFormat="1" x14ac:dyDescent="0.25">
      <c r="A994" s="33">
        <f>VLOOKUP(C994,_RESOURCE_MAP[],3,FALSE)</f>
        <v>2</v>
      </c>
      <c r="B994" s="25" t="str">
        <f>IFERROR(VLOOKUP(C994,_PACKAGES_MAP[],3,FALSE),"-")</f>
        <v>-</v>
      </c>
      <c r="C994" s="32" t="s">
        <v>346</v>
      </c>
      <c r="D994" s="32" t="s">
        <v>21</v>
      </c>
      <c r="E994" s="32" t="s">
        <v>654</v>
      </c>
      <c r="F994" s="32" t="str">
        <f>VLOOKUP(C994,_RESOURCE_MAP[],2,FALSE)</f>
        <v>QoS Tagging Rule</v>
      </c>
      <c r="G994" s="46" t="str">
        <f>CONCATENATE(F994," ",VLOOKUP(E994,_FIELDS_DESCRIPTION_MAP[],2,FALSE))</f>
        <v>QoS Tagging Rule source MAD address.</v>
      </c>
      <c r="H994" s="32" t="s">
        <v>2591</v>
      </c>
      <c r="I994" s="32" t="s">
        <v>564</v>
      </c>
      <c r="J994" s="32" t="s">
        <v>561</v>
      </c>
      <c r="K994" s="34" t="s">
        <v>1658</v>
      </c>
      <c r="L994" s="34" t="s">
        <v>1</v>
      </c>
      <c r="M994" s="34" t="s">
        <v>1241</v>
      </c>
      <c r="N994" s="72" t="str">
        <f t="shared" si="15"/>
        <v>Default Value is "the existing configuration". Format is AA:BB:CC:00:11:22:33.</v>
      </c>
    </row>
    <row r="995" spans="1:14" s="1" customFormat="1" x14ac:dyDescent="0.25">
      <c r="A995" s="33">
        <f>VLOOKUP(C995,_RESOURCE_MAP[],3,FALSE)</f>
        <v>2</v>
      </c>
      <c r="B995" s="25" t="str">
        <f>IFERROR(VLOOKUP(C995,_PACKAGES_MAP[],3,FALSE),"-")</f>
        <v>-</v>
      </c>
      <c r="C995" s="32" t="s">
        <v>346</v>
      </c>
      <c r="D995" s="32" t="s">
        <v>21</v>
      </c>
      <c r="E995" s="32" t="s">
        <v>360</v>
      </c>
      <c r="F995" s="32" t="str">
        <f>VLOOKUP(C995,_RESOURCE_MAP[],2,FALSE)</f>
        <v>QoS Tagging Rule</v>
      </c>
      <c r="G995" s="46" t="str">
        <f>CONCATENATE(F995," ",VLOOKUP(E995,_FIELDS_DESCRIPTION_MAP[],2,FALSE))</f>
        <v>QoS Tagging Rule name (alias).</v>
      </c>
      <c r="H995" s="32" t="s">
        <v>565</v>
      </c>
      <c r="I995" s="32" t="s">
        <v>564</v>
      </c>
      <c r="J995" s="32" t="s">
        <v>561</v>
      </c>
      <c r="K995" s="34" t="s">
        <v>1658</v>
      </c>
      <c r="L995" s="34" t="s">
        <v>1194</v>
      </c>
      <c r="M995" s="34" t="s">
        <v>1</v>
      </c>
      <c r="N995" s="72" t="str">
        <f t="shared" si="15"/>
        <v xml:space="preserve">Default Value is "the existing configuration". Possible values are any string with length from 1 up to 64 chars. </v>
      </c>
    </row>
    <row r="996" spans="1:14" s="1" customFormat="1" x14ac:dyDescent="0.25">
      <c r="A996" s="33">
        <f>VLOOKUP(C996,_RESOURCE_MAP[],3,FALSE)</f>
        <v>2</v>
      </c>
      <c r="B996" s="25" t="str">
        <f>IFERROR(VLOOKUP(C996,_PACKAGES_MAP[],3,FALSE),"-")</f>
        <v>-</v>
      </c>
      <c r="C996" s="32" t="s">
        <v>346</v>
      </c>
      <c r="D996" s="32" t="s">
        <v>21</v>
      </c>
      <c r="E996" s="32" t="s">
        <v>657</v>
      </c>
      <c r="F996" s="32" t="str">
        <f>VLOOKUP(C996,_RESOURCE_MAP[],2,FALSE)</f>
        <v>QoS Tagging Rule</v>
      </c>
      <c r="G996" s="46" t="str">
        <f>CONCATENATE(F996," ",VLOOKUP(E996,_FIELDS_DESCRIPTION_MAP[],2,FALSE))</f>
        <v>QoS Tagging Rule destination transport port.</v>
      </c>
      <c r="H996" s="32" t="s">
        <v>570</v>
      </c>
      <c r="I996" s="32" t="s">
        <v>564</v>
      </c>
      <c r="J996" s="32" t="s">
        <v>561</v>
      </c>
      <c r="K996" s="34" t="s">
        <v>1658</v>
      </c>
      <c r="L996" s="34" t="s">
        <v>1264</v>
      </c>
      <c r="M996" s="34" t="s">
        <v>1</v>
      </c>
      <c r="N996" s="72" t="str">
        <f t="shared" si="15"/>
        <v xml:space="preserve">Default Value is "the existing configuration". Possible values are 0-65536. </v>
      </c>
    </row>
    <row r="997" spans="1:14" s="1" customFormat="1" x14ac:dyDescent="0.25">
      <c r="A997" s="33">
        <f>VLOOKUP(C997,_RESOURCE_MAP[],3,FALSE)</f>
        <v>2</v>
      </c>
      <c r="B997" s="25" t="str">
        <f>IFERROR(VLOOKUP(C997,_PACKAGES_MAP[],3,FALSE),"-")</f>
        <v>-</v>
      </c>
      <c r="C997" s="32" t="s">
        <v>346</v>
      </c>
      <c r="D997" s="32" t="s">
        <v>21</v>
      </c>
      <c r="E997" s="32" t="s">
        <v>656</v>
      </c>
      <c r="F997" s="32" t="str">
        <f>VLOOKUP(C997,_RESOURCE_MAP[],2,FALSE)</f>
        <v>QoS Tagging Rule</v>
      </c>
      <c r="G997" s="46" t="str">
        <f>CONCATENATE(F997," ",VLOOKUP(E997,_FIELDS_DESCRIPTION_MAP[],2,FALSE))</f>
        <v>QoS Tagging Rule source transport port.</v>
      </c>
      <c r="H997" s="32" t="s">
        <v>565</v>
      </c>
      <c r="I997" s="32" t="s">
        <v>564</v>
      </c>
      <c r="J997" s="32" t="s">
        <v>561</v>
      </c>
      <c r="K997" s="34" t="s">
        <v>1658</v>
      </c>
      <c r="L997" s="34" t="s">
        <v>1264</v>
      </c>
      <c r="M997" s="34" t="s">
        <v>1</v>
      </c>
      <c r="N997" s="72" t="str">
        <f t="shared" si="15"/>
        <v xml:space="preserve">Default Value is "the existing configuration". Possible values are 0-65536. </v>
      </c>
    </row>
    <row r="998" spans="1:14" s="1" customFormat="1" x14ac:dyDescent="0.25">
      <c r="A998" s="33">
        <f>VLOOKUP(C998,_RESOURCE_MAP[],3,FALSE)</f>
        <v>2</v>
      </c>
      <c r="B998" s="25" t="str">
        <f>IFERROR(VLOOKUP(C998,_PACKAGES_MAP[],3,FALSE),"-")</f>
        <v>-</v>
      </c>
      <c r="C998" s="32" t="s">
        <v>346</v>
      </c>
      <c r="D998" s="32" t="s">
        <v>21</v>
      </c>
      <c r="E998" s="32" t="s">
        <v>691</v>
      </c>
      <c r="F998" s="32" t="str">
        <f>VLOOKUP(C998,_RESOURCE_MAP[],2,FALSE)</f>
        <v>QoS Tagging Rule</v>
      </c>
      <c r="G998" s="46" t="str">
        <f>CONCATENATE(F998," ",VLOOKUP(E998,_FIELDS_DESCRIPTION_MAP[],2,FALSE))</f>
        <v>QoS Tagging Rule DSCP value to tag on traffic.</v>
      </c>
      <c r="H998" s="32" t="s">
        <v>565</v>
      </c>
      <c r="I998" s="32" t="s">
        <v>564</v>
      </c>
      <c r="J998" s="32" t="s">
        <v>561</v>
      </c>
      <c r="K998" s="34" t="s">
        <v>1658</v>
      </c>
      <c r="L998" s="34" t="s">
        <v>1313</v>
      </c>
      <c r="M998" s="34" t="s">
        <v>1</v>
      </c>
      <c r="N998" s="72" t="str">
        <f t="shared" si="15"/>
        <v xml:space="preserve">Default Value is "the existing configuration". Possible values are CS0, "CS1", "AF11", "AF12", "AF13", "CS2", "AF21", "AF22", "AF23", "CS3", "AF31", "AF32", "AF33", "CS4", "AF41", "AF42", "AF43", "CS5", "EF", "CS6", "CS7". </v>
      </c>
    </row>
    <row r="999" spans="1:14" s="1" customFormat="1" x14ac:dyDescent="0.25">
      <c r="A999" s="33">
        <f>VLOOKUP(C999,_RESOURCE_MAP[],3,FALSE)</f>
        <v>2</v>
      </c>
      <c r="B999" s="25" t="str">
        <f>IFERROR(VLOOKUP(C999,_PACKAGES_MAP[],3,FALSE),"-")</f>
        <v>-</v>
      </c>
      <c r="C999" s="32" t="s">
        <v>346</v>
      </c>
      <c r="D999" s="32" t="s">
        <v>21</v>
      </c>
      <c r="E999" s="32" t="s">
        <v>692</v>
      </c>
      <c r="F999" s="32" t="str">
        <f>VLOOKUP(C999,_RESOURCE_MAP[],2,FALSE)</f>
        <v>QoS Tagging Rule</v>
      </c>
      <c r="G999" s="46" t="str">
        <f>CONCATENATE(F999," ",VLOOKUP(E999,_FIELDS_DESCRIPTION_MAP[],2,FALSE))</f>
        <v>QoS Tagging Rule P-Bit value to tag on traffic.</v>
      </c>
      <c r="H999" s="32" t="s">
        <v>565</v>
      </c>
      <c r="I999" s="32" t="s">
        <v>564</v>
      </c>
      <c r="J999" s="32" t="s">
        <v>561</v>
      </c>
      <c r="K999" s="34" t="s">
        <v>1658</v>
      </c>
      <c r="L999" s="34" t="s">
        <v>1312</v>
      </c>
      <c r="M999" s="34" t="s">
        <v>1</v>
      </c>
      <c r="N999" s="72" t="str">
        <f t="shared" si="15"/>
        <v xml:space="preserve">Default Value is "the existing configuration". Possible values are 0-7. </v>
      </c>
    </row>
    <row r="1000" spans="1:14" s="1" customFormat="1" x14ac:dyDescent="0.25">
      <c r="A1000" s="33">
        <f>VLOOKUP(C1000,_RESOURCE_MAP[],3,FALSE)</f>
        <v>2</v>
      </c>
      <c r="B1000" s="25" t="str">
        <f>IFERROR(VLOOKUP(C1000,_PACKAGES_MAP[],3,FALSE),"-")</f>
        <v>-</v>
      </c>
      <c r="C1000" s="32" t="s">
        <v>346</v>
      </c>
      <c r="D1000" s="32" t="s">
        <v>21</v>
      </c>
      <c r="E1000" s="32" t="s">
        <v>693</v>
      </c>
      <c r="F1000" s="32" t="str">
        <f>VLOOKUP(C1000,_RESOURCE_MAP[],2,FALSE)</f>
        <v>QoS Tagging Rule</v>
      </c>
      <c r="G1000" s="46" t="str">
        <f>CONCATENATE(F1000," ",VLOOKUP(E1000,_FIELDS_DESCRIPTION_MAP[],2,FALSE))</f>
        <v>QoS Tagging Rule WMM value to tag on traffic.</v>
      </c>
      <c r="H1000" s="32" t="s">
        <v>565</v>
      </c>
      <c r="I1000" s="32" t="s">
        <v>564</v>
      </c>
      <c r="J1000" s="32" t="s">
        <v>561</v>
      </c>
      <c r="K1000" s="34" t="s">
        <v>1658</v>
      </c>
      <c r="L1000" s="34" t="s">
        <v>1311</v>
      </c>
      <c r="M1000" s="34" t="s">
        <v>1</v>
      </c>
      <c r="N1000" s="72" t="str">
        <f t="shared" si="15"/>
        <v xml:space="preserve">Default Value is "the existing configuration". Possible values are "AC_BE", "AC_BK", "AC_VI", "AC_VO". </v>
      </c>
    </row>
    <row r="1001" spans="1:14" s="1" customFormat="1" x14ac:dyDescent="0.25">
      <c r="A1001" s="33">
        <f>VLOOKUP(C1001,_RESOURCE_MAP[],3,FALSE)</f>
        <v>2</v>
      </c>
      <c r="B1001" s="25" t="str">
        <f>IFERROR(VLOOKUP(C1001,_PACKAGES_MAP[],3,FALSE),"-")</f>
        <v>-</v>
      </c>
      <c r="C1001" s="32" t="s">
        <v>346</v>
      </c>
      <c r="D1001" s="32" t="s">
        <v>21</v>
      </c>
      <c r="E1001" s="32" t="s">
        <v>604</v>
      </c>
      <c r="F1001" s="32" t="str">
        <f>VLOOKUP(C1001,_RESOURCE_MAP[],2,FALSE)</f>
        <v>QoS Tagging Rule</v>
      </c>
      <c r="G1001" s="46" t="str">
        <f>CONCATENATE(F1001," ",VLOOKUP(E1001,_FIELDS_DESCRIPTION_MAP[],2,FALSE))</f>
        <v>QoS Tagging Rule transport protocol.</v>
      </c>
      <c r="H1001" s="32" t="s">
        <v>565</v>
      </c>
      <c r="I1001" s="32" t="s">
        <v>564</v>
      </c>
      <c r="J1001" s="32" t="s">
        <v>561</v>
      </c>
      <c r="K1001" s="34" t="s">
        <v>1658</v>
      </c>
      <c r="L1001" s="34" t="s">
        <v>1277</v>
      </c>
      <c r="M1001" s="34" t="s">
        <v>1</v>
      </c>
      <c r="N1001" s="72" t="str">
        <f t="shared" si="15"/>
        <v xml:space="preserve">Default Value is "the existing configuration". Possible values are "TCP" or "UDP". </v>
      </c>
    </row>
    <row r="1002" spans="1:14" s="1" customFormat="1" x14ac:dyDescent="0.25">
      <c r="A1002" s="33">
        <f>VLOOKUP(C1002,_RESOURCE_MAP[],3,FALSE)</f>
        <v>2</v>
      </c>
      <c r="B1002" s="25" t="str">
        <f>IFERROR(VLOOKUP(C1002,_PACKAGES_MAP[],3,FALSE),"-")</f>
        <v>-</v>
      </c>
      <c r="C1002" s="32" t="s">
        <v>442</v>
      </c>
      <c r="D1002" s="32" t="s">
        <v>22</v>
      </c>
      <c r="E1002" s="32" t="s">
        <v>566</v>
      </c>
      <c r="F1002" s="32" t="str">
        <f>VLOOKUP(C1002,_RESOURCE_MAP[],2,FALSE)</f>
        <v>GRE Tunnel</v>
      </c>
      <c r="G1002" s="46" t="str">
        <f>CONCATENATE(F1002," ",VLOOKUP(E1002,_FIELDS_DESCRIPTION_MAP[],2,FALSE))</f>
        <v>GRE Tunnel administrative status.</v>
      </c>
      <c r="H1002" s="32" t="s">
        <v>567</v>
      </c>
      <c r="I1002" s="32" t="s">
        <v>572</v>
      </c>
      <c r="J1002" s="32" t="s">
        <v>1</v>
      </c>
      <c r="K1002" s="34" t="s">
        <v>1</v>
      </c>
      <c r="L1002" s="34" t="s">
        <v>1184</v>
      </c>
      <c r="M1002" s="34" t="s">
        <v>1</v>
      </c>
      <c r="N1002" s="72" t="str">
        <f t="shared" si="15"/>
        <v xml:space="preserve">Possible values are "true" or "false". </v>
      </c>
    </row>
    <row r="1003" spans="1:14" s="1" customFormat="1" x14ac:dyDescent="0.25">
      <c r="A1003" s="33">
        <f>VLOOKUP(C1003,_RESOURCE_MAP[],3,FALSE)</f>
        <v>2</v>
      </c>
      <c r="B1003" s="25" t="str">
        <f>IFERROR(VLOOKUP(C1003,_PACKAGES_MAP[],3,FALSE),"-")</f>
        <v>-</v>
      </c>
      <c r="C1003" s="32" t="s">
        <v>442</v>
      </c>
      <c r="D1003" s="32" t="s">
        <v>22</v>
      </c>
      <c r="E1003" s="32" t="s">
        <v>696</v>
      </c>
      <c r="F1003" s="32" t="str">
        <f>VLOOKUP(C1003,_RESOURCE_MAP[],2,FALSE)</f>
        <v>GRE Tunnel</v>
      </c>
      <c r="G1003" s="46" t="str">
        <f>CONCATENATE(F1003," ",VLOOKUP(E1003,_FIELDS_DESCRIPTION_MAP[],2,FALSE))</f>
        <v>GRE Tunnel inbound interface.</v>
      </c>
      <c r="H1003" s="32" t="s">
        <v>565</v>
      </c>
      <c r="I1003" s="32" t="s">
        <v>572</v>
      </c>
      <c r="J1003" s="32" t="s">
        <v>1</v>
      </c>
      <c r="K1003" s="34" t="s">
        <v>1</v>
      </c>
      <c r="L1003" s="34" t="s">
        <v>1232</v>
      </c>
      <c r="M1003" s="34" t="s">
        <v>1</v>
      </c>
      <c r="N1003" s="72" t="str">
        <f t="shared" si="15"/>
        <v xml:space="preserve">Possible values are valid "Interfaces.IP.{InterfaceId}" object. </v>
      </c>
    </row>
    <row r="1004" spans="1:14" s="1" customFormat="1" x14ac:dyDescent="0.25">
      <c r="A1004" s="33">
        <f>VLOOKUP(C1004,_RESOURCE_MAP[],3,FALSE)</f>
        <v>2</v>
      </c>
      <c r="B1004" s="25" t="str">
        <f>IFERROR(VLOOKUP(C1004,_PACKAGES_MAP[],3,FALSE),"-")</f>
        <v>-</v>
      </c>
      <c r="C1004" s="32" t="s">
        <v>442</v>
      </c>
      <c r="D1004" s="32" t="s">
        <v>22</v>
      </c>
      <c r="E1004" s="32" t="s">
        <v>695</v>
      </c>
      <c r="F1004" s="32" t="str">
        <f>VLOOKUP(C1004,_RESOURCE_MAP[],2,FALSE)</f>
        <v>GRE Tunnel</v>
      </c>
      <c r="G1004" s="46" t="str">
        <f>CONCATENATE(F1004," ",VLOOKUP(E1004,_FIELDS_DESCRIPTION_MAP[],2,FALSE))</f>
        <v>GRE Tunnel outbound interface.</v>
      </c>
      <c r="H1004" s="32" t="s">
        <v>565</v>
      </c>
      <c r="I1004" s="32" t="s">
        <v>572</v>
      </c>
      <c r="J1004" s="32" t="s">
        <v>1</v>
      </c>
      <c r="K1004" s="34" t="s">
        <v>1</v>
      </c>
      <c r="L1004" s="34" t="s">
        <v>1232</v>
      </c>
      <c r="M1004" s="34" t="s">
        <v>1</v>
      </c>
      <c r="N1004" s="72" t="str">
        <f t="shared" si="15"/>
        <v xml:space="preserve">Possible values are valid "Interfaces.IP.{InterfaceId}" object. </v>
      </c>
    </row>
    <row r="1005" spans="1:14" s="1" customFormat="1" x14ac:dyDescent="0.25">
      <c r="A1005" s="33">
        <f>VLOOKUP(C1005,_RESOURCE_MAP[],3,FALSE)</f>
        <v>2</v>
      </c>
      <c r="B1005" s="25" t="str">
        <f>IFERROR(VLOOKUP(C1005,_PACKAGES_MAP[],3,FALSE),"-")</f>
        <v>-</v>
      </c>
      <c r="C1005" s="32" t="s">
        <v>442</v>
      </c>
      <c r="D1005" s="32" t="s">
        <v>22</v>
      </c>
      <c r="E1005" s="32" t="s">
        <v>694</v>
      </c>
      <c r="F1005" s="32" t="str">
        <f>VLOOKUP(C1005,_RESOURCE_MAP[],2,FALSE)</f>
        <v>GRE Tunnel</v>
      </c>
      <c r="G1005" s="46" t="str">
        <f>CONCATENATE(F1005," ",VLOOKUP(E1005,_FIELDS_DESCRIPTION_MAP[],2,FALSE))</f>
        <v>GRE Tunnel remote address.</v>
      </c>
      <c r="H1005" s="32" t="s">
        <v>565</v>
      </c>
      <c r="I1005" s="32" t="s">
        <v>572</v>
      </c>
      <c r="J1005" s="32" t="s">
        <v>1</v>
      </c>
      <c r="K1005" s="34" t="s">
        <v>1</v>
      </c>
      <c r="L1005" s="34" t="s">
        <v>1200</v>
      </c>
      <c r="M1005" s="34" t="s">
        <v>1</v>
      </c>
      <c r="N1005" s="72" t="str">
        <f t="shared" si="15"/>
        <v xml:space="preserve">Possible values are FQDN, IPv4 or IPv6 address. </v>
      </c>
    </row>
    <row r="1006" spans="1:14" s="1" customFormat="1" x14ac:dyDescent="0.25">
      <c r="A1006" s="33">
        <f>VLOOKUP(C1006,_RESOURCE_MAP[],3,FALSE)</f>
        <v>2</v>
      </c>
      <c r="B1006" s="25" t="str">
        <f>IFERROR(VLOOKUP(C1006,_PACKAGES_MAP[],3,FALSE),"-")</f>
        <v>-</v>
      </c>
      <c r="C1006" s="32" t="s">
        <v>442</v>
      </c>
      <c r="D1006" s="32" t="s">
        <v>22</v>
      </c>
      <c r="E1006" s="32" t="s">
        <v>633</v>
      </c>
      <c r="F1006" s="32" t="str">
        <f>VLOOKUP(C1006,_RESOURCE_MAP[],2,FALSE)</f>
        <v>GRE Tunnel</v>
      </c>
      <c r="G1006" s="46" t="str">
        <f>CONCATENATE(F1006," ",VLOOKUP(E1006,_FIELDS_DESCRIPTION_MAP[],2,FALSE))</f>
        <v>GRE Tunnel received bytes count.</v>
      </c>
      <c r="H1006" s="32" t="s">
        <v>570</v>
      </c>
      <c r="I1006" s="32" t="s">
        <v>572</v>
      </c>
      <c r="J1006" s="32" t="s">
        <v>1</v>
      </c>
      <c r="K1006" s="34" t="s">
        <v>1</v>
      </c>
      <c r="L1006" s="34" t="s">
        <v>1205</v>
      </c>
      <c r="M1006" s="34" t="s">
        <v>1</v>
      </c>
      <c r="N1006" s="72" t="str">
        <f t="shared" si="15"/>
        <v xml:space="preserve">Possible values are &gt;= 0. </v>
      </c>
    </row>
    <row r="1007" spans="1:14" s="1" customFormat="1" x14ac:dyDescent="0.25">
      <c r="A1007" s="33">
        <f>VLOOKUP(C1007,_RESOURCE_MAP[],3,FALSE)</f>
        <v>2</v>
      </c>
      <c r="B1007" s="25" t="str">
        <f>IFERROR(VLOOKUP(C1007,_PACKAGES_MAP[],3,FALSE),"-")</f>
        <v>-</v>
      </c>
      <c r="C1007" s="32" t="s">
        <v>442</v>
      </c>
      <c r="D1007" s="32" t="s">
        <v>22</v>
      </c>
      <c r="E1007" s="32" t="s">
        <v>632</v>
      </c>
      <c r="F1007" s="32" t="str">
        <f>VLOOKUP(C1007,_RESOURCE_MAP[],2,FALSE)</f>
        <v>GRE Tunnel</v>
      </c>
      <c r="G1007" s="46" t="str">
        <f>CONCATENATE(F1007," ",VLOOKUP(E1007,_FIELDS_DESCRIPTION_MAP[],2,FALSE))</f>
        <v>GRE Tunnel transmitted bytes count.</v>
      </c>
      <c r="H1007" s="32" t="s">
        <v>570</v>
      </c>
      <c r="I1007" s="32" t="s">
        <v>572</v>
      </c>
      <c r="J1007" s="32" t="s">
        <v>1</v>
      </c>
      <c r="K1007" s="34" t="s">
        <v>1</v>
      </c>
      <c r="L1007" s="34" t="s">
        <v>1205</v>
      </c>
      <c r="M1007" s="34" t="s">
        <v>1</v>
      </c>
      <c r="N1007" s="72" t="str">
        <f t="shared" si="15"/>
        <v xml:space="preserve">Possible values are &gt;= 0. </v>
      </c>
    </row>
    <row r="1008" spans="1:14" s="1" customFormat="1" x14ac:dyDescent="0.25">
      <c r="A1008" s="33">
        <f>VLOOKUP(C1008,_RESOURCE_MAP[],3,FALSE)</f>
        <v>2</v>
      </c>
      <c r="B1008" s="25" t="str">
        <f>IFERROR(VLOOKUP(C1008,_PACKAGES_MAP[],3,FALSE),"-")</f>
        <v>-</v>
      </c>
      <c r="C1008" s="32" t="s">
        <v>442</v>
      </c>
      <c r="D1008" s="32" t="s">
        <v>22</v>
      </c>
      <c r="E1008" s="32" t="s">
        <v>698</v>
      </c>
      <c r="F1008" s="32" t="str">
        <f>VLOOKUP(C1008,_RESOURCE_MAP[],2,FALSE)</f>
        <v>GRE Tunnel</v>
      </c>
      <c r="G1008" s="46" t="str">
        <f>CONCATENATE(F1008," ",VLOOKUP(E1008,_FIELDS_DESCRIPTION_MAP[],2,FALSE))</f>
        <v>GRE Tunnel received frames count.</v>
      </c>
      <c r="H1008" s="32" t="s">
        <v>570</v>
      </c>
      <c r="I1008" s="32" t="s">
        <v>572</v>
      </c>
      <c r="J1008" s="32" t="s">
        <v>1</v>
      </c>
      <c r="K1008" s="34" t="s">
        <v>1</v>
      </c>
      <c r="L1008" s="34" t="s">
        <v>1205</v>
      </c>
      <c r="M1008" s="34" t="s">
        <v>1</v>
      </c>
      <c r="N1008" s="72" t="str">
        <f t="shared" si="15"/>
        <v xml:space="preserve">Possible values are &gt;= 0. </v>
      </c>
    </row>
    <row r="1009" spans="1:14" s="1" customFormat="1" x14ac:dyDescent="0.25">
      <c r="A1009" s="33">
        <f>VLOOKUP(C1009,_RESOURCE_MAP[],3,FALSE)</f>
        <v>2</v>
      </c>
      <c r="B1009" s="25" t="str">
        <f>IFERROR(VLOOKUP(C1009,_PACKAGES_MAP[],3,FALSE),"-")</f>
        <v>-</v>
      </c>
      <c r="C1009" s="32" t="s">
        <v>442</v>
      </c>
      <c r="D1009" s="32" t="s">
        <v>22</v>
      </c>
      <c r="E1009" s="32" t="s">
        <v>697</v>
      </c>
      <c r="F1009" s="32" t="str">
        <f>VLOOKUP(C1009,_RESOURCE_MAP[],2,FALSE)</f>
        <v>GRE Tunnel</v>
      </c>
      <c r="G1009" s="46" t="str">
        <f>CONCATENATE(F1009," ",VLOOKUP(E1009,_FIELDS_DESCRIPTION_MAP[],2,FALSE))</f>
        <v>GRE Tunnel transmitted frames count.</v>
      </c>
      <c r="H1009" s="32" t="s">
        <v>570</v>
      </c>
      <c r="I1009" s="32" t="s">
        <v>572</v>
      </c>
      <c r="J1009" s="32" t="s">
        <v>1</v>
      </c>
      <c r="K1009" s="34" t="s">
        <v>1</v>
      </c>
      <c r="L1009" s="34" t="s">
        <v>1205</v>
      </c>
      <c r="M1009" s="34" t="s">
        <v>1</v>
      </c>
      <c r="N1009" s="72" t="str">
        <f t="shared" si="15"/>
        <v xml:space="preserve">Possible values are &gt;= 0. </v>
      </c>
    </row>
    <row r="1010" spans="1:14" s="1" customFormat="1" x14ac:dyDescent="0.25">
      <c r="A1010" s="33">
        <f>VLOOKUP(C1010,_RESOURCE_MAP[],3,FALSE)</f>
        <v>2</v>
      </c>
      <c r="B1010" s="25" t="str">
        <f>IFERROR(VLOOKUP(C1010,_PACKAGES_MAP[],3,FALSE),"-")</f>
        <v>-</v>
      </c>
      <c r="C1010" s="32" t="s">
        <v>442</v>
      </c>
      <c r="D1010" s="32" t="s">
        <v>22</v>
      </c>
      <c r="E1010" s="32" t="s">
        <v>579</v>
      </c>
      <c r="F1010" s="32" t="str">
        <f>VLOOKUP(C1010,_RESOURCE_MAP[],2,FALSE)</f>
        <v>GRE Tunnel</v>
      </c>
      <c r="G1010" s="46" t="str">
        <f>CONCATENATE(F1010," ",VLOOKUP(E1010,_FIELDS_DESCRIPTION_MAP[],2,FALSE))</f>
        <v>GRE Tunnel operational status.</v>
      </c>
      <c r="H1010" s="32" t="s">
        <v>565</v>
      </c>
      <c r="I1010" s="32" t="s">
        <v>572</v>
      </c>
      <c r="J1010" s="32" t="s">
        <v>1</v>
      </c>
      <c r="K1010" s="34" t="s">
        <v>1</v>
      </c>
      <c r="L1010" s="34" t="s">
        <v>1289</v>
      </c>
      <c r="M1010" s="34" t="s">
        <v>1</v>
      </c>
      <c r="N1010" s="72" t="str">
        <f t="shared" si="15"/>
        <v xml:space="preserve">Possible values are "Active", "Disabled", "Error". </v>
      </c>
    </row>
    <row r="1011" spans="1:14" s="1" customFormat="1" x14ac:dyDescent="0.25">
      <c r="A1011" s="33">
        <f>VLOOKUP(C1011,_RESOURCE_MAP[],3,FALSE)</f>
        <v>2</v>
      </c>
      <c r="B1011" s="25" t="str">
        <f>IFERROR(VLOOKUP(C1011,_PACKAGES_MAP[],3,FALSE),"-")</f>
        <v>-</v>
      </c>
      <c r="C1011" s="32" t="s">
        <v>442</v>
      </c>
      <c r="D1011" s="32" t="s">
        <v>21</v>
      </c>
      <c r="E1011" s="32" t="s">
        <v>566</v>
      </c>
      <c r="F1011" s="32" t="str">
        <f>VLOOKUP(C1011,_RESOURCE_MAP[],2,FALSE)</f>
        <v>GRE Tunnel</v>
      </c>
      <c r="G1011" s="46" t="str">
        <f>CONCATENATE(F1011," ",VLOOKUP(E1011,_FIELDS_DESCRIPTION_MAP[],2,FALSE))</f>
        <v>GRE Tunnel administrative status.</v>
      </c>
      <c r="H1011" s="32" t="s">
        <v>567</v>
      </c>
      <c r="I1011" s="32" t="s">
        <v>564</v>
      </c>
      <c r="J1011" s="32" t="s">
        <v>561</v>
      </c>
      <c r="K1011" s="34" t="s">
        <v>1658</v>
      </c>
      <c r="L1011" s="34" t="s">
        <v>1184</v>
      </c>
      <c r="M1011" s="34" t="s">
        <v>1</v>
      </c>
      <c r="N1011" s="72" t="str">
        <f t="shared" si="15"/>
        <v xml:space="preserve">Default Value is "the existing configuration". Possible values are "true" or "false". </v>
      </c>
    </row>
    <row r="1012" spans="1:14" s="1" customFormat="1" x14ac:dyDescent="0.25">
      <c r="A1012" s="33">
        <f>VLOOKUP(C1012,_RESOURCE_MAP[],3,FALSE)</f>
        <v>2</v>
      </c>
      <c r="B1012" s="25" t="str">
        <f>IFERROR(VLOOKUP(C1012,_PACKAGES_MAP[],3,FALSE),"-")</f>
        <v>-</v>
      </c>
      <c r="C1012" s="32" t="s">
        <v>442</v>
      </c>
      <c r="D1012" s="32" t="s">
        <v>21</v>
      </c>
      <c r="E1012" s="32" t="s">
        <v>696</v>
      </c>
      <c r="F1012" s="32" t="str">
        <f>VLOOKUP(C1012,_RESOURCE_MAP[],2,FALSE)</f>
        <v>GRE Tunnel</v>
      </c>
      <c r="G1012" s="46" t="str">
        <f>CONCATENATE(F1012," ",VLOOKUP(E1012,_FIELDS_DESCRIPTION_MAP[],2,FALSE))</f>
        <v>GRE Tunnel inbound interface.</v>
      </c>
      <c r="H1012" s="32" t="s">
        <v>565</v>
      </c>
      <c r="I1012" s="32" t="s">
        <v>564</v>
      </c>
      <c r="J1012" s="32" t="s">
        <v>561</v>
      </c>
      <c r="K1012" s="34" t="s">
        <v>1658</v>
      </c>
      <c r="L1012" s="34" t="s">
        <v>1232</v>
      </c>
      <c r="M1012" s="34" t="s">
        <v>1</v>
      </c>
      <c r="N1012" s="72" t="str">
        <f t="shared" si="15"/>
        <v xml:space="preserve">Default Value is "the existing configuration". Possible values are valid "Interfaces.IP.{InterfaceId}" object. </v>
      </c>
    </row>
    <row r="1013" spans="1:14" s="1" customFormat="1" x14ac:dyDescent="0.25">
      <c r="A1013" s="33">
        <f>VLOOKUP(C1013,_RESOURCE_MAP[],3,FALSE)</f>
        <v>2</v>
      </c>
      <c r="B1013" s="25" t="str">
        <f>IFERROR(VLOOKUP(C1013,_PACKAGES_MAP[],3,FALSE),"-")</f>
        <v>-</v>
      </c>
      <c r="C1013" s="32" t="s">
        <v>442</v>
      </c>
      <c r="D1013" s="32" t="s">
        <v>21</v>
      </c>
      <c r="E1013" s="32" t="s">
        <v>695</v>
      </c>
      <c r="F1013" s="32" t="str">
        <f>VLOOKUP(C1013,_RESOURCE_MAP[],2,FALSE)</f>
        <v>GRE Tunnel</v>
      </c>
      <c r="G1013" s="46" t="str">
        <f>CONCATENATE(F1013," ",VLOOKUP(E1013,_FIELDS_DESCRIPTION_MAP[],2,FALSE))</f>
        <v>GRE Tunnel outbound interface.</v>
      </c>
      <c r="H1013" s="32" t="s">
        <v>565</v>
      </c>
      <c r="I1013" s="32" t="s">
        <v>564</v>
      </c>
      <c r="J1013" s="32" t="s">
        <v>561</v>
      </c>
      <c r="K1013" s="34" t="s">
        <v>1658</v>
      </c>
      <c r="L1013" s="34" t="s">
        <v>1232</v>
      </c>
      <c r="M1013" s="34" t="s">
        <v>1</v>
      </c>
      <c r="N1013" s="72" t="str">
        <f t="shared" si="15"/>
        <v xml:space="preserve">Default Value is "the existing configuration". Possible values are valid "Interfaces.IP.{InterfaceId}" object. </v>
      </c>
    </row>
    <row r="1014" spans="1:14" s="1" customFormat="1" x14ac:dyDescent="0.25">
      <c r="A1014" s="33">
        <f>VLOOKUP(C1014,_RESOURCE_MAP[],3,FALSE)</f>
        <v>2</v>
      </c>
      <c r="B1014" s="25" t="str">
        <f>IFERROR(VLOOKUP(C1014,_PACKAGES_MAP[],3,FALSE),"-")</f>
        <v>-</v>
      </c>
      <c r="C1014" s="32" t="s">
        <v>442</v>
      </c>
      <c r="D1014" s="32" t="s">
        <v>21</v>
      </c>
      <c r="E1014" s="32" t="s">
        <v>694</v>
      </c>
      <c r="F1014" s="32" t="str">
        <f>VLOOKUP(C1014,_RESOURCE_MAP[],2,FALSE)</f>
        <v>GRE Tunnel</v>
      </c>
      <c r="G1014" s="46" t="str">
        <f>CONCATENATE(F1014," ",VLOOKUP(E1014,_FIELDS_DESCRIPTION_MAP[],2,FALSE))</f>
        <v>GRE Tunnel remote address.</v>
      </c>
      <c r="H1014" s="32" t="s">
        <v>565</v>
      </c>
      <c r="I1014" s="32" t="s">
        <v>564</v>
      </c>
      <c r="J1014" s="32" t="s">
        <v>561</v>
      </c>
      <c r="K1014" s="34" t="s">
        <v>1658</v>
      </c>
      <c r="L1014" s="34" t="s">
        <v>1200</v>
      </c>
      <c r="M1014" s="34" t="s">
        <v>1</v>
      </c>
      <c r="N1014" s="72" t="str">
        <f t="shared" si="15"/>
        <v xml:space="preserve">Default Value is "the existing configuration". Possible values are FQDN, IPv4 or IPv6 address. </v>
      </c>
    </row>
    <row r="1015" spans="1:14" s="1" customFormat="1" x14ac:dyDescent="0.25">
      <c r="A1015" s="33">
        <f>VLOOKUP(C1015,_RESOURCE_MAP[],3,FALSE)</f>
        <v>2</v>
      </c>
      <c r="B1015" s="25" t="str">
        <f>IFERROR(VLOOKUP(C1015,_PACKAGES_MAP[],3,FALSE),"-")</f>
        <v>-</v>
      </c>
      <c r="C1015" s="32" t="s">
        <v>247</v>
      </c>
      <c r="D1015" s="32" t="s">
        <v>22</v>
      </c>
      <c r="E1015" s="32" t="s">
        <v>566</v>
      </c>
      <c r="F1015" s="32" t="str">
        <f>VLOOKUP(C1015,_RESOURCE_MAP[],2,FALSE)</f>
        <v>IPSec VPN Client</v>
      </c>
      <c r="G1015" s="46" t="str">
        <f>CONCATENATE(F1015," ",VLOOKUP(E1015,_FIELDS_DESCRIPTION_MAP[],2,FALSE))</f>
        <v>IPSec VPN Client administrative status.</v>
      </c>
      <c r="H1015" s="32" t="s">
        <v>567</v>
      </c>
      <c r="I1015" s="32" t="s">
        <v>572</v>
      </c>
      <c r="J1015" s="32" t="s">
        <v>1</v>
      </c>
      <c r="K1015" s="34" t="s">
        <v>1</v>
      </c>
      <c r="L1015" s="34" t="s">
        <v>1184</v>
      </c>
      <c r="M1015" s="34" t="s">
        <v>1</v>
      </c>
      <c r="N1015" s="72" t="str">
        <f t="shared" si="15"/>
        <v xml:space="preserve">Possible values are "true" or "false". </v>
      </c>
    </row>
    <row r="1016" spans="1:14" s="1" customFormat="1" x14ac:dyDescent="0.25">
      <c r="A1016" s="33">
        <f>VLOOKUP(C1016,_RESOURCE_MAP[],3,FALSE)</f>
        <v>2</v>
      </c>
      <c r="B1016" s="25" t="str">
        <f>IFERROR(VLOOKUP(C1016,_PACKAGES_MAP[],3,FALSE),"-")</f>
        <v>-</v>
      </c>
      <c r="C1016" s="32" t="s">
        <v>247</v>
      </c>
      <c r="D1016" s="32" t="s">
        <v>22</v>
      </c>
      <c r="E1016" s="32" t="s">
        <v>696</v>
      </c>
      <c r="F1016" s="32" t="str">
        <f>VLOOKUP(C1016,_RESOURCE_MAP[],2,FALSE)</f>
        <v>IPSec VPN Client</v>
      </c>
      <c r="G1016" s="46" t="str">
        <f>CONCATENATE(F1016," ",VLOOKUP(E1016,_FIELDS_DESCRIPTION_MAP[],2,FALSE))</f>
        <v>IPSec VPN Client inbound interface.</v>
      </c>
      <c r="H1016" s="32" t="s">
        <v>565</v>
      </c>
      <c r="I1016" s="32" t="s">
        <v>572</v>
      </c>
      <c r="J1016" s="32" t="s">
        <v>1</v>
      </c>
      <c r="K1016" s="34" t="s">
        <v>1</v>
      </c>
      <c r="L1016" s="34" t="s">
        <v>1232</v>
      </c>
      <c r="M1016" s="34" t="s">
        <v>1</v>
      </c>
      <c r="N1016" s="72" t="str">
        <f t="shared" si="15"/>
        <v xml:space="preserve">Possible values are valid "Interfaces.IP.{InterfaceId}" object. </v>
      </c>
    </row>
    <row r="1017" spans="1:14" s="1" customFormat="1" x14ac:dyDescent="0.25">
      <c r="A1017" s="33">
        <f>VLOOKUP(C1017,_RESOURCE_MAP[],3,FALSE)</f>
        <v>2</v>
      </c>
      <c r="B1017" s="25" t="str">
        <f>IFERROR(VLOOKUP(C1017,_PACKAGES_MAP[],3,FALSE),"-")</f>
        <v>-</v>
      </c>
      <c r="C1017" s="32" t="s">
        <v>247</v>
      </c>
      <c r="D1017" s="32" t="s">
        <v>22</v>
      </c>
      <c r="E1017" s="32" t="s">
        <v>695</v>
      </c>
      <c r="F1017" s="32" t="str">
        <f>VLOOKUP(C1017,_RESOURCE_MAP[],2,FALSE)</f>
        <v>IPSec VPN Client</v>
      </c>
      <c r="G1017" s="46" t="str">
        <f>CONCATENATE(F1017," ",VLOOKUP(E1017,_FIELDS_DESCRIPTION_MAP[],2,FALSE))</f>
        <v>IPSec VPN Client outbound interface.</v>
      </c>
      <c r="H1017" s="32" t="s">
        <v>565</v>
      </c>
      <c r="I1017" s="32" t="s">
        <v>572</v>
      </c>
      <c r="J1017" s="32" t="s">
        <v>1</v>
      </c>
      <c r="K1017" s="34" t="s">
        <v>1</v>
      </c>
      <c r="L1017" s="34" t="s">
        <v>1232</v>
      </c>
      <c r="M1017" s="34" t="s">
        <v>1</v>
      </c>
      <c r="N1017" s="72" t="str">
        <f t="shared" si="15"/>
        <v xml:space="preserve">Possible values are valid "Interfaces.IP.{InterfaceId}" object. </v>
      </c>
    </row>
    <row r="1018" spans="1:14" s="1" customFormat="1" x14ac:dyDescent="0.25">
      <c r="A1018" s="33">
        <f>VLOOKUP(C1018,_RESOURCE_MAP[],3,FALSE)</f>
        <v>2</v>
      </c>
      <c r="B1018" s="25" t="str">
        <f>IFERROR(VLOOKUP(C1018,_PACKAGES_MAP[],3,FALSE),"-")</f>
        <v>-</v>
      </c>
      <c r="C1018" s="32" t="s">
        <v>247</v>
      </c>
      <c r="D1018" s="32" t="s">
        <v>22</v>
      </c>
      <c r="E1018" s="32" t="s">
        <v>694</v>
      </c>
      <c r="F1018" s="32" t="str">
        <f>VLOOKUP(C1018,_RESOURCE_MAP[],2,FALSE)</f>
        <v>IPSec VPN Client</v>
      </c>
      <c r="G1018" s="46" t="str">
        <f>CONCATENATE(F1018," ",VLOOKUP(E1018,_FIELDS_DESCRIPTION_MAP[],2,FALSE))</f>
        <v>IPSec VPN Client remote address.</v>
      </c>
      <c r="H1018" s="32" t="s">
        <v>565</v>
      </c>
      <c r="I1018" s="32" t="s">
        <v>572</v>
      </c>
      <c r="J1018" s="32" t="s">
        <v>1</v>
      </c>
      <c r="K1018" s="34" t="s">
        <v>1</v>
      </c>
      <c r="L1018" s="34" t="s">
        <v>1200</v>
      </c>
      <c r="M1018" s="34" t="s">
        <v>1</v>
      </c>
      <c r="N1018" s="72" t="str">
        <f t="shared" si="15"/>
        <v xml:space="preserve">Possible values are FQDN, IPv4 or IPv6 address. </v>
      </c>
    </row>
    <row r="1019" spans="1:14" s="1" customFormat="1" x14ac:dyDescent="0.25">
      <c r="A1019" s="33">
        <f>VLOOKUP(C1019,_RESOURCE_MAP[],3,FALSE)</f>
        <v>2</v>
      </c>
      <c r="B1019" s="25" t="str">
        <f>IFERROR(VLOOKUP(C1019,_PACKAGES_MAP[],3,FALSE),"-")</f>
        <v>-</v>
      </c>
      <c r="C1019" s="32" t="s">
        <v>247</v>
      </c>
      <c r="D1019" s="32" t="s">
        <v>22</v>
      </c>
      <c r="E1019" s="32" t="s">
        <v>702</v>
      </c>
      <c r="F1019" s="32" t="str">
        <f>VLOOKUP(C1019,_RESOURCE_MAP[],2,FALSE)</f>
        <v>IPSec VPN Client</v>
      </c>
      <c r="G1019" s="46" t="str">
        <f>CONCATENATE(F1019," ",VLOOKUP(E1019,_FIELDS_DESCRIPTION_MAP[],2,FALSE))</f>
        <v>IPSec VPN Client authentication type.</v>
      </c>
      <c r="H1019" s="32" t="s">
        <v>565</v>
      </c>
      <c r="I1019" s="32" t="s">
        <v>572</v>
      </c>
      <c r="J1019" s="32" t="s">
        <v>1</v>
      </c>
      <c r="K1019" s="34" t="s">
        <v>1</v>
      </c>
      <c r="L1019" s="34" t="s">
        <v>1275</v>
      </c>
      <c r="M1019" s="34" t="s">
        <v>1</v>
      </c>
      <c r="N1019" s="72" t="str">
        <f t="shared" si="15"/>
        <v xml:space="preserve">Possible values are "IKE" or "AH". </v>
      </c>
    </row>
    <row r="1020" spans="1:14" s="1" customFormat="1" x14ac:dyDescent="0.25">
      <c r="A1020" s="33">
        <f>VLOOKUP(C1020,_RESOURCE_MAP[],3,FALSE)</f>
        <v>2</v>
      </c>
      <c r="B1020" s="25" t="str">
        <f>IFERROR(VLOOKUP(C1020,_PACKAGES_MAP[],3,FALSE),"-")</f>
        <v>-</v>
      </c>
      <c r="C1020" s="32" t="s">
        <v>247</v>
      </c>
      <c r="D1020" s="32" t="s">
        <v>22</v>
      </c>
      <c r="E1020" s="32" t="s">
        <v>1687</v>
      </c>
      <c r="F1020" s="32" t="str">
        <f>VLOOKUP(C1020,_RESOURCE_MAP[],2,FALSE)</f>
        <v>IPSec VPN Client</v>
      </c>
      <c r="G1020" s="46" t="str">
        <f>CONCATENATE(F1020," ",VLOOKUP(E1020,_FIELDS_DESCRIPTION_MAP[],2,FALSE))</f>
        <v>IPSec VPN Client password hash fingerprint.</v>
      </c>
      <c r="H1020" s="32" t="s">
        <v>565</v>
      </c>
      <c r="I1020" s="32" t="s">
        <v>572</v>
      </c>
      <c r="J1020" s="32" t="s">
        <v>1</v>
      </c>
      <c r="K1020" s="34" t="s">
        <v>1</v>
      </c>
      <c r="L1020" s="34" t="s">
        <v>1</v>
      </c>
      <c r="M1020" s="34" t="s">
        <v>1</v>
      </c>
      <c r="N1020" s="72" t="str">
        <f t="shared" si="15"/>
        <v>-</v>
      </c>
    </row>
    <row r="1021" spans="1:14" s="1" customFormat="1" x14ac:dyDescent="0.25">
      <c r="A1021" s="33">
        <f>VLOOKUP(C1021,_RESOURCE_MAP[],3,FALSE)</f>
        <v>2</v>
      </c>
      <c r="B1021" s="25" t="str">
        <f>IFERROR(VLOOKUP(C1021,_PACKAGES_MAP[],3,FALSE),"-")</f>
        <v>-</v>
      </c>
      <c r="C1021" s="32" t="s">
        <v>247</v>
      </c>
      <c r="D1021" s="32" t="s">
        <v>22</v>
      </c>
      <c r="E1021" s="32" t="s">
        <v>1688</v>
      </c>
      <c r="F1021" s="32" t="str">
        <f>VLOOKUP(C1021,_RESOURCE_MAP[],2,FALSE)</f>
        <v>IPSec VPN Client</v>
      </c>
      <c r="G1021" s="46" t="str">
        <f>CONCATENATE(F1021," ",VLOOKUP(E1021,_FIELDS_DESCRIPTION_MAP[],2,FALSE))</f>
        <v>IPSec VPN Client password hash type.</v>
      </c>
      <c r="H1021" s="32" t="s">
        <v>565</v>
      </c>
      <c r="I1021" s="32" t="s">
        <v>572</v>
      </c>
      <c r="J1021" s="32" t="s">
        <v>1</v>
      </c>
      <c r="K1021" s="34" t="s">
        <v>1</v>
      </c>
      <c r="L1021" s="34" t="s">
        <v>1188</v>
      </c>
      <c r="M1021" s="34" t="s">
        <v>1</v>
      </c>
      <c r="N1021" s="72" t="str">
        <f t="shared" si="15"/>
        <v xml:space="preserve">Possible values are "MD5", "SHA-256" or "SHA-512". </v>
      </c>
    </row>
    <row r="1022" spans="1:14" s="1" customFormat="1" x14ac:dyDescent="0.25">
      <c r="A1022" s="33">
        <f>VLOOKUP(C1022,_RESOURCE_MAP[],3,FALSE)</f>
        <v>2</v>
      </c>
      <c r="B1022" s="25" t="str">
        <f>IFERROR(VLOOKUP(C1022,_PACKAGES_MAP[],3,FALSE),"-")</f>
        <v>-</v>
      </c>
      <c r="C1022" s="32" t="s">
        <v>247</v>
      </c>
      <c r="D1022" s="32" t="s">
        <v>22</v>
      </c>
      <c r="E1022" s="32" t="s">
        <v>699</v>
      </c>
      <c r="F1022" s="32" t="str">
        <f>VLOOKUP(C1022,_RESOURCE_MAP[],2,FALSE)</f>
        <v>IPSec VPN Client</v>
      </c>
      <c r="G1022" s="46" t="str">
        <f>CONCATENATE(F1022," ",VLOOKUP(E1022,_FIELDS_DESCRIPTION_MAP[],2,FALSE))</f>
        <v>IPSec VPN Client remote server port.</v>
      </c>
      <c r="H1022" s="32" t="s">
        <v>570</v>
      </c>
      <c r="I1022" s="32" t="s">
        <v>572</v>
      </c>
      <c r="J1022" s="32" t="s">
        <v>1</v>
      </c>
      <c r="K1022" s="34" t="s">
        <v>1</v>
      </c>
      <c r="L1022" s="34" t="s">
        <v>1264</v>
      </c>
      <c r="M1022" s="34" t="s">
        <v>1</v>
      </c>
      <c r="N1022" s="72" t="str">
        <f t="shared" si="15"/>
        <v xml:space="preserve">Possible values are 0-65536. </v>
      </c>
    </row>
    <row r="1023" spans="1:14" s="1" customFormat="1" x14ac:dyDescent="0.25">
      <c r="A1023" s="33">
        <f>VLOOKUP(C1023,_RESOURCE_MAP[],3,FALSE)</f>
        <v>2</v>
      </c>
      <c r="B1023" s="25" t="str">
        <f>IFERROR(VLOOKUP(C1023,_PACKAGES_MAP[],3,FALSE),"-")</f>
        <v>-</v>
      </c>
      <c r="C1023" s="32" t="s">
        <v>247</v>
      </c>
      <c r="D1023" s="32" t="s">
        <v>22</v>
      </c>
      <c r="E1023" s="32" t="s">
        <v>700</v>
      </c>
      <c r="F1023" s="32" t="str">
        <f>VLOOKUP(C1023,_RESOURCE_MAP[],2,FALSE)</f>
        <v>IPSec VPN Client</v>
      </c>
      <c r="G1023" s="46" t="str">
        <f>CONCATENATE(F1023," ",VLOOKUP(E1023,_FIELDS_DESCRIPTION_MAP[],2,FALSE))</f>
        <v>IPSec VPN Client remote server username.</v>
      </c>
      <c r="H1023" s="32" t="s">
        <v>565</v>
      </c>
      <c r="I1023" s="32" t="s">
        <v>572</v>
      </c>
      <c r="J1023" s="32" t="s">
        <v>1</v>
      </c>
      <c r="K1023" s="34" t="s">
        <v>1</v>
      </c>
      <c r="L1023" s="34" t="s">
        <v>1194</v>
      </c>
      <c r="M1023" s="34" t="s">
        <v>1</v>
      </c>
      <c r="N1023" s="72" t="str">
        <f t="shared" si="15"/>
        <v xml:space="preserve">Possible values are any string with length from 1 up to 64 chars. </v>
      </c>
    </row>
    <row r="1024" spans="1:14" s="1" customFormat="1" x14ac:dyDescent="0.25">
      <c r="A1024" s="33">
        <f>VLOOKUP(C1024,_RESOURCE_MAP[],3,FALSE)</f>
        <v>2</v>
      </c>
      <c r="B1024" s="25" t="str">
        <f>IFERROR(VLOOKUP(C1024,_PACKAGES_MAP[],3,FALSE),"-")</f>
        <v>-</v>
      </c>
      <c r="C1024" s="32" t="s">
        <v>247</v>
      </c>
      <c r="D1024" s="32" t="s">
        <v>22</v>
      </c>
      <c r="E1024" s="32" t="s">
        <v>633</v>
      </c>
      <c r="F1024" s="32" t="str">
        <f>VLOOKUP(C1024,_RESOURCE_MAP[],2,FALSE)</f>
        <v>IPSec VPN Client</v>
      </c>
      <c r="G1024" s="46" t="str">
        <f>CONCATENATE(F1024," ",VLOOKUP(E1024,_FIELDS_DESCRIPTION_MAP[],2,FALSE))</f>
        <v>IPSec VPN Client received bytes count.</v>
      </c>
      <c r="H1024" s="32" t="s">
        <v>570</v>
      </c>
      <c r="I1024" s="32" t="s">
        <v>572</v>
      </c>
      <c r="J1024" s="32" t="s">
        <v>1</v>
      </c>
      <c r="K1024" s="34" t="s">
        <v>1</v>
      </c>
      <c r="L1024" s="34" t="s">
        <v>1205</v>
      </c>
      <c r="M1024" s="34" t="s">
        <v>1</v>
      </c>
      <c r="N1024" s="72" t="str">
        <f t="shared" si="15"/>
        <v xml:space="preserve">Possible values are &gt;= 0. </v>
      </c>
    </row>
    <row r="1025" spans="1:14" s="1" customFormat="1" x14ac:dyDescent="0.25">
      <c r="A1025" s="33">
        <f>VLOOKUP(C1025,_RESOURCE_MAP[],3,FALSE)</f>
        <v>2</v>
      </c>
      <c r="B1025" s="25" t="str">
        <f>IFERROR(VLOOKUP(C1025,_PACKAGES_MAP[],3,FALSE),"-")</f>
        <v>-</v>
      </c>
      <c r="C1025" s="32" t="s">
        <v>247</v>
      </c>
      <c r="D1025" s="32" t="s">
        <v>22</v>
      </c>
      <c r="E1025" s="32" t="s">
        <v>632</v>
      </c>
      <c r="F1025" s="32" t="str">
        <f>VLOOKUP(C1025,_RESOURCE_MAP[],2,FALSE)</f>
        <v>IPSec VPN Client</v>
      </c>
      <c r="G1025" s="46" t="str">
        <f>CONCATENATE(F1025," ",VLOOKUP(E1025,_FIELDS_DESCRIPTION_MAP[],2,FALSE))</f>
        <v>IPSec VPN Client transmitted bytes count.</v>
      </c>
      <c r="H1025" s="32" t="s">
        <v>570</v>
      </c>
      <c r="I1025" s="32" t="s">
        <v>572</v>
      </c>
      <c r="J1025" s="32" t="s">
        <v>1</v>
      </c>
      <c r="K1025" s="34" t="s">
        <v>1</v>
      </c>
      <c r="L1025" s="34" t="s">
        <v>1205</v>
      </c>
      <c r="M1025" s="34" t="s">
        <v>1</v>
      </c>
      <c r="N1025" s="72" t="str">
        <f t="shared" si="15"/>
        <v xml:space="preserve">Possible values are &gt;= 0. </v>
      </c>
    </row>
    <row r="1026" spans="1:14" s="1" customFormat="1" x14ac:dyDescent="0.25">
      <c r="A1026" s="33">
        <f>VLOOKUP(C1026,_RESOURCE_MAP[],3,FALSE)</f>
        <v>2</v>
      </c>
      <c r="B1026" s="25" t="str">
        <f>IFERROR(VLOOKUP(C1026,_PACKAGES_MAP[],3,FALSE),"-")</f>
        <v>-</v>
      </c>
      <c r="C1026" s="32" t="s">
        <v>247</v>
      </c>
      <c r="D1026" s="32" t="s">
        <v>22</v>
      </c>
      <c r="E1026" s="32" t="s">
        <v>698</v>
      </c>
      <c r="F1026" s="32" t="str">
        <f>VLOOKUP(C1026,_RESOURCE_MAP[],2,FALSE)</f>
        <v>IPSec VPN Client</v>
      </c>
      <c r="G1026" s="46" t="str">
        <f>CONCATENATE(F1026," ",VLOOKUP(E1026,_FIELDS_DESCRIPTION_MAP[],2,FALSE))</f>
        <v>IPSec VPN Client received frames count.</v>
      </c>
      <c r="H1026" s="32" t="s">
        <v>570</v>
      </c>
      <c r="I1026" s="32" t="s">
        <v>572</v>
      </c>
      <c r="J1026" s="32" t="s">
        <v>1</v>
      </c>
      <c r="K1026" s="34" t="s">
        <v>1</v>
      </c>
      <c r="L1026" s="34" t="s">
        <v>1205</v>
      </c>
      <c r="M1026" s="34" t="s">
        <v>1</v>
      </c>
      <c r="N1026" s="72" t="str">
        <f t="shared" ref="N1026:N1089" si="16">IF(AND(K1026="-",L1026="-",M1026="-"),"-",CONCATENATE(IF(K1026="-","",CONCATENATE("Default Value is """,K1026,""". ")),IF(L1026="-","",CONCATENATE("Possible values are ",L1026,". ")),IF(M1026="-","",CONCATENATE("Format is ",M1026,"."))))</f>
        <v xml:space="preserve">Possible values are &gt;= 0. </v>
      </c>
    </row>
    <row r="1027" spans="1:14" s="1" customFormat="1" x14ac:dyDescent="0.25">
      <c r="A1027" s="33">
        <f>VLOOKUP(C1027,_RESOURCE_MAP[],3,FALSE)</f>
        <v>2</v>
      </c>
      <c r="B1027" s="25" t="str">
        <f>IFERROR(VLOOKUP(C1027,_PACKAGES_MAP[],3,FALSE),"-")</f>
        <v>-</v>
      </c>
      <c r="C1027" s="32" t="s">
        <v>247</v>
      </c>
      <c r="D1027" s="32" t="s">
        <v>22</v>
      </c>
      <c r="E1027" s="32" t="s">
        <v>697</v>
      </c>
      <c r="F1027" s="32" t="str">
        <f>VLOOKUP(C1027,_RESOURCE_MAP[],2,FALSE)</f>
        <v>IPSec VPN Client</v>
      </c>
      <c r="G1027" s="46" t="str">
        <f>CONCATENATE(F1027," ",VLOOKUP(E1027,_FIELDS_DESCRIPTION_MAP[],2,FALSE))</f>
        <v>IPSec VPN Client transmitted frames count.</v>
      </c>
      <c r="H1027" s="32" t="s">
        <v>570</v>
      </c>
      <c r="I1027" s="32" t="s">
        <v>572</v>
      </c>
      <c r="J1027" s="32" t="s">
        <v>1</v>
      </c>
      <c r="K1027" s="34" t="s">
        <v>1</v>
      </c>
      <c r="L1027" s="34" t="s">
        <v>1205</v>
      </c>
      <c r="M1027" s="34" t="s">
        <v>1</v>
      </c>
      <c r="N1027" s="72" t="str">
        <f t="shared" si="16"/>
        <v xml:space="preserve">Possible values are &gt;= 0. </v>
      </c>
    </row>
    <row r="1028" spans="1:14" s="1" customFormat="1" x14ac:dyDescent="0.25">
      <c r="A1028" s="33">
        <f>VLOOKUP(C1028,_RESOURCE_MAP[],3,FALSE)</f>
        <v>2</v>
      </c>
      <c r="B1028" s="25" t="str">
        <f>IFERROR(VLOOKUP(C1028,_PACKAGES_MAP[],3,FALSE),"-")</f>
        <v>-</v>
      </c>
      <c r="C1028" s="32" t="s">
        <v>247</v>
      </c>
      <c r="D1028" s="32" t="s">
        <v>22</v>
      </c>
      <c r="E1028" s="32" t="s">
        <v>579</v>
      </c>
      <c r="F1028" s="32" t="str">
        <f>VLOOKUP(C1028,_RESOURCE_MAP[],2,FALSE)</f>
        <v>IPSec VPN Client</v>
      </c>
      <c r="G1028" s="46" t="str">
        <f>CONCATENATE(F1028," ",VLOOKUP(E1028,_FIELDS_DESCRIPTION_MAP[],2,FALSE))</f>
        <v>IPSec VPN Client operational status.</v>
      </c>
      <c r="H1028" s="32" t="s">
        <v>565</v>
      </c>
      <c r="I1028" s="32" t="s">
        <v>572</v>
      </c>
      <c r="J1028" s="32" t="s">
        <v>1</v>
      </c>
      <c r="K1028" s="34" t="s">
        <v>1</v>
      </c>
      <c r="L1028" s="34" t="s">
        <v>1291</v>
      </c>
      <c r="M1028" s="34" t="s">
        <v>1</v>
      </c>
      <c r="N1028" s="72" t="str">
        <f t="shared" si="16"/>
        <v xml:space="preserve">Possible values are "Connected", "Disconnected", "Disabled", "Error". </v>
      </c>
    </row>
    <row r="1029" spans="1:14" s="1" customFormat="1" x14ac:dyDescent="0.25">
      <c r="A1029" s="33">
        <f>VLOOKUP(C1029,_RESOURCE_MAP[],3,FALSE)</f>
        <v>2</v>
      </c>
      <c r="B1029" s="25" t="str">
        <f>IFERROR(VLOOKUP(C1029,_PACKAGES_MAP[],3,FALSE),"-")</f>
        <v>-</v>
      </c>
      <c r="C1029" s="32" t="s">
        <v>247</v>
      </c>
      <c r="D1029" s="32" t="s">
        <v>21</v>
      </c>
      <c r="E1029" s="32" t="s">
        <v>566</v>
      </c>
      <c r="F1029" s="32" t="str">
        <f>VLOOKUP(C1029,_RESOURCE_MAP[],2,FALSE)</f>
        <v>IPSec VPN Client</v>
      </c>
      <c r="G1029" s="46" t="str">
        <f>CONCATENATE(F1029," ",VLOOKUP(E1029,_FIELDS_DESCRIPTION_MAP[],2,FALSE))</f>
        <v>IPSec VPN Client administrative status.</v>
      </c>
      <c r="H1029" s="32" t="s">
        <v>567</v>
      </c>
      <c r="I1029" s="32" t="s">
        <v>564</v>
      </c>
      <c r="J1029" s="32" t="s">
        <v>561</v>
      </c>
      <c r="K1029" s="34" t="s">
        <v>1658</v>
      </c>
      <c r="L1029" s="34" t="s">
        <v>1184</v>
      </c>
      <c r="M1029" s="34" t="s">
        <v>1</v>
      </c>
      <c r="N1029" s="72" t="str">
        <f t="shared" si="16"/>
        <v xml:space="preserve">Default Value is "the existing configuration". Possible values are "true" or "false". </v>
      </c>
    </row>
    <row r="1030" spans="1:14" s="1" customFormat="1" x14ac:dyDescent="0.25">
      <c r="A1030" s="33">
        <f>VLOOKUP(C1030,_RESOURCE_MAP[],3,FALSE)</f>
        <v>2</v>
      </c>
      <c r="B1030" s="25" t="str">
        <f>IFERROR(VLOOKUP(C1030,_PACKAGES_MAP[],3,FALSE),"-")</f>
        <v>-</v>
      </c>
      <c r="C1030" s="32" t="s">
        <v>247</v>
      </c>
      <c r="D1030" s="32" t="s">
        <v>21</v>
      </c>
      <c r="E1030" s="32" t="s">
        <v>696</v>
      </c>
      <c r="F1030" s="32" t="str">
        <f>VLOOKUP(C1030,_RESOURCE_MAP[],2,FALSE)</f>
        <v>IPSec VPN Client</v>
      </c>
      <c r="G1030" s="46" t="str">
        <f>CONCATENATE(F1030," ",VLOOKUP(E1030,_FIELDS_DESCRIPTION_MAP[],2,FALSE))</f>
        <v>IPSec VPN Client inbound interface.</v>
      </c>
      <c r="H1030" s="32" t="s">
        <v>565</v>
      </c>
      <c r="I1030" s="32" t="s">
        <v>564</v>
      </c>
      <c r="J1030" s="32" t="s">
        <v>561</v>
      </c>
      <c r="K1030" s="34" t="s">
        <v>1658</v>
      </c>
      <c r="L1030" s="34" t="s">
        <v>1232</v>
      </c>
      <c r="M1030" s="34" t="s">
        <v>1</v>
      </c>
      <c r="N1030" s="72" t="str">
        <f t="shared" si="16"/>
        <v xml:space="preserve">Default Value is "the existing configuration". Possible values are valid "Interfaces.IP.{InterfaceId}" object. </v>
      </c>
    </row>
    <row r="1031" spans="1:14" s="1" customFormat="1" x14ac:dyDescent="0.25">
      <c r="A1031" s="33">
        <f>VLOOKUP(C1031,_RESOURCE_MAP[],3,FALSE)</f>
        <v>2</v>
      </c>
      <c r="B1031" s="25" t="str">
        <f>IFERROR(VLOOKUP(C1031,_PACKAGES_MAP[],3,FALSE),"-")</f>
        <v>-</v>
      </c>
      <c r="C1031" s="32" t="s">
        <v>247</v>
      </c>
      <c r="D1031" s="32" t="s">
        <v>21</v>
      </c>
      <c r="E1031" s="32" t="s">
        <v>695</v>
      </c>
      <c r="F1031" s="32" t="str">
        <f>VLOOKUP(C1031,_RESOURCE_MAP[],2,FALSE)</f>
        <v>IPSec VPN Client</v>
      </c>
      <c r="G1031" s="46" t="str">
        <f>CONCATENATE(F1031," ",VLOOKUP(E1031,_FIELDS_DESCRIPTION_MAP[],2,FALSE))</f>
        <v>IPSec VPN Client outbound interface.</v>
      </c>
      <c r="H1031" s="32" t="s">
        <v>565</v>
      </c>
      <c r="I1031" s="32" t="s">
        <v>564</v>
      </c>
      <c r="J1031" s="32" t="s">
        <v>561</v>
      </c>
      <c r="K1031" s="34" t="s">
        <v>1658</v>
      </c>
      <c r="L1031" s="34" t="s">
        <v>1232</v>
      </c>
      <c r="M1031" s="34" t="s">
        <v>1</v>
      </c>
      <c r="N1031" s="72" t="str">
        <f t="shared" si="16"/>
        <v xml:space="preserve">Default Value is "the existing configuration". Possible values are valid "Interfaces.IP.{InterfaceId}" object. </v>
      </c>
    </row>
    <row r="1032" spans="1:14" s="1" customFormat="1" x14ac:dyDescent="0.25">
      <c r="A1032" s="33">
        <f>VLOOKUP(C1032,_RESOURCE_MAP[],3,FALSE)</f>
        <v>2</v>
      </c>
      <c r="B1032" s="25" t="str">
        <f>IFERROR(VLOOKUP(C1032,_PACKAGES_MAP[],3,FALSE),"-")</f>
        <v>-</v>
      </c>
      <c r="C1032" s="32" t="s">
        <v>247</v>
      </c>
      <c r="D1032" s="32" t="s">
        <v>21</v>
      </c>
      <c r="E1032" s="32" t="s">
        <v>694</v>
      </c>
      <c r="F1032" s="32" t="str">
        <f>VLOOKUP(C1032,_RESOURCE_MAP[],2,FALSE)</f>
        <v>IPSec VPN Client</v>
      </c>
      <c r="G1032" s="46" t="str">
        <f>CONCATENATE(F1032," ",VLOOKUP(E1032,_FIELDS_DESCRIPTION_MAP[],2,FALSE))</f>
        <v>IPSec VPN Client remote address.</v>
      </c>
      <c r="H1032" s="32" t="s">
        <v>565</v>
      </c>
      <c r="I1032" s="32" t="s">
        <v>564</v>
      </c>
      <c r="J1032" s="32" t="s">
        <v>561</v>
      </c>
      <c r="K1032" s="34" t="s">
        <v>1658</v>
      </c>
      <c r="L1032" s="34" t="s">
        <v>1200</v>
      </c>
      <c r="M1032" s="34" t="s">
        <v>1</v>
      </c>
      <c r="N1032" s="72" t="str">
        <f t="shared" si="16"/>
        <v xml:space="preserve">Default Value is "the existing configuration". Possible values are FQDN, IPv4 or IPv6 address. </v>
      </c>
    </row>
    <row r="1033" spans="1:14" s="1" customFormat="1" x14ac:dyDescent="0.25">
      <c r="A1033" s="33">
        <f>VLOOKUP(C1033,_RESOURCE_MAP[],3,FALSE)</f>
        <v>2</v>
      </c>
      <c r="B1033" s="25" t="str">
        <f>IFERROR(VLOOKUP(C1033,_PACKAGES_MAP[],3,FALSE),"-")</f>
        <v>-</v>
      </c>
      <c r="C1033" s="32" t="s">
        <v>247</v>
      </c>
      <c r="D1033" s="32" t="s">
        <v>21</v>
      </c>
      <c r="E1033" s="32" t="s">
        <v>702</v>
      </c>
      <c r="F1033" s="32" t="str">
        <f>VLOOKUP(C1033,_RESOURCE_MAP[],2,FALSE)</f>
        <v>IPSec VPN Client</v>
      </c>
      <c r="G1033" s="46" t="str">
        <f>CONCATENATE(F1033," ",VLOOKUP(E1033,_FIELDS_DESCRIPTION_MAP[],2,FALSE))</f>
        <v>IPSec VPN Client authentication type.</v>
      </c>
      <c r="H1033" s="32" t="s">
        <v>565</v>
      </c>
      <c r="I1033" s="32" t="s">
        <v>564</v>
      </c>
      <c r="J1033" s="32" t="s">
        <v>561</v>
      </c>
      <c r="K1033" s="34" t="s">
        <v>1658</v>
      </c>
      <c r="L1033" s="34" t="s">
        <v>1275</v>
      </c>
      <c r="M1033" s="34" t="s">
        <v>1</v>
      </c>
      <c r="N1033" s="72" t="str">
        <f t="shared" si="16"/>
        <v xml:space="preserve">Default Value is "the existing configuration". Possible values are "IKE" or "AH". </v>
      </c>
    </row>
    <row r="1034" spans="1:14" s="1" customFormat="1" x14ac:dyDescent="0.25">
      <c r="A1034" s="33">
        <f>VLOOKUP(C1034,_RESOURCE_MAP[],3,FALSE)</f>
        <v>2</v>
      </c>
      <c r="B1034" s="25" t="str">
        <f>IFERROR(VLOOKUP(C1034,_PACKAGES_MAP[],3,FALSE),"-")</f>
        <v>-</v>
      </c>
      <c r="C1034" s="32" t="s">
        <v>247</v>
      </c>
      <c r="D1034" s="32" t="s">
        <v>21</v>
      </c>
      <c r="E1034" s="32" t="s">
        <v>701</v>
      </c>
      <c r="F1034" s="32" t="str">
        <f>VLOOKUP(C1034,_RESOURCE_MAP[],2,FALSE)</f>
        <v>IPSec VPN Client</v>
      </c>
      <c r="G1034" s="46" t="str">
        <f>CONCATENATE(F1034," ",VLOOKUP(E1034,_FIELDS_DESCRIPTION_MAP[],2,FALSE))</f>
        <v>IPSec VPN Client remote server password.</v>
      </c>
      <c r="H1034" s="32" t="s">
        <v>565</v>
      </c>
      <c r="I1034" s="32" t="s">
        <v>564</v>
      </c>
      <c r="J1034" s="32" t="s">
        <v>561</v>
      </c>
      <c r="K1034" s="34" t="s">
        <v>1658</v>
      </c>
      <c r="L1034" s="34" t="s">
        <v>1194</v>
      </c>
      <c r="M1034" s="34" t="s">
        <v>1</v>
      </c>
      <c r="N1034" s="72" t="str">
        <f t="shared" si="16"/>
        <v xml:space="preserve">Default Value is "the existing configuration". Possible values are any string with length from 1 up to 64 chars. </v>
      </c>
    </row>
    <row r="1035" spans="1:14" s="1" customFormat="1" x14ac:dyDescent="0.25">
      <c r="A1035" s="33">
        <f>VLOOKUP(C1035,_RESOURCE_MAP[],3,FALSE)</f>
        <v>2</v>
      </c>
      <c r="B1035" s="25" t="str">
        <f>IFERROR(VLOOKUP(C1035,_PACKAGES_MAP[],3,FALSE),"-")</f>
        <v>-</v>
      </c>
      <c r="C1035" s="32" t="s">
        <v>247</v>
      </c>
      <c r="D1035" s="32" t="s">
        <v>21</v>
      </c>
      <c r="E1035" s="32" t="s">
        <v>699</v>
      </c>
      <c r="F1035" s="32" t="str">
        <f>VLOOKUP(C1035,_RESOURCE_MAP[],2,FALSE)</f>
        <v>IPSec VPN Client</v>
      </c>
      <c r="G1035" s="46" t="str">
        <f>CONCATENATE(F1035," ",VLOOKUP(E1035,_FIELDS_DESCRIPTION_MAP[],2,FALSE))</f>
        <v>IPSec VPN Client remote server port.</v>
      </c>
      <c r="H1035" s="32" t="s">
        <v>570</v>
      </c>
      <c r="I1035" s="32" t="s">
        <v>564</v>
      </c>
      <c r="J1035" s="32" t="s">
        <v>561</v>
      </c>
      <c r="K1035" s="34" t="s">
        <v>1658</v>
      </c>
      <c r="L1035" s="34" t="s">
        <v>1264</v>
      </c>
      <c r="M1035" s="34" t="s">
        <v>1</v>
      </c>
      <c r="N1035" s="72" t="str">
        <f t="shared" si="16"/>
        <v xml:space="preserve">Default Value is "the existing configuration". Possible values are 0-65536. </v>
      </c>
    </row>
    <row r="1036" spans="1:14" s="1" customFormat="1" x14ac:dyDescent="0.25">
      <c r="A1036" s="33">
        <f>VLOOKUP(C1036,_RESOURCE_MAP[],3,FALSE)</f>
        <v>2</v>
      </c>
      <c r="B1036" s="25" t="str">
        <f>IFERROR(VLOOKUP(C1036,_PACKAGES_MAP[],3,FALSE),"-")</f>
        <v>-</v>
      </c>
      <c r="C1036" s="32" t="s">
        <v>247</v>
      </c>
      <c r="D1036" s="32" t="s">
        <v>21</v>
      </c>
      <c r="E1036" s="32" t="s">
        <v>700</v>
      </c>
      <c r="F1036" s="32" t="str">
        <f>VLOOKUP(C1036,_RESOURCE_MAP[],2,FALSE)</f>
        <v>IPSec VPN Client</v>
      </c>
      <c r="G1036" s="46" t="str">
        <f>CONCATENATE(F1036," ",VLOOKUP(E1036,_FIELDS_DESCRIPTION_MAP[],2,FALSE))</f>
        <v>IPSec VPN Client remote server username.</v>
      </c>
      <c r="H1036" s="32" t="s">
        <v>565</v>
      </c>
      <c r="I1036" s="32" t="s">
        <v>564</v>
      </c>
      <c r="J1036" s="32" t="s">
        <v>561</v>
      </c>
      <c r="K1036" s="34" t="s">
        <v>1658</v>
      </c>
      <c r="L1036" s="34" t="s">
        <v>1194</v>
      </c>
      <c r="M1036" s="34" t="s">
        <v>1</v>
      </c>
      <c r="N1036" s="72" t="str">
        <f t="shared" si="16"/>
        <v xml:space="preserve">Default Value is "the existing configuration". Possible values are any string with length from 1 up to 64 chars. </v>
      </c>
    </row>
    <row r="1037" spans="1:14" s="1" customFormat="1" x14ac:dyDescent="0.25">
      <c r="A1037" s="33">
        <f>VLOOKUP(C1037,_RESOURCE_MAP[],3,FALSE)</f>
        <v>2</v>
      </c>
      <c r="B1037" s="25" t="str">
        <f>IFERROR(VLOOKUP(C1037,_PACKAGES_MAP[],3,FALSE),"-")</f>
        <v>-</v>
      </c>
      <c r="C1037" s="32" t="s">
        <v>248</v>
      </c>
      <c r="D1037" s="32" t="s">
        <v>22</v>
      </c>
      <c r="E1037" s="32" t="s">
        <v>566</v>
      </c>
      <c r="F1037" s="32" t="str">
        <f>VLOOKUP(C1037,_RESOURCE_MAP[],2,FALSE)</f>
        <v>IPSec VPN Server</v>
      </c>
      <c r="G1037" s="46" t="str">
        <f>CONCATENATE(F1037," ",VLOOKUP(E1037,_FIELDS_DESCRIPTION_MAP[],2,FALSE))</f>
        <v>IPSec VPN Server administrative status.</v>
      </c>
      <c r="H1037" s="32" t="s">
        <v>567</v>
      </c>
      <c r="I1037" s="32" t="s">
        <v>572</v>
      </c>
      <c r="J1037" s="32" t="s">
        <v>1</v>
      </c>
      <c r="K1037" s="34" t="s">
        <v>1</v>
      </c>
      <c r="L1037" s="34" t="s">
        <v>1184</v>
      </c>
      <c r="M1037" s="34" t="s">
        <v>1</v>
      </c>
      <c r="N1037" s="72" t="str">
        <f t="shared" si="16"/>
        <v xml:space="preserve">Possible values are "true" or "false". </v>
      </c>
    </row>
    <row r="1038" spans="1:14" s="1" customFormat="1" x14ac:dyDescent="0.25">
      <c r="A1038" s="33">
        <f>VLOOKUP(C1038,_RESOURCE_MAP[],3,FALSE)</f>
        <v>2</v>
      </c>
      <c r="B1038" s="25" t="str">
        <f>IFERROR(VLOOKUP(C1038,_PACKAGES_MAP[],3,FALSE),"-")</f>
        <v>-</v>
      </c>
      <c r="C1038" s="32" t="s">
        <v>248</v>
      </c>
      <c r="D1038" s="32" t="s">
        <v>22</v>
      </c>
      <c r="E1038" s="32" t="s">
        <v>696</v>
      </c>
      <c r="F1038" s="32" t="str">
        <f>VLOOKUP(C1038,_RESOURCE_MAP[],2,FALSE)</f>
        <v>IPSec VPN Server</v>
      </c>
      <c r="G1038" s="46" t="str">
        <f>CONCATENATE(F1038," ",VLOOKUP(E1038,_FIELDS_DESCRIPTION_MAP[],2,FALSE))</f>
        <v>IPSec VPN Server inbound interface.</v>
      </c>
      <c r="H1038" s="32" t="s">
        <v>565</v>
      </c>
      <c r="I1038" s="32" t="s">
        <v>572</v>
      </c>
      <c r="J1038" s="32" t="s">
        <v>1</v>
      </c>
      <c r="K1038" s="34" t="s">
        <v>1</v>
      </c>
      <c r="L1038" s="34" t="s">
        <v>1232</v>
      </c>
      <c r="M1038" s="34" t="s">
        <v>1</v>
      </c>
      <c r="N1038" s="72" t="str">
        <f t="shared" si="16"/>
        <v xml:space="preserve">Possible values are valid "Interfaces.IP.{InterfaceId}" object. </v>
      </c>
    </row>
    <row r="1039" spans="1:14" s="1" customFormat="1" x14ac:dyDescent="0.25">
      <c r="A1039" s="33">
        <f>VLOOKUP(C1039,_RESOURCE_MAP[],3,FALSE)</f>
        <v>2</v>
      </c>
      <c r="B1039" s="25" t="str">
        <f>IFERROR(VLOOKUP(C1039,_PACKAGES_MAP[],3,FALSE),"-")</f>
        <v>-</v>
      </c>
      <c r="C1039" s="32" t="s">
        <v>248</v>
      </c>
      <c r="D1039" s="32" t="s">
        <v>22</v>
      </c>
      <c r="E1039" s="32" t="s">
        <v>695</v>
      </c>
      <c r="F1039" s="32" t="str">
        <f>VLOOKUP(C1039,_RESOURCE_MAP[],2,FALSE)</f>
        <v>IPSec VPN Server</v>
      </c>
      <c r="G1039" s="46" t="str">
        <f>CONCATENATE(F1039," ",VLOOKUP(E1039,_FIELDS_DESCRIPTION_MAP[],2,FALSE))</f>
        <v>IPSec VPN Server outbound interface.</v>
      </c>
      <c r="H1039" s="32" t="s">
        <v>565</v>
      </c>
      <c r="I1039" s="32" t="s">
        <v>572</v>
      </c>
      <c r="J1039" s="32" t="s">
        <v>1</v>
      </c>
      <c r="K1039" s="34" t="s">
        <v>1</v>
      </c>
      <c r="L1039" s="34" t="s">
        <v>1232</v>
      </c>
      <c r="M1039" s="34" t="s">
        <v>1</v>
      </c>
      <c r="N1039" s="72" t="str">
        <f t="shared" si="16"/>
        <v xml:space="preserve">Possible values are valid "Interfaces.IP.{InterfaceId}" object. </v>
      </c>
    </row>
    <row r="1040" spans="1:14" s="1" customFormat="1" x14ac:dyDescent="0.25">
      <c r="A1040" s="33">
        <f>VLOOKUP(C1040,_RESOURCE_MAP[],3,FALSE)</f>
        <v>2</v>
      </c>
      <c r="B1040" s="25" t="str">
        <f>IFERROR(VLOOKUP(C1040,_PACKAGES_MAP[],3,FALSE),"-")</f>
        <v>-</v>
      </c>
      <c r="C1040" s="32" t="s">
        <v>248</v>
      </c>
      <c r="D1040" s="32" t="s">
        <v>22</v>
      </c>
      <c r="E1040" s="32" t="s">
        <v>704</v>
      </c>
      <c r="F1040" s="32" t="str">
        <f>VLOOKUP(C1040,_RESOURCE_MAP[],2,FALSE)</f>
        <v>IPSec VPN Server</v>
      </c>
      <c r="G1040" s="46" t="str">
        <f>CONCATENATE(F1040," ",VLOOKUP(E1040,_FIELDS_DESCRIPTION_MAP[],2,FALSE))</f>
        <v>IPSec VPN Server authentication type.</v>
      </c>
      <c r="H1040" s="32" t="s">
        <v>565</v>
      </c>
      <c r="I1040" s="32" t="s">
        <v>572</v>
      </c>
      <c r="J1040" s="32" t="s">
        <v>1</v>
      </c>
      <c r="K1040" s="34" t="s">
        <v>1</v>
      </c>
      <c r="L1040" s="34" t="s">
        <v>1275</v>
      </c>
      <c r="M1040" s="34" t="s">
        <v>1</v>
      </c>
      <c r="N1040" s="72" t="str">
        <f t="shared" si="16"/>
        <v xml:space="preserve">Possible values are "IKE" or "AH". </v>
      </c>
    </row>
    <row r="1041" spans="1:14" s="1" customFormat="1" x14ac:dyDescent="0.25">
      <c r="A1041" s="33">
        <f>VLOOKUP(C1041,_RESOURCE_MAP[],3,FALSE)</f>
        <v>2</v>
      </c>
      <c r="B1041" s="25" t="str">
        <f>IFERROR(VLOOKUP(C1041,_PACKAGES_MAP[],3,FALSE),"-")</f>
        <v>-</v>
      </c>
      <c r="C1041" s="32" t="s">
        <v>248</v>
      </c>
      <c r="D1041" s="32" t="s">
        <v>22</v>
      </c>
      <c r="E1041" s="32" t="s">
        <v>706</v>
      </c>
      <c r="F1041" s="32" t="str">
        <f>VLOOKUP(C1041,_RESOURCE_MAP[],2,FALSE)</f>
        <v>IPSec VPN Server</v>
      </c>
      <c r="G1041" s="46" t="str">
        <f>CONCATENATE(F1041," ",VLOOKUP(E1041,_FIELDS_DESCRIPTION_MAP[],2,FALSE))</f>
        <v>IPSec VPN Server maximum number of concurrent connected clients.</v>
      </c>
      <c r="H1041" s="32" t="s">
        <v>570</v>
      </c>
      <c r="I1041" s="32" t="s">
        <v>572</v>
      </c>
      <c r="J1041" s="32" t="s">
        <v>1</v>
      </c>
      <c r="K1041" s="34" t="s">
        <v>1</v>
      </c>
      <c r="L1041" s="34" t="s">
        <v>1205</v>
      </c>
      <c r="M1041" s="34" t="s">
        <v>1</v>
      </c>
      <c r="N1041" s="72" t="str">
        <f t="shared" si="16"/>
        <v xml:space="preserve">Possible values are &gt;= 0. </v>
      </c>
    </row>
    <row r="1042" spans="1:14" s="1" customFormat="1" x14ac:dyDescent="0.25">
      <c r="A1042" s="33">
        <f>VLOOKUP(C1042,_RESOURCE_MAP[],3,FALSE)</f>
        <v>2</v>
      </c>
      <c r="B1042" s="25" t="str">
        <f>IFERROR(VLOOKUP(C1042,_PACKAGES_MAP[],3,FALSE),"-")</f>
        <v>-</v>
      </c>
      <c r="C1042" s="32" t="s">
        <v>248</v>
      </c>
      <c r="D1042" s="32" t="s">
        <v>22</v>
      </c>
      <c r="E1042" s="32" t="s">
        <v>705</v>
      </c>
      <c r="F1042" s="32" t="str">
        <f>VLOOKUP(C1042,_RESOURCE_MAP[],2,FALSE)</f>
        <v>IPSec VPN Server</v>
      </c>
      <c r="G1042" s="46" t="str">
        <f>CONCATENATE(F1042," ",VLOOKUP(E1042,_FIELDS_DESCRIPTION_MAP[],2,FALSE))</f>
        <v>IPSec VPN Server Maximum Transmit Unit (MTU).</v>
      </c>
      <c r="H1042" s="32" t="s">
        <v>570</v>
      </c>
      <c r="I1042" s="32" t="s">
        <v>572</v>
      </c>
      <c r="J1042" s="32" t="s">
        <v>1</v>
      </c>
      <c r="K1042" s="34" t="s">
        <v>1</v>
      </c>
      <c r="L1042" s="34" t="s">
        <v>1</v>
      </c>
      <c r="M1042" s="34" t="s">
        <v>1</v>
      </c>
      <c r="N1042" s="72" t="str">
        <f t="shared" si="16"/>
        <v>-</v>
      </c>
    </row>
    <row r="1043" spans="1:14" s="1" customFormat="1" x14ac:dyDescent="0.25">
      <c r="A1043" s="33">
        <f>VLOOKUP(C1043,_RESOURCE_MAP[],3,FALSE)</f>
        <v>2</v>
      </c>
      <c r="B1043" s="25" t="str">
        <f>IFERROR(VLOOKUP(C1043,_PACKAGES_MAP[],3,FALSE),"-")</f>
        <v>-</v>
      </c>
      <c r="C1043" s="32" t="s">
        <v>248</v>
      </c>
      <c r="D1043" s="32" t="s">
        <v>22</v>
      </c>
      <c r="E1043" s="32" t="s">
        <v>703</v>
      </c>
      <c r="F1043" s="32" t="str">
        <f>VLOOKUP(C1043,_RESOURCE_MAP[],2,FALSE)</f>
        <v>IPSec VPN Server</v>
      </c>
      <c r="G1043" s="46" t="str">
        <f>CONCATENATE(F1043," ",VLOOKUP(E1043,_FIELDS_DESCRIPTION_MAP[],2,FALSE))</f>
        <v>IPSec VPN Server port.</v>
      </c>
      <c r="H1043" s="32" t="s">
        <v>570</v>
      </c>
      <c r="I1043" s="32" t="s">
        <v>572</v>
      </c>
      <c r="J1043" s="32" t="s">
        <v>1</v>
      </c>
      <c r="K1043" s="34" t="s">
        <v>1</v>
      </c>
      <c r="L1043" s="34" t="s">
        <v>1264</v>
      </c>
      <c r="M1043" s="34" t="s">
        <v>1</v>
      </c>
      <c r="N1043" s="72" t="str">
        <f t="shared" si="16"/>
        <v xml:space="preserve">Possible values are 0-65536. </v>
      </c>
    </row>
    <row r="1044" spans="1:14" s="1" customFormat="1" x14ac:dyDescent="0.25">
      <c r="A1044" s="33">
        <f>VLOOKUP(C1044,_RESOURCE_MAP[],3,FALSE)</f>
        <v>2</v>
      </c>
      <c r="B1044" s="25" t="str">
        <f>IFERROR(VLOOKUP(C1044,_PACKAGES_MAP[],3,FALSE),"-")</f>
        <v>-</v>
      </c>
      <c r="C1044" s="32" t="s">
        <v>248</v>
      </c>
      <c r="D1044" s="32" t="s">
        <v>22</v>
      </c>
      <c r="E1044" s="32" t="s">
        <v>633</v>
      </c>
      <c r="F1044" s="32" t="str">
        <f>VLOOKUP(C1044,_RESOURCE_MAP[],2,FALSE)</f>
        <v>IPSec VPN Server</v>
      </c>
      <c r="G1044" s="46" t="str">
        <f>CONCATENATE(F1044," ",VLOOKUP(E1044,_FIELDS_DESCRIPTION_MAP[],2,FALSE))</f>
        <v>IPSec VPN Server received bytes count.</v>
      </c>
      <c r="H1044" s="32" t="s">
        <v>570</v>
      </c>
      <c r="I1044" s="32" t="s">
        <v>572</v>
      </c>
      <c r="J1044" s="32" t="s">
        <v>1</v>
      </c>
      <c r="K1044" s="34" t="s">
        <v>1</v>
      </c>
      <c r="L1044" s="34" t="s">
        <v>1205</v>
      </c>
      <c r="M1044" s="34" t="s">
        <v>1</v>
      </c>
      <c r="N1044" s="72" t="str">
        <f t="shared" si="16"/>
        <v xml:space="preserve">Possible values are &gt;= 0. </v>
      </c>
    </row>
    <row r="1045" spans="1:14" s="1" customFormat="1" x14ac:dyDescent="0.25">
      <c r="A1045" s="33">
        <f>VLOOKUP(C1045,_RESOURCE_MAP[],3,FALSE)</f>
        <v>2</v>
      </c>
      <c r="B1045" s="25" t="str">
        <f>IFERROR(VLOOKUP(C1045,_PACKAGES_MAP[],3,FALSE),"-")</f>
        <v>-</v>
      </c>
      <c r="C1045" s="32" t="s">
        <v>248</v>
      </c>
      <c r="D1045" s="32" t="s">
        <v>22</v>
      </c>
      <c r="E1045" s="32" t="s">
        <v>632</v>
      </c>
      <c r="F1045" s="32" t="str">
        <f>VLOOKUP(C1045,_RESOURCE_MAP[],2,FALSE)</f>
        <v>IPSec VPN Server</v>
      </c>
      <c r="G1045" s="46" t="str">
        <f>CONCATENATE(F1045," ",VLOOKUP(E1045,_FIELDS_DESCRIPTION_MAP[],2,FALSE))</f>
        <v>IPSec VPN Server transmitted bytes count.</v>
      </c>
      <c r="H1045" s="32" t="s">
        <v>570</v>
      </c>
      <c r="I1045" s="32" t="s">
        <v>572</v>
      </c>
      <c r="J1045" s="32" t="s">
        <v>1</v>
      </c>
      <c r="K1045" s="34" t="s">
        <v>1</v>
      </c>
      <c r="L1045" s="34" t="s">
        <v>1205</v>
      </c>
      <c r="M1045" s="34" t="s">
        <v>1</v>
      </c>
      <c r="N1045" s="72" t="str">
        <f t="shared" si="16"/>
        <v xml:space="preserve">Possible values are &gt;= 0. </v>
      </c>
    </row>
    <row r="1046" spans="1:14" s="1" customFormat="1" x14ac:dyDescent="0.25">
      <c r="A1046" s="33">
        <f>VLOOKUP(C1046,_RESOURCE_MAP[],3,FALSE)</f>
        <v>2</v>
      </c>
      <c r="B1046" s="25" t="str">
        <f>IFERROR(VLOOKUP(C1046,_PACKAGES_MAP[],3,FALSE),"-")</f>
        <v>-</v>
      </c>
      <c r="C1046" s="32" t="s">
        <v>248</v>
      </c>
      <c r="D1046" s="32" t="s">
        <v>22</v>
      </c>
      <c r="E1046" s="32" t="s">
        <v>698</v>
      </c>
      <c r="F1046" s="32" t="str">
        <f>VLOOKUP(C1046,_RESOURCE_MAP[],2,FALSE)</f>
        <v>IPSec VPN Server</v>
      </c>
      <c r="G1046" s="46" t="str">
        <f>CONCATENATE(F1046," ",VLOOKUP(E1046,_FIELDS_DESCRIPTION_MAP[],2,FALSE))</f>
        <v>IPSec VPN Server received frames count.</v>
      </c>
      <c r="H1046" s="32" t="s">
        <v>570</v>
      </c>
      <c r="I1046" s="32" t="s">
        <v>572</v>
      </c>
      <c r="J1046" s="32" t="s">
        <v>1</v>
      </c>
      <c r="K1046" s="34" t="s">
        <v>1</v>
      </c>
      <c r="L1046" s="34" t="s">
        <v>1205</v>
      </c>
      <c r="M1046" s="34" t="s">
        <v>1</v>
      </c>
      <c r="N1046" s="72" t="str">
        <f t="shared" si="16"/>
        <v xml:space="preserve">Possible values are &gt;= 0. </v>
      </c>
    </row>
    <row r="1047" spans="1:14" s="1" customFormat="1" x14ac:dyDescent="0.25">
      <c r="A1047" s="33">
        <f>VLOOKUP(C1047,_RESOURCE_MAP[],3,FALSE)</f>
        <v>2</v>
      </c>
      <c r="B1047" s="25" t="str">
        <f>IFERROR(VLOOKUP(C1047,_PACKAGES_MAP[],3,FALSE),"-")</f>
        <v>-</v>
      </c>
      <c r="C1047" s="32" t="s">
        <v>248</v>
      </c>
      <c r="D1047" s="32" t="s">
        <v>22</v>
      </c>
      <c r="E1047" s="32" t="s">
        <v>697</v>
      </c>
      <c r="F1047" s="32" t="str">
        <f>VLOOKUP(C1047,_RESOURCE_MAP[],2,FALSE)</f>
        <v>IPSec VPN Server</v>
      </c>
      <c r="G1047" s="46" t="str">
        <f>CONCATENATE(F1047," ",VLOOKUP(E1047,_FIELDS_DESCRIPTION_MAP[],2,FALSE))</f>
        <v>IPSec VPN Server transmitted frames count.</v>
      </c>
      <c r="H1047" s="32" t="s">
        <v>570</v>
      </c>
      <c r="I1047" s="32" t="s">
        <v>572</v>
      </c>
      <c r="J1047" s="32" t="s">
        <v>1</v>
      </c>
      <c r="K1047" s="34" t="s">
        <v>1</v>
      </c>
      <c r="L1047" s="34" t="s">
        <v>1205</v>
      </c>
      <c r="M1047" s="34" t="s">
        <v>1</v>
      </c>
      <c r="N1047" s="72" t="str">
        <f t="shared" si="16"/>
        <v xml:space="preserve">Possible values are &gt;= 0. </v>
      </c>
    </row>
    <row r="1048" spans="1:14" s="1" customFormat="1" x14ac:dyDescent="0.25">
      <c r="A1048" s="33">
        <f>VLOOKUP(C1048,_RESOURCE_MAP[],3,FALSE)</f>
        <v>2</v>
      </c>
      <c r="B1048" s="25" t="str">
        <f>IFERROR(VLOOKUP(C1048,_PACKAGES_MAP[],3,FALSE),"-")</f>
        <v>-</v>
      </c>
      <c r="C1048" s="32" t="s">
        <v>248</v>
      </c>
      <c r="D1048" s="32" t="s">
        <v>22</v>
      </c>
      <c r="E1048" s="32" t="s">
        <v>579</v>
      </c>
      <c r="F1048" s="32" t="str">
        <f>VLOOKUP(C1048,_RESOURCE_MAP[],2,FALSE)</f>
        <v>IPSec VPN Server</v>
      </c>
      <c r="G1048" s="46" t="str">
        <f>CONCATENATE(F1048," ",VLOOKUP(E1048,_FIELDS_DESCRIPTION_MAP[],2,FALSE))</f>
        <v>IPSec VPN Server operational status.</v>
      </c>
      <c r="H1048" s="32" t="s">
        <v>565</v>
      </c>
      <c r="I1048" s="32" t="s">
        <v>572</v>
      </c>
      <c r="J1048" s="32" t="s">
        <v>1</v>
      </c>
      <c r="K1048" s="34" t="s">
        <v>1</v>
      </c>
      <c r="L1048" s="34" t="s">
        <v>1291</v>
      </c>
      <c r="M1048" s="34" t="s">
        <v>1</v>
      </c>
      <c r="N1048" s="72" t="str">
        <f t="shared" si="16"/>
        <v xml:space="preserve">Possible values are "Connected", "Disconnected", "Disabled", "Error". </v>
      </c>
    </row>
    <row r="1049" spans="1:14" s="1" customFormat="1" x14ac:dyDescent="0.25">
      <c r="A1049" s="33">
        <f>VLOOKUP(C1049,_RESOURCE_MAP[],3,FALSE)</f>
        <v>2</v>
      </c>
      <c r="B1049" s="25" t="str">
        <f>IFERROR(VLOOKUP(C1049,_PACKAGES_MAP[],3,FALSE),"-")</f>
        <v>-</v>
      </c>
      <c r="C1049" s="32" t="s">
        <v>248</v>
      </c>
      <c r="D1049" s="32" t="s">
        <v>21</v>
      </c>
      <c r="E1049" s="32" t="s">
        <v>566</v>
      </c>
      <c r="F1049" s="32" t="str">
        <f>VLOOKUP(C1049,_RESOURCE_MAP[],2,FALSE)</f>
        <v>IPSec VPN Server</v>
      </c>
      <c r="G1049" s="46" t="str">
        <f>CONCATENATE(F1049," ",VLOOKUP(E1049,_FIELDS_DESCRIPTION_MAP[],2,FALSE))</f>
        <v>IPSec VPN Server administrative status.</v>
      </c>
      <c r="H1049" s="32" t="s">
        <v>567</v>
      </c>
      <c r="I1049" s="32" t="s">
        <v>564</v>
      </c>
      <c r="J1049" s="32" t="s">
        <v>561</v>
      </c>
      <c r="K1049" s="34" t="s">
        <v>1658</v>
      </c>
      <c r="L1049" s="34" t="s">
        <v>1184</v>
      </c>
      <c r="M1049" s="34" t="s">
        <v>1</v>
      </c>
      <c r="N1049" s="72" t="str">
        <f t="shared" si="16"/>
        <v xml:space="preserve">Default Value is "the existing configuration". Possible values are "true" or "false". </v>
      </c>
    </row>
    <row r="1050" spans="1:14" s="1" customFormat="1" x14ac:dyDescent="0.25">
      <c r="A1050" s="33">
        <f>VLOOKUP(C1050,_RESOURCE_MAP[],3,FALSE)</f>
        <v>2</v>
      </c>
      <c r="B1050" s="25" t="str">
        <f>IFERROR(VLOOKUP(C1050,_PACKAGES_MAP[],3,FALSE),"-")</f>
        <v>-</v>
      </c>
      <c r="C1050" s="32" t="s">
        <v>248</v>
      </c>
      <c r="D1050" s="32" t="s">
        <v>21</v>
      </c>
      <c r="E1050" s="32" t="s">
        <v>696</v>
      </c>
      <c r="F1050" s="32" t="str">
        <f>VLOOKUP(C1050,_RESOURCE_MAP[],2,FALSE)</f>
        <v>IPSec VPN Server</v>
      </c>
      <c r="G1050" s="46" t="str">
        <f>CONCATENATE(F1050," ",VLOOKUP(E1050,_FIELDS_DESCRIPTION_MAP[],2,FALSE))</f>
        <v>IPSec VPN Server inbound interface.</v>
      </c>
      <c r="H1050" s="32" t="s">
        <v>565</v>
      </c>
      <c r="I1050" s="32" t="s">
        <v>564</v>
      </c>
      <c r="J1050" s="32" t="s">
        <v>561</v>
      </c>
      <c r="K1050" s="34" t="s">
        <v>1658</v>
      </c>
      <c r="L1050" s="34" t="s">
        <v>1232</v>
      </c>
      <c r="M1050" s="34" t="s">
        <v>1</v>
      </c>
      <c r="N1050" s="72" t="str">
        <f t="shared" si="16"/>
        <v xml:space="preserve">Default Value is "the existing configuration". Possible values are valid "Interfaces.IP.{InterfaceId}" object. </v>
      </c>
    </row>
    <row r="1051" spans="1:14" s="1" customFormat="1" x14ac:dyDescent="0.25">
      <c r="A1051" s="33">
        <f>VLOOKUP(C1051,_RESOURCE_MAP[],3,FALSE)</f>
        <v>2</v>
      </c>
      <c r="B1051" s="25" t="str">
        <f>IFERROR(VLOOKUP(C1051,_PACKAGES_MAP[],3,FALSE),"-")</f>
        <v>-</v>
      </c>
      <c r="C1051" s="32" t="s">
        <v>248</v>
      </c>
      <c r="D1051" s="32" t="s">
        <v>21</v>
      </c>
      <c r="E1051" s="32" t="s">
        <v>695</v>
      </c>
      <c r="F1051" s="32" t="str">
        <f>VLOOKUP(C1051,_RESOURCE_MAP[],2,FALSE)</f>
        <v>IPSec VPN Server</v>
      </c>
      <c r="G1051" s="46" t="str">
        <f>CONCATENATE(F1051," ",VLOOKUP(E1051,_FIELDS_DESCRIPTION_MAP[],2,FALSE))</f>
        <v>IPSec VPN Server outbound interface.</v>
      </c>
      <c r="H1051" s="32" t="s">
        <v>565</v>
      </c>
      <c r="I1051" s="32" t="s">
        <v>564</v>
      </c>
      <c r="J1051" s="32" t="s">
        <v>561</v>
      </c>
      <c r="K1051" s="34" t="s">
        <v>1658</v>
      </c>
      <c r="L1051" s="34" t="s">
        <v>1232</v>
      </c>
      <c r="M1051" s="34" t="s">
        <v>1</v>
      </c>
      <c r="N1051" s="72" t="str">
        <f t="shared" si="16"/>
        <v xml:space="preserve">Default Value is "the existing configuration". Possible values are valid "Interfaces.IP.{InterfaceId}" object. </v>
      </c>
    </row>
    <row r="1052" spans="1:14" s="1" customFormat="1" x14ac:dyDescent="0.25">
      <c r="A1052" s="33">
        <f>VLOOKUP(C1052,_RESOURCE_MAP[],3,FALSE)</f>
        <v>2</v>
      </c>
      <c r="B1052" s="25" t="str">
        <f>IFERROR(VLOOKUP(C1052,_PACKAGES_MAP[],3,FALSE),"-")</f>
        <v>-</v>
      </c>
      <c r="C1052" s="32" t="s">
        <v>248</v>
      </c>
      <c r="D1052" s="32" t="s">
        <v>21</v>
      </c>
      <c r="E1052" s="32" t="s">
        <v>704</v>
      </c>
      <c r="F1052" s="32" t="str">
        <f>VLOOKUP(C1052,_RESOURCE_MAP[],2,FALSE)</f>
        <v>IPSec VPN Server</v>
      </c>
      <c r="G1052" s="46" t="str">
        <f>CONCATENATE(F1052," ",VLOOKUP(E1052,_FIELDS_DESCRIPTION_MAP[],2,FALSE))</f>
        <v>IPSec VPN Server authentication type.</v>
      </c>
      <c r="H1052" s="32" t="s">
        <v>565</v>
      </c>
      <c r="I1052" s="32" t="s">
        <v>564</v>
      </c>
      <c r="J1052" s="32" t="s">
        <v>561</v>
      </c>
      <c r="K1052" s="34" t="s">
        <v>1658</v>
      </c>
      <c r="L1052" s="34" t="s">
        <v>1275</v>
      </c>
      <c r="M1052" s="34" t="s">
        <v>1</v>
      </c>
      <c r="N1052" s="72" t="str">
        <f t="shared" si="16"/>
        <v xml:space="preserve">Default Value is "the existing configuration". Possible values are "IKE" or "AH". </v>
      </c>
    </row>
    <row r="1053" spans="1:14" s="1" customFormat="1" x14ac:dyDescent="0.25">
      <c r="A1053" s="33">
        <f>VLOOKUP(C1053,_RESOURCE_MAP[],3,FALSE)</f>
        <v>2</v>
      </c>
      <c r="B1053" s="25" t="str">
        <f>IFERROR(VLOOKUP(C1053,_PACKAGES_MAP[],3,FALSE),"-")</f>
        <v>-</v>
      </c>
      <c r="C1053" s="32" t="s">
        <v>248</v>
      </c>
      <c r="D1053" s="32" t="s">
        <v>21</v>
      </c>
      <c r="E1053" s="32" t="s">
        <v>706</v>
      </c>
      <c r="F1053" s="32" t="str">
        <f>VLOOKUP(C1053,_RESOURCE_MAP[],2,FALSE)</f>
        <v>IPSec VPN Server</v>
      </c>
      <c r="G1053" s="46" t="str">
        <f>CONCATENATE(F1053," ",VLOOKUP(E1053,_FIELDS_DESCRIPTION_MAP[],2,FALSE))</f>
        <v>IPSec VPN Server maximum number of concurrent connected clients.</v>
      </c>
      <c r="H1053" s="32" t="s">
        <v>570</v>
      </c>
      <c r="I1053" s="32" t="s">
        <v>564</v>
      </c>
      <c r="J1053" s="32" t="s">
        <v>561</v>
      </c>
      <c r="K1053" s="34" t="s">
        <v>1658</v>
      </c>
      <c r="L1053" s="34" t="s">
        <v>1205</v>
      </c>
      <c r="M1053" s="34" t="s">
        <v>1</v>
      </c>
      <c r="N1053" s="72" t="str">
        <f t="shared" si="16"/>
        <v xml:space="preserve">Default Value is "the existing configuration". Possible values are &gt;= 0. </v>
      </c>
    </row>
    <row r="1054" spans="1:14" s="1" customFormat="1" x14ac:dyDescent="0.25">
      <c r="A1054" s="33">
        <f>VLOOKUP(C1054,_RESOURCE_MAP[],3,FALSE)</f>
        <v>2</v>
      </c>
      <c r="B1054" s="25" t="str">
        <f>IFERROR(VLOOKUP(C1054,_PACKAGES_MAP[],3,FALSE),"-")</f>
        <v>-</v>
      </c>
      <c r="C1054" s="32" t="s">
        <v>248</v>
      </c>
      <c r="D1054" s="32" t="s">
        <v>21</v>
      </c>
      <c r="E1054" s="32" t="s">
        <v>705</v>
      </c>
      <c r="F1054" s="32" t="str">
        <f>VLOOKUP(C1054,_RESOURCE_MAP[],2,FALSE)</f>
        <v>IPSec VPN Server</v>
      </c>
      <c r="G1054" s="46" t="str">
        <f>CONCATENATE(F1054," ",VLOOKUP(E1054,_FIELDS_DESCRIPTION_MAP[],2,FALSE))</f>
        <v>IPSec VPN Server Maximum Transmit Unit (MTU).</v>
      </c>
      <c r="H1054" s="32" t="s">
        <v>570</v>
      </c>
      <c r="I1054" s="32" t="s">
        <v>564</v>
      </c>
      <c r="J1054" s="32" t="s">
        <v>561</v>
      </c>
      <c r="K1054" s="34" t="s">
        <v>1658</v>
      </c>
      <c r="L1054" s="34" t="s">
        <v>1</v>
      </c>
      <c r="M1054" s="34" t="s">
        <v>1</v>
      </c>
      <c r="N1054" s="72" t="str">
        <f t="shared" si="16"/>
        <v xml:space="preserve">Default Value is "the existing configuration". </v>
      </c>
    </row>
    <row r="1055" spans="1:14" s="1" customFormat="1" x14ac:dyDescent="0.25">
      <c r="A1055" s="33">
        <f>VLOOKUP(C1055,_RESOURCE_MAP[],3,FALSE)</f>
        <v>2</v>
      </c>
      <c r="B1055" s="25" t="str">
        <f>IFERROR(VLOOKUP(C1055,_PACKAGES_MAP[],3,FALSE),"-")</f>
        <v>-</v>
      </c>
      <c r="C1055" s="32" t="s">
        <v>248</v>
      </c>
      <c r="D1055" s="32" t="s">
        <v>21</v>
      </c>
      <c r="E1055" s="32" t="s">
        <v>703</v>
      </c>
      <c r="F1055" s="32" t="str">
        <f>VLOOKUP(C1055,_RESOURCE_MAP[],2,FALSE)</f>
        <v>IPSec VPN Server</v>
      </c>
      <c r="G1055" s="46" t="str">
        <f>CONCATENATE(F1055," ",VLOOKUP(E1055,_FIELDS_DESCRIPTION_MAP[],2,FALSE))</f>
        <v>IPSec VPN Server port.</v>
      </c>
      <c r="H1055" s="32" t="s">
        <v>570</v>
      </c>
      <c r="I1055" s="32" t="s">
        <v>564</v>
      </c>
      <c r="J1055" s="32" t="s">
        <v>561</v>
      </c>
      <c r="K1055" s="34" t="s">
        <v>1658</v>
      </c>
      <c r="L1055" s="34" t="s">
        <v>1264</v>
      </c>
      <c r="M1055" s="34" t="s">
        <v>1</v>
      </c>
      <c r="N1055" s="72" t="str">
        <f t="shared" si="16"/>
        <v xml:space="preserve">Default Value is "the existing configuration". Possible values are 0-65536. </v>
      </c>
    </row>
    <row r="1056" spans="1:14" s="1" customFormat="1" x14ac:dyDescent="0.25">
      <c r="A1056" s="33">
        <f>VLOOKUP(C1056,_RESOURCE_MAP[],3,FALSE)</f>
        <v>2</v>
      </c>
      <c r="B1056" s="25" t="str">
        <f>IFERROR(VLOOKUP(C1056,_PACKAGES_MAP[],3,FALSE),"-")</f>
        <v>-</v>
      </c>
      <c r="C1056" s="32" t="s">
        <v>249</v>
      </c>
      <c r="D1056" s="32" t="s">
        <v>22</v>
      </c>
      <c r="E1056" s="32" t="s">
        <v>566</v>
      </c>
      <c r="F1056" s="32" t="str">
        <f>VLOOKUP(C1056,_RESOURCE_MAP[],2,FALSE)</f>
        <v>L2TP VPN Client</v>
      </c>
      <c r="G1056" s="46" t="str">
        <f>CONCATENATE(F1056," ",VLOOKUP(E1056,_FIELDS_DESCRIPTION_MAP[],2,FALSE))</f>
        <v>L2TP VPN Client administrative status.</v>
      </c>
      <c r="H1056" s="32" t="s">
        <v>567</v>
      </c>
      <c r="I1056" s="32" t="s">
        <v>572</v>
      </c>
      <c r="J1056" s="32" t="s">
        <v>1</v>
      </c>
      <c r="K1056" s="34" t="s">
        <v>1</v>
      </c>
      <c r="L1056" s="34" t="s">
        <v>1184</v>
      </c>
      <c r="M1056" s="34" t="s">
        <v>1</v>
      </c>
      <c r="N1056" s="72" t="str">
        <f t="shared" si="16"/>
        <v xml:space="preserve">Possible values are "true" or "false". </v>
      </c>
    </row>
    <row r="1057" spans="1:14" s="1" customFormat="1" x14ac:dyDescent="0.25">
      <c r="A1057" s="33">
        <f>VLOOKUP(C1057,_RESOURCE_MAP[],3,FALSE)</f>
        <v>2</v>
      </c>
      <c r="B1057" s="25" t="str">
        <f>IFERROR(VLOOKUP(C1057,_PACKAGES_MAP[],3,FALSE),"-")</f>
        <v>-</v>
      </c>
      <c r="C1057" s="32" t="s">
        <v>249</v>
      </c>
      <c r="D1057" s="32" t="s">
        <v>22</v>
      </c>
      <c r="E1057" s="32" t="s">
        <v>696</v>
      </c>
      <c r="F1057" s="32" t="str">
        <f>VLOOKUP(C1057,_RESOURCE_MAP[],2,FALSE)</f>
        <v>L2TP VPN Client</v>
      </c>
      <c r="G1057" s="46" t="str">
        <f>CONCATENATE(F1057," ",VLOOKUP(E1057,_FIELDS_DESCRIPTION_MAP[],2,FALSE))</f>
        <v>L2TP VPN Client inbound interface.</v>
      </c>
      <c r="H1057" s="32" t="s">
        <v>565</v>
      </c>
      <c r="I1057" s="32" t="s">
        <v>572</v>
      </c>
      <c r="J1057" s="32" t="s">
        <v>1</v>
      </c>
      <c r="K1057" s="34" t="s">
        <v>1</v>
      </c>
      <c r="L1057" s="34" t="s">
        <v>1232</v>
      </c>
      <c r="M1057" s="34" t="s">
        <v>1</v>
      </c>
      <c r="N1057" s="72" t="str">
        <f t="shared" si="16"/>
        <v xml:space="preserve">Possible values are valid "Interfaces.IP.{InterfaceId}" object. </v>
      </c>
    </row>
    <row r="1058" spans="1:14" s="1" customFormat="1" x14ac:dyDescent="0.25">
      <c r="A1058" s="33">
        <f>VLOOKUP(C1058,_RESOURCE_MAP[],3,FALSE)</f>
        <v>2</v>
      </c>
      <c r="B1058" s="25" t="str">
        <f>IFERROR(VLOOKUP(C1058,_PACKAGES_MAP[],3,FALSE),"-")</f>
        <v>-</v>
      </c>
      <c r="C1058" s="32" t="s">
        <v>249</v>
      </c>
      <c r="D1058" s="32" t="s">
        <v>22</v>
      </c>
      <c r="E1058" s="32" t="s">
        <v>695</v>
      </c>
      <c r="F1058" s="32" t="str">
        <f>VLOOKUP(C1058,_RESOURCE_MAP[],2,FALSE)</f>
        <v>L2TP VPN Client</v>
      </c>
      <c r="G1058" s="46" t="str">
        <f>CONCATENATE(F1058," ",VLOOKUP(E1058,_FIELDS_DESCRIPTION_MAP[],2,FALSE))</f>
        <v>L2TP VPN Client outbound interface.</v>
      </c>
      <c r="H1058" s="32" t="s">
        <v>565</v>
      </c>
      <c r="I1058" s="32" t="s">
        <v>572</v>
      </c>
      <c r="J1058" s="32" t="s">
        <v>1</v>
      </c>
      <c r="K1058" s="34" t="s">
        <v>1</v>
      </c>
      <c r="L1058" s="34" t="s">
        <v>1232</v>
      </c>
      <c r="M1058" s="34" t="s">
        <v>1</v>
      </c>
      <c r="N1058" s="72" t="str">
        <f t="shared" si="16"/>
        <v xml:space="preserve">Possible values are valid "Interfaces.IP.{InterfaceId}" object. </v>
      </c>
    </row>
    <row r="1059" spans="1:14" s="1" customFormat="1" x14ac:dyDescent="0.25">
      <c r="A1059" s="33">
        <f>VLOOKUP(C1059,_RESOURCE_MAP[],3,FALSE)</f>
        <v>2</v>
      </c>
      <c r="B1059" s="25" t="str">
        <f>IFERROR(VLOOKUP(C1059,_PACKAGES_MAP[],3,FALSE),"-")</f>
        <v>-</v>
      </c>
      <c r="C1059" s="32" t="s">
        <v>249</v>
      </c>
      <c r="D1059" s="32" t="s">
        <v>22</v>
      </c>
      <c r="E1059" s="32" t="s">
        <v>694</v>
      </c>
      <c r="F1059" s="32" t="str">
        <f>VLOOKUP(C1059,_RESOURCE_MAP[],2,FALSE)</f>
        <v>L2TP VPN Client</v>
      </c>
      <c r="G1059" s="46" t="str">
        <f>CONCATENATE(F1059," ",VLOOKUP(E1059,_FIELDS_DESCRIPTION_MAP[],2,FALSE))</f>
        <v>L2TP VPN Client remote address.</v>
      </c>
      <c r="H1059" s="32" t="s">
        <v>565</v>
      </c>
      <c r="I1059" s="32" t="s">
        <v>572</v>
      </c>
      <c r="J1059" s="32" t="s">
        <v>1</v>
      </c>
      <c r="K1059" s="34" t="s">
        <v>1</v>
      </c>
      <c r="L1059" s="34" t="s">
        <v>1200</v>
      </c>
      <c r="M1059" s="34" t="s">
        <v>1</v>
      </c>
      <c r="N1059" s="72" t="str">
        <f t="shared" si="16"/>
        <v xml:space="preserve">Possible values are FQDN, IPv4 or IPv6 address. </v>
      </c>
    </row>
    <row r="1060" spans="1:14" s="1" customFormat="1" x14ac:dyDescent="0.25">
      <c r="A1060" s="33">
        <f>VLOOKUP(C1060,_RESOURCE_MAP[],3,FALSE)</f>
        <v>2</v>
      </c>
      <c r="B1060" s="25" t="str">
        <f>IFERROR(VLOOKUP(C1060,_PACKAGES_MAP[],3,FALSE),"-")</f>
        <v>-</v>
      </c>
      <c r="C1060" s="32" t="s">
        <v>249</v>
      </c>
      <c r="D1060" s="32" t="s">
        <v>22</v>
      </c>
      <c r="E1060" s="32" t="s">
        <v>1687</v>
      </c>
      <c r="F1060" s="32" t="str">
        <f>VLOOKUP(C1060,_RESOURCE_MAP[],2,FALSE)</f>
        <v>L2TP VPN Client</v>
      </c>
      <c r="G1060" s="46" t="str">
        <f>CONCATENATE(F1060," ",VLOOKUP(E1060,_FIELDS_DESCRIPTION_MAP[],2,FALSE))</f>
        <v>L2TP VPN Client password hash fingerprint.</v>
      </c>
      <c r="H1060" s="32" t="s">
        <v>565</v>
      </c>
      <c r="I1060" s="32" t="s">
        <v>572</v>
      </c>
      <c r="J1060" s="32" t="s">
        <v>1</v>
      </c>
      <c r="K1060" s="34" t="s">
        <v>1</v>
      </c>
      <c r="L1060" s="34" t="s">
        <v>1</v>
      </c>
      <c r="M1060" s="34" t="s">
        <v>1</v>
      </c>
      <c r="N1060" s="72" t="str">
        <f t="shared" si="16"/>
        <v>-</v>
      </c>
    </row>
    <row r="1061" spans="1:14" s="1" customFormat="1" x14ac:dyDescent="0.25">
      <c r="A1061" s="33">
        <f>VLOOKUP(C1061,_RESOURCE_MAP[],3,FALSE)</f>
        <v>2</v>
      </c>
      <c r="B1061" s="25" t="str">
        <f>IFERROR(VLOOKUP(C1061,_PACKAGES_MAP[],3,FALSE),"-")</f>
        <v>-</v>
      </c>
      <c r="C1061" s="32" t="s">
        <v>249</v>
      </c>
      <c r="D1061" s="32" t="s">
        <v>22</v>
      </c>
      <c r="E1061" s="32" t="s">
        <v>1688</v>
      </c>
      <c r="F1061" s="32" t="str">
        <f>VLOOKUP(C1061,_RESOURCE_MAP[],2,FALSE)</f>
        <v>L2TP VPN Client</v>
      </c>
      <c r="G1061" s="46" t="str">
        <f>CONCATENATE(F1061," ",VLOOKUP(E1061,_FIELDS_DESCRIPTION_MAP[],2,FALSE))</f>
        <v>L2TP VPN Client password hash type.</v>
      </c>
      <c r="H1061" s="32" t="s">
        <v>565</v>
      </c>
      <c r="I1061" s="32" t="s">
        <v>572</v>
      </c>
      <c r="J1061" s="32" t="s">
        <v>1</v>
      </c>
      <c r="K1061" s="34" t="s">
        <v>1</v>
      </c>
      <c r="L1061" s="34" t="s">
        <v>1188</v>
      </c>
      <c r="M1061" s="34" t="s">
        <v>1</v>
      </c>
      <c r="N1061" s="72" t="str">
        <f t="shared" si="16"/>
        <v xml:space="preserve">Possible values are "MD5", "SHA-256" or "SHA-512". </v>
      </c>
    </row>
    <row r="1062" spans="1:14" s="1" customFormat="1" x14ac:dyDescent="0.25">
      <c r="A1062" s="33">
        <f>VLOOKUP(C1062,_RESOURCE_MAP[],3,FALSE)</f>
        <v>2</v>
      </c>
      <c r="B1062" s="25" t="str">
        <f>IFERROR(VLOOKUP(C1062,_PACKAGES_MAP[],3,FALSE),"-")</f>
        <v>-</v>
      </c>
      <c r="C1062" s="32" t="s">
        <v>249</v>
      </c>
      <c r="D1062" s="32" t="s">
        <v>22</v>
      </c>
      <c r="E1062" s="32" t="s">
        <v>699</v>
      </c>
      <c r="F1062" s="32" t="str">
        <f>VLOOKUP(C1062,_RESOURCE_MAP[],2,FALSE)</f>
        <v>L2TP VPN Client</v>
      </c>
      <c r="G1062" s="46" t="str">
        <f>CONCATENATE(F1062," ",VLOOKUP(E1062,_FIELDS_DESCRIPTION_MAP[],2,FALSE))</f>
        <v>L2TP VPN Client remote server port.</v>
      </c>
      <c r="H1062" s="32" t="s">
        <v>570</v>
      </c>
      <c r="I1062" s="32" t="s">
        <v>572</v>
      </c>
      <c r="J1062" s="32" t="s">
        <v>1</v>
      </c>
      <c r="K1062" s="34" t="s">
        <v>1</v>
      </c>
      <c r="L1062" s="34" t="s">
        <v>1264</v>
      </c>
      <c r="M1062" s="34" t="s">
        <v>1</v>
      </c>
      <c r="N1062" s="72" t="str">
        <f t="shared" si="16"/>
        <v xml:space="preserve">Possible values are 0-65536. </v>
      </c>
    </row>
    <row r="1063" spans="1:14" s="1" customFormat="1" x14ac:dyDescent="0.25">
      <c r="A1063" s="33">
        <f>VLOOKUP(C1063,_RESOURCE_MAP[],3,FALSE)</f>
        <v>2</v>
      </c>
      <c r="B1063" s="25" t="str">
        <f>IFERROR(VLOOKUP(C1063,_PACKAGES_MAP[],3,FALSE),"-")</f>
        <v>-</v>
      </c>
      <c r="C1063" s="32" t="s">
        <v>249</v>
      </c>
      <c r="D1063" s="32" t="s">
        <v>22</v>
      </c>
      <c r="E1063" s="32" t="s">
        <v>700</v>
      </c>
      <c r="F1063" s="32" t="str">
        <f>VLOOKUP(C1063,_RESOURCE_MAP[],2,FALSE)</f>
        <v>L2TP VPN Client</v>
      </c>
      <c r="G1063" s="46" t="str">
        <f>CONCATENATE(F1063," ",VLOOKUP(E1063,_FIELDS_DESCRIPTION_MAP[],2,FALSE))</f>
        <v>L2TP VPN Client remote server username.</v>
      </c>
      <c r="H1063" s="32" t="s">
        <v>565</v>
      </c>
      <c r="I1063" s="32" t="s">
        <v>572</v>
      </c>
      <c r="J1063" s="32" t="s">
        <v>1</v>
      </c>
      <c r="K1063" s="34" t="s">
        <v>1</v>
      </c>
      <c r="L1063" s="34" t="s">
        <v>1194</v>
      </c>
      <c r="M1063" s="34" t="s">
        <v>1</v>
      </c>
      <c r="N1063" s="72" t="str">
        <f t="shared" si="16"/>
        <v xml:space="preserve">Possible values are any string with length from 1 up to 64 chars. </v>
      </c>
    </row>
    <row r="1064" spans="1:14" s="1" customFormat="1" x14ac:dyDescent="0.25">
      <c r="A1064" s="33">
        <f>VLOOKUP(C1064,_RESOURCE_MAP[],3,FALSE)</f>
        <v>2</v>
      </c>
      <c r="B1064" s="25" t="str">
        <f>IFERROR(VLOOKUP(C1064,_PACKAGES_MAP[],3,FALSE),"-")</f>
        <v>-</v>
      </c>
      <c r="C1064" s="32" t="s">
        <v>249</v>
      </c>
      <c r="D1064" s="32" t="s">
        <v>22</v>
      </c>
      <c r="E1064" s="32" t="s">
        <v>633</v>
      </c>
      <c r="F1064" s="32" t="str">
        <f>VLOOKUP(C1064,_RESOURCE_MAP[],2,FALSE)</f>
        <v>L2TP VPN Client</v>
      </c>
      <c r="G1064" s="46" t="str">
        <f>CONCATENATE(F1064," ",VLOOKUP(E1064,_FIELDS_DESCRIPTION_MAP[],2,FALSE))</f>
        <v>L2TP VPN Client received bytes count.</v>
      </c>
      <c r="H1064" s="32" t="s">
        <v>570</v>
      </c>
      <c r="I1064" s="32" t="s">
        <v>572</v>
      </c>
      <c r="J1064" s="32" t="s">
        <v>1</v>
      </c>
      <c r="K1064" s="34" t="s">
        <v>1</v>
      </c>
      <c r="L1064" s="34" t="s">
        <v>1205</v>
      </c>
      <c r="M1064" s="34" t="s">
        <v>1</v>
      </c>
      <c r="N1064" s="72" t="str">
        <f t="shared" si="16"/>
        <v xml:space="preserve">Possible values are &gt;= 0. </v>
      </c>
    </row>
    <row r="1065" spans="1:14" s="1" customFormat="1" x14ac:dyDescent="0.25">
      <c r="A1065" s="33">
        <f>VLOOKUP(C1065,_RESOURCE_MAP[],3,FALSE)</f>
        <v>2</v>
      </c>
      <c r="B1065" s="25" t="str">
        <f>IFERROR(VLOOKUP(C1065,_PACKAGES_MAP[],3,FALSE),"-")</f>
        <v>-</v>
      </c>
      <c r="C1065" s="32" t="s">
        <v>249</v>
      </c>
      <c r="D1065" s="32" t="s">
        <v>22</v>
      </c>
      <c r="E1065" s="32" t="s">
        <v>632</v>
      </c>
      <c r="F1065" s="32" t="str">
        <f>VLOOKUP(C1065,_RESOURCE_MAP[],2,FALSE)</f>
        <v>L2TP VPN Client</v>
      </c>
      <c r="G1065" s="46" t="str">
        <f>CONCATENATE(F1065," ",VLOOKUP(E1065,_FIELDS_DESCRIPTION_MAP[],2,FALSE))</f>
        <v>L2TP VPN Client transmitted bytes count.</v>
      </c>
      <c r="H1065" s="32" t="s">
        <v>570</v>
      </c>
      <c r="I1065" s="32" t="s">
        <v>572</v>
      </c>
      <c r="J1065" s="32" t="s">
        <v>1</v>
      </c>
      <c r="K1065" s="34" t="s">
        <v>1</v>
      </c>
      <c r="L1065" s="34" t="s">
        <v>1205</v>
      </c>
      <c r="M1065" s="34" t="s">
        <v>1</v>
      </c>
      <c r="N1065" s="72" t="str">
        <f t="shared" si="16"/>
        <v xml:space="preserve">Possible values are &gt;= 0. </v>
      </c>
    </row>
    <row r="1066" spans="1:14" s="1" customFormat="1" x14ac:dyDescent="0.25">
      <c r="A1066" s="33">
        <f>VLOOKUP(C1066,_RESOURCE_MAP[],3,FALSE)</f>
        <v>2</v>
      </c>
      <c r="B1066" s="25" t="str">
        <f>IFERROR(VLOOKUP(C1066,_PACKAGES_MAP[],3,FALSE),"-")</f>
        <v>-</v>
      </c>
      <c r="C1066" s="32" t="s">
        <v>249</v>
      </c>
      <c r="D1066" s="32" t="s">
        <v>22</v>
      </c>
      <c r="E1066" s="32" t="s">
        <v>698</v>
      </c>
      <c r="F1066" s="32" t="str">
        <f>VLOOKUP(C1066,_RESOURCE_MAP[],2,FALSE)</f>
        <v>L2TP VPN Client</v>
      </c>
      <c r="G1066" s="46" t="str">
        <f>CONCATENATE(F1066," ",VLOOKUP(E1066,_FIELDS_DESCRIPTION_MAP[],2,FALSE))</f>
        <v>L2TP VPN Client received frames count.</v>
      </c>
      <c r="H1066" s="32" t="s">
        <v>570</v>
      </c>
      <c r="I1066" s="32" t="s">
        <v>572</v>
      </c>
      <c r="J1066" s="32" t="s">
        <v>1</v>
      </c>
      <c r="K1066" s="34" t="s">
        <v>1</v>
      </c>
      <c r="L1066" s="34" t="s">
        <v>1205</v>
      </c>
      <c r="M1066" s="34" t="s">
        <v>1</v>
      </c>
      <c r="N1066" s="72" t="str">
        <f t="shared" si="16"/>
        <v xml:space="preserve">Possible values are &gt;= 0. </v>
      </c>
    </row>
    <row r="1067" spans="1:14" s="1" customFormat="1" x14ac:dyDescent="0.25">
      <c r="A1067" s="33">
        <f>VLOOKUP(C1067,_RESOURCE_MAP[],3,FALSE)</f>
        <v>2</v>
      </c>
      <c r="B1067" s="25" t="str">
        <f>IFERROR(VLOOKUP(C1067,_PACKAGES_MAP[],3,FALSE),"-")</f>
        <v>-</v>
      </c>
      <c r="C1067" s="32" t="s">
        <v>249</v>
      </c>
      <c r="D1067" s="32" t="s">
        <v>22</v>
      </c>
      <c r="E1067" s="32" t="s">
        <v>697</v>
      </c>
      <c r="F1067" s="32" t="str">
        <f>VLOOKUP(C1067,_RESOURCE_MAP[],2,FALSE)</f>
        <v>L2TP VPN Client</v>
      </c>
      <c r="G1067" s="46" t="str">
        <f>CONCATENATE(F1067," ",VLOOKUP(E1067,_FIELDS_DESCRIPTION_MAP[],2,FALSE))</f>
        <v>L2TP VPN Client transmitted frames count.</v>
      </c>
      <c r="H1067" s="32" t="s">
        <v>570</v>
      </c>
      <c r="I1067" s="32" t="s">
        <v>572</v>
      </c>
      <c r="J1067" s="32" t="s">
        <v>1</v>
      </c>
      <c r="K1067" s="34" t="s">
        <v>1</v>
      </c>
      <c r="L1067" s="34" t="s">
        <v>1205</v>
      </c>
      <c r="M1067" s="34" t="s">
        <v>1</v>
      </c>
      <c r="N1067" s="72" t="str">
        <f t="shared" si="16"/>
        <v xml:space="preserve">Possible values are &gt;= 0. </v>
      </c>
    </row>
    <row r="1068" spans="1:14" s="1" customFormat="1" x14ac:dyDescent="0.25">
      <c r="A1068" s="33">
        <f>VLOOKUP(C1068,_RESOURCE_MAP[],3,FALSE)</f>
        <v>2</v>
      </c>
      <c r="B1068" s="25" t="str">
        <f>IFERROR(VLOOKUP(C1068,_PACKAGES_MAP[],3,FALSE),"-")</f>
        <v>-</v>
      </c>
      <c r="C1068" s="32" t="s">
        <v>249</v>
      </c>
      <c r="D1068" s="32" t="s">
        <v>22</v>
      </c>
      <c r="E1068" s="32" t="s">
        <v>579</v>
      </c>
      <c r="F1068" s="32" t="str">
        <f>VLOOKUP(C1068,_RESOURCE_MAP[],2,FALSE)</f>
        <v>L2TP VPN Client</v>
      </c>
      <c r="G1068" s="46" t="str">
        <f>CONCATENATE(F1068," ",VLOOKUP(E1068,_FIELDS_DESCRIPTION_MAP[],2,FALSE))</f>
        <v>L2TP VPN Client operational status.</v>
      </c>
      <c r="H1068" s="32" t="s">
        <v>565</v>
      </c>
      <c r="I1068" s="32" t="s">
        <v>572</v>
      </c>
      <c r="J1068" s="32" t="s">
        <v>1</v>
      </c>
      <c r="K1068" s="34" t="s">
        <v>1</v>
      </c>
      <c r="L1068" s="34" t="s">
        <v>1291</v>
      </c>
      <c r="M1068" s="34" t="s">
        <v>1</v>
      </c>
      <c r="N1068" s="72" t="str">
        <f t="shared" si="16"/>
        <v xml:space="preserve">Possible values are "Connected", "Disconnected", "Disabled", "Error". </v>
      </c>
    </row>
    <row r="1069" spans="1:14" s="1" customFormat="1" x14ac:dyDescent="0.25">
      <c r="A1069" s="33">
        <f>VLOOKUP(C1069,_RESOURCE_MAP[],3,FALSE)</f>
        <v>2</v>
      </c>
      <c r="B1069" s="25" t="str">
        <f>IFERROR(VLOOKUP(C1069,_PACKAGES_MAP[],3,FALSE),"-")</f>
        <v>-</v>
      </c>
      <c r="C1069" s="32" t="s">
        <v>249</v>
      </c>
      <c r="D1069" s="32" t="s">
        <v>21</v>
      </c>
      <c r="E1069" s="32" t="s">
        <v>566</v>
      </c>
      <c r="F1069" s="32" t="str">
        <f>VLOOKUP(C1069,_RESOURCE_MAP[],2,FALSE)</f>
        <v>L2TP VPN Client</v>
      </c>
      <c r="G1069" s="46" t="str">
        <f>CONCATENATE(F1069," ",VLOOKUP(E1069,_FIELDS_DESCRIPTION_MAP[],2,FALSE))</f>
        <v>L2TP VPN Client administrative status.</v>
      </c>
      <c r="H1069" s="32" t="s">
        <v>567</v>
      </c>
      <c r="I1069" s="32" t="s">
        <v>564</v>
      </c>
      <c r="J1069" s="32" t="s">
        <v>561</v>
      </c>
      <c r="K1069" s="34" t="s">
        <v>1658</v>
      </c>
      <c r="L1069" s="34" t="s">
        <v>1184</v>
      </c>
      <c r="M1069" s="34" t="s">
        <v>1</v>
      </c>
      <c r="N1069" s="72" t="str">
        <f t="shared" si="16"/>
        <v xml:space="preserve">Default Value is "the existing configuration". Possible values are "true" or "false". </v>
      </c>
    </row>
    <row r="1070" spans="1:14" s="1" customFormat="1" x14ac:dyDescent="0.25">
      <c r="A1070" s="33">
        <f>VLOOKUP(C1070,_RESOURCE_MAP[],3,FALSE)</f>
        <v>2</v>
      </c>
      <c r="B1070" s="25" t="str">
        <f>IFERROR(VLOOKUP(C1070,_PACKAGES_MAP[],3,FALSE),"-")</f>
        <v>-</v>
      </c>
      <c r="C1070" s="32" t="s">
        <v>249</v>
      </c>
      <c r="D1070" s="32" t="s">
        <v>21</v>
      </c>
      <c r="E1070" s="32" t="s">
        <v>696</v>
      </c>
      <c r="F1070" s="32" t="str">
        <f>VLOOKUP(C1070,_RESOURCE_MAP[],2,FALSE)</f>
        <v>L2TP VPN Client</v>
      </c>
      <c r="G1070" s="46" t="str">
        <f>CONCATENATE(F1070," ",VLOOKUP(E1070,_FIELDS_DESCRIPTION_MAP[],2,FALSE))</f>
        <v>L2TP VPN Client inbound interface.</v>
      </c>
      <c r="H1070" s="32" t="s">
        <v>565</v>
      </c>
      <c r="I1070" s="32" t="s">
        <v>564</v>
      </c>
      <c r="J1070" s="32" t="s">
        <v>561</v>
      </c>
      <c r="K1070" s="34" t="s">
        <v>1658</v>
      </c>
      <c r="L1070" s="34" t="s">
        <v>1232</v>
      </c>
      <c r="M1070" s="34" t="s">
        <v>1</v>
      </c>
      <c r="N1070" s="72" t="str">
        <f t="shared" si="16"/>
        <v xml:space="preserve">Default Value is "the existing configuration". Possible values are valid "Interfaces.IP.{InterfaceId}" object. </v>
      </c>
    </row>
    <row r="1071" spans="1:14" s="1" customFormat="1" x14ac:dyDescent="0.25">
      <c r="A1071" s="33">
        <f>VLOOKUP(C1071,_RESOURCE_MAP[],3,FALSE)</f>
        <v>2</v>
      </c>
      <c r="B1071" s="25" t="str">
        <f>IFERROR(VLOOKUP(C1071,_PACKAGES_MAP[],3,FALSE),"-")</f>
        <v>-</v>
      </c>
      <c r="C1071" s="32" t="s">
        <v>249</v>
      </c>
      <c r="D1071" s="32" t="s">
        <v>21</v>
      </c>
      <c r="E1071" s="32" t="s">
        <v>695</v>
      </c>
      <c r="F1071" s="32" t="str">
        <f>VLOOKUP(C1071,_RESOURCE_MAP[],2,FALSE)</f>
        <v>L2TP VPN Client</v>
      </c>
      <c r="G1071" s="46" t="str">
        <f>CONCATENATE(F1071," ",VLOOKUP(E1071,_FIELDS_DESCRIPTION_MAP[],2,FALSE))</f>
        <v>L2TP VPN Client outbound interface.</v>
      </c>
      <c r="H1071" s="32" t="s">
        <v>565</v>
      </c>
      <c r="I1071" s="32" t="s">
        <v>564</v>
      </c>
      <c r="J1071" s="32" t="s">
        <v>561</v>
      </c>
      <c r="K1071" s="34" t="s">
        <v>1658</v>
      </c>
      <c r="L1071" s="34" t="s">
        <v>1232</v>
      </c>
      <c r="M1071" s="34" t="s">
        <v>1</v>
      </c>
      <c r="N1071" s="72" t="str">
        <f t="shared" si="16"/>
        <v xml:space="preserve">Default Value is "the existing configuration". Possible values are valid "Interfaces.IP.{InterfaceId}" object. </v>
      </c>
    </row>
    <row r="1072" spans="1:14" s="1" customFormat="1" x14ac:dyDescent="0.25">
      <c r="A1072" s="33">
        <f>VLOOKUP(C1072,_RESOURCE_MAP[],3,FALSE)</f>
        <v>2</v>
      </c>
      <c r="B1072" s="25" t="str">
        <f>IFERROR(VLOOKUP(C1072,_PACKAGES_MAP[],3,FALSE),"-")</f>
        <v>-</v>
      </c>
      <c r="C1072" s="32" t="s">
        <v>249</v>
      </c>
      <c r="D1072" s="32" t="s">
        <v>21</v>
      </c>
      <c r="E1072" s="32" t="s">
        <v>694</v>
      </c>
      <c r="F1072" s="32" t="str">
        <f>VLOOKUP(C1072,_RESOURCE_MAP[],2,FALSE)</f>
        <v>L2TP VPN Client</v>
      </c>
      <c r="G1072" s="46" t="str">
        <f>CONCATENATE(F1072," ",VLOOKUP(E1072,_FIELDS_DESCRIPTION_MAP[],2,FALSE))</f>
        <v>L2TP VPN Client remote address.</v>
      </c>
      <c r="H1072" s="32" t="s">
        <v>565</v>
      </c>
      <c r="I1072" s="32" t="s">
        <v>564</v>
      </c>
      <c r="J1072" s="32" t="s">
        <v>561</v>
      </c>
      <c r="K1072" s="34" t="s">
        <v>1658</v>
      </c>
      <c r="L1072" s="34" t="s">
        <v>1200</v>
      </c>
      <c r="M1072" s="34" t="s">
        <v>1</v>
      </c>
      <c r="N1072" s="72" t="str">
        <f t="shared" si="16"/>
        <v xml:space="preserve">Default Value is "the existing configuration". Possible values are FQDN, IPv4 or IPv6 address. </v>
      </c>
    </row>
    <row r="1073" spans="1:14" s="1" customFormat="1" x14ac:dyDescent="0.25">
      <c r="A1073" s="33">
        <f>VLOOKUP(C1073,_RESOURCE_MAP[],3,FALSE)</f>
        <v>2</v>
      </c>
      <c r="B1073" s="25" t="str">
        <f>IFERROR(VLOOKUP(C1073,_PACKAGES_MAP[],3,FALSE),"-")</f>
        <v>-</v>
      </c>
      <c r="C1073" s="32" t="s">
        <v>249</v>
      </c>
      <c r="D1073" s="32" t="s">
        <v>21</v>
      </c>
      <c r="E1073" s="32" t="s">
        <v>701</v>
      </c>
      <c r="F1073" s="32" t="str">
        <f>VLOOKUP(C1073,_RESOURCE_MAP[],2,FALSE)</f>
        <v>L2TP VPN Client</v>
      </c>
      <c r="G1073" s="46" t="str">
        <f>CONCATENATE(F1073," ",VLOOKUP(E1073,_FIELDS_DESCRIPTION_MAP[],2,FALSE))</f>
        <v>L2TP VPN Client remote server password.</v>
      </c>
      <c r="H1073" s="32" t="s">
        <v>565</v>
      </c>
      <c r="I1073" s="32" t="s">
        <v>564</v>
      </c>
      <c r="J1073" s="32" t="s">
        <v>561</v>
      </c>
      <c r="K1073" s="34" t="s">
        <v>1658</v>
      </c>
      <c r="L1073" s="34" t="s">
        <v>1194</v>
      </c>
      <c r="M1073" s="34" t="s">
        <v>1</v>
      </c>
      <c r="N1073" s="72" t="str">
        <f t="shared" si="16"/>
        <v xml:space="preserve">Default Value is "the existing configuration". Possible values are any string with length from 1 up to 64 chars. </v>
      </c>
    </row>
    <row r="1074" spans="1:14" s="1" customFormat="1" x14ac:dyDescent="0.25">
      <c r="A1074" s="33">
        <f>VLOOKUP(C1074,_RESOURCE_MAP[],3,FALSE)</f>
        <v>2</v>
      </c>
      <c r="B1074" s="25" t="str">
        <f>IFERROR(VLOOKUP(C1074,_PACKAGES_MAP[],3,FALSE),"-")</f>
        <v>-</v>
      </c>
      <c r="C1074" s="32" t="s">
        <v>249</v>
      </c>
      <c r="D1074" s="32" t="s">
        <v>21</v>
      </c>
      <c r="E1074" s="32" t="s">
        <v>699</v>
      </c>
      <c r="F1074" s="32" t="str">
        <f>VLOOKUP(C1074,_RESOURCE_MAP[],2,FALSE)</f>
        <v>L2TP VPN Client</v>
      </c>
      <c r="G1074" s="46" t="str">
        <f>CONCATENATE(F1074," ",VLOOKUP(E1074,_FIELDS_DESCRIPTION_MAP[],2,FALSE))</f>
        <v>L2TP VPN Client remote server port.</v>
      </c>
      <c r="H1074" s="32" t="s">
        <v>570</v>
      </c>
      <c r="I1074" s="32" t="s">
        <v>564</v>
      </c>
      <c r="J1074" s="32" t="s">
        <v>561</v>
      </c>
      <c r="K1074" s="34" t="s">
        <v>1658</v>
      </c>
      <c r="L1074" s="34" t="s">
        <v>1264</v>
      </c>
      <c r="M1074" s="34" t="s">
        <v>1</v>
      </c>
      <c r="N1074" s="72" t="str">
        <f t="shared" si="16"/>
        <v xml:space="preserve">Default Value is "the existing configuration". Possible values are 0-65536. </v>
      </c>
    </row>
    <row r="1075" spans="1:14" s="1" customFormat="1" x14ac:dyDescent="0.25">
      <c r="A1075" s="33">
        <f>VLOOKUP(C1075,_RESOURCE_MAP[],3,FALSE)</f>
        <v>2</v>
      </c>
      <c r="B1075" s="25" t="str">
        <f>IFERROR(VLOOKUP(C1075,_PACKAGES_MAP[],3,FALSE),"-")</f>
        <v>-</v>
      </c>
      <c r="C1075" s="32" t="s">
        <v>249</v>
      </c>
      <c r="D1075" s="32" t="s">
        <v>21</v>
      </c>
      <c r="E1075" s="32" t="s">
        <v>700</v>
      </c>
      <c r="F1075" s="32" t="str">
        <f>VLOOKUP(C1075,_RESOURCE_MAP[],2,FALSE)</f>
        <v>L2TP VPN Client</v>
      </c>
      <c r="G1075" s="46" t="str">
        <f>CONCATENATE(F1075," ",VLOOKUP(E1075,_FIELDS_DESCRIPTION_MAP[],2,FALSE))</f>
        <v>L2TP VPN Client remote server username.</v>
      </c>
      <c r="H1075" s="32" t="s">
        <v>565</v>
      </c>
      <c r="I1075" s="32" t="s">
        <v>564</v>
      </c>
      <c r="J1075" s="32" t="s">
        <v>561</v>
      </c>
      <c r="K1075" s="34" t="s">
        <v>1658</v>
      </c>
      <c r="L1075" s="34" t="s">
        <v>1194</v>
      </c>
      <c r="M1075" s="34" t="s">
        <v>1</v>
      </c>
      <c r="N1075" s="72" t="str">
        <f t="shared" si="16"/>
        <v xml:space="preserve">Default Value is "the existing configuration". Possible values are any string with length from 1 up to 64 chars. </v>
      </c>
    </row>
    <row r="1076" spans="1:14" s="1" customFormat="1" x14ac:dyDescent="0.25">
      <c r="A1076" s="33">
        <f>VLOOKUP(C1076,_RESOURCE_MAP[],3,FALSE)</f>
        <v>2</v>
      </c>
      <c r="B1076" s="25" t="str">
        <f>IFERROR(VLOOKUP(C1076,_PACKAGES_MAP[],3,FALSE),"-")</f>
        <v>-</v>
      </c>
      <c r="C1076" s="32" t="s">
        <v>250</v>
      </c>
      <c r="D1076" s="32" t="s">
        <v>22</v>
      </c>
      <c r="E1076" s="32" t="s">
        <v>566</v>
      </c>
      <c r="F1076" s="32" t="str">
        <f>VLOOKUP(C1076,_RESOURCE_MAP[],2,FALSE)</f>
        <v>L2TP VPN Server</v>
      </c>
      <c r="G1076" s="46" t="str">
        <f>CONCATENATE(F1076," ",VLOOKUP(E1076,_FIELDS_DESCRIPTION_MAP[],2,FALSE))</f>
        <v>L2TP VPN Server administrative status.</v>
      </c>
      <c r="H1076" s="32" t="s">
        <v>567</v>
      </c>
      <c r="I1076" s="32" t="s">
        <v>572</v>
      </c>
      <c r="J1076" s="32" t="s">
        <v>1</v>
      </c>
      <c r="K1076" s="34" t="s">
        <v>1</v>
      </c>
      <c r="L1076" s="34" t="s">
        <v>1184</v>
      </c>
      <c r="M1076" s="34" t="s">
        <v>1</v>
      </c>
      <c r="N1076" s="72" t="str">
        <f t="shared" si="16"/>
        <v xml:space="preserve">Possible values are "true" or "false". </v>
      </c>
    </row>
    <row r="1077" spans="1:14" s="1" customFormat="1" x14ac:dyDescent="0.25">
      <c r="A1077" s="33">
        <f>VLOOKUP(C1077,_RESOURCE_MAP[],3,FALSE)</f>
        <v>2</v>
      </c>
      <c r="B1077" s="25" t="str">
        <f>IFERROR(VLOOKUP(C1077,_PACKAGES_MAP[],3,FALSE),"-")</f>
        <v>-</v>
      </c>
      <c r="C1077" s="32" t="s">
        <v>250</v>
      </c>
      <c r="D1077" s="32" t="s">
        <v>22</v>
      </c>
      <c r="E1077" s="32" t="s">
        <v>696</v>
      </c>
      <c r="F1077" s="32" t="str">
        <f>VLOOKUP(C1077,_RESOURCE_MAP[],2,FALSE)</f>
        <v>L2TP VPN Server</v>
      </c>
      <c r="G1077" s="46" t="str">
        <f>CONCATENATE(F1077," ",VLOOKUP(E1077,_FIELDS_DESCRIPTION_MAP[],2,FALSE))</f>
        <v>L2TP VPN Server inbound interface.</v>
      </c>
      <c r="H1077" s="32" t="s">
        <v>565</v>
      </c>
      <c r="I1077" s="32" t="s">
        <v>572</v>
      </c>
      <c r="J1077" s="32" t="s">
        <v>1</v>
      </c>
      <c r="K1077" s="34" t="s">
        <v>1</v>
      </c>
      <c r="L1077" s="34" t="s">
        <v>1232</v>
      </c>
      <c r="M1077" s="34" t="s">
        <v>1</v>
      </c>
      <c r="N1077" s="72" t="str">
        <f t="shared" si="16"/>
        <v xml:space="preserve">Possible values are valid "Interfaces.IP.{InterfaceId}" object. </v>
      </c>
    </row>
    <row r="1078" spans="1:14" s="1" customFormat="1" x14ac:dyDescent="0.25">
      <c r="A1078" s="33">
        <f>VLOOKUP(C1078,_RESOURCE_MAP[],3,FALSE)</f>
        <v>2</v>
      </c>
      <c r="B1078" s="25" t="str">
        <f>IFERROR(VLOOKUP(C1078,_PACKAGES_MAP[],3,FALSE),"-")</f>
        <v>-</v>
      </c>
      <c r="C1078" s="32" t="s">
        <v>250</v>
      </c>
      <c r="D1078" s="32" t="s">
        <v>22</v>
      </c>
      <c r="E1078" s="32" t="s">
        <v>695</v>
      </c>
      <c r="F1078" s="32" t="str">
        <f>VLOOKUP(C1078,_RESOURCE_MAP[],2,FALSE)</f>
        <v>L2TP VPN Server</v>
      </c>
      <c r="G1078" s="46" t="str">
        <f>CONCATENATE(F1078," ",VLOOKUP(E1078,_FIELDS_DESCRIPTION_MAP[],2,FALSE))</f>
        <v>L2TP VPN Server outbound interface.</v>
      </c>
      <c r="H1078" s="32" t="s">
        <v>565</v>
      </c>
      <c r="I1078" s="32" t="s">
        <v>572</v>
      </c>
      <c r="J1078" s="32" t="s">
        <v>1</v>
      </c>
      <c r="K1078" s="34" t="s">
        <v>1</v>
      </c>
      <c r="L1078" s="34" t="s">
        <v>1232</v>
      </c>
      <c r="M1078" s="34" t="s">
        <v>1</v>
      </c>
      <c r="N1078" s="72" t="str">
        <f t="shared" si="16"/>
        <v xml:space="preserve">Possible values are valid "Interfaces.IP.{InterfaceId}" object. </v>
      </c>
    </row>
    <row r="1079" spans="1:14" s="1" customFormat="1" x14ac:dyDescent="0.25">
      <c r="A1079" s="33">
        <f>VLOOKUP(C1079,_RESOURCE_MAP[],3,FALSE)</f>
        <v>2</v>
      </c>
      <c r="B1079" s="25" t="str">
        <f>IFERROR(VLOOKUP(C1079,_PACKAGES_MAP[],3,FALSE),"-")</f>
        <v>-</v>
      </c>
      <c r="C1079" s="32" t="s">
        <v>250</v>
      </c>
      <c r="D1079" s="32" t="s">
        <v>22</v>
      </c>
      <c r="E1079" s="32" t="s">
        <v>706</v>
      </c>
      <c r="F1079" s="32" t="str">
        <f>VLOOKUP(C1079,_RESOURCE_MAP[],2,FALSE)</f>
        <v>L2TP VPN Server</v>
      </c>
      <c r="G1079" s="46" t="str">
        <f>CONCATENATE(F1079," ",VLOOKUP(E1079,_FIELDS_DESCRIPTION_MAP[],2,FALSE))</f>
        <v>L2TP VPN Server maximum number of concurrent connected clients.</v>
      </c>
      <c r="H1079" s="32" t="s">
        <v>570</v>
      </c>
      <c r="I1079" s="32" t="s">
        <v>572</v>
      </c>
      <c r="J1079" s="32" t="s">
        <v>1</v>
      </c>
      <c r="K1079" s="34" t="s">
        <v>1</v>
      </c>
      <c r="L1079" s="34" t="s">
        <v>1205</v>
      </c>
      <c r="M1079" s="34" t="s">
        <v>1</v>
      </c>
      <c r="N1079" s="72" t="str">
        <f t="shared" si="16"/>
        <v xml:space="preserve">Possible values are &gt;= 0. </v>
      </c>
    </row>
    <row r="1080" spans="1:14" s="1" customFormat="1" x14ac:dyDescent="0.25">
      <c r="A1080" s="33">
        <f>VLOOKUP(C1080,_RESOURCE_MAP[],3,FALSE)</f>
        <v>2</v>
      </c>
      <c r="B1080" s="25" t="str">
        <f>IFERROR(VLOOKUP(C1080,_PACKAGES_MAP[],3,FALSE),"-")</f>
        <v>-</v>
      </c>
      <c r="C1080" s="32" t="s">
        <v>250</v>
      </c>
      <c r="D1080" s="32" t="s">
        <v>22</v>
      </c>
      <c r="E1080" s="32" t="s">
        <v>705</v>
      </c>
      <c r="F1080" s="32" t="str">
        <f>VLOOKUP(C1080,_RESOURCE_MAP[],2,FALSE)</f>
        <v>L2TP VPN Server</v>
      </c>
      <c r="G1080" s="46" t="str">
        <f>CONCATENATE(F1080," ",VLOOKUP(E1080,_FIELDS_DESCRIPTION_MAP[],2,FALSE))</f>
        <v>L2TP VPN Server Maximum Transmit Unit (MTU).</v>
      </c>
      <c r="H1080" s="32" t="s">
        <v>570</v>
      </c>
      <c r="I1080" s="32" t="s">
        <v>572</v>
      </c>
      <c r="J1080" s="32" t="s">
        <v>1</v>
      </c>
      <c r="K1080" s="34" t="s">
        <v>1</v>
      </c>
      <c r="L1080" s="34" t="s">
        <v>1</v>
      </c>
      <c r="M1080" s="34" t="s">
        <v>1</v>
      </c>
      <c r="N1080" s="72" t="str">
        <f t="shared" si="16"/>
        <v>-</v>
      </c>
    </row>
    <row r="1081" spans="1:14" s="1" customFormat="1" x14ac:dyDescent="0.25">
      <c r="A1081" s="33">
        <f>VLOOKUP(C1081,_RESOURCE_MAP[],3,FALSE)</f>
        <v>2</v>
      </c>
      <c r="B1081" s="25" t="str">
        <f>IFERROR(VLOOKUP(C1081,_PACKAGES_MAP[],3,FALSE),"-")</f>
        <v>-</v>
      </c>
      <c r="C1081" s="32" t="s">
        <v>250</v>
      </c>
      <c r="D1081" s="32" t="s">
        <v>22</v>
      </c>
      <c r="E1081" s="32" t="s">
        <v>703</v>
      </c>
      <c r="F1081" s="32" t="str">
        <f>VLOOKUP(C1081,_RESOURCE_MAP[],2,FALSE)</f>
        <v>L2TP VPN Server</v>
      </c>
      <c r="G1081" s="46" t="str">
        <f>CONCATENATE(F1081," ",VLOOKUP(E1081,_FIELDS_DESCRIPTION_MAP[],2,FALSE))</f>
        <v>L2TP VPN Server port.</v>
      </c>
      <c r="H1081" s="32" t="s">
        <v>570</v>
      </c>
      <c r="I1081" s="32" t="s">
        <v>572</v>
      </c>
      <c r="J1081" s="32" t="s">
        <v>1</v>
      </c>
      <c r="K1081" s="34" t="s">
        <v>1</v>
      </c>
      <c r="L1081" s="34" t="s">
        <v>1264</v>
      </c>
      <c r="M1081" s="34" t="s">
        <v>1</v>
      </c>
      <c r="N1081" s="72" t="str">
        <f t="shared" si="16"/>
        <v xml:space="preserve">Possible values are 0-65536. </v>
      </c>
    </row>
    <row r="1082" spans="1:14" s="1" customFormat="1" x14ac:dyDescent="0.25">
      <c r="A1082" s="33">
        <f>VLOOKUP(C1082,_RESOURCE_MAP[],3,FALSE)</f>
        <v>2</v>
      </c>
      <c r="B1082" s="25" t="str">
        <f>IFERROR(VLOOKUP(C1082,_PACKAGES_MAP[],3,FALSE),"-")</f>
        <v>-</v>
      </c>
      <c r="C1082" s="32" t="s">
        <v>250</v>
      </c>
      <c r="D1082" s="32" t="s">
        <v>22</v>
      </c>
      <c r="E1082" s="32" t="s">
        <v>633</v>
      </c>
      <c r="F1082" s="32" t="str">
        <f>VLOOKUP(C1082,_RESOURCE_MAP[],2,FALSE)</f>
        <v>L2TP VPN Server</v>
      </c>
      <c r="G1082" s="46" t="str">
        <f>CONCATENATE(F1082," ",VLOOKUP(E1082,_FIELDS_DESCRIPTION_MAP[],2,FALSE))</f>
        <v>L2TP VPN Server received bytes count.</v>
      </c>
      <c r="H1082" s="32" t="s">
        <v>570</v>
      </c>
      <c r="I1082" s="32" t="s">
        <v>572</v>
      </c>
      <c r="J1082" s="32" t="s">
        <v>1</v>
      </c>
      <c r="K1082" s="34" t="s">
        <v>1</v>
      </c>
      <c r="L1082" s="34" t="s">
        <v>1205</v>
      </c>
      <c r="M1082" s="34" t="s">
        <v>1</v>
      </c>
      <c r="N1082" s="72" t="str">
        <f t="shared" si="16"/>
        <v xml:space="preserve">Possible values are &gt;= 0. </v>
      </c>
    </row>
    <row r="1083" spans="1:14" s="1" customFormat="1" x14ac:dyDescent="0.25">
      <c r="A1083" s="33">
        <f>VLOOKUP(C1083,_RESOURCE_MAP[],3,FALSE)</f>
        <v>2</v>
      </c>
      <c r="B1083" s="25" t="str">
        <f>IFERROR(VLOOKUP(C1083,_PACKAGES_MAP[],3,FALSE),"-")</f>
        <v>-</v>
      </c>
      <c r="C1083" s="32" t="s">
        <v>250</v>
      </c>
      <c r="D1083" s="32" t="s">
        <v>22</v>
      </c>
      <c r="E1083" s="32" t="s">
        <v>632</v>
      </c>
      <c r="F1083" s="32" t="str">
        <f>VLOOKUP(C1083,_RESOURCE_MAP[],2,FALSE)</f>
        <v>L2TP VPN Server</v>
      </c>
      <c r="G1083" s="46" t="str">
        <f>CONCATENATE(F1083," ",VLOOKUP(E1083,_FIELDS_DESCRIPTION_MAP[],2,FALSE))</f>
        <v>L2TP VPN Server transmitted bytes count.</v>
      </c>
      <c r="H1083" s="32" t="s">
        <v>570</v>
      </c>
      <c r="I1083" s="32" t="s">
        <v>572</v>
      </c>
      <c r="J1083" s="32" t="s">
        <v>1</v>
      </c>
      <c r="K1083" s="34" t="s">
        <v>1</v>
      </c>
      <c r="L1083" s="34" t="s">
        <v>1205</v>
      </c>
      <c r="M1083" s="34" t="s">
        <v>1</v>
      </c>
      <c r="N1083" s="72" t="str">
        <f t="shared" si="16"/>
        <v xml:space="preserve">Possible values are &gt;= 0. </v>
      </c>
    </row>
    <row r="1084" spans="1:14" s="1" customFormat="1" x14ac:dyDescent="0.25">
      <c r="A1084" s="33">
        <f>VLOOKUP(C1084,_RESOURCE_MAP[],3,FALSE)</f>
        <v>2</v>
      </c>
      <c r="B1084" s="25" t="str">
        <f>IFERROR(VLOOKUP(C1084,_PACKAGES_MAP[],3,FALSE),"-")</f>
        <v>-</v>
      </c>
      <c r="C1084" s="32" t="s">
        <v>250</v>
      </c>
      <c r="D1084" s="32" t="s">
        <v>22</v>
      </c>
      <c r="E1084" s="32" t="s">
        <v>698</v>
      </c>
      <c r="F1084" s="32" t="str">
        <f>VLOOKUP(C1084,_RESOURCE_MAP[],2,FALSE)</f>
        <v>L2TP VPN Server</v>
      </c>
      <c r="G1084" s="46" t="str">
        <f>CONCATENATE(F1084," ",VLOOKUP(E1084,_FIELDS_DESCRIPTION_MAP[],2,FALSE))</f>
        <v>L2TP VPN Server received frames count.</v>
      </c>
      <c r="H1084" s="32" t="s">
        <v>570</v>
      </c>
      <c r="I1084" s="32" t="s">
        <v>572</v>
      </c>
      <c r="J1084" s="32" t="s">
        <v>1</v>
      </c>
      <c r="K1084" s="34" t="s">
        <v>1</v>
      </c>
      <c r="L1084" s="34" t="s">
        <v>1205</v>
      </c>
      <c r="M1084" s="34" t="s">
        <v>1</v>
      </c>
      <c r="N1084" s="72" t="str">
        <f t="shared" si="16"/>
        <v xml:space="preserve">Possible values are &gt;= 0. </v>
      </c>
    </row>
    <row r="1085" spans="1:14" s="1" customFormat="1" x14ac:dyDescent="0.25">
      <c r="A1085" s="33">
        <f>VLOOKUP(C1085,_RESOURCE_MAP[],3,FALSE)</f>
        <v>2</v>
      </c>
      <c r="B1085" s="25" t="str">
        <f>IFERROR(VLOOKUP(C1085,_PACKAGES_MAP[],3,FALSE),"-")</f>
        <v>-</v>
      </c>
      <c r="C1085" s="32" t="s">
        <v>250</v>
      </c>
      <c r="D1085" s="32" t="s">
        <v>22</v>
      </c>
      <c r="E1085" s="32" t="s">
        <v>697</v>
      </c>
      <c r="F1085" s="32" t="str">
        <f>VLOOKUP(C1085,_RESOURCE_MAP[],2,FALSE)</f>
        <v>L2TP VPN Server</v>
      </c>
      <c r="G1085" s="46" t="str">
        <f>CONCATENATE(F1085," ",VLOOKUP(E1085,_FIELDS_DESCRIPTION_MAP[],2,FALSE))</f>
        <v>L2TP VPN Server transmitted frames count.</v>
      </c>
      <c r="H1085" s="32" t="s">
        <v>570</v>
      </c>
      <c r="I1085" s="32" t="s">
        <v>572</v>
      </c>
      <c r="J1085" s="32" t="s">
        <v>1</v>
      </c>
      <c r="K1085" s="34" t="s">
        <v>1</v>
      </c>
      <c r="L1085" s="34" t="s">
        <v>1205</v>
      </c>
      <c r="M1085" s="34" t="s">
        <v>1</v>
      </c>
      <c r="N1085" s="72" t="str">
        <f t="shared" si="16"/>
        <v xml:space="preserve">Possible values are &gt;= 0. </v>
      </c>
    </row>
    <row r="1086" spans="1:14" s="1" customFormat="1" x14ac:dyDescent="0.25">
      <c r="A1086" s="33">
        <f>VLOOKUP(C1086,_RESOURCE_MAP[],3,FALSE)</f>
        <v>2</v>
      </c>
      <c r="B1086" s="25" t="str">
        <f>IFERROR(VLOOKUP(C1086,_PACKAGES_MAP[],3,FALSE),"-")</f>
        <v>-</v>
      </c>
      <c r="C1086" s="32" t="s">
        <v>250</v>
      </c>
      <c r="D1086" s="32" t="s">
        <v>22</v>
      </c>
      <c r="E1086" s="32" t="s">
        <v>579</v>
      </c>
      <c r="F1086" s="32" t="str">
        <f>VLOOKUP(C1086,_RESOURCE_MAP[],2,FALSE)</f>
        <v>L2TP VPN Server</v>
      </c>
      <c r="G1086" s="46" t="str">
        <f>CONCATENATE(F1086," ",VLOOKUP(E1086,_FIELDS_DESCRIPTION_MAP[],2,FALSE))</f>
        <v>L2TP VPN Server operational status.</v>
      </c>
      <c r="H1086" s="32" t="s">
        <v>565</v>
      </c>
      <c r="I1086" s="32" t="s">
        <v>572</v>
      </c>
      <c r="J1086" s="32" t="s">
        <v>1</v>
      </c>
      <c r="K1086" s="34" t="s">
        <v>1</v>
      </c>
      <c r="L1086" s="34" t="s">
        <v>1291</v>
      </c>
      <c r="M1086" s="34" t="s">
        <v>1</v>
      </c>
      <c r="N1086" s="72" t="str">
        <f t="shared" si="16"/>
        <v xml:space="preserve">Possible values are "Connected", "Disconnected", "Disabled", "Error". </v>
      </c>
    </row>
    <row r="1087" spans="1:14" s="1" customFormat="1" x14ac:dyDescent="0.25">
      <c r="A1087" s="33">
        <f>VLOOKUP(C1087,_RESOURCE_MAP[],3,FALSE)</f>
        <v>2</v>
      </c>
      <c r="B1087" s="25" t="str">
        <f>IFERROR(VLOOKUP(C1087,_PACKAGES_MAP[],3,FALSE),"-")</f>
        <v>-</v>
      </c>
      <c r="C1087" s="32" t="s">
        <v>250</v>
      </c>
      <c r="D1087" s="32" t="s">
        <v>21</v>
      </c>
      <c r="E1087" s="32" t="s">
        <v>566</v>
      </c>
      <c r="F1087" s="32" t="str">
        <f>VLOOKUP(C1087,_RESOURCE_MAP[],2,FALSE)</f>
        <v>L2TP VPN Server</v>
      </c>
      <c r="G1087" s="46" t="str">
        <f>CONCATENATE(F1087," ",VLOOKUP(E1087,_FIELDS_DESCRIPTION_MAP[],2,FALSE))</f>
        <v>L2TP VPN Server administrative status.</v>
      </c>
      <c r="H1087" s="32" t="s">
        <v>567</v>
      </c>
      <c r="I1087" s="32" t="s">
        <v>564</v>
      </c>
      <c r="J1087" s="32" t="s">
        <v>561</v>
      </c>
      <c r="K1087" s="34" t="s">
        <v>1658</v>
      </c>
      <c r="L1087" s="34" t="s">
        <v>1184</v>
      </c>
      <c r="M1087" s="34" t="s">
        <v>1</v>
      </c>
      <c r="N1087" s="72" t="str">
        <f t="shared" si="16"/>
        <v xml:space="preserve">Default Value is "the existing configuration". Possible values are "true" or "false". </v>
      </c>
    </row>
    <row r="1088" spans="1:14" s="1" customFormat="1" x14ac:dyDescent="0.25">
      <c r="A1088" s="33">
        <f>VLOOKUP(C1088,_RESOURCE_MAP[],3,FALSE)</f>
        <v>2</v>
      </c>
      <c r="B1088" s="25" t="str">
        <f>IFERROR(VLOOKUP(C1088,_PACKAGES_MAP[],3,FALSE),"-")</f>
        <v>-</v>
      </c>
      <c r="C1088" s="32" t="s">
        <v>250</v>
      </c>
      <c r="D1088" s="32" t="s">
        <v>21</v>
      </c>
      <c r="E1088" s="32" t="s">
        <v>696</v>
      </c>
      <c r="F1088" s="32" t="str">
        <f>VLOOKUP(C1088,_RESOURCE_MAP[],2,FALSE)</f>
        <v>L2TP VPN Server</v>
      </c>
      <c r="G1088" s="46" t="str">
        <f>CONCATENATE(F1088," ",VLOOKUP(E1088,_FIELDS_DESCRIPTION_MAP[],2,FALSE))</f>
        <v>L2TP VPN Server inbound interface.</v>
      </c>
      <c r="H1088" s="32" t="s">
        <v>565</v>
      </c>
      <c r="I1088" s="32" t="s">
        <v>564</v>
      </c>
      <c r="J1088" s="32" t="s">
        <v>561</v>
      </c>
      <c r="K1088" s="34" t="s">
        <v>1658</v>
      </c>
      <c r="L1088" s="34" t="s">
        <v>1232</v>
      </c>
      <c r="M1088" s="34" t="s">
        <v>1</v>
      </c>
      <c r="N1088" s="72" t="str">
        <f t="shared" si="16"/>
        <v xml:space="preserve">Default Value is "the existing configuration". Possible values are valid "Interfaces.IP.{InterfaceId}" object. </v>
      </c>
    </row>
    <row r="1089" spans="1:14" s="1" customFormat="1" x14ac:dyDescent="0.25">
      <c r="A1089" s="33">
        <f>VLOOKUP(C1089,_RESOURCE_MAP[],3,FALSE)</f>
        <v>2</v>
      </c>
      <c r="B1089" s="25" t="str">
        <f>IFERROR(VLOOKUP(C1089,_PACKAGES_MAP[],3,FALSE),"-")</f>
        <v>-</v>
      </c>
      <c r="C1089" s="32" t="s">
        <v>250</v>
      </c>
      <c r="D1089" s="32" t="s">
        <v>21</v>
      </c>
      <c r="E1089" s="32" t="s">
        <v>695</v>
      </c>
      <c r="F1089" s="32" t="str">
        <f>VLOOKUP(C1089,_RESOURCE_MAP[],2,FALSE)</f>
        <v>L2TP VPN Server</v>
      </c>
      <c r="G1089" s="46" t="str">
        <f>CONCATENATE(F1089," ",VLOOKUP(E1089,_FIELDS_DESCRIPTION_MAP[],2,FALSE))</f>
        <v>L2TP VPN Server outbound interface.</v>
      </c>
      <c r="H1089" s="32" t="s">
        <v>565</v>
      </c>
      <c r="I1089" s="32" t="s">
        <v>564</v>
      </c>
      <c r="J1089" s="32" t="s">
        <v>561</v>
      </c>
      <c r="K1089" s="34" t="s">
        <v>1658</v>
      </c>
      <c r="L1089" s="34" t="s">
        <v>1232</v>
      </c>
      <c r="M1089" s="34" t="s">
        <v>1</v>
      </c>
      <c r="N1089" s="72" t="str">
        <f t="shared" si="16"/>
        <v xml:space="preserve">Default Value is "the existing configuration". Possible values are valid "Interfaces.IP.{InterfaceId}" object. </v>
      </c>
    </row>
    <row r="1090" spans="1:14" s="1" customFormat="1" x14ac:dyDescent="0.25">
      <c r="A1090" s="33">
        <f>VLOOKUP(C1090,_RESOURCE_MAP[],3,FALSE)</f>
        <v>2</v>
      </c>
      <c r="B1090" s="25" t="str">
        <f>IFERROR(VLOOKUP(C1090,_PACKAGES_MAP[],3,FALSE),"-")</f>
        <v>-</v>
      </c>
      <c r="C1090" s="32" t="s">
        <v>250</v>
      </c>
      <c r="D1090" s="32" t="s">
        <v>21</v>
      </c>
      <c r="E1090" s="32" t="s">
        <v>706</v>
      </c>
      <c r="F1090" s="32" t="str">
        <f>VLOOKUP(C1090,_RESOURCE_MAP[],2,FALSE)</f>
        <v>L2TP VPN Server</v>
      </c>
      <c r="G1090" s="46" t="str">
        <f>CONCATENATE(F1090," ",VLOOKUP(E1090,_FIELDS_DESCRIPTION_MAP[],2,FALSE))</f>
        <v>L2TP VPN Server maximum number of concurrent connected clients.</v>
      </c>
      <c r="H1090" s="32" t="s">
        <v>570</v>
      </c>
      <c r="I1090" s="32" t="s">
        <v>564</v>
      </c>
      <c r="J1090" s="32" t="s">
        <v>561</v>
      </c>
      <c r="K1090" s="34" t="s">
        <v>1658</v>
      </c>
      <c r="L1090" s="34" t="s">
        <v>1205</v>
      </c>
      <c r="M1090" s="34" t="s">
        <v>1</v>
      </c>
      <c r="N1090" s="72" t="str">
        <f t="shared" ref="N1090:N1153" si="17">IF(AND(K1090="-",L1090="-",M1090="-"),"-",CONCATENATE(IF(K1090="-","",CONCATENATE("Default Value is """,K1090,""". ")),IF(L1090="-","",CONCATENATE("Possible values are ",L1090,". ")),IF(M1090="-","",CONCATENATE("Format is ",M1090,"."))))</f>
        <v xml:space="preserve">Default Value is "the existing configuration". Possible values are &gt;= 0. </v>
      </c>
    </row>
    <row r="1091" spans="1:14" s="1" customFormat="1" x14ac:dyDescent="0.25">
      <c r="A1091" s="33">
        <f>VLOOKUP(C1091,_RESOURCE_MAP[],3,FALSE)</f>
        <v>2</v>
      </c>
      <c r="B1091" s="25" t="str">
        <f>IFERROR(VLOOKUP(C1091,_PACKAGES_MAP[],3,FALSE),"-")</f>
        <v>-</v>
      </c>
      <c r="C1091" s="32" t="s">
        <v>250</v>
      </c>
      <c r="D1091" s="32" t="s">
        <v>21</v>
      </c>
      <c r="E1091" s="32" t="s">
        <v>705</v>
      </c>
      <c r="F1091" s="32" t="str">
        <f>VLOOKUP(C1091,_RESOURCE_MAP[],2,FALSE)</f>
        <v>L2TP VPN Server</v>
      </c>
      <c r="G1091" s="46" t="str">
        <f>CONCATENATE(F1091," ",VLOOKUP(E1091,_FIELDS_DESCRIPTION_MAP[],2,FALSE))</f>
        <v>L2TP VPN Server Maximum Transmit Unit (MTU).</v>
      </c>
      <c r="H1091" s="32" t="s">
        <v>570</v>
      </c>
      <c r="I1091" s="32" t="s">
        <v>564</v>
      </c>
      <c r="J1091" s="32" t="s">
        <v>561</v>
      </c>
      <c r="K1091" s="34" t="s">
        <v>1658</v>
      </c>
      <c r="L1091" s="34" t="s">
        <v>1</v>
      </c>
      <c r="M1091" s="34" t="s">
        <v>1</v>
      </c>
      <c r="N1091" s="72" t="str">
        <f t="shared" si="17"/>
        <v xml:space="preserve">Default Value is "the existing configuration". </v>
      </c>
    </row>
    <row r="1092" spans="1:14" s="1" customFormat="1" x14ac:dyDescent="0.25">
      <c r="A1092" s="33">
        <f>VLOOKUP(C1092,_RESOURCE_MAP[],3,FALSE)</f>
        <v>2</v>
      </c>
      <c r="B1092" s="25" t="str">
        <f>IFERROR(VLOOKUP(C1092,_PACKAGES_MAP[],3,FALSE),"-")</f>
        <v>-</v>
      </c>
      <c r="C1092" s="32" t="s">
        <v>250</v>
      </c>
      <c r="D1092" s="32" t="s">
        <v>21</v>
      </c>
      <c r="E1092" s="32" t="s">
        <v>703</v>
      </c>
      <c r="F1092" s="32" t="str">
        <f>VLOOKUP(C1092,_RESOURCE_MAP[],2,FALSE)</f>
        <v>L2TP VPN Server</v>
      </c>
      <c r="G1092" s="46" t="str">
        <f>CONCATENATE(F1092," ",VLOOKUP(E1092,_FIELDS_DESCRIPTION_MAP[],2,FALSE))</f>
        <v>L2TP VPN Server port.</v>
      </c>
      <c r="H1092" s="32" t="s">
        <v>570</v>
      </c>
      <c r="I1092" s="32" t="s">
        <v>564</v>
      </c>
      <c r="J1092" s="32" t="s">
        <v>561</v>
      </c>
      <c r="K1092" s="34" t="s">
        <v>1658</v>
      </c>
      <c r="L1092" s="34" t="s">
        <v>1264</v>
      </c>
      <c r="M1092" s="34" t="s">
        <v>1</v>
      </c>
      <c r="N1092" s="72" t="str">
        <f t="shared" si="17"/>
        <v xml:space="preserve">Default Value is "the existing configuration". Possible values are 0-65536. </v>
      </c>
    </row>
    <row r="1093" spans="1:14" s="1" customFormat="1" x14ac:dyDescent="0.25">
      <c r="A1093" s="33">
        <f>VLOOKUP(C1093,_RESOURCE_MAP[],3,FALSE)</f>
        <v>2</v>
      </c>
      <c r="B1093" s="25" t="str">
        <f>IFERROR(VLOOKUP(C1093,_PACKAGES_MAP[],3,FALSE),"-")</f>
        <v>-</v>
      </c>
      <c r="C1093" s="32" t="s">
        <v>251</v>
      </c>
      <c r="D1093" s="32" t="s">
        <v>22</v>
      </c>
      <c r="E1093" s="32" t="s">
        <v>566</v>
      </c>
      <c r="F1093" s="32" t="str">
        <f>VLOOKUP(C1093,_RESOURCE_MAP[],2,FALSE)</f>
        <v>OpenVPN Client</v>
      </c>
      <c r="G1093" s="46" t="str">
        <f>CONCATENATE(F1093," ",VLOOKUP(E1093,_FIELDS_DESCRIPTION_MAP[],2,FALSE))</f>
        <v>OpenVPN Client administrative status.</v>
      </c>
      <c r="H1093" s="32" t="s">
        <v>567</v>
      </c>
      <c r="I1093" s="32" t="s">
        <v>572</v>
      </c>
      <c r="J1093" s="32" t="s">
        <v>1</v>
      </c>
      <c r="K1093" s="34" t="s">
        <v>1</v>
      </c>
      <c r="L1093" s="34" t="s">
        <v>1184</v>
      </c>
      <c r="M1093" s="34" t="s">
        <v>1</v>
      </c>
      <c r="N1093" s="72" t="str">
        <f t="shared" si="17"/>
        <v xml:space="preserve">Possible values are "true" or "false". </v>
      </c>
    </row>
    <row r="1094" spans="1:14" s="1" customFormat="1" x14ac:dyDescent="0.25">
      <c r="A1094" s="33">
        <f>VLOOKUP(C1094,_RESOURCE_MAP[],3,FALSE)</f>
        <v>2</v>
      </c>
      <c r="B1094" s="25" t="str">
        <f>IFERROR(VLOOKUP(C1094,_PACKAGES_MAP[],3,FALSE),"-")</f>
        <v>-</v>
      </c>
      <c r="C1094" s="32" t="s">
        <v>251</v>
      </c>
      <c r="D1094" s="32" t="s">
        <v>22</v>
      </c>
      <c r="E1094" s="32" t="s">
        <v>696</v>
      </c>
      <c r="F1094" s="32" t="str">
        <f>VLOOKUP(C1094,_RESOURCE_MAP[],2,FALSE)</f>
        <v>OpenVPN Client</v>
      </c>
      <c r="G1094" s="46" t="str">
        <f>CONCATENATE(F1094," ",VLOOKUP(E1094,_FIELDS_DESCRIPTION_MAP[],2,FALSE))</f>
        <v>OpenVPN Client inbound interface.</v>
      </c>
      <c r="H1094" s="32" t="s">
        <v>565</v>
      </c>
      <c r="I1094" s="32" t="s">
        <v>572</v>
      </c>
      <c r="J1094" s="32" t="s">
        <v>1</v>
      </c>
      <c r="K1094" s="34" t="s">
        <v>1</v>
      </c>
      <c r="L1094" s="34" t="s">
        <v>1232</v>
      </c>
      <c r="M1094" s="34" t="s">
        <v>1</v>
      </c>
      <c r="N1094" s="72" t="str">
        <f t="shared" si="17"/>
        <v xml:space="preserve">Possible values are valid "Interfaces.IP.{InterfaceId}" object. </v>
      </c>
    </row>
    <row r="1095" spans="1:14" s="1" customFormat="1" x14ac:dyDescent="0.25">
      <c r="A1095" s="33">
        <f>VLOOKUP(C1095,_RESOURCE_MAP[],3,FALSE)</f>
        <v>2</v>
      </c>
      <c r="B1095" s="25" t="str">
        <f>IFERROR(VLOOKUP(C1095,_PACKAGES_MAP[],3,FALSE),"-")</f>
        <v>-</v>
      </c>
      <c r="C1095" s="32" t="s">
        <v>251</v>
      </c>
      <c r="D1095" s="32" t="s">
        <v>22</v>
      </c>
      <c r="E1095" s="32" t="s">
        <v>695</v>
      </c>
      <c r="F1095" s="32" t="str">
        <f>VLOOKUP(C1095,_RESOURCE_MAP[],2,FALSE)</f>
        <v>OpenVPN Client</v>
      </c>
      <c r="G1095" s="46" t="str">
        <f>CONCATENATE(F1095," ",VLOOKUP(E1095,_FIELDS_DESCRIPTION_MAP[],2,FALSE))</f>
        <v>OpenVPN Client outbound interface.</v>
      </c>
      <c r="H1095" s="32" t="s">
        <v>565</v>
      </c>
      <c r="I1095" s="32" t="s">
        <v>572</v>
      </c>
      <c r="J1095" s="32" t="s">
        <v>1</v>
      </c>
      <c r="K1095" s="34" t="s">
        <v>1</v>
      </c>
      <c r="L1095" s="34" t="s">
        <v>1232</v>
      </c>
      <c r="M1095" s="34" t="s">
        <v>1</v>
      </c>
      <c r="N1095" s="72" t="str">
        <f t="shared" si="17"/>
        <v xml:space="preserve">Possible values are valid "Interfaces.IP.{InterfaceId}" object. </v>
      </c>
    </row>
    <row r="1096" spans="1:14" s="1" customFormat="1" x14ac:dyDescent="0.25">
      <c r="A1096" s="33">
        <f>VLOOKUP(C1096,_RESOURCE_MAP[],3,FALSE)</f>
        <v>2</v>
      </c>
      <c r="B1096" s="25" t="str">
        <f>IFERROR(VLOOKUP(C1096,_PACKAGES_MAP[],3,FALSE),"-")</f>
        <v>-</v>
      </c>
      <c r="C1096" s="32" t="s">
        <v>251</v>
      </c>
      <c r="D1096" s="32" t="s">
        <v>22</v>
      </c>
      <c r="E1096" s="32" t="s">
        <v>694</v>
      </c>
      <c r="F1096" s="32" t="str">
        <f>VLOOKUP(C1096,_RESOURCE_MAP[],2,FALSE)</f>
        <v>OpenVPN Client</v>
      </c>
      <c r="G1096" s="46" t="str">
        <f>CONCATENATE(F1096," ",VLOOKUP(E1096,_FIELDS_DESCRIPTION_MAP[],2,FALSE))</f>
        <v>OpenVPN Client remote address.</v>
      </c>
      <c r="H1096" s="32" t="s">
        <v>565</v>
      </c>
      <c r="I1096" s="32" t="s">
        <v>572</v>
      </c>
      <c r="J1096" s="32" t="s">
        <v>1</v>
      </c>
      <c r="K1096" s="34" t="s">
        <v>1</v>
      </c>
      <c r="L1096" s="34" t="s">
        <v>1200</v>
      </c>
      <c r="M1096" s="34" t="s">
        <v>1</v>
      </c>
      <c r="N1096" s="72" t="str">
        <f t="shared" si="17"/>
        <v xml:space="preserve">Possible values are FQDN, IPv4 or IPv6 address. </v>
      </c>
    </row>
    <row r="1097" spans="1:14" s="1" customFormat="1" x14ac:dyDescent="0.25">
      <c r="A1097" s="33">
        <f>VLOOKUP(C1097,_RESOURCE_MAP[],3,FALSE)</f>
        <v>2</v>
      </c>
      <c r="B1097" s="25" t="str">
        <f>IFERROR(VLOOKUP(C1097,_PACKAGES_MAP[],3,FALSE),"-")</f>
        <v>-</v>
      </c>
      <c r="C1097" s="32" t="s">
        <v>251</v>
      </c>
      <c r="D1097" s="32" t="s">
        <v>22</v>
      </c>
      <c r="E1097" s="32" t="s">
        <v>1687</v>
      </c>
      <c r="F1097" s="32" t="str">
        <f>VLOOKUP(C1097,_RESOURCE_MAP[],2,FALSE)</f>
        <v>OpenVPN Client</v>
      </c>
      <c r="G1097" s="46" t="str">
        <f>CONCATENATE(F1097," ",VLOOKUP(E1097,_FIELDS_DESCRIPTION_MAP[],2,FALSE))</f>
        <v>OpenVPN Client password hash fingerprint.</v>
      </c>
      <c r="H1097" s="32" t="s">
        <v>565</v>
      </c>
      <c r="I1097" s="32" t="s">
        <v>572</v>
      </c>
      <c r="J1097" s="32" t="s">
        <v>1</v>
      </c>
      <c r="K1097" s="34" t="s">
        <v>1</v>
      </c>
      <c r="L1097" s="34" t="s">
        <v>1</v>
      </c>
      <c r="M1097" s="34" t="s">
        <v>1</v>
      </c>
      <c r="N1097" s="72" t="str">
        <f t="shared" si="17"/>
        <v>-</v>
      </c>
    </row>
    <row r="1098" spans="1:14" s="1" customFormat="1" x14ac:dyDescent="0.25">
      <c r="A1098" s="33">
        <f>VLOOKUP(C1098,_RESOURCE_MAP[],3,FALSE)</f>
        <v>2</v>
      </c>
      <c r="B1098" s="25" t="str">
        <f>IFERROR(VLOOKUP(C1098,_PACKAGES_MAP[],3,FALSE),"-")</f>
        <v>-</v>
      </c>
      <c r="C1098" s="32" t="s">
        <v>251</v>
      </c>
      <c r="D1098" s="32" t="s">
        <v>22</v>
      </c>
      <c r="E1098" s="32" t="s">
        <v>1688</v>
      </c>
      <c r="F1098" s="32" t="str">
        <f>VLOOKUP(C1098,_RESOURCE_MAP[],2,FALSE)</f>
        <v>OpenVPN Client</v>
      </c>
      <c r="G1098" s="46" t="str">
        <f>CONCATENATE(F1098," ",VLOOKUP(E1098,_FIELDS_DESCRIPTION_MAP[],2,FALSE))</f>
        <v>OpenVPN Client password hash type.</v>
      </c>
      <c r="H1098" s="32" t="s">
        <v>565</v>
      </c>
      <c r="I1098" s="32" t="s">
        <v>572</v>
      </c>
      <c r="J1098" s="32" t="s">
        <v>1</v>
      </c>
      <c r="K1098" s="34" t="s">
        <v>1</v>
      </c>
      <c r="L1098" s="34" t="s">
        <v>1188</v>
      </c>
      <c r="M1098" s="34" t="s">
        <v>1</v>
      </c>
      <c r="N1098" s="72" t="str">
        <f t="shared" si="17"/>
        <v xml:space="preserve">Possible values are "MD5", "SHA-256" or "SHA-512". </v>
      </c>
    </row>
    <row r="1099" spans="1:14" s="1" customFormat="1" x14ac:dyDescent="0.25">
      <c r="A1099" s="33">
        <f>VLOOKUP(C1099,_RESOURCE_MAP[],3,FALSE)</f>
        <v>2</v>
      </c>
      <c r="B1099" s="25" t="str">
        <f>IFERROR(VLOOKUP(C1099,_PACKAGES_MAP[],3,FALSE),"-")</f>
        <v>-</v>
      </c>
      <c r="C1099" s="32" t="s">
        <v>251</v>
      </c>
      <c r="D1099" s="32" t="s">
        <v>22</v>
      </c>
      <c r="E1099" s="32" t="s">
        <v>699</v>
      </c>
      <c r="F1099" s="32" t="str">
        <f>VLOOKUP(C1099,_RESOURCE_MAP[],2,FALSE)</f>
        <v>OpenVPN Client</v>
      </c>
      <c r="G1099" s="46" t="str">
        <f>CONCATENATE(F1099," ",VLOOKUP(E1099,_FIELDS_DESCRIPTION_MAP[],2,FALSE))</f>
        <v>OpenVPN Client remote server port.</v>
      </c>
      <c r="H1099" s="32" t="s">
        <v>570</v>
      </c>
      <c r="I1099" s="32" t="s">
        <v>572</v>
      </c>
      <c r="J1099" s="32" t="s">
        <v>1</v>
      </c>
      <c r="K1099" s="34" t="s">
        <v>1</v>
      </c>
      <c r="L1099" s="34" t="s">
        <v>1264</v>
      </c>
      <c r="M1099" s="34" t="s">
        <v>1</v>
      </c>
      <c r="N1099" s="72" t="str">
        <f t="shared" si="17"/>
        <v xml:space="preserve">Possible values are 0-65536. </v>
      </c>
    </row>
    <row r="1100" spans="1:14" s="1" customFormat="1" x14ac:dyDescent="0.25">
      <c r="A1100" s="33">
        <f>VLOOKUP(C1100,_RESOURCE_MAP[],3,FALSE)</f>
        <v>2</v>
      </c>
      <c r="B1100" s="25" t="str">
        <f>IFERROR(VLOOKUP(C1100,_PACKAGES_MAP[],3,FALSE),"-")</f>
        <v>-</v>
      </c>
      <c r="C1100" s="32" t="s">
        <v>251</v>
      </c>
      <c r="D1100" s="32" t="s">
        <v>22</v>
      </c>
      <c r="E1100" s="32" t="s">
        <v>707</v>
      </c>
      <c r="F1100" s="32" t="str">
        <f>VLOOKUP(C1100,_RESOURCE_MAP[],2,FALSE)</f>
        <v>OpenVPN Client</v>
      </c>
      <c r="G1100" s="46" t="str">
        <f>CONCATENATE(F1100," ",VLOOKUP(E1100,_FIELDS_DESCRIPTION_MAP[],2,FALSE))</f>
        <v>OpenVPN Client remote server protocol.</v>
      </c>
      <c r="H1100" s="32" t="s">
        <v>565</v>
      </c>
      <c r="I1100" s="32" t="s">
        <v>572</v>
      </c>
      <c r="J1100" s="32" t="s">
        <v>1</v>
      </c>
      <c r="K1100" s="34" t="s">
        <v>1</v>
      </c>
      <c r="L1100" s="34" t="s">
        <v>1277</v>
      </c>
      <c r="M1100" s="34" t="s">
        <v>1</v>
      </c>
      <c r="N1100" s="72" t="str">
        <f t="shared" si="17"/>
        <v xml:space="preserve">Possible values are "TCP" or "UDP". </v>
      </c>
    </row>
    <row r="1101" spans="1:14" s="1" customFormat="1" x14ac:dyDescent="0.25">
      <c r="A1101" s="33">
        <f>VLOOKUP(C1101,_RESOURCE_MAP[],3,FALSE)</f>
        <v>2</v>
      </c>
      <c r="B1101" s="25" t="str">
        <f>IFERROR(VLOOKUP(C1101,_PACKAGES_MAP[],3,FALSE),"-")</f>
        <v>-</v>
      </c>
      <c r="C1101" s="32" t="s">
        <v>251</v>
      </c>
      <c r="D1101" s="32" t="s">
        <v>22</v>
      </c>
      <c r="E1101" s="32" t="s">
        <v>700</v>
      </c>
      <c r="F1101" s="32" t="str">
        <f>VLOOKUP(C1101,_RESOURCE_MAP[],2,FALSE)</f>
        <v>OpenVPN Client</v>
      </c>
      <c r="G1101" s="46" t="str">
        <f>CONCATENATE(F1101," ",VLOOKUP(E1101,_FIELDS_DESCRIPTION_MAP[],2,FALSE))</f>
        <v>OpenVPN Client remote server username.</v>
      </c>
      <c r="H1101" s="32" t="s">
        <v>565</v>
      </c>
      <c r="I1101" s="32" t="s">
        <v>572</v>
      </c>
      <c r="J1101" s="32" t="s">
        <v>1</v>
      </c>
      <c r="K1101" s="34" t="s">
        <v>1</v>
      </c>
      <c r="L1101" s="34" t="s">
        <v>1194</v>
      </c>
      <c r="M1101" s="34" t="s">
        <v>1</v>
      </c>
      <c r="N1101" s="72" t="str">
        <f t="shared" si="17"/>
        <v xml:space="preserve">Possible values are any string with length from 1 up to 64 chars. </v>
      </c>
    </row>
    <row r="1102" spans="1:14" s="1" customFormat="1" x14ac:dyDescent="0.25">
      <c r="A1102" s="33">
        <f>VLOOKUP(C1102,_RESOURCE_MAP[],3,FALSE)</f>
        <v>2</v>
      </c>
      <c r="B1102" s="25" t="str">
        <f>IFERROR(VLOOKUP(C1102,_PACKAGES_MAP[],3,FALSE),"-")</f>
        <v>-</v>
      </c>
      <c r="C1102" s="32" t="s">
        <v>251</v>
      </c>
      <c r="D1102" s="32" t="s">
        <v>22</v>
      </c>
      <c r="E1102" s="32" t="s">
        <v>633</v>
      </c>
      <c r="F1102" s="32" t="str">
        <f>VLOOKUP(C1102,_RESOURCE_MAP[],2,FALSE)</f>
        <v>OpenVPN Client</v>
      </c>
      <c r="G1102" s="46" t="str">
        <f>CONCATENATE(F1102," ",VLOOKUP(E1102,_FIELDS_DESCRIPTION_MAP[],2,FALSE))</f>
        <v>OpenVPN Client received bytes count.</v>
      </c>
      <c r="H1102" s="32" t="s">
        <v>570</v>
      </c>
      <c r="I1102" s="32" t="s">
        <v>572</v>
      </c>
      <c r="J1102" s="32" t="s">
        <v>1</v>
      </c>
      <c r="K1102" s="34" t="s">
        <v>1</v>
      </c>
      <c r="L1102" s="34" t="s">
        <v>1205</v>
      </c>
      <c r="M1102" s="34" t="s">
        <v>1</v>
      </c>
      <c r="N1102" s="72" t="str">
        <f t="shared" si="17"/>
        <v xml:space="preserve">Possible values are &gt;= 0. </v>
      </c>
    </row>
    <row r="1103" spans="1:14" s="1" customFormat="1" x14ac:dyDescent="0.25">
      <c r="A1103" s="33">
        <f>VLOOKUP(C1103,_RESOURCE_MAP[],3,FALSE)</f>
        <v>2</v>
      </c>
      <c r="B1103" s="25" t="str">
        <f>IFERROR(VLOOKUP(C1103,_PACKAGES_MAP[],3,FALSE),"-")</f>
        <v>-</v>
      </c>
      <c r="C1103" s="32" t="s">
        <v>251</v>
      </c>
      <c r="D1103" s="32" t="s">
        <v>22</v>
      </c>
      <c r="E1103" s="32" t="s">
        <v>632</v>
      </c>
      <c r="F1103" s="32" t="str">
        <f>VLOOKUP(C1103,_RESOURCE_MAP[],2,FALSE)</f>
        <v>OpenVPN Client</v>
      </c>
      <c r="G1103" s="46" t="str">
        <f>CONCATENATE(F1103," ",VLOOKUP(E1103,_FIELDS_DESCRIPTION_MAP[],2,FALSE))</f>
        <v>OpenVPN Client transmitted bytes count.</v>
      </c>
      <c r="H1103" s="32" t="s">
        <v>570</v>
      </c>
      <c r="I1103" s="32" t="s">
        <v>572</v>
      </c>
      <c r="J1103" s="32" t="s">
        <v>1</v>
      </c>
      <c r="K1103" s="34" t="s">
        <v>1</v>
      </c>
      <c r="L1103" s="34" t="s">
        <v>1205</v>
      </c>
      <c r="M1103" s="34" t="s">
        <v>1</v>
      </c>
      <c r="N1103" s="72" t="str">
        <f t="shared" si="17"/>
        <v xml:space="preserve">Possible values are &gt;= 0. </v>
      </c>
    </row>
    <row r="1104" spans="1:14" s="1" customFormat="1" x14ac:dyDescent="0.25">
      <c r="A1104" s="33">
        <f>VLOOKUP(C1104,_RESOURCE_MAP[],3,FALSE)</f>
        <v>2</v>
      </c>
      <c r="B1104" s="25" t="str">
        <f>IFERROR(VLOOKUP(C1104,_PACKAGES_MAP[],3,FALSE),"-")</f>
        <v>-</v>
      </c>
      <c r="C1104" s="32" t="s">
        <v>251</v>
      </c>
      <c r="D1104" s="32" t="s">
        <v>22</v>
      </c>
      <c r="E1104" s="32" t="s">
        <v>698</v>
      </c>
      <c r="F1104" s="32" t="str">
        <f>VLOOKUP(C1104,_RESOURCE_MAP[],2,FALSE)</f>
        <v>OpenVPN Client</v>
      </c>
      <c r="G1104" s="46" t="str">
        <f>CONCATENATE(F1104," ",VLOOKUP(E1104,_FIELDS_DESCRIPTION_MAP[],2,FALSE))</f>
        <v>OpenVPN Client received frames count.</v>
      </c>
      <c r="H1104" s="32" t="s">
        <v>570</v>
      </c>
      <c r="I1104" s="32" t="s">
        <v>572</v>
      </c>
      <c r="J1104" s="32" t="s">
        <v>1</v>
      </c>
      <c r="K1104" s="34" t="s">
        <v>1</v>
      </c>
      <c r="L1104" s="34" t="s">
        <v>1205</v>
      </c>
      <c r="M1104" s="34" t="s">
        <v>1</v>
      </c>
      <c r="N1104" s="72" t="str">
        <f t="shared" si="17"/>
        <v xml:space="preserve">Possible values are &gt;= 0. </v>
      </c>
    </row>
    <row r="1105" spans="1:14" s="1" customFormat="1" x14ac:dyDescent="0.25">
      <c r="A1105" s="33">
        <f>VLOOKUP(C1105,_RESOURCE_MAP[],3,FALSE)</f>
        <v>2</v>
      </c>
      <c r="B1105" s="25" t="str">
        <f>IFERROR(VLOOKUP(C1105,_PACKAGES_MAP[],3,FALSE),"-")</f>
        <v>-</v>
      </c>
      <c r="C1105" s="32" t="s">
        <v>251</v>
      </c>
      <c r="D1105" s="32" t="s">
        <v>22</v>
      </c>
      <c r="E1105" s="32" t="s">
        <v>697</v>
      </c>
      <c r="F1105" s="32" t="str">
        <f>VLOOKUP(C1105,_RESOURCE_MAP[],2,FALSE)</f>
        <v>OpenVPN Client</v>
      </c>
      <c r="G1105" s="46" t="str">
        <f>CONCATENATE(F1105," ",VLOOKUP(E1105,_FIELDS_DESCRIPTION_MAP[],2,FALSE))</f>
        <v>OpenVPN Client transmitted frames count.</v>
      </c>
      <c r="H1105" s="32" t="s">
        <v>570</v>
      </c>
      <c r="I1105" s="32" t="s">
        <v>572</v>
      </c>
      <c r="J1105" s="32" t="s">
        <v>1</v>
      </c>
      <c r="K1105" s="34" t="s">
        <v>1</v>
      </c>
      <c r="L1105" s="34" t="s">
        <v>1205</v>
      </c>
      <c r="M1105" s="34" t="s">
        <v>1</v>
      </c>
      <c r="N1105" s="72" t="str">
        <f t="shared" si="17"/>
        <v xml:space="preserve">Possible values are &gt;= 0. </v>
      </c>
    </row>
    <row r="1106" spans="1:14" s="1" customFormat="1" x14ac:dyDescent="0.25">
      <c r="A1106" s="33">
        <f>VLOOKUP(C1106,_RESOURCE_MAP[],3,FALSE)</f>
        <v>2</v>
      </c>
      <c r="B1106" s="25" t="str">
        <f>IFERROR(VLOOKUP(C1106,_PACKAGES_MAP[],3,FALSE),"-")</f>
        <v>-</v>
      </c>
      <c r="C1106" s="32" t="s">
        <v>251</v>
      </c>
      <c r="D1106" s="32" t="s">
        <v>22</v>
      </c>
      <c r="E1106" s="32" t="s">
        <v>579</v>
      </c>
      <c r="F1106" s="32" t="str">
        <f>VLOOKUP(C1106,_RESOURCE_MAP[],2,FALSE)</f>
        <v>OpenVPN Client</v>
      </c>
      <c r="G1106" s="46" t="str">
        <f>CONCATENATE(F1106," ",VLOOKUP(E1106,_FIELDS_DESCRIPTION_MAP[],2,FALSE))</f>
        <v>OpenVPN Client operational status.</v>
      </c>
      <c r="H1106" s="32" t="s">
        <v>565</v>
      </c>
      <c r="I1106" s="32" t="s">
        <v>572</v>
      </c>
      <c r="J1106" s="32" t="s">
        <v>1</v>
      </c>
      <c r="K1106" s="34" t="s">
        <v>1</v>
      </c>
      <c r="L1106" s="34" t="s">
        <v>1291</v>
      </c>
      <c r="M1106" s="34" t="s">
        <v>1</v>
      </c>
      <c r="N1106" s="72" t="str">
        <f t="shared" si="17"/>
        <v xml:space="preserve">Possible values are "Connected", "Disconnected", "Disabled", "Error". </v>
      </c>
    </row>
    <row r="1107" spans="1:14" s="1" customFormat="1" x14ac:dyDescent="0.25">
      <c r="A1107" s="33">
        <f>VLOOKUP(C1107,_RESOURCE_MAP[],3,FALSE)</f>
        <v>2</v>
      </c>
      <c r="B1107" s="25" t="str">
        <f>IFERROR(VLOOKUP(C1107,_PACKAGES_MAP[],3,FALSE),"-")</f>
        <v>-</v>
      </c>
      <c r="C1107" s="32" t="s">
        <v>251</v>
      </c>
      <c r="D1107" s="32" t="s">
        <v>21</v>
      </c>
      <c r="E1107" s="32" t="s">
        <v>566</v>
      </c>
      <c r="F1107" s="32" t="str">
        <f>VLOOKUP(C1107,_RESOURCE_MAP[],2,FALSE)</f>
        <v>OpenVPN Client</v>
      </c>
      <c r="G1107" s="46" t="str">
        <f>CONCATENATE(F1107," ",VLOOKUP(E1107,_FIELDS_DESCRIPTION_MAP[],2,FALSE))</f>
        <v>OpenVPN Client administrative status.</v>
      </c>
      <c r="H1107" s="32" t="s">
        <v>567</v>
      </c>
      <c r="I1107" s="32" t="s">
        <v>564</v>
      </c>
      <c r="J1107" s="32" t="s">
        <v>561</v>
      </c>
      <c r="K1107" s="34" t="s">
        <v>1658</v>
      </c>
      <c r="L1107" s="34" t="s">
        <v>1184</v>
      </c>
      <c r="M1107" s="34" t="s">
        <v>1</v>
      </c>
      <c r="N1107" s="72" t="str">
        <f t="shared" si="17"/>
        <v xml:space="preserve">Default Value is "the existing configuration". Possible values are "true" or "false". </v>
      </c>
    </row>
    <row r="1108" spans="1:14" s="1" customFormat="1" x14ac:dyDescent="0.25">
      <c r="A1108" s="33">
        <f>VLOOKUP(C1108,_RESOURCE_MAP[],3,FALSE)</f>
        <v>2</v>
      </c>
      <c r="B1108" s="25" t="str">
        <f>IFERROR(VLOOKUP(C1108,_PACKAGES_MAP[],3,FALSE),"-")</f>
        <v>-</v>
      </c>
      <c r="C1108" s="32" t="s">
        <v>251</v>
      </c>
      <c r="D1108" s="32" t="s">
        <v>21</v>
      </c>
      <c r="E1108" s="32" t="s">
        <v>696</v>
      </c>
      <c r="F1108" s="32" t="str">
        <f>VLOOKUP(C1108,_RESOURCE_MAP[],2,FALSE)</f>
        <v>OpenVPN Client</v>
      </c>
      <c r="G1108" s="46" t="str">
        <f>CONCATENATE(F1108," ",VLOOKUP(E1108,_FIELDS_DESCRIPTION_MAP[],2,FALSE))</f>
        <v>OpenVPN Client inbound interface.</v>
      </c>
      <c r="H1108" s="32" t="s">
        <v>565</v>
      </c>
      <c r="I1108" s="32" t="s">
        <v>564</v>
      </c>
      <c r="J1108" s="32" t="s">
        <v>561</v>
      </c>
      <c r="K1108" s="34" t="s">
        <v>1658</v>
      </c>
      <c r="L1108" s="34" t="s">
        <v>1232</v>
      </c>
      <c r="M1108" s="34" t="s">
        <v>1</v>
      </c>
      <c r="N1108" s="72" t="str">
        <f t="shared" si="17"/>
        <v xml:space="preserve">Default Value is "the existing configuration". Possible values are valid "Interfaces.IP.{InterfaceId}" object. </v>
      </c>
    </row>
    <row r="1109" spans="1:14" s="1" customFormat="1" x14ac:dyDescent="0.25">
      <c r="A1109" s="33">
        <f>VLOOKUP(C1109,_RESOURCE_MAP[],3,FALSE)</f>
        <v>2</v>
      </c>
      <c r="B1109" s="25" t="str">
        <f>IFERROR(VLOOKUP(C1109,_PACKAGES_MAP[],3,FALSE),"-")</f>
        <v>-</v>
      </c>
      <c r="C1109" s="32" t="s">
        <v>251</v>
      </c>
      <c r="D1109" s="32" t="s">
        <v>21</v>
      </c>
      <c r="E1109" s="32" t="s">
        <v>695</v>
      </c>
      <c r="F1109" s="32" t="str">
        <f>VLOOKUP(C1109,_RESOURCE_MAP[],2,FALSE)</f>
        <v>OpenVPN Client</v>
      </c>
      <c r="G1109" s="46" t="str">
        <f>CONCATENATE(F1109," ",VLOOKUP(E1109,_FIELDS_DESCRIPTION_MAP[],2,FALSE))</f>
        <v>OpenVPN Client outbound interface.</v>
      </c>
      <c r="H1109" s="32" t="s">
        <v>565</v>
      </c>
      <c r="I1109" s="32" t="s">
        <v>564</v>
      </c>
      <c r="J1109" s="32" t="s">
        <v>561</v>
      </c>
      <c r="K1109" s="34" t="s">
        <v>1658</v>
      </c>
      <c r="L1109" s="34" t="s">
        <v>1232</v>
      </c>
      <c r="M1109" s="34" t="s">
        <v>1</v>
      </c>
      <c r="N1109" s="72" t="str">
        <f t="shared" si="17"/>
        <v xml:space="preserve">Default Value is "the existing configuration". Possible values are valid "Interfaces.IP.{InterfaceId}" object. </v>
      </c>
    </row>
    <row r="1110" spans="1:14" s="1" customFormat="1" x14ac:dyDescent="0.25">
      <c r="A1110" s="33">
        <f>VLOOKUP(C1110,_RESOURCE_MAP[],3,FALSE)</f>
        <v>2</v>
      </c>
      <c r="B1110" s="25" t="str">
        <f>IFERROR(VLOOKUP(C1110,_PACKAGES_MAP[],3,FALSE),"-")</f>
        <v>-</v>
      </c>
      <c r="C1110" s="32" t="s">
        <v>251</v>
      </c>
      <c r="D1110" s="32" t="s">
        <v>21</v>
      </c>
      <c r="E1110" s="32" t="s">
        <v>694</v>
      </c>
      <c r="F1110" s="32" t="str">
        <f>VLOOKUP(C1110,_RESOURCE_MAP[],2,FALSE)</f>
        <v>OpenVPN Client</v>
      </c>
      <c r="G1110" s="46" t="str">
        <f>CONCATENATE(F1110," ",VLOOKUP(E1110,_FIELDS_DESCRIPTION_MAP[],2,FALSE))</f>
        <v>OpenVPN Client remote address.</v>
      </c>
      <c r="H1110" s="32" t="s">
        <v>565</v>
      </c>
      <c r="I1110" s="32" t="s">
        <v>564</v>
      </c>
      <c r="J1110" s="32" t="s">
        <v>561</v>
      </c>
      <c r="K1110" s="34" t="s">
        <v>1658</v>
      </c>
      <c r="L1110" s="34" t="s">
        <v>1200</v>
      </c>
      <c r="M1110" s="34" t="s">
        <v>1</v>
      </c>
      <c r="N1110" s="72" t="str">
        <f t="shared" si="17"/>
        <v xml:space="preserve">Default Value is "the existing configuration". Possible values are FQDN, IPv4 or IPv6 address. </v>
      </c>
    </row>
    <row r="1111" spans="1:14" s="1" customFormat="1" x14ac:dyDescent="0.25">
      <c r="A1111" s="33">
        <f>VLOOKUP(C1111,_RESOURCE_MAP[],3,FALSE)</f>
        <v>2</v>
      </c>
      <c r="B1111" s="25" t="str">
        <f>IFERROR(VLOOKUP(C1111,_PACKAGES_MAP[],3,FALSE),"-")</f>
        <v>-</v>
      </c>
      <c r="C1111" s="32" t="s">
        <v>251</v>
      </c>
      <c r="D1111" s="32" t="s">
        <v>21</v>
      </c>
      <c r="E1111" s="32" t="s">
        <v>701</v>
      </c>
      <c r="F1111" s="32" t="str">
        <f>VLOOKUP(C1111,_RESOURCE_MAP[],2,FALSE)</f>
        <v>OpenVPN Client</v>
      </c>
      <c r="G1111" s="46" t="str">
        <f>CONCATENATE(F1111," ",VLOOKUP(E1111,_FIELDS_DESCRIPTION_MAP[],2,FALSE))</f>
        <v>OpenVPN Client remote server password.</v>
      </c>
      <c r="H1111" s="32" t="s">
        <v>565</v>
      </c>
      <c r="I1111" s="32" t="s">
        <v>564</v>
      </c>
      <c r="J1111" s="32" t="s">
        <v>561</v>
      </c>
      <c r="K1111" s="34" t="s">
        <v>1658</v>
      </c>
      <c r="L1111" s="34" t="s">
        <v>1194</v>
      </c>
      <c r="M1111" s="34" t="s">
        <v>1</v>
      </c>
      <c r="N1111" s="72" t="str">
        <f t="shared" si="17"/>
        <v xml:space="preserve">Default Value is "the existing configuration". Possible values are any string with length from 1 up to 64 chars. </v>
      </c>
    </row>
    <row r="1112" spans="1:14" s="1" customFormat="1" x14ac:dyDescent="0.25">
      <c r="A1112" s="33">
        <f>VLOOKUP(C1112,_RESOURCE_MAP[],3,FALSE)</f>
        <v>2</v>
      </c>
      <c r="B1112" s="25" t="str">
        <f>IFERROR(VLOOKUP(C1112,_PACKAGES_MAP[],3,FALSE),"-")</f>
        <v>-</v>
      </c>
      <c r="C1112" s="32" t="s">
        <v>251</v>
      </c>
      <c r="D1112" s="32" t="s">
        <v>21</v>
      </c>
      <c r="E1112" s="32" t="s">
        <v>699</v>
      </c>
      <c r="F1112" s="32" t="str">
        <f>VLOOKUP(C1112,_RESOURCE_MAP[],2,FALSE)</f>
        <v>OpenVPN Client</v>
      </c>
      <c r="G1112" s="46" t="str">
        <f>CONCATENATE(F1112," ",VLOOKUP(E1112,_FIELDS_DESCRIPTION_MAP[],2,FALSE))</f>
        <v>OpenVPN Client remote server port.</v>
      </c>
      <c r="H1112" s="32" t="s">
        <v>570</v>
      </c>
      <c r="I1112" s="32" t="s">
        <v>564</v>
      </c>
      <c r="J1112" s="32" t="s">
        <v>561</v>
      </c>
      <c r="K1112" s="34" t="s">
        <v>1658</v>
      </c>
      <c r="L1112" s="34" t="s">
        <v>1264</v>
      </c>
      <c r="M1112" s="34" t="s">
        <v>1</v>
      </c>
      <c r="N1112" s="72" t="str">
        <f t="shared" si="17"/>
        <v xml:space="preserve">Default Value is "the existing configuration". Possible values are 0-65536. </v>
      </c>
    </row>
    <row r="1113" spans="1:14" s="1" customFormat="1" x14ac:dyDescent="0.25">
      <c r="A1113" s="33">
        <f>VLOOKUP(C1113,_RESOURCE_MAP[],3,FALSE)</f>
        <v>2</v>
      </c>
      <c r="B1113" s="25" t="str">
        <f>IFERROR(VLOOKUP(C1113,_PACKAGES_MAP[],3,FALSE),"-")</f>
        <v>-</v>
      </c>
      <c r="C1113" s="32" t="s">
        <v>251</v>
      </c>
      <c r="D1113" s="32" t="s">
        <v>21</v>
      </c>
      <c r="E1113" s="32" t="s">
        <v>707</v>
      </c>
      <c r="F1113" s="32" t="str">
        <f>VLOOKUP(C1113,_RESOURCE_MAP[],2,FALSE)</f>
        <v>OpenVPN Client</v>
      </c>
      <c r="G1113" s="46" t="str">
        <f>CONCATENATE(F1113," ",VLOOKUP(E1113,_FIELDS_DESCRIPTION_MAP[],2,FALSE))</f>
        <v>OpenVPN Client remote server protocol.</v>
      </c>
      <c r="H1113" s="32" t="s">
        <v>565</v>
      </c>
      <c r="I1113" s="32" t="s">
        <v>564</v>
      </c>
      <c r="J1113" s="32" t="s">
        <v>561</v>
      </c>
      <c r="K1113" s="34" t="s">
        <v>1658</v>
      </c>
      <c r="L1113" s="34" t="s">
        <v>1277</v>
      </c>
      <c r="M1113" s="34" t="s">
        <v>1</v>
      </c>
      <c r="N1113" s="72" t="str">
        <f t="shared" si="17"/>
        <v xml:space="preserve">Default Value is "the existing configuration". Possible values are "TCP" or "UDP". </v>
      </c>
    </row>
    <row r="1114" spans="1:14" s="1" customFormat="1" x14ac:dyDescent="0.25">
      <c r="A1114" s="33">
        <f>VLOOKUP(C1114,_RESOURCE_MAP[],3,FALSE)</f>
        <v>2</v>
      </c>
      <c r="B1114" s="25" t="str">
        <f>IFERROR(VLOOKUP(C1114,_PACKAGES_MAP[],3,FALSE),"-")</f>
        <v>-</v>
      </c>
      <c r="C1114" s="32" t="s">
        <v>251</v>
      </c>
      <c r="D1114" s="32" t="s">
        <v>21</v>
      </c>
      <c r="E1114" s="32" t="s">
        <v>700</v>
      </c>
      <c r="F1114" s="32" t="str">
        <f>VLOOKUP(C1114,_RESOURCE_MAP[],2,FALSE)</f>
        <v>OpenVPN Client</v>
      </c>
      <c r="G1114" s="46" t="str">
        <f>CONCATENATE(F1114," ",VLOOKUP(E1114,_FIELDS_DESCRIPTION_MAP[],2,FALSE))</f>
        <v>OpenVPN Client remote server username.</v>
      </c>
      <c r="H1114" s="32" t="s">
        <v>565</v>
      </c>
      <c r="I1114" s="32" t="s">
        <v>564</v>
      </c>
      <c r="J1114" s="32" t="s">
        <v>561</v>
      </c>
      <c r="K1114" s="34" t="s">
        <v>1658</v>
      </c>
      <c r="L1114" s="34" t="s">
        <v>1194</v>
      </c>
      <c r="M1114" s="34" t="s">
        <v>1</v>
      </c>
      <c r="N1114" s="72" t="str">
        <f t="shared" si="17"/>
        <v xml:space="preserve">Default Value is "the existing configuration". Possible values are any string with length from 1 up to 64 chars. </v>
      </c>
    </row>
    <row r="1115" spans="1:14" s="1" customFormat="1" x14ac:dyDescent="0.25">
      <c r="A1115" s="33">
        <f>VLOOKUP(C1115,_RESOURCE_MAP[],3,FALSE)</f>
        <v>2</v>
      </c>
      <c r="B1115" s="25" t="str">
        <f>IFERROR(VLOOKUP(C1115,_PACKAGES_MAP[],3,FALSE),"-")</f>
        <v>-</v>
      </c>
      <c r="C1115" s="32" t="s">
        <v>251</v>
      </c>
      <c r="D1115" s="32" t="s">
        <v>21</v>
      </c>
      <c r="E1115" s="32" t="s">
        <v>633</v>
      </c>
      <c r="F1115" s="32" t="str">
        <f>VLOOKUP(C1115,_RESOURCE_MAP[],2,FALSE)</f>
        <v>OpenVPN Client</v>
      </c>
      <c r="G1115" s="46" t="str">
        <f>CONCATENATE(F1115," ",VLOOKUP(E1115,_FIELDS_DESCRIPTION_MAP[],2,FALSE))</f>
        <v>OpenVPN Client received bytes count.</v>
      </c>
      <c r="H1115" s="32" t="s">
        <v>570</v>
      </c>
      <c r="I1115" s="32" t="s">
        <v>564</v>
      </c>
      <c r="J1115" s="32" t="s">
        <v>561</v>
      </c>
      <c r="K1115" s="34" t="s">
        <v>1658</v>
      </c>
      <c r="L1115" s="34" t="s">
        <v>1205</v>
      </c>
      <c r="M1115" s="34" t="s">
        <v>1</v>
      </c>
      <c r="N1115" s="72" t="str">
        <f t="shared" si="17"/>
        <v xml:space="preserve">Default Value is "the existing configuration". Possible values are &gt;= 0. </v>
      </c>
    </row>
    <row r="1116" spans="1:14" s="1" customFormat="1" x14ac:dyDescent="0.25">
      <c r="A1116" s="33">
        <f>VLOOKUP(C1116,_RESOURCE_MAP[],3,FALSE)</f>
        <v>2</v>
      </c>
      <c r="B1116" s="25" t="str">
        <f>IFERROR(VLOOKUP(C1116,_PACKAGES_MAP[],3,FALSE),"-")</f>
        <v>-</v>
      </c>
      <c r="C1116" s="32" t="s">
        <v>251</v>
      </c>
      <c r="D1116" s="32" t="s">
        <v>21</v>
      </c>
      <c r="E1116" s="32" t="s">
        <v>632</v>
      </c>
      <c r="F1116" s="32" t="str">
        <f>VLOOKUP(C1116,_RESOURCE_MAP[],2,FALSE)</f>
        <v>OpenVPN Client</v>
      </c>
      <c r="G1116" s="46" t="str">
        <f>CONCATENATE(F1116," ",VLOOKUP(E1116,_FIELDS_DESCRIPTION_MAP[],2,FALSE))</f>
        <v>OpenVPN Client transmitted bytes count.</v>
      </c>
      <c r="H1116" s="32" t="s">
        <v>570</v>
      </c>
      <c r="I1116" s="32" t="s">
        <v>564</v>
      </c>
      <c r="J1116" s="32" t="s">
        <v>561</v>
      </c>
      <c r="K1116" s="34" t="s">
        <v>1658</v>
      </c>
      <c r="L1116" s="34" t="s">
        <v>1205</v>
      </c>
      <c r="M1116" s="34" t="s">
        <v>1</v>
      </c>
      <c r="N1116" s="72" t="str">
        <f t="shared" si="17"/>
        <v xml:space="preserve">Default Value is "the existing configuration". Possible values are &gt;= 0. </v>
      </c>
    </row>
    <row r="1117" spans="1:14" s="1" customFormat="1" x14ac:dyDescent="0.25">
      <c r="A1117" s="33">
        <f>VLOOKUP(C1117,_RESOURCE_MAP[],3,FALSE)</f>
        <v>2</v>
      </c>
      <c r="B1117" s="25" t="str">
        <f>IFERROR(VLOOKUP(C1117,_PACKAGES_MAP[],3,FALSE),"-")</f>
        <v>-</v>
      </c>
      <c r="C1117" s="32" t="s">
        <v>251</v>
      </c>
      <c r="D1117" s="32" t="s">
        <v>21</v>
      </c>
      <c r="E1117" s="32" t="s">
        <v>698</v>
      </c>
      <c r="F1117" s="32" t="str">
        <f>VLOOKUP(C1117,_RESOURCE_MAP[],2,FALSE)</f>
        <v>OpenVPN Client</v>
      </c>
      <c r="G1117" s="46" t="str">
        <f>CONCATENATE(F1117," ",VLOOKUP(E1117,_FIELDS_DESCRIPTION_MAP[],2,FALSE))</f>
        <v>OpenVPN Client received frames count.</v>
      </c>
      <c r="H1117" s="32" t="s">
        <v>570</v>
      </c>
      <c r="I1117" s="32" t="s">
        <v>564</v>
      </c>
      <c r="J1117" s="32" t="s">
        <v>561</v>
      </c>
      <c r="K1117" s="34" t="s">
        <v>1658</v>
      </c>
      <c r="L1117" s="34" t="s">
        <v>1205</v>
      </c>
      <c r="M1117" s="34" t="s">
        <v>1</v>
      </c>
      <c r="N1117" s="72" t="str">
        <f t="shared" si="17"/>
        <v xml:space="preserve">Default Value is "the existing configuration". Possible values are &gt;= 0. </v>
      </c>
    </row>
    <row r="1118" spans="1:14" s="1" customFormat="1" x14ac:dyDescent="0.25">
      <c r="A1118" s="33">
        <f>VLOOKUP(C1118,_RESOURCE_MAP[],3,FALSE)</f>
        <v>2</v>
      </c>
      <c r="B1118" s="25" t="str">
        <f>IFERROR(VLOOKUP(C1118,_PACKAGES_MAP[],3,FALSE),"-")</f>
        <v>-</v>
      </c>
      <c r="C1118" s="32" t="s">
        <v>251</v>
      </c>
      <c r="D1118" s="32" t="s">
        <v>21</v>
      </c>
      <c r="E1118" s="32" t="s">
        <v>697</v>
      </c>
      <c r="F1118" s="32" t="str">
        <f>VLOOKUP(C1118,_RESOURCE_MAP[],2,FALSE)</f>
        <v>OpenVPN Client</v>
      </c>
      <c r="G1118" s="46" t="str">
        <f>CONCATENATE(F1118," ",VLOOKUP(E1118,_FIELDS_DESCRIPTION_MAP[],2,FALSE))</f>
        <v>OpenVPN Client transmitted frames count.</v>
      </c>
      <c r="H1118" s="32" t="s">
        <v>570</v>
      </c>
      <c r="I1118" s="32" t="s">
        <v>564</v>
      </c>
      <c r="J1118" s="32" t="s">
        <v>561</v>
      </c>
      <c r="K1118" s="34" t="s">
        <v>1658</v>
      </c>
      <c r="L1118" s="34" t="s">
        <v>1205</v>
      </c>
      <c r="M1118" s="34" t="s">
        <v>1</v>
      </c>
      <c r="N1118" s="72" t="str">
        <f t="shared" si="17"/>
        <v xml:space="preserve">Default Value is "the existing configuration". Possible values are &gt;= 0. </v>
      </c>
    </row>
    <row r="1119" spans="1:14" s="1" customFormat="1" x14ac:dyDescent="0.25">
      <c r="A1119" s="33">
        <f>VLOOKUP(C1119,_RESOURCE_MAP[],3,FALSE)</f>
        <v>2</v>
      </c>
      <c r="B1119" s="25" t="str">
        <f>IFERROR(VLOOKUP(C1119,_PACKAGES_MAP[],3,FALSE),"-")</f>
        <v>-</v>
      </c>
      <c r="C1119" s="32" t="s">
        <v>252</v>
      </c>
      <c r="D1119" s="32" t="s">
        <v>22</v>
      </c>
      <c r="E1119" s="32" t="s">
        <v>566</v>
      </c>
      <c r="F1119" s="32" t="str">
        <f>VLOOKUP(C1119,_RESOURCE_MAP[],2,FALSE)</f>
        <v>OpenVPN Server</v>
      </c>
      <c r="G1119" s="46" t="str">
        <f>CONCATENATE(F1119," ",VLOOKUP(E1119,_FIELDS_DESCRIPTION_MAP[],2,FALSE))</f>
        <v>OpenVPN Server administrative status.</v>
      </c>
      <c r="H1119" s="32" t="s">
        <v>567</v>
      </c>
      <c r="I1119" s="32" t="s">
        <v>572</v>
      </c>
      <c r="J1119" s="32" t="s">
        <v>1</v>
      </c>
      <c r="K1119" s="34" t="s">
        <v>1</v>
      </c>
      <c r="L1119" s="34" t="s">
        <v>1184</v>
      </c>
      <c r="M1119" s="34" t="s">
        <v>1</v>
      </c>
      <c r="N1119" s="72" t="str">
        <f t="shared" si="17"/>
        <v xml:space="preserve">Possible values are "true" or "false". </v>
      </c>
    </row>
    <row r="1120" spans="1:14" s="1" customFormat="1" x14ac:dyDescent="0.25">
      <c r="A1120" s="33">
        <f>VLOOKUP(C1120,_RESOURCE_MAP[],3,FALSE)</f>
        <v>2</v>
      </c>
      <c r="B1120" s="25" t="str">
        <f>IFERROR(VLOOKUP(C1120,_PACKAGES_MAP[],3,FALSE),"-")</f>
        <v>-</v>
      </c>
      <c r="C1120" s="32" t="s">
        <v>252</v>
      </c>
      <c r="D1120" s="32" t="s">
        <v>22</v>
      </c>
      <c r="E1120" s="32" t="s">
        <v>696</v>
      </c>
      <c r="F1120" s="32" t="str">
        <f>VLOOKUP(C1120,_RESOURCE_MAP[],2,FALSE)</f>
        <v>OpenVPN Server</v>
      </c>
      <c r="G1120" s="46" t="str">
        <f>CONCATENATE(F1120," ",VLOOKUP(E1120,_FIELDS_DESCRIPTION_MAP[],2,FALSE))</f>
        <v>OpenVPN Server inbound interface.</v>
      </c>
      <c r="H1120" s="32" t="s">
        <v>565</v>
      </c>
      <c r="I1120" s="32" t="s">
        <v>572</v>
      </c>
      <c r="J1120" s="32" t="s">
        <v>1</v>
      </c>
      <c r="K1120" s="34" t="s">
        <v>1</v>
      </c>
      <c r="L1120" s="34" t="s">
        <v>1232</v>
      </c>
      <c r="M1120" s="34" t="s">
        <v>1</v>
      </c>
      <c r="N1120" s="72" t="str">
        <f t="shared" si="17"/>
        <v xml:space="preserve">Possible values are valid "Interfaces.IP.{InterfaceId}" object. </v>
      </c>
    </row>
    <row r="1121" spans="1:14" s="1" customFormat="1" x14ac:dyDescent="0.25">
      <c r="A1121" s="33">
        <f>VLOOKUP(C1121,_RESOURCE_MAP[],3,FALSE)</f>
        <v>2</v>
      </c>
      <c r="B1121" s="25" t="str">
        <f>IFERROR(VLOOKUP(C1121,_PACKAGES_MAP[],3,FALSE),"-")</f>
        <v>-</v>
      </c>
      <c r="C1121" s="32" t="s">
        <v>252</v>
      </c>
      <c r="D1121" s="32" t="s">
        <v>22</v>
      </c>
      <c r="E1121" s="32" t="s">
        <v>695</v>
      </c>
      <c r="F1121" s="32" t="str">
        <f>VLOOKUP(C1121,_RESOURCE_MAP[],2,FALSE)</f>
        <v>OpenVPN Server</v>
      </c>
      <c r="G1121" s="46" t="str">
        <f>CONCATENATE(F1121," ",VLOOKUP(E1121,_FIELDS_DESCRIPTION_MAP[],2,FALSE))</f>
        <v>OpenVPN Server outbound interface.</v>
      </c>
      <c r="H1121" s="32" t="s">
        <v>565</v>
      </c>
      <c r="I1121" s="32" t="s">
        <v>572</v>
      </c>
      <c r="J1121" s="32" t="s">
        <v>1</v>
      </c>
      <c r="K1121" s="34" t="s">
        <v>1</v>
      </c>
      <c r="L1121" s="34" t="s">
        <v>1232</v>
      </c>
      <c r="M1121" s="34" t="s">
        <v>1</v>
      </c>
      <c r="N1121" s="72" t="str">
        <f t="shared" si="17"/>
        <v xml:space="preserve">Possible values are valid "Interfaces.IP.{InterfaceId}" object. </v>
      </c>
    </row>
    <row r="1122" spans="1:14" s="1" customFormat="1" x14ac:dyDescent="0.25">
      <c r="A1122" s="33">
        <f>VLOOKUP(C1122,_RESOURCE_MAP[],3,FALSE)</f>
        <v>2</v>
      </c>
      <c r="B1122" s="25" t="str">
        <f>IFERROR(VLOOKUP(C1122,_PACKAGES_MAP[],3,FALSE),"-")</f>
        <v>-</v>
      </c>
      <c r="C1122" s="32" t="s">
        <v>252</v>
      </c>
      <c r="D1122" s="32" t="s">
        <v>22</v>
      </c>
      <c r="E1122" s="32" t="s">
        <v>709</v>
      </c>
      <c r="F1122" s="32" t="str">
        <f>VLOOKUP(C1122,_RESOURCE_MAP[],2,FALSE)</f>
        <v>OpenVPN Server</v>
      </c>
      <c r="G1122" s="46" t="str">
        <f>CONCATENATE(F1122," ",VLOOKUP(E1122,_FIELDS_DESCRIPTION_MAP[],2,FALSE))</f>
        <v>OpenVPN Server allow packet fragmentation flag.</v>
      </c>
      <c r="H1122" s="32" t="s">
        <v>567</v>
      </c>
      <c r="I1122" s="32" t="s">
        <v>572</v>
      </c>
      <c r="J1122" s="32" t="s">
        <v>1</v>
      </c>
      <c r="K1122" s="34" t="s">
        <v>1</v>
      </c>
      <c r="L1122" s="34" t="s">
        <v>1184</v>
      </c>
      <c r="M1122" s="34" t="s">
        <v>1</v>
      </c>
      <c r="N1122" s="72" t="str">
        <f t="shared" si="17"/>
        <v xml:space="preserve">Possible values are "true" or "false". </v>
      </c>
    </row>
    <row r="1123" spans="1:14" s="1" customFormat="1" x14ac:dyDescent="0.25">
      <c r="A1123" s="33">
        <f>VLOOKUP(C1123,_RESOURCE_MAP[],3,FALSE)</f>
        <v>2</v>
      </c>
      <c r="B1123" s="25" t="str">
        <f>IFERROR(VLOOKUP(C1123,_PACKAGES_MAP[],3,FALSE),"-")</f>
        <v>-</v>
      </c>
      <c r="C1123" s="32" t="s">
        <v>252</v>
      </c>
      <c r="D1123" s="32" t="s">
        <v>22</v>
      </c>
      <c r="E1123" s="32" t="s">
        <v>706</v>
      </c>
      <c r="F1123" s="32" t="str">
        <f>VLOOKUP(C1123,_RESOURCE_MAP[],2,FALSE)</f>
        <v>OpenVPN Server</v>
      </c>
      <c r="G1123" s="46" t="str">
        <f>CONCATENATE(F1123," ",VLOOKUP(E1123,_FIELDS_DESCRIPTION_MAP[],2,FALSE))</f>
        <v>OpenVPN Server maximum number of concurrent connected clients.</v>
      </c>
      <c r="H1123" s="32" t="s">
        <v>570</v>
      </c>
      <c r="I1123" s="32" t="s">
        <v>572</v>
      </c>
      <c r="J1123" s="32" t="s">
        <v>1</v>
      </c>
      <c r="K1123" s="34" t="s">
        <v>1</v>
      </c>
      <c r="L1123" s="34" t="s">
        <v>1205</v>
      </c>
      <c r="M1123" s="34" t="s">
        <v>1</v>
      </c>
      <c r="N1123" s="72" t="str">
        <f t="shared" si="17"/>
        <v xml:space="preserve">Possible values are &gt;= 0. </v>
      </c>
    </row>
    <row r="1124" spans="1:14" s="1" customFormat="1" x14ac:dyDescent="0.25">
      <c r="A1124" s="33">
        <f>VLOOKUP(C1124,_RESOURCE_MAP[],3,FALSE)</f>
        <v>2</v>
      </c>
      <c r="B1124" s="25" t="str">
        <f>IFERROR(VLOOKUP(C1124,_PACKAGES_MAP[],3,FALSE),"-")</f>
        <v>-</v>
      </c>
      <c r="C1124" s="32" t="s">
        <v>252</v>
      </c>
      <c r="D1124" s="32" t="s">
        <v>22</v>
      </c>
      <c r="E1124" s="32" t="s">
        <v>705</v>
      </c>
      <c r="F1124" s="32" t="str">
        <f>VLOOKUP(C1124,_RESOURCE_MAP[],2,FALSE)</f>
        <v>OpenVPN Server</v>
      </c>
      <c r="G1124" s="46" t="str">
        <f>CONCATENATE(F1124," ",VLOOKUP(E1124,_FIELDS_DESCRIPTION_MAP[],2,FALSE))</f>
        <v>OpenVPN Server Maximum Transmit Unit (MTU).</v>
      </c>
      <c r="H1124" s="32" t="s">
        <v>570</v>
      </c>
      <c r="I1124" s="32" t="s">
        <v>572</v>
      </c>
      <c r="J1124" s="32" t="s">
        <v>1</v>
      </c>
      <c r="K1124" s="34" t="s">
        <v>1</v>
      </c>
      <c r="L1124" s="34" t="s">
        <v>1</v>
      </c>
      <c r="M1124" s="34" t="s">
        <v>1</v>
      </c>
      <c r="N1124" s="72" t="str">
        <f t="shared" si="17"/>
        <v>-</v>
      </c>
    </row>
    <row r="1125" spans="1:14" s="1" customFormat="1" x14ac:dyDescent="0.25">
      <c r="A1125" s="33">
        <f>VLOOKUP(C1125,_RESOURCE_MAP[],3,FALSE)</f>
        <v>2</v>
      </c>
      <c r="B1125" s="25" t="str">
        <f>IFERROR(VLOOKUP(C1125,_PACKAGES_MAP[],3,FALSE),"-")</f>
        <v>-</v>
      </c>
      <c r="C1125" s="32" t="s">
        <v>252</v>
      </c>
      <c r="D1125" s="32" t="s">
        <v>22</v>
      </c>
      <c r="E1125" s="32" t="s">
        <v>703</v>
      </c>
      <c r="F1125" s="32" t="str">
        <f>VLOOKUP(C1125,_RESOURCE_MAP[],2,FALSE)</f>
        <v>OpenVPN Server</v>
      </c>
      <c r="G1125" s="46" t="str">
        <f>CONCATENATE(F1125," ",VLOOKUP(E1125,_FIELDS_DESCRIPTION_MAP[],2,FALSE))</f>
        <v>OpenVPN Server port.</v>
      </c>
      <c r="H1125" s="32" t="s">
        <v>570</v>
      </c>
      <c r="I1125" s="32" t="s">
        <v>572</v>
      </c>
      <c r="J1125" s="32" t="s">
        <v>1</v>
      </c>
      <c r="K1125" s="34" t="s">
        <v>1</v>
      </c>
      <c r="L1125" s="34" t="s">
        <v>1264</v>
      </c>
      <c r="M1125" s="34" t="s">
        <v>1</v>
      </c>
      <c r="N1125" s="72" t="str">
        <f t="shared" si="17"/>
        <v xml:space="preserve">Possible values are 0-65536. </v>
      </c>
    </row>
    <row r="1126" spans="1:14" s="1" customFormat="1" x14ac:dyDescent="0.25">
      <c r="A1126" s="33">
        <f>VLOOKUP(C1126,_RESOURCE_MAP[],3,FALSE)</f>
        <v>2</v>
      </c>
      <c r="B1126" s="25" t="str">
        <f>IFERROR(VLOOKUP(C1126,_PACKAGES_MAP[],3,FALSE),"-")</f>
        <v>-</v>
      </c>
      <c r="C1126" s="32" t="s">
        <v>252</v>
      </c>
      <c r="D1126" s="32" t="s">
        <v>22</v>
      </c>
      <c r="E1126" s="32" t="s">
        <v>708</v>
      </c>
      <c r="F1126" s="32" t="str">
        <f>VLOOKUP(C1126,_RESOURCE_MAP[],2,FALSE)</f>
        <v>OpenVPN Server</v>
      </c>
      <c r="G1126" s="46" t="str">
        <f>CONCATENATE(F1126," ",VLOOKUP(E1126,_FIELDS_DESCRIPTION_MAP[],2,FALSE))</f>
        <v>OpenVPN Server protocol.</v>
      </c>
      <c r="H1126" s="32" t="s">
        <v>565</v>
      </c>
      <c r="I1126" s="32" t="s">
        <v>572</v>
      </c>
      <c r="J1126" s="32" t="s">
        <v>1</v>
      </c>
      <c r="K1126" s="34" t="s">
        <v>1</v>
      </c>
      <c r="L1126" s="34" t="s">
        <v>1277</v>
      </c>
      <c r="M1126" s="34" t="s">
        <v>1</v>
      </c>
      <c r="N1126" s="72" t="str">
        <f t="shared" si="17"/>
        <v xml:space="preserve">Possible values are "TCP" or "UDP". </v>
      </c>
    </row>
    <row r="1127" spans="1:14" s="1" customFormat="1" x14ac:dyDescent="0.25">
      <c r="A1127" s="33">
        <f>VLOOKUP(C1127,_RESOURCE_MAP[],3,FALSE)</f>
        <v>2</v>
      </c>
      <c r="B1127" s="25" t="str">
        <f>IFERROR(VLOOKUP(C1127,_PACKAGES_MAP[],3,FALSE),"-")</f>
        <v>-</v>
      </c>
      <c r="C1127" s="32" t="s">
        <v>252</v>
      </c>
      <c r="D1127" s="32" t="s">
        <v>22</v>
      </c>
      <c r="E1127" s="32" t="s">
        <v>633</v>
      </c>
      <c r="F1127" s="32" t="str">
        <f>VLOOKUP(C1127,_RESOURCE_MAP[],2,FALSE)</f>
        <v>OpenVPN Server</v>
      </c>
      <c r="G1127" s="46" t="str">
        <f>CONCATENATE(F1127," ",VLOOKUP(E1127,_FIELDS_DESCRIPTION_MAP[],2,FALSE))</f>
        <v>OpenVPN Server received bytes count.</v>
      </c>
      <c r="H1127" s="32" t="s">
        <v>570</v>
      </c>
      <c r="I1127" s="32" t="s">
        <v>572</v>
      </c>
      <c r="J1127" s="32" t="s">
        <v>1</v>
      </c>
      <c r="K1127" s="34" t="s">
        <v>1</v>
      </c>
      <c r="L1127" s="34" t="s">
        <v>1205</v>
      </c>
      <c r="M1127" s="34" t="s">
        <v>1</v>
      </c>
      <c r="N1127" s="72" t="str">
        <f t="shared" si="17"/>
        <v xml:space="preserve">Possible values are &gt;= 0. </v>
      </c>
    </row>
    <row r="1128" spans="1:14" s="1" customFormat="1" x14ac:dyDescent="0.25">
      <c r="A1128" s="33">
        <f>VLOOKUP(C1128,_RESOURCE_MAP[],3,FALSE)</f>
        <v>2</v>
      </c>
      <c r="B1128" s="25" t="str">
        <f>IFERROR(VLOOKUP(C1128,_PACKAGES_MAP[],3,FALSE),"-")</f>
        <v>-</v>
      </c>
      <c r="C1128" s="32" t="s">
        <v>252</v>
      </c>
      <c r="D1128" s="32" t="s">
        <v>22</v>
      </c>
      <c r="E1128" s="32" t="s">
        <v>632</v>
      </c>
      <c r="F1128" s="32" t="str">
        <f>VLOOKUP(C1128,_RESOURCE_MAP[],2,FALSE)</f>
        <v>OpenVPN Server</v>
      </c>
      <c r="G1128" s="46" t="str">
        <f>CONCATENATE(F1128," ",VLOOKUP(E1128,_FIELDS_DESCRIPTION_MAP[],2,FALSE))</f>
        <v>OpenVPN Server transmitted bytes count.</v>
      </c>
      <c r="H1128" s="32" t="s">
        <v>570</v>
      </c>
      <c r="I1128" s="32" t="s">
        <v>572</v>
      </c>
      <c r="J1128" s="32" t="s">
        <v>1</v>
      </c>
      <c r="K1128" s="34" t="s">
        <v>1</v>
      </c>
      <c r="L1128" s="34" t="s">
        <v>1205</v>
      </c>
      <c r="M1128" s="34" t="s">
        <v>1</v>
      </c>
      <c r="N1128" s="72" t="str">
        <f t="shared" si="17"/>
        <v xml:space="preserve">Possible values are &gt;= 0. </v>
      </c>
    </row>
    <row r="1129" spans="1:14" s="1" customFormat="1" x14ac:dyDescent="0.25">
      <c r="A1129" s="33">
        <f>VLOOKUP(C1129,_RESOURCE_MAP[],3,FALSE)</f>
        <v>2</v>
      </c>
      <c r="B1129" s="25" t="str">
        <f>IFERROR(VLOOKUP(C1129,_PACKAGES_MAP[],3,FALSE),"-")</f>
        <v>-</v>
      </c>
      <c r="C1129" s="32" t="s">
        <v>252</v>
      </c>
      <c r="D1129" s="32" t="s">
        <v>22</v>
      </c>
      <c r="E1129" s="32" t="s">
        <v>698</v>
      </c>
      <c r="F1129" s="32" t="str">
        <f>VLOOKUP(C1129,_RESOURCE_MAP[],2,FALSE)</f>
        <v>OpenVPN Server</v>
      </c>
      <c r="G1129" s="46" t="str">
        <f>CONCATENATE(F1129," ",VLOOKUP(E1129,_FIELDS_DESCRIPTION_MAP[],2,FALSE))</f>
        <v>OpenVPN Server received frames count.</v>
      </c>
      <c r="H1129" s="32" t="s">
        <v>570</v>
      </c>
      <c r="I1129" s="32" t="s">
        <v>572</v>
      </c>
      <c r="J1129" s="32" t="s">
        <v>1</v>
      </c>
      <c r="K1129" s="34" t="s">
        <v>1</v>
      </c>
      <c r="L1129" s="34" t="s">
        <v>1205</v>
      </c>
      <c r="M1129" s="34" t="s">
        <v>1</v>
      </c>
      <c r="N1129" s="72" t="str">
        <f t="shared" si="17"/>
        <v xml:space="preserve">Possible values are &gt;= 0. </v>
      </c>
    </row>
    <row r="1130" spans="1:14" s="1" customFormat="1" x14ac:dyDescent="0.25">
      <c r="A1130" s="33">
        <f>VLOOKUP(C1130,_RESOURCE_MAP[],3,FALSE)</f>
        <v>2</v>
      </c>
      <c r="B1130" s="25" t="str">
        <f>IFERROR(VLOOKUP(C1130,_PACKAGES_MAP[],3,FALSE),"-")</f>
        <v>-</v>
      </c>
      <c r="C1130" s="32" t="s">
        <v>252</v>
      </c>
      <c r="D1130" s="32" t="s">
        <v>22</v>
      </c>
      <c r="E1130" s="32" t="s">
        <v>697</v>
      </c>
      <c r="F1130" s="32" t="str">
        <f>VLOOKUP(C1130,_RESOURCE_MAP[],2,FALSE)</f>
        <v>OpenVPN Server</v>
      </c>
      <c r="G1130" s="46" t="str">
        <f>CONCATENATE(F1130," ",VLOOKUP(E1130,_FIELDS_DESCRIPTION_MAP[],2,FALSE))</f>
        <v>OpenVPN Server transmitted frames count.</v>
      </c>
      <c r="H1130" s="32" t="s">
        <v>570</v>
      </c>
      <c r="I1130" s="32" t="s">
        <v>572</v>
      </c>
      <c r="J1130" s="32" t="s">
        <v>1</v>
      </c>
      <c r="K1130" s="34" t="s">
        <v>1</v>
      </c>
      <c r="L1130" s="34" t="s">
        <v>1205</v>
      </c>
      <c r="M1130" s="34" t="s">
        <v>1</v>
      </c>
      <c r="N1130" s="72" t="str">
        <f t="shared" si="17"/>
        <v xml:space="preserve">Possible values are &gt;= 0. </v>
      </c>
    </row>
    <row r="1131" spans="1:14" s="1" customFormat="1" x14ac:dyDescent="0.25">
      <c r="A1131" s="33">
        <f>VLOOKUP(C1131,_RESOURCE_MAP[],3,FALSE)</f>
        <v>2</v>
      </c>
      <c r="B1131" s="25" t="str">
        <f>IFERROR(VLOOKUP(C1131,_PACKAGES_MAP[],3,FALSE),"-")</f>
        <v>-</v>
      </c>
      <c r="C1131" s="32" t="s">
        <v>252</v>
      </c>
      <c r="D1131" s="32" t="s">
        <v>22</v>
      </c>
      <c r="E1131" s="32" t="s">
        <v>579</v>
      </c>
      <c r="F1131" s="32" t="str">
        <f>VLOOKUP(C1131,_RESOURCE_MAP[],2,FALSE)</f>
        <v>OpenVPN Server</v>
      </c>
      <c r="G1131" s="46" t="str">
        <f>CONCATENATE(F1131," ",VLOOKUP(E1131,_FIELDS_DESCRIPTION_MAP[],2,FALSE))</f>
        <v>OpenVPN Server operational status.</v>
      </c>
      <c r="H1131" s="32" t="s">
        <v>565</v>
      </c>
      <c r="I1131" s="32" t="s">
        <v>572</v>
      </c>
      <c r="J1131" s="32" t="s">
        <v>1</v>
      </c>
      <c r="K1131" s="34" t="s">
        <v>1</v>
      </c>
      <c r="L1131" s="34" t="s">
        <v>1291</v>
      </c>
      <c r="M1131" s="34" t="s">
        <v>1</v>
      </c>
      <c r="N1131" s="72" t="str">
        <f t="shared" si="17"/>
        <v xml:space="preserve">Possible values are "Connected", "Disconnected", "Disabled", "Error". </v>
      </c>
    </row>
    <row r="1132" spans="1:14" s="1" customFormat="1" x14ac:dyDescent="0.25">
      <c r="A1132" s="33">
        <f>VLOOKUP(C1132,_RESOURCE_MAP[],3,FALSE)</f>
        <v>2</v>
      </c>
      <c r="B1132" s="25" t="str">
        <f>IFERROR(VLOOKUP(C1132,_PACKAGES_MAP[],3,FALSE),"-")</f>
        <v>-</v>
      </c>
      <c r="C1132" s="32" t="s">
        <v>252</v>
      </c>
      <c r="D1132" s="32" t="s">
        <v>21</v>
      </c>
      <c r="E1132" s="32" t="s">
        <v>566</v>
      </c>
      <c r="F1132" s="32" t="str">
        <f>VLOOKUP(C1132,_RESOURCE_MAP[],2,FALSE)</f>
        <v>OpenVPN Server</v>
      </c>
      <c r="G1132" s="46" t="str">
        <f>CONCATENATE(F1132," ",VLOOKUP(E1132,_FIELDS_DESCRIPTION_MAP[],2,FALSE))</f>
        <v>OpenVPN Server administrative status.</v>
      </c>
      <c r="H1132" s="32" t="s">
        <v>567</v>
      </c>
      <c r="I1132" s="32" t="s">
        <v>564</v>
      </c>
      <c r="J1132" s="32" t="s">
        <v>561</v>
      </c>
      <c r="K1132" s="34" t="s">
        <v>1658</v>
      </c>
      <c r="L1132" s="34" t="s">
        <v>1184</v>
      </c>
      <c r="M1132" s="34" t="s">
        <v>1</v>
      </c>
      <c r="N1132" s="72" t="str">
        <f t="shared" si="17"/>
        <v xml:space="preserve">Default Value is "the existing configuration". Possible values are "true" or "false". </v>
      </c>
    </row>
    <row r="1133" spans="1:14" s="1" customFormat="1" x14ac:dyDescent="0.25">
      <c r="A1133" s="33">
        <f>VLOOKUP(C1133,_RESOURCE_MAP[],3,FALSE)</f>
        <v>2</v>
      </c>
      <c r="B1133" s="25" t="str">
        <f>IFERROR(VLOOKUP(C1133,_PACKAGES_MAP[],3,FALSE),"-")</f>
        <v>-</v>
      </c>
      <c r="C1133" s="32" t="s">
        <v>252</v>
      </c>
      <c r="D1133" s="32" t="s">
        <v>21</v>
      </c>
      <c r="E1133" s="32" t="s">
        <v>696</v>
      </c>
      <c r="F1133" s="32" t="str">
        <f>VLOOKUP(C1133,_RESOURCE_MAP[],2,FALSE)</f>
        <v>OpenVPN Server</v>
      </c>
      <c r="G1133" s="46" t="str">
        <f>CONCATENATE(F1133," ",VLOOKUP(E1133,_FIELDS_DESCRIPTION_MAP[],2,FALSE))</f>
        <v>OpenVPN Server inbound interface.</v>
      </c>
      <c r="H1133" s="32" t="s">
        <v>565</v>
      </c>
      <c r="I1133" s="32" t="s">
        <v>564</v>
      </c>
      <c r="J1133" s="32" t="s">
        <v>561</v>
      </c>
      <c r="K1133" s="34" t="s">
        <v>1658</v>
      </c>
      <c r="L1133" s="34" t="s">
        <v>1232</v>
      </c>
      <c r="M1133" s="34" t="s">
        <v>1</v>
      </c>
      <c r="N1133" s="72" t="str">
        <f t="shared" si="17"/>
        <v xml:space="preserve">Default Value is "the existing configuration". Possible values are valid "Interfaces.IP.{InterfaceId}" object. </v>
      </c>
    </row>
    <row r="1134" spans="1:14" s="1" customFormat="1" x14ac:dyDescent="0.25">
      <c r="A1134" s="33">
        <f>VLOOKUP(C1134,_RESOURCE_MAP[],3,FALSE)</f>
        <v>2</v>
      </c>
      <c r="B1134" s="25" t="str">
        <f>IFERROR(VLOOKUP(C1134,_PACKAGES_MAP[],3,FALSE),"-")</f>
        <v>-</v>
      </c>
      <c r="C1134" s="32" t="s">
        <v>252</v>
      </c>
      <c r="D1134" s="32" t="s">
        <v>21</v>
      </c>
      <c r="E1134" s="32" t="s">
        <v>695</v>
      </c>
      <c r="F1134" s="32" t="str">
        <f>VLOOKUP(C1134,_RESOURCE_MAP[],2,FALSE)</f>
        <v>OpenVPN Server</v>
      </c>
      <c r="G1134" s="46" t="str">
        <f>CONCATENATE(F1134," ",VLOOKUP(E1134,_FIELDS_DESCRIPTION_MAP[],2,FALSE))</f>
        <v>OpenVPN Server outbound interface.</v>
      </c>
      <c r="H1134" s="32" t="s">
        <v>565</v>
      </c>
      <c r="I1134" s="32" t="s">
        <v>564</v>
      </c>
      <c r="J1134" s="32" t="s">
        <v>561</v>
      </c>
      <c r="K1134" s="34" t="s">
        <v>1658</v>
      </c>
      <c r="L1134" s="34" t="s">
        <v>1232</v>
      </c>
      <c r="M1134" s="34" t="s">
        <v>1</v>
      </c>
      <c r="N1134" s="72" t="str">
        <f t="shared" si="17"/>
        <v xml:space="preserve">Default Value is "the existing configuration". Possible values are valid "Interfaces.IP.{InterfaceId}" object. </v>
      </c>
    </row>
    <row r="1135" spans="1:14" s="1" customFormat="1" x14ac:dyDescent="0.25">
      <c r="A1135" s="33">
        <f>VLOOKUP(C1135,_RESOURCE_MAP[],3,FALSE)</f>
        <v>2</v>
      </c>
      <c r="B1135" s="25" t="str">
        <f>IFERROR(VLOOKUP(C1135,_PACKAGES_MAP[],3,FALSE),"-")</f>
        <v>-</v>
      </c>
      <c r="C1135" s="32" t="s">
        <v>252</v>
      </c>
      <c r="D1135" s="32" t="s">
        <v>21</v>
      </c>
      <c r="E1135" s="32" t="s">
        <v>709</v>
      </c>
      <c r="F1135" s="32" t="str">
        <f>VLOOKUP(C1135,_RESOURCE_MAP[],2,FALSE)</f>
        <v>OpenVPN Server</v>
      </c>
      <c r="G1135" s="46" t="str">
        <f>CONCATENATE(F1135," ",VLOOKUP(E1135,_FIELDS_DESCRIPTION_MAP[],2,FALSE))</f>
        <v>OpenVPN Server allow packet fragmentation flag.</v>
      </c>
      <c r="H1135" s="32" t="s">
        <v>567</v>
      </c>
      <c r="I1135" s="32" t="s">
        <v>564</v>
      </c>
      <c r="J1135" s="32" t="s">
        <v>561</v>
      </c>
      <c r="K1135" s="34" t="s">
        <v>1658</v>
      </c>
      <c r="L1135" s="34" t="s">
        <v>1184</v>
      </c>
      <c r="M1135" s="34" t="s">
        <v>1</v>
      </c>
      <c r="N1135" s="72" t="str">
        <f t="shared" si="17"/>
        <v xml:space="preserve">Default Value is "the existing configuration". Possible values are "true" or "false". </v>
      </c>
    </row>
    <row r="1136" spans="1:14" s="1" customFormat="1" x14ac:dyDescent="0.25">
      <c r="A1136" s="33">
        <f>VLOOKUP(C1136,_RESOURCE_MAP[],3,FALSE)</f>
        <v>2</v>
      </c>
      <c r="B1136" s="25" t="str">
        <f>IFERROR(VLOOKUP(C1136,_PACKAGES_MAP[],3,FALSE),"-")</f>
        <v>-</v>
      </c>
      <c r="C1136" s="32" t="s">
        <v>252</v>
      </c>
      <c r="D1136" s="32" t="s">
        <v>21</v>
      </c>
      <c r="E1136" s="32" t="s">
        <v>706</v>
      </c>
      <c r="F1136" s="32" t="str">
        <f>VLOOKUP(C1136,_RESOURCE_MAP[],2,FALSE)</f>
        <v>OpenVPN Server</v>
      </c>
      <c r="G1136" s="46" t="str">
        <f>CONCATENATE(F1136," ",VLOOKUP(E1136,_FIELDS_DESCRIPTION_MAP[],2,FALSE))</f>
        <v>OpenVPN Server maximum number of concurrent connected clients.</v>
      </c>
      <c r="H1136" s="32" t="s">
        <v>570</v>
      </c>
      <c r="I1136" s="32" t="s">
        <v>564</v>
      </c>
      <c r="J1136" s="32" t="s">
        <v>561</v>
      </c>
      <c r="K1136" s="34" t="s">
        <v>1658</v>
      </c>
      <c r="L1136" s="34" t="s">
        <v>1205</v>
      </c>
      <c r="M1136" s="34" t="s">
        <v>1</v>
      </c>
      <c r="N1136" s="72" t="str">
        <f t="shared" si="17"/>
        <v xml:space="preserve">Default Value is "the existing configuration". Possible values are &gt;= 0. </v>
      </c>
    </row>
    <row r="1137" spans="1:14" s="1" customFormat="1" x14ac:dyDescent="0.25">
      <c r="A1137" s="33">
        <f>VLOOKUP(C1137,_RESOURCE_MAP[],3,FALSE)</f>
        <v>2</v>
      </c>
      <c r="B1137" s="25" t="str">
        <f>IFERROR(VLOOKUP(C1137,_PACKAGES_MAP[],3,FALSE),"-")</f>
        <v>-</v>
      </c>
      <c r="C1137" s="32" t="s">
        <v>252</v>
      </c>
      <c r="D1137" s="32" t="s">
        <v>21</v>
      </c>
      <c r="E1137" s="32" t="s">
        <v>705</v>
      </c>
      <c r="F1137" s="32" t="str">
        <f>VLOOKUP(C1137,_RESOURCE_MAP[],2,FALSE)</f>
        <v>OpenVPN Server</v>
      </c>
      <c r="G1137" s="46" t="str">
        <f>CONCATENATE(F1137," ",VLOOKUP(E1137,_FIELDS_DESCRIPTION_MAP[],2,FALSE))</f>
        <v>OpenVPN Server Maximum Transmit Unit (MTU).</v>
      </c>
      <c r="H1137" s="32" t="s">
        <v>570</v>
      </c>
      <c r="I1137" s="32" t="s">
        <v>564</v>
      </c>
      <c r="J1137" s="32" t="s">
        <v>561</v>
      </c>
      <c r="K1137" s="34" t="s">
        <v>1658</v>
      </c>
      <c r="L1137" s="34" t="s">
        <v>1</v>
      </c>
      <c r="M1137" s="34" t="s">
        <v>1</v>
      </c>
      <c r="N1137" s="72" t="str">
        <f t="shared" si="17"/>
        <v xml:space="preserve">Default Value is "the existing configuration". </v>
      </c>
    </row>
    <row r="1138" spans="1:14" s="1" customFormat="1" x14ac:dyDescent="0.25">
      <c r="A1138" s="33">
        <f>VLOOKUP(C1138,_RESOURCE_MAP[],3,FALSE)</f>
        <v>2</v>
      </c>
      <c r="B1138" s="25" t="str">
        <f>IFERROR(VLOOKUP(C1138,_PACKAGES_MAP[],3,FALSE),"-")</f>
        <v>-</v>
      </c>
      <c r="C1138" s="32" t="s">
        <v>252</v>
      </c>
      <c r="D1138" s="32" t="s">
        <v>21</v>
      </c>
      <c r="E1138" s="32" t="s">
        <v>703</v>
      </c>
      <c r="F1138" s="32" t="str">
        <f>VLOOKUP(C1138,_RESOURCE_MAP[],2,FALSE)</f>
        <v>OpenVPN Server</v>
      </c>
      <c r="G1138" s="46" t="str">
        <f>CONCATENATE(F1138," ",VLOOKUP(E1138,_FIELDS_DESCRIPTION_MAP[],2,FALSE))</f>
        <v>OpenVPN Server port.</v>
      </c>
      <c r="H1138" s="32" t="s">
        <v>570</v>
      </c>
      <c r="I1138" s="32" t="s">
        <v>564</v>
      </c>
      <c r="J1138" s="32" t="s">
        <v>561</v>
      </c>
      <c r="K1138" s="34" t="s">
        <v>1658</v>
      </c>
      <c r="L1138" s="34" t="s">
        <v>1264</v>
      </c>
      <c r="M1138" s="34" t="s">
        <v>1</v>
      </c>
      <c r="N1138" s="72" t="str">
        <f t="shared" si="17"/>
        <v xml:space="preserve">Default Value is "the existing configuration". Possible values are 0-65536. </v>
      </c>
    </row>
    <row r="1139" spans="1:14" s="1" customFormat="1" x14ac:dyDescent="0.25">
      <c r="A1139" s="33">
        <f>VLOOKUP(C1139,_RESOURCE_MAP[],3,FALSE)</f>
        <v>2</v>
      </c>
      <c r="B1139" s="25" t="str">
        <f>IFERROR(VLOOKUP(C1139,_PACKAGES_MAP[],3,FALSE),"-")</f>
        <v>-</v>
      </c>
      <c r="C1139" s="32" t="s">
        <v>252</v>
      </c>
      <c r="D1139" s="32" t="s">
        <v>21</v>
      </c>
      <c r="E1139" s="32" t="s">
        <v>708</v>
      </c>
      <c r="F1139" s="32" t="str">
        <f>VLOOKUP(C1139,_RESOURCE_MAP[],2,FALSE)</f>
        <v>OpenVPN Server</v>
      </c>
      <c r="G1139" s="46" t="str">
        <f>CONCATENATE(F1139," ",VLOOKUP(E1139,_FIELDS_DESCRIPTION_MAP[],2,FALSE))</f>
        <v>OpenVPN Server protocol.</v>
      </c>
      <c r="H1139" s="32" t="s">
        <v>565</v>
      </c>
      <c r="I1139" s="32" t="s">
        <v>564</v>
      </c>
      <c r="J1139" s="32" t="s">
        <v>561</v>
      </c>
      <c r="K1139" s="34" t="s">
        <v>1658</v>
      </c>
      <c r="L1139" s="34" t="s">
        <v>1277</v>
      </c>
      <c r="M1139" s="34" t="s">
        <v>1</v>
      </c>
      <c r="N1139" s="72" t="str">
        <f t="shared" si="17"/>
        <v xml:space="preserve">Default Value is "the existing configuration". Possible values are "TCP" or "UDP". </v>
      </c>
    </row>
    <row r="1140" spans="1:14" s="1" customFormat="1" x14ac:dyDescent="0.25">
      <c r="A1140" s="33">
        <f>VLOOKUP(C1140,_RESOURCE_MAP[],3,FALSE)</f>
        <v>2</v>
      </c>
      <c r="B1140" s="25" t="str">
        <f>IFERROR(VLOOKUP(C1140,_PACKAGES_MAP[],3,FALSE),"-")</f>
        <v>-</v>
      </c>
      <c r="C1140" s="32" t="s">
        <v>333</v>
      </c>
      <c r="D1140" s="32" t="s">
        <v>22</v>
      </c>
      <c r="E1140" s="32" t="s">
        <v>566</v>
      </c>
      <c r="F1140" s="32" t="str">
        <f>VLOOKUP(C1140,_RESOURCE_MAP[],2,FALSE)</f>
        <v>PPTP Client</v>
      </c>
      <c r="G1140" s="46" t="str">
        <f>CONCATENATE(F1140," ",VLOOKUP(E1140,_FIELDS_DESCRIPTION_MAP[],2,FALSE))</f>
        <v>PPTP Client administrative status.</v>
      </c>
      <c r="H1140" s="32" t="s">
        <v>567</v>
      </c>
      <c r="I1140" s="32" t="s">
        <v>572</v>
      </c>
      <c r="J1140" s="32" t="s">
        <v>1</v>
      </c>
      <c r="K1140" s="34" t="s">
        <v>1</v>
      </c>
      <c r="L1140" s="34" t="s">
        <v>1184</v>
      </c>
      <c r="M1140" s="34" t="s">
        <v>1</v>
      </c>
      <c r="N1140" s="72" t="str">
        <f t="shared" si="17"/>
        <v xml:space="preserve">Possible values are "true" or "false". </v>
      </c>
    </row>
    <row r="1141" spans="1:14" s="1" customFormat="1" x14ac:dyDescent="0.25">
      <c r="A1141" s="33">
        <f>VLOOKUP(C1141,_RESOURCE_MAP[],3,FALSE)</f>
        <v>2</v>
      </c>
      <c r="B1141" s="25" t="str">
        <f>IFERROR(VLOOKUP(C1141,_PACKAGES_MAP[],3,FALSE),"-")</f>
        <v>-</v>
      </c>
      <c r="C1141" s="32" t="s">
        <v>333</v>
      </c>
      <c r="D1141" s="32" t="s">
        <v>22</v>
      </c>
      <c r="E1141" s="32" t="s">
        <v>696</v>
      </c>
      <c r="F1141" s="32" t="str">
        <f>VLOOKUP(C1141,_RESOURCE_MAP[],2,FALSE)</f>
        <v>PPTP Client</v>
      </c>
      <c r="G1141" s="46" t="str">
        <f>CONCATENATE(F1141," ",VLOOKUP(E1141,_FIELDS_DESCRIPTION_MAP[],2,FALSE))</f>
        <v>PPTP Client inbound interface.</v>
      </c>
      <c r="H1141" s="32" t="s">
        <v>565</v>
      </c>
      <c r="I1141" s="32" t="s">
        <v>572</v>
      </c>
      <c r="J1141" s="32" t="s">
        <v>1</v>
      </c>
      <c r="K1141" s="34" t="s">
        <v>1</v>
      </c>
      <c r="L1141" s="34" t="s">
        <v>1232</v>
      </c>
      <c r="M1141" s="34" t="s">
        <v>1</v>
      </c>
      <c r="N1141" s="72" t="str">
        <f t="shared" si="17"/>
        <v xml:space="preserve">Possible values are valid "Interfaces.IP.{InterfaceId}" object. </v>
      </c>
    </row>
    <row r="1142" spans="1:14" s="1" customFormat="1" x14ac:dyDescent="0.25">
      <c r="A1142" s="33">
        <f>VLOOKUP(C1142,_RESOURCE_MAP[],3,FALSE)</f>
        <v>2</v>
      </c>
      <c r="B1142" s="25" t="str">
        <f>IFERROR(VLOOKUP(C1142,_PACKAGES_MAP[],3,FALSE),"-")</f>
        <v>-</v>
      </c>
      <c r="C1142" s="32" t="s">
        <v>333</v>
      </c>
      <c r="D1142" s="32" t="s">
        <v>22</v>
      </c>
      <c r="E1142" s="32" t="s">
        <v>695</v>
      </c>
      <c r="F1142" s="32" t="str">
        <f>VLOOKUP(C1142,_RESOURCE_MAP[],2,FALSE)</f>
        <v>PPTP Client</v>
      </c>
      <c r="G1142" s="46" t="str">
        <f>CONCATENATE(F1142," ",VLOOKUP(E1142,_FIELDS_DESCRIPTION_MAP[],2,FALSE))</f>
        <v>PPTP Client outbound interface.</v>
      </c>
      <c r="H1142" s="32" t="s">
        <v>565</v>
      </c>
      <c r="I1142" s="32" t="s">
        <v>572</v>
      </c>
      <c r="J1142" s="32" t="s">
        <v>1</v>
      </c>
      <c r="K1142" s="34" t="s">
        <v>1</v>
      </c>
      <c r="L1142" s="34" t="s">
        <v>1232</v>
      </c>
      <c r="M1142" s="34" t="s">
        <v>1</v>
      </c>
      <c r="N1142" s="72" t="str">
        <f t="shared" si="17"/>
        <v xml:space="preserve">Possible values are valid "Interfaces.IP.{InterfaceId}" object. </v>
      </c>
    </row>
    <row r="1143" spans="1:14" s="1" customFormat="1" x14ac:dyDescent="0.25">
      <c r="A1143" s="33">
        <f>VLOOKUP(C1143,_RESOURCE_MAP[],3,FALSE)</f>
        <v>2</v>
      </c>
      <c r="B1143" s="25" t="str">
        <f>IFERROR(VLOOKUP(C1143,_PACKAGES_MAP[],3,FALSE),"-")</f>
        <v>-</v>
      </c>
      <c r="C1143" s="32" t="s">
        <v>333</v>
      </c>
      <c r="D1143" s="32" t="s">
        <v>22</v>
      </c>
      <c r="E1143" s="32" t="s">
        <v>694</v>
      </c>
      <c r="F1143" s="32" t="str">
        <f>VLOOKUP(C1143,_RESOURCE_MAP[],2,FALSE)</f>
        <v>PPTP Client</v>
      </c>
      <c r="G1143" s="46" t="str">
        <f>CONCATENATE(F1143," ",VLOOKUP(E1143,_FIELDS_DESCRIPTION_MAP[],2,FALSE))</f>
        <v>PPTP Client remote address.</v>
      </c>
      <c r="H1143" s="32" t="s">
        <v>565</v>
      </c>
      <c r="I1143" s="32" t="s">
        <v>572</v>
      </c>
      <c r="J1143" s="32" t="s">
        <v>1</v>
      </c>
      <c r="K1143" s="34" t="s">
        <v>1</v>
      </c>
      <c r="L1143" s="34" t="s">
        <v>1200</v>
      </c>
      <c r="M1143" s="34" t="s">
        <v>1</v>
      </c>
      <c r="N1143" s="72" t="str">
        <f t="shared" si="17"/>
        <v xml:space="preserve">Possible values are FQDN, IPv4 or IPv6 address. </v>
      </c>
    </row>
    <row r="1144" spans="1:14" s="1" customFormat="1" x14ac:dyDescent="0.25">
      <c r="A1144" s="33">
        <f>VLOOKUP(C1144,_RESOURCE_MAP[],3,FALSE)</f>
        <v>2</v>
      </c>
      <c r="B1144" s="25" t="str">
        <f>IFERROR(VLOOKUP(C1144,_PACKAGES_MAP[],3,FALSE),"-")</f>
        <v>-</v>
      </c>
      <c r="C1144" s="32" t="s">
        <v>333</v>
      </c>
      <c r="D1144" s="32" t="s">
        <v>22</v>
      </c>
      <c r="E1144" s="32" t="s">
        <v>1687</v>
      </c>
      <c r="F1144" s="32" t="str">
        <f>VLOOKUP(C1144,_RESOURCE_MAP[],2,FALSE)</f>
        <v>PPTP Client</v>
      </c>
      <c r="G1144" s="46" t="str">
        <f>CONCATENATE(F1144," ",VLOOKUP(E1144,_FIELDS_DESCRIPTION_MAP[],2,FALSE))</f>
        <v>PPTP Client password hash fingerprint.</v>
      </c>
      <c r="H1144" s="32" t="s">
        <v>565</v>
      </c>
      <c r="I1144" s="32" t="s">
        <v>572</v>
      </c>
      <c r="J1144" s="32" t="s">
        <v>1</v>
      </c>
      <c r="K1144" s="34" t="s">
        <v>1</v>
      </c>
      <c r="L1144" s="34" t="s">
        <v>1</v>
      </c>
      <c r="M1144" s="34" t="s">
        <v>1</v>
      </c>
      <c r="N1144" s="72" t="str">
        <f t="shared" si="17"/>
        <v>-</v>
      </c>
    </row>
    <row r="1145" spans="1:14" s="1" customFormat="1" x14ac:dyDescent="0.25">
      <c r="A1145" s="33">
        <f>VLOOKUP(C1145,_RESOURCE_MAP[],3,FALSE)</f>
        <v>2</v>
      </c>
      <c r="B1145" s="25" t="str">
        <f>IFERROR(VLOOKUP(C1145,_PACKAGES_MAP[],3,FALSE),"-")</f>
        <v>-</v>
      </c>
      <c r="C1145" s="32" t="s">
        <v>333</v>
      </c>
      <c r="D1145" s="32" t="s">
        <v>22</v>
      </c>
      <c r="E1145" s="32" t="s">
        <v>1688</v>
      </c>
      <c r="F1145" s="32" t="str">
        <f>VLOOKUP(C1145,_RESOURCE_MAP[],2,FALSE)</f>
        <v>PPTP Client</v>
      </c>
      <c r="G1145" s="46" t="str">
        <f>CONCATENATE(F1145," ",VLOOKUP(E1145,_FIELDS_DESCRIPTION_MAP[],2,FALSE))</f>
        <v>PPTP Client password hash type.</v>
      </c>
      <c r="H1145" s="32" t="s">
        <v>565</v>
      </c>
      <c r="I1145" s="32" t="s">
        <v>572</v>
      </c>
      <c r="J1145" s="32" t="s">
        <v>1</v>
      </c>
      <c r="K1145" s="34" t="s">
        <v>1</v>
      </c>
      <c r="L1145" s="34" t="s">
        <v>1188</v>
      </c>
      <c r="M1145" s="34" t="s">
        <v>1</v>
      </c>
      <c r="N1145" s="72" t="str">
        <f t="shared" si="17"/>
        <v xml:space="preserve">Possible values are "MD5", "SHA-256" or "SHA-512". </v>
      </c>
    </row>
    <row r="1146" spans="1:14" s="1" customFormat="1" x14ac:dyDescent="0.25">
      <c r="A1146" s="33">
        <f>VLOOKUP(C1146,_RESOURCE_MAP[],3,FALSE)</f>
        <v>2</v>
      </c>
      <c r="B1146" s="25" t="str">
        <f>IFERROR(VLOOKUP(C1146,_PACKAGES_MAP[],3,FALSE),"-")</f>
        <v>-</v>
      </c>
      <c r="C1146" s="32" t="s">
        <v>333</v>
      </c>
      <c r="D1146" s="32" t="s">
        <v>22</v>
      </c>
      <c r="E1146" s="32" t="s">
        <v>699</v>
      </c>
      <c r="F1146" s="32" t="str">
        <f>VLOOKUP(C1146,_RESOURCE_MAP[],2,FALSE)</f>
        <v>PPTP Client</v>
      </c>
      <c r="G1146" s="46" t="str">
        <f>CONCATENATE(F1146," ",VLOOKUP(E1146,_FIELDS_DESCRIPTION_MAP[],2,FALSE))</f>
        <v>PPTP Client remote server port.</v>
      </c>
      <c r="H1146" s="32" t="s">
        <v>570</v>
      </c>
      <c r="I1146" s="32" t="s">
        <v>572</v>
      </c>
      <c r="J1146" s="32" t="s">
        <v>1</v>
      </c>
      <c r="K1146" s="34" t="s">
        <v>1</v>
      </c>
      <c r="L1146" s="34" t="s">
        <v>1264</v>
      </c>
      <c r="M1146" s="34" t="s">
        <v>1</v>
      </c>
      <c r="N1146" s="72" t="str">
        <f t="shared" si="17"/>
        <v xml:space="preserve">Possible values are 0-65536. </v>
      </c>
    </row>
    <row r="1147" spans="1:14" s="1" customFormat="1" x14ac:dyDescent="0.25">
      <c r="A1147" s="33">
        <f>VLOOKUP(C1147,_RESOURCE_MAP[],3,FALSE)</f>
        <v>2</v>
      </c>
      <c r="B1147" s="25" t="str">
        <f>IFERROR(VLOOKUP(C1147,_PACKAGES_MAP[],3,FALSE),"-")</f>
        <v>-</v>
      </c>
      <c r="C1147" s="32" t="s">
        <v>333</v>
      </c>
      <c r="D1147" s="32" t="s">
        <v>22</v>
      </c>
      <c r="E1147" s="32" t="s">
        <v>700</v>
      </c>
      <c r="F1147" s="32" t="str">
        <f>VLOOKUP(C1147,_RESOURCE_MAP[],2,FALSE)</f>
        <v>PPTP Client</v>
      </c>
      <c r="G1147" s="46" t="str">
        <f>CONCATENATE(F1147," ",VLOOKUP(E1147,_FIELDS_DESCRIPTION_MAP[],2,FALSE))</f>
        <v>PPTP Client remote server username.</v>
      </c>
      <c r="H1147" s="32" t="s">
        <v>565</v>
      </c>
      <c r="I1147" s="32" t="s">
        <v>572</v>
      </c>
      <c r="J1147" s="32" t="s">
        <v>1</v>
      </c>
      <c r="K1147" s="34" t="s">
        <v>1</v>
      </c>
      <c r="L1147" s="34" t="s">
        <v>1194</v>
      </c>
      <c r="M1147" s="34" t="s">
        <v>1</v>
      </c>
      <c r="N1147" s="72" t="str">
        <f t="shared" si="17"/>
        <v xml:space="preserve">Possible values are any string with length from 1 up to 64 chars. </v>
      </c>
    </row>
    <row r="1148" spans="1:14" s="1" customFormat="1" x14ac:dyDescent="0.25">
      <c r="A1148" s="33">
        <f>VLOOKUP(C1148,_RESOURCE_MAP[],3,FALSE)</f>
        <v>2</v>
      </c>
      <c r="B1148" s="25" t="str">
        <f>IFERROR(VLOOKUP(C1148,_PACKAGES_MAP[],3,FALSE),"-")</f>
        <v>-</v>
      </c>
      <c r="C1148" s="32" t="s">
        <v>333</v>
      </c>
      <c r="D1148" s="32" t="s">
        <v>22</v>
      </c>
      <c r="E1148" s="32" t="s">
        <v>633</v>
      </c>
      <c r="F1148" s="32" t="str">
        <f>VLOOKUP(C1148,_RESOURCE_MAP[],2,FALSE)</f>
        <v>PPTP Client</v>
      </c>
      <c r="G1148" s="46" t="str">
        <f>CONCATENATE(F1148," ",VLOOKUP(E1148,_FIELDS_DESCRIPTION_MAP[],2,FALSE))</f>
        <v>PPTP Client received bytes count.</v>
      </c>
      <c r="H1148" s="32" t="s">
        <v>570</v>
      </c>
      <c r="I1148" s="32" t="s">
        <v>572</v>
      </c>
      <c r="J1148" s="32" t="s">
        <v>1</v>
      </c>
      <c r="K1148" s="34" t="s">
        <v>1</v>
      </c>
      <c r="L1148" s="34" t="s">
        <v>1205</v>
      </c>
      <c r="M1148" s="34" t="s">
        <v>1</v>
      </c>
      <c r="N1148" s="72" t="str">
        <f t="shared" si="17"/>
        <v xml:space="preserve">Possible values are &gt;= 0. </v>
      </c>
    </row>
    <row r="1149" spans="1:14" s="1" customFormat="1" x14ac:dyDescent="0.25">
      <c r="A1149" s="33">
        <f>VLOOKUP(C1149,_RESOURCE_MAP[],3,FALSE)</f>
        <v>2</v>
      </c>
      <c r="B1149" s="25" t="str">
        <f>IFERROR(VLOOKUP(C1149,_PACKAGES_MAP[],3,FALSE),"-")</f>
        <v>-</v>
      </c>
      <c r="C1149" s="32" t="s">
        <v>333</v>
      </c>
      <c r="D1149" s="32" t="s">
        <v>22</v>
      </c>
      <c r="E1149" s="32" t="s">
        <v>632</v>
      </c>
      <c r="F1149" s="32" t="str">
        <f>VLOOKUP(C1149,_RESOURCE_MAP[],2,FALSE)</f>
        <v>PPTP Client</v>
      </c>
      <c r="G1149" s="46" t="str">
        <f>CONCATENATE(F1149," ",VLOOKUP(E1149,_FIELDS_DESCRIPTION_MAP[],2,FALSE))</f>
        <v>PPTP Client transmitted bytes count.</v>
      </c>
      <c r="H1149" s="32" t="s">
        <v>570</v>
      </c>
      <c r="I1149" s="32" t="s">
        <v>572</v>
      </c>
      <c r="J1149" s="32" t="s">
        <v>1</v>
      </c>
      <c r="K1149" s="34" t="s">
        <v>1</v>
      </c>
      <c r="L1149" s="34" t="s">
        <v>1205</v>
      </c>
      <c r="M1149" s="34" t="s">
        <v>1</v>
      </c>
      <c r="N1149" s="72" t="str">
        <f t="shared" si="17"/>
        <v xml:space="preserve">Possible values are &gt;= 0. </v>
      </c>
    </row>
    <row r="1150" spans="1:14" s="1" customFormat="1" x14ac:dyDescent="0.25">
      <c r="A1150" s="33">
        <f>VLOOKUP(C1150,_RESOURCE_MAP[],3,FALSE)</f>
        <v>2</v>
      </c>
      <c r="B1150" s="25" t="str">
        <f>IFERROR(VLOOKUP(C1150,_PACKAGES_MAP[],3,FALSE),"-")</f>
        <v>-</v>
      </c>
      <c r="C1150" s="32" t="s">
        <v>333</v>
      </c>
      <c r="D1150" s="32" t="s">
        <v>22</v>
      </c>
      <c r="E1150" s="32" t="s">
        <v>698</v>
      </c>
      <c r="F1150" s="32" t="str">
        <f>VLOOKUP(C1150,_RESOURCE_MAP[],2,FALSE)</f>
        <v>PPTP Client</v>
      </c>
      <c r="G1150" s="46" t="str">
        <f>CONCATENATE(F1150," ",VLOOKUP(E1150,_FIELDS_DESCRIPTION_MAP[],2,FALSE))</f>
        <v>PPTP Client received frames count.</v>
      </c>
      <c r="H1150" s="32" t="s">
        <v>570</v>
      </c>
      <c r="I1150" s="32" t="s">
        <v>572</v>
      </c>
      <c r="J1150" s="32" t="s">
        <v>1</v>
      </c>
      <c r="K1150" s="34" t="s">
        <v>1</v>
      </c>
      <c r="L1150" s="34" t="s">
        <v>1205</v>
      </c>
      <c r="M1150" s="34" t="s">
        <v>1</v>
      </c>
      <c r="N1150" s="72" t="str">
        <f t="shared" si="17"/>
        <v xml:space="preserve">Possible values are &gt;= 0. </v>
      </c>
    </row>
    <row r="1151" spans="1:14" s="1" customFormat="1" x14ac:dyDescent="0.25">
      <c r="A1151" s="33">
        <f>VLOOKUP(C1151,_RESOURCE_MAP[],3,FALSE)</f>
        <v>2</v>
      </c>
      <c r="B1151" s="25" t="str">
        <f>IFERROR(VLOOKUP(C1151,_PACKAGES_MAP[],3,FALSE),"-")</f>
        <v>-</v>
      </c>
      <c r="C1151" s="32" t="s">
        <v>333</v>
      </c>
      <c r="D1151" s="32" t="s">
        <v>22</v>
      </c>
      <c r="E1151" s="32" t="s">
        <v>697</v>
      </c>
      <c r="F1151" s="32" t="str">
        <f>VLOOKUP(C1151,_RESOURCE_MAP[],2,FALSE)</f>
        <v>PPTP Client</v>
      </c>
      <c r="G1151" s="46" t="str">
        <f>CONCATENATE(F1151," ",VLOOKUP(E1151,_FIELDS_DESCRIPTION_MAP[],2,FALSE))</f>
        <v>PPTP Client transmitted frames count.</v>
      </c>
      <c r="H1151" s="32" t="s">
        <v>570</v>
      </c>
      <c r="I1151" s="32" t="s">
        <v>572</v>
      </c>
      <c r="J1151" s="32" t="s">
        <v>1</v>
      </c>
      <c r="K1151" s="34" t="s">
        <v>1</v>
      </c>
      <c r="L1151" s="34" t="s">
        <v>1205</v>
      </c>
      <c r="M1151" s="34" t="s">
        <v>1</v>
      </c>
      <c r="N1151" s="72" t="str">
        <f t="shared" si="17"/>
        <v xml:space="preserve">Possible values are &gt;= 0. </v>
      </c>
    </row>
    <row r="1152" spans="1:14" s="1" customFormat="1" x14ac:dyDescent="0.25">
      <c r="A1152" s="33">
        <f>VLOOKUP(C1152,_RESOURCE_MAP[],3,FALSE)</f>
        <v>2</v>
      </c>
      <c r="B1152" s="25" t="str">
        <f>IFERROR(VLOOKUP(C1152,_PACKAGES_MAP[],3,FALSE),"-")</f>
        <v>-</v>
      </c>
      <c r="C1152" s="32" t="s">
        <v>333</v>
      </c>
      <c r="D1152" s="32" t="s">
        <v>22</v>
      </c>
      <c r="E1152" s="32" t="s">
        <v>579</v>
      </c>
      <c r="F1152" s="32" t="str">
        <f>VLOOKUP(C1152,_RESOURCE_MAP[],2,FALSE)</f>
        <v>PPTP Client</v>
      </c>
      <c r="G1152" s="46" t="str">
        <f>CONCATENATE(F1152," ",VLOOKUP(E1152,_FIELDS_DESCRIPTION_MAP[],2,FALSE))</f>
        <v>PPTP Client operational status.</v>
      </c>
      <c r="H1152" s="32" t="s">
        <v>565</v>
      </c>
      <c r="I1152" s="32" t="s">
        <v>572</v>
      </c>
      <c r="J1152" s="32" t="s">
        <v>1</v>
      </c>
      <c r="K1152" s="34" t="s">
        <v>1</v>
      </c>
      <c r="L1152" s="34" t="s">
        <v>1291</v>
      </c>
      <c r="M1152" s="34" t="s">
        <v>1</v>
      </c>
      <c r="N1152" s="72" t="str">
        <f t="shared" si="17"/>
        <v xml:space="preserve">Possible values are "Connected", "Disconnected", "Disabled", "Error". </v>
      </c>
    </row>
    <row r="1153" spans="1:14" s="1" customFormat="1" x14ac:dyDescent="0.25">
      <c r="A1153" s="33">
        <f>VLOOKUP(C1153,_RESOURCE_MAP[],3,FALSE)</f>
        <v>2</v>
      </c>
      <c r="B1153" s="25" t="str">
        <f>IFERROR(VLOOKUP(C1153,_PACKAGES_MAP[],3,FALSE),"-")</f>
        <v>-</v>
      </c>
      <c r="C1153" s="32" t="s">
        <v>333</v>
      </c>
      <c r="D1153" s="32" t="s">
        <v>21</v>
      </c>
      <c r="E1153" s="32" t="s">
        <v>566</v>
      </c>
      <c r="F1153" s="32" t="str">
        <f>VLOOKUP(C1153,_RESOURCE_MAP[],2,FALSE)</f>
        <v>PPTP Client</v>
      </c>
      <c r="G1153" s="46" t="str">
        <f>CONCATENATE(F1153," ",VLOOKUP(E1153,_FIELDS_DESCRIPTION_MAP[],2,FALSE))</f>
        <v>PPTP Client administrative status.</v>
      </c>
      <c r="H1153" s="32" t="s">
        <v>567</v>
      </c>
      <c r="I1153" s="32" t="s">
        <v>564</v>
      </c>
      <c r="J1153" s="32" t="s">
        <v>561</v>
      </c>
      <c r="K1153" s="34" t="s">
        <v>1658</v>
      </c>
      <c r="L1153" s="34" t="s">
        <v>1184</v>
      </c>
      <c r="M1153" s="34" t="s">
        <v>1</v>
      </c>
      <c r="N1153" s="72" t="str">
        <f t="shared" si="17"/>
        <v xml:space="preserve">Default Value is "the existing configuration". Possible values are "true" or "false". </v>
      </c>
    </row>
    <row r="1154" spans="1:14" s="1" customFormat="1" x14ac:dyDescent="0.25">
      <c r="A1154" s="33">
        <f>VLOOKUP(C1154,_RESOURCE_MAP[],3,FALSE)</f>
        <v>2</v>
      </c>
      <c r="B1154" s="25" t="str">
        <f>IFERROR(VLOOKUP(C1154,_PACKAGES_MAP[],3,FALSE),"-")</f>
        <v>-</v>
      </c>
      <c r="C1154" s="32" t="s">
        <v>333</v>
      </c>
      <c r="D1154" s="32" t="s">
        <v>21</v>
      </c>
      <c r="E1154" s="32" t="s">
        <v>696</v>
      </c>
      <c r="F1154" s="32" t="str">
        <f>VLOOKUP(C1154,_RESOURCE_MAP[],2,FALSE)</f>
        <v>PPTP Client</v>
      </c>
      <c r="G1154" s="46" t="str">
        <f>CONCATENATE(F1154," ",VLOOKUP(E1154,_FIELDS_DESCRIPTION_MAP[],2,FALSE))</f>
        <v>PPTP Client inbound interface.</v>
      </c>
      <c r="H1154" s="32" t="s">
        <v>565</v>
      </c>
      <c r="I1154" s="32" t="s">
        <v>564</v>
      </c>
      <c r="J1154" s="32" t="s">
        <v>561</v>
      </c>
      <c r="K1154" s="34" t="s">
        <v>1658</v>
      </c>
      <c r="L1154" s="34" t="s">
        <v>1232</v>
      </c>
      <c r="M1154" s="34" t="s">
        <v>1</v>
      </c>
      <c r="N1154" s="72" t="str">
        <f t="shared" ref="N1154:N1217" si="18">IF(AND(K1154="-",L1154="-",M1154="-"),"-",CONCATENATE(IF(K1154="-","",CONCATENATE("Default Value is """,K1154,""". ")),IF(L1154="-","",CONCATENATE("Possible values are ",L1154,". ")),IF(M1154="-","",CONCATENATE("Format is ",M1154,"."))))</f>
        <v xml:space="preserve">Default Value is "the existing configuration". Possible values are valid "Interfaces.IP.{InterfaceId}" object. </v>
      </c>
    </row>
    <row r="1155" spans="1:14" s="1" customFormat="1" x14ac:dyDescent="0.25">
      <c r="A1155" s="33">
        <f>VLOOKUP(C1155,_RESOURCE_MAP[],3,FALSE)</f>
        <v>2</v>
      </c>
      <c r="B1155" s="25" t="str">
        <f>IFERROR(VLOOKUP(C1155,_PACKAGES_MAP[],3,FALSE),"-")</f>
        <v>-</v>
      </c>
      <c r="C1155" s="32" t="s">
        <v>333</v>
      </c>
      <c r="D1155" s="32" t="s">
        <v>21</v>
      </c>
      <c r="E1155" s="32" t="s">
        <v>695</v>
      </c>
      <c r="F1155" s="32" t="str">
        <f>VLOOKUP(C1155,_RESOURCE_MAP[],2,FALSE)</f>
        <v>PPTP Client</v>
      </c>
      <c r="G1155" s="46" t="str">
        <f>CONCATENATE(F1155," ",VLOOKUP(E1155,_FIELDS_DESCRIPTION_MAP[],2,FALSE))</f>
        <v>PPTP Client outbound interface.</v>
      </c>
      <c r="H1155" s="32" t="s">
        <v>565</v>
      </c>
      <c r="I1155" s="32" t="s">
        <v>564</v>
      </c>
      <c r="J1155" s="32" t="s">
        <v>561</v>
      </c>
      <c r="K1155" s="34" t="s">
        <v>1658</v>
      </c>
      <c r="L1155" s="34" t="s">
        <v>1232</v>
      </c>
      <c r="M1155" s="34" t="s">
        <v>1</v>
      </c>
      <c r="N1155" s="72" t="str">
        <f t="shared" si="18"/>
        <v xml:space="preserve">Default Value is "the existing configuration". Possible values are valid "Interfaces.IP.{InterfaceId}" object. </v>
      </c>
    </row>
    <row r="1156" spans="1:14" s="1" customFormat="1" x14ac:dyDescent="0.25">
      <c r="A1156" s="33">
        <f>VLOOKUP(C1156,_RESOURCE_MAP[],3,FALSE)</f>
        <v>2</v>
      </c>
      <c r="B1156" s="25" t="str">
        <f>IFERROR(VLOOKUP(C1156,_PACKAGES_MAP[],3,FALSE),"-")</f>
        <v>-</v>
      </c>
      <c r="C1156" s="32" t="s">
        <v>333</v>
      </c>
      <c r="D1156" s="32" t="s">
        <v>21</v>
      </c>
      <c r="E1156" s="32" t="s">
        <v>694</v>
      </c>
      <c r="F1156" s="32" t="str">
        <f>VLOOKUP(C1156,_RESOURCE_MAP[],2,FALSE)</f>
        <v>PPTP Client</v>
      </c>
      <c r="G1156" s="46" t="str">
        <f>CONCATENATE(F1156," ",VLOOKUP(E1156,_FIELDS_DESCRIPTION_MAP[],2,FALSE))</f>
        <v>PPTP Client remote address.</v>
      </c>
      <c r="H1156" s="32" t="s">
        <v>565</v>
      </c>
      <c r="I1156" s="32" t="s">
        <v>564</v>
      </c>
      <c r="J1156" s="32" t="s">
        <v>561</v>
      </c>
      <c r="K1156" s="34" t="s">
        <v>1658</v>
      </c>
      <c r="L1156" s="34" t="s">
        <v>1200</v>
      </c>
      <c r="M1156" s="34" t="s">
        <v>1</v>
      </c>
      <c r="N1156" s="72" t="str">
        <f t="shared" si="18"/>
        <v xml:space="preserve">Default Value is "the existing configuration". Possible values are FQDN, IPv4 or IPv6 address. </v>
      </c>
    </row>
    <row r="1157" spans="1:14" s="1" customFormat="1" x14ac:dyDescent="0.25">
      <c r="A1157" s="33">
        <f>VLOOKUP(C1157,_RESOURCE_MAP[],3,FALSE)</f>
        <v>2</v>
      </c>
      <c r="B1157" s="25" t="str">
        <f>IFERROR(VLOOKUP(C1157,_PACKAGES_MAP[],3,FALSE),"-")</f>
        <v>-</v>
      </c>
      <c r="C1157" s="32" t="s">
        <v>333</v>
      </c>
      <c r="D1157" s="32" t="s">
        <v>21</v>
      </c>
      <c r="E1157" s="32" t="s">
        <v>701</v>
      </c>
      <c r="F1157" s="32" t="str">
        <f>VLOOKUP(C1157,_RESOURCE_MAP[],2,FALSE)</f>
        <v>PPTP Client</v>
      </c>
      <c r="G1157" s="46" t="str">
        <f>CONCATENATE(F1157," ",VLOOKUP(E1157,_FIELDS_DESCRIPTION_MAP[],2,FALSE))</f>
        <v>PPTP Client remote server password.</v>
      </c>
      <c r="H1157" s="32" t="s">
        <v>565</v>
      </c>
      <c r="I1157" s="32" t="s">
        <v>564</v>
      </c>
      <c r="J1157" s="32" t="s">
        <v>561</v>
      </c>
      <c r="K1157" s="34" t="s">
        <v>1658</v>
      </c>
      <c r="L1157" s="34" t="s">
        <v>1194</v>
      </c>
      <c r="M1157" s="34" t="s">
        <v>1</v>
      </c>
      <c r="N1157" s="72" t="str">
        <f t="shared" si="18"/>
        <v xml:space="preserve">Default Value is "the existing configuration". Possible values are any string with length from 1 up to 64 chars. </v>
      </c>
    </row>
    <row r="1158" spans="1:14" s="1" customFormat="1" x14ac:dyDescent="0.25">
      <c r="A1158" s="33">
        <f>VLOOKUP(C1158,_RESOURCE_MAP[],3,FALSE)</f>
        <v>2</v>
      </c>
      <c r="B1158" s="25" t="str">
        <f>IFERROR(VLOOKUP(C1158,_PACKAGES_MAP[],3,FALSE),"-")</f>
        <v>-</v>
      </c>
      <c r="C1158" s="32" t="s">
        <v>333</v>
      </c>
      <c r="D1158" s="32" t="s">
        <v>21</v>
      </c>
      <c r="E1158" s="32" t="s">
        <v>699</v>
      </c>
      <c r="F1158" s="32" t="str">
        <f>VLOOKUP(C1158,_RESOURCE_MAP[],2,FALSE)</f>
        <v>PPTP Client</v>
      </c>
      <c r="G1158" s="46" t="str">
        <f>CONCATENATE(F1158," ",VLOOKUP(E1158,_FIELDS_DESCRIPTION_MAP[],2,FALSE))</f>
        <v>PPTP Client remote server port.</v>
      </c>
      <c r="H1158" s="32" t="s">
        <v>570</v>
      </c>
      <c r="I1158" s="32" t="s">
        <v>564</v>
      </c>
      <c r="J1158" s="32" t="s">
        <v>561</v>
      </c>
      <c r="K1158" s="34" t="s">
        <v>1658</v>
      </c>
      <c r="L1158" s="34" t="s">
        <v>1264</v>
      </c>
      <c r="M1158" s="34" t="s">
        <v>1</v>
      </c>
      <c r="N1158" s="72" t="str">
        <f t="shared" si="18"/>
        <v xml:space="preserve">Default Value is "the existing configuration". Possible values are 0-65536. </v>
      </c>
    </row>
    <row r="1159" spans="1:14" s="1" customFormat="1" x14ac:dyDescent="0.25">
      <c r="A1159" s="33">
        <f>VLOOKUP(C1159,_RESOURCE_MAP[],3,FALSE)</f>
        <v>2</v>
      </c>
      <c r="B1159" s="25" t="str">
        <f>IFERROR(VLOOKUP(C1159,_PACKAGES_MAP[],3,FALSE),"-")</f>
        <v>-</v>
      </c>
      <c r="C1159" s="32" t="s">
        <v>333</v>
      </c>
      <c r="D1159" s="32" t="s">
        <v>21</v>
      </c>
      <c r="E1159" s="32" t="s">
        <v>700</v>
      </c>
      <c r="F1159" s="32" t="str">
        <f>VLOOKUP(C1159,_RESOURCE_MAP[],2,FALSE)</f>
        <v>PPTP Client</v>
      </c>
      <c r="G1159" s="46" t="str">
        <f>CONCATENATE(F1159," ",VLOOKUP(E1159,_FIELDS_DESCRIPTION_MAP[],2,FALSE))</f>
        <v>PPTP Client remote server username.</v>
      </c>
      <c r="H1159" s="32" t="s">
        <v>565</v>
      </c>
      <c r="I1159" s="32" t="s">
        <v>564</v>
      </c>
      <c r="J1159" s="32" t="s">
        <v>561</v>
      </c>
      <c r="K1159" s="34" t="s">
        <v>1658</v>
      </c>
      <c r="L1159" s="34" t="s">
        <v>1194</v>
      </c>
      <c r="M1159" s="34" t="s">
        <v>1</v>
      </c>
      <c r="N1159" s="72" t="str">
        <f t="shared" si="18"/>
        <v xml:space="preserve">Default Value is "the existing configuration". Possible values are any string with length from 1 up to 64 chars. </v>
      </c>
    </row>
    <row r="1160" spans="1:14" s="1" customFormat="1" x14ac:dyDescent="0.25">
      <c r="A1160" s="33">
        <f>VLOOKUP(C1160,_RESOURCE_MAP[],3,FALSE)</f>
        <v>2</v>
      </c>
      <c r="B1160" s="25" t="str">
        <f>IFERROR(VLOOKUP(C1160,_PACKAGES_MAP[],3,FALSE),"-")</f>
        <v>-</v>
      </c>
      <c r="C1160" s="32" t="s">
        <v>332</v>
      </c>
      <c r="D1160" s="32" t="s">
        <v>22</v>
      </c>
      <c r="E1160" s="32" t="s">
        <v>566</v>
      </c>
      <c r="F1160" s="32" t="str">
        <f>VLOOKUP(C1160,_RESOURCE_MAP[],2,FALSE)</f>
        <v>PPTP Server</v>
      </c>
      <c r="G1160" s="46" t="str">
        <f>CONCATENATE(F1160," ",VLOOKUP(E1160,_FIELDS_DESCRIPTION_MAP[],2,FALSE))</f>
        <v>PPTP Server administrative status.</v>
      </c>
      <c r="H1160" s="32" t="s">
        <v>567</v>
      </c>
      <c r="I1160" s="32" t="s">
        <v>572</v>
      </c>
      <c r="J1160" s="32" t="s">
        <v>1</v>
      </c>
      <c r="K1160" s="34" t="s">
        <v>1</v>
      </c>
      <c r="L1160" s="34" t="s">
        <v>1184</v>
      </c>
      <c r="M1160" s="34" t="s">
        <v>1</v>
      </c>
      <c r="N1160" s="72" t="str">
        <f t="shared" si="18"/>
        <v xml:space="preserve">Possible values are "true" or "false". </v>
      </c>
    </row>
    <row r="1161" spans="1:14" s="1" customFormat="1" x14ac:dyDescent="0.25">
      <c r="A1161" s="33">
        <f>VLOOKUP(C1161,_RESOURCE_MAP[],3,FALSE)</f>
        <v>2</v>
      </c>
      <c r="B1161" s="25" t="str">
        <f>IFERROR(VLOOKUP(C1161,_PACKAGES_MAP[],3,FALSE),"-")</f>
        <v>-</v>
      </c>
      <c r="C1161" s="32" t="s">
        <v>332</v>
      </c>
      <c r="D1161" s="32" t="s">
        <v>22</v>
      </c>
      <c r="E1161" s="32" t="s">
        <v>696</v>
      </c>
      <c r="F1161" s="32" t="str">
        <f>VLOOKUP(C1161,_RESOURCE_MAP[],2,FALSE)</f>
        <v>PPTP Server</v>
      </c>
      <c r="G1161" s="46" t="str">
        <f>CONCATENATE(F1161," ",VLOOKUP(E1161,_FIELDS_DESCRIPTION_MAP[],2,FALSE))</f>
        <v>PPTP Server inbound interface.</v>
      </c>
      <c r="H1161" s="32" t="s">
        <v>565</v>
      </c>
      <c r="I1161" s="32" t="s">
        <v>572</v>
      </c>
      <c r="J1161" s="32" t="s">
        <v>1</v>
      </c>
      <c r="K1161" s="34" t="s">
        <v>1</v>
      </c>
      <c r="L1161" s="34" t="s">
        <v>1232</v>
      </c>
      <c r="M1161" s="34" t="s">
        <v>1</v>
      </c>
      <c r="N1161" s="72" t="str">
        <f t="shared" si="18"/>
        <v xml:space="preserve">Possible values are valid "Interfaces.IP.{InterfaceId}" object. </v>
      </c>
    </row>
    <row r="1162" spans="1:14" s="1" customFormat="1" x14ac:dyDescent="0.25">
      <c r="A1162" s="33">
        <f>VLOOKUP(C1162,_RESOURCE_MAP[],3,FALSE)</f>
        <v>2</v>
      </c>
      <c r="B1162" s="25" t="str">
        <f>IFERROR(VLOOKUP(C1162,_PACKAGES_MAP[],3,FALSE),"-")</f>
        <v>-</v>
      </c>
      <c r="C1162" s="32" t="s">
        <v>332</v>
      </c>
      <c r="D1162" s="32" t="s">
        <v>22</v>
      </c>
      <c r="E1162" s="32" t="s">
        <v>695</v>
      </c>
      <c r="F1162" s="32" t="str">
        <f>VLOOKUP(C1162,_RESOURCE_MAP[],2,FALSE)</f>
        <v>PPTP Server</v>
      </c>
      <c r="G1162" s="46" t="str">
        <f>CONCATENATE(F1162," ",VLOOKUP(E1162,_FIELDS_DESCRIPTION_MAP[],2,FALSE))</f>
        <v>PPTP Server outbound interface.</v>
      </c>
      <c r="H1162" s="32" t="s">
        <v>565</v>
      </c>
      <c r="I1162" s="32" t="s">
        <v>572</v>
      </c>
      <c r="J1162" s="32" t="s">
        <v>1</v>
      </c>
      <c r="K1162" s="34" t="s">
        <v>1</v>
      </c>
      <c r="L1162" s="34" t="s">
        <v>1232</v>
      </c>
      <c r="M1162" s="34" t="s">
        <v>1</v>
      </c>
      <c r="N1162" s="72" t="str">
        <f t="shared" si="18"/>
        <v xml:space="preserve">Possible values are valid "Interfaces.IP.{InterfaceId}" object. </v>
      </c>
    </row>
    <row r="1163" spans="1:14" s="1" customFormat="1" x14ac:dyDescent="0.25">
      <c r="A1163" s="33">
        <f>VLOOKUP(C1163,_RESOURCE_MAP[],3,FALSE)</f>
        <v>2</v>
      </c>
      <c r="B1163" s="25" t="str">
        <f>IFERROR(VLOOKUP(C1163,_PACKAGES_MAP[],3,FALSE),"-")</f>
        <v>-</v>
      </c>
      <c r="C1163" s="32" t="s">
        <v>332</v>
      </c>
      <c r="D1163" s="32" t="s">
        <v>22</v>
      </c>
      <c r="E1163" s="32" t="s">
        <v>706</v>
      </c>
      <c r="F1163" s="32" t="str">
        <f>VLOOKUP(C1163,_RESOURCE_MAP[],2,FALSE)</f>
        <v>PPTP Server</v>
      </c>
      <c r="G1163" s="46" t="str">
        <f>CONCATENATE(F1163," ",VLOOKUP(E1163,_FIELDS_DESCRIPTION_MAP[],2,FALSE))</f>
        <v>PPTP Server maximum number of concurrent connected clients.</v>
      </c>
      <c r="H1163" s="32" t="s">
        <v>570</v>
      </c>
      <c r="I1163" s="32" t="s">
        <v>572</v>
      </c>
      <c r="J1163" s="32" t="s">
        <v>1</v>
      </c>
      <c r="K1163" s="34" t="s">
        <v>1</v>
      </c>
      <c r="L1163" s="34" t="s">
        <v>1205</v>
      </c>
      <c r="M1163" s="34" t="s">
        <v>1</v>
      </c>
      <c r="N1163" s="72" t="str">
        <f t="shared" si="18"/>
        <v xml:space="preserve">Possible values are &gt;= 0. </v>
      </c>
    </row>
    <row r="1164" spans="1:14" s="1" customFormat="1" x14ac:dyDescent="0.25">
      <c r="A1164" s="33">
        <f>VLOOKUP(C1164,_RESOURCE_MAP[],3,FALSE)</f>
        <v>2</v>
      </c>
      <c r="B1164" s="25" t="str">
        <f>IFERROR(VLOOKUP(C1164,_PACKAGES_MAP[],3,FALSE),"-")</f>
        <v>-</v>
      </c>
      <c r="C1164" s="32" t="s">
        <v>332</v>
      </c>
      <c r="D1164" s="32" t="s">
        <v>22</v>
      </c>
      <c r="E1164" s="32" t="s">
        <v>705</v>
      </c>
      <c r="F1164" s="32" t="str">
        <f>VLOOKUP(C1164,_RESOURCE_MAP[],2,FALSE)</f>
        <v>PPTP Server</v>
      </c>
      <c r="G1164" s="46" t="str">
        <f>CONCATENATE(F1164," ",VLOOKUP(E1164,_FIELDS_DESCRIPTION_MAP[],2,FALSE))</f>
        <v>PPTP Server Maximum Transmit Unit (MTU).</v>
      </c>
      <c r="H1164" s="32" t="s">
        <v>570</v>
      </c>
      <c r="I1164" s="32" t="s">
        <v>572</v>
      </c>
      <c r="J1164" s="32" t="s">
        <v>1</v>
      </c>
      <c r="K1164" s="34" t="s">
        <v>1</v>
      </c>
      <c r="L1164" s="34" t="s">
        <v>1</v>
      </c>
      <c r="M1164" s="34" t="s">
        <v>1</v>
      </c>
      <c r="N1164" s="72" t="str">
        <f t="shared" si="18"/>
        <v>-</v>
      </c>
    </row>
    <row r="1165" spans="1:14" s="1" customFormat="1" x14ac:dyDescent="0.25">
      <c r="A1165" s="33">
        <f>VLOOKUP(C1165,_RESOURCE_MAP[],3,FALSE)</f>
        <v>2</v>
      </c>
      <c r="B1165" s="25" t="str">
        <f>IFERROR(VLOOKUP(C1165,_PACKAGES_MAP[],3,FALSE),"-")</f>
        <v>-</v>
      </c>
      <c r="C1165" s="32" t="s">
        <v>332</v>
      </c>
      <c r="D1165" s="32" t="s">
        <v>22</v>
      </c>
      <c r="E1165" s="32" t="s">
        <v>703</v>
      </c>
      <c r="F1165" s="32" t="str">
        <f>VLOOKUP(C1165,_RESOURCE_MAP[],2,FALSE)</f>
        <v>PPTP Server</v>
      </c>
      <c r="G1165" s="46" t="str">
        <f>CONCATENATE(F1165," ",VLOOKUP(E1165,_FIELDS_DESCRIPTION_MAP[],2,FALSE))</f>
        <v>PPTP Server port.</v>
      </c>
      <c r="H1165" s="32" t="s">
        <v>570</v>
      </c>
      <c r="I1165" s="32" t="s">
        <v>572</v>
      </c>
      <c r="J1165" s="32" t="s">
        <v>1</v>
      </c>
      <c r="K1165" s="34" t="s">
        <v>1</v>
      </c>
      <c r="L1165" s="34" t="s">
        <v>1264</v>
      </c>
      <c r="M1165" s="34" t="s">
        <v>1</v>
      </c>
      <c r="N1165" s="72" t="str">
        <f t="shared" si="18"/>
        <v xml:space="preserve">Possible values are 0-65536. </v>
      </c>
    </row>
    <row r="1166" spans="1:14" s="1" customFormat="1" x14ac:dyDescent="0.25">
      <c r="A1166" s="33">
        <f>VLOOKUP(C1166,_RESOURCE_MAP[],3,FALSE)</f>
        <v>2</v>
      </c>
      <c r="B1166" s="25" t="str">
        <f>IFERROR(VLOOKUP(C1166,_PACKAGES_MAP[],3,FALSE),"-")</f>
        <v>-</v>
      </c>
      <c r="C1166" s="32" t="s">
        <v>332</v>
      </c>
      <c r="D1166" s="32" t="s">
        <v>22</v>
      </c>
      <c r="E1166" s="32" t="s">
        <v>633</v>
      </c>
      <c r="F1166" s="32" t="str">
        <f>VLOOKUP(C1166,_RESOURCE_MAP[],2,FALSE)</f>
        <v>PPTP Server</v>
      </c>
      <c r="G1166" s="46" t="str">
        <f>CONCATENATE(F1166," ",VLOOKUP(E1166,_FIELDS_DESCRIPTION_MAP[],2,FALSE))</f>
        <v>PPTP Server received bytes count.</v>
      </c>
      <c r="H1166" s="32" t="s">
        <v>570</v>
      </c>
      <c r="I1166" s="32" t="s">
        <v>572</v>
      </c>
      <c r="J1166" s="32" t="s">
        <v>1</v>
      </c>
      <c r="K1166" s="34" t="s">
        <v>1</v>
      </c>
      <c r="L1166" s="34" t="s">
        <v>1205</v>
      </c>
      <c r="M1166" s="34" t="s">
        <v>1</v>
      </c>
      <c r="N1166" s="72" t="str">
        <f t="shared" si="18"/>
        <v xml:space="preserve">Possible values are &gt;= 0. </v>
      </c>
    </row>
    <row r="1167" spans="1:14" s="1" customFormat="1" x14ac:dyDescent="0.25">
      <c r="A1167" s="33">
        <f>VLOOKUP(C1167,_RESOURCE_MAP[],3,FALSE)</f>
        <v>2</v>
      </c>
      <c r="B1167" s="25" t="str">
        <f>IFERROR(VLOOKUP(C1167,_PACKAGES_MAP[],3,FALSE),"-")</f>
        <v>-</v>
      </c>
      <c r="C1167" s="32" t="s">
        <v>332</v>
      </c>
      <c r="D1167" s="32" t="s">
        <v>22</v>
      </c>
      <c r="E1167" s="32" t="s">
        <v>632</v>
      </c>
      <c r="F1167" s="32" t="str">
        <f>VLOOKUP(C1167,_RESOURCE_MAP[],2,FALSE)</f>
        <v>PPTP Server</v>
      </c>
      <c r="G1167" s="46" t="str">
        <f>CONCATENATE(F1167," ",VLOOKUP(E1167,_FIELDS_DESCRIPTION_MAP[],2,FALSE))</f>
        <v>PPTP Server transmitted bytes count.</v>
      </c>
      <c r="H1167" s="32" t="s">
        <v>570</v>
      </c>
      <c r="I1167" s="32" t="s">
        <v>572</v>
      </c>
      <c r="J1167" s="32" t="s">
        <v>1</v>
      </c>
      <c r="K1167" s="34" t="s">
        <v>1</v>
      </c>
      <c r="L1167" s="34" t="s">
        <v>1205</v>
      </c>
      <c r="M1167" s="34" t="s">
        <v>1</v>
      </c>
      <c r="N1167" s="72" t="str">
        <f t="shared" si="18"/>
        <v xml:space="preserve">Possible values are &gt;= 0. </v>
      </c>
    </row>
    <row r="1168" spans="1:14" s="1" customFormat="1" x14ac:dyDescent="0.25">
      <c r="A1168" s="33">
        <f>VLOOKUP(C1168,_RESOURCE_MAP[],3,FALSE)</f>
        <v>2</v>
      </c>
      <c r="B1168" s="25" t="str">
        <f>IFERROR(VLOOKUP(C1168,_PACKAGES_MAP[],3,FALSE),"-")</f>
        <v>-</v>
      </c>
      <c r="C1168" s="32" t="s">
        <v>332</v>
      </c>
      <c r="D1168" s="32" t="s">
        <v>22</v>
      </c>
      <c r="E1168" s="32" t="s">
        <v>698</v>
      </c>
      <c r="F1168" s="32" t="str">
        <f>VLOOKUP(C1168,_RESOURCE_MAP[],2,FALSE)</f>
        <v>PPTP Server</v>
      </c>
      <c r="G1168" s="46" t="str">
        <f>CONCATENATE(F1168," ",VLOOKUP(E1168,_FIELDS_DESCRIPTION_MAP[],2,FALSE))</f>
        <v>PPTP Server received frames count.</v>
      </c>
      <c r="H1168" s="32" t="s">
        <v>570</v>
      </c>
      <c r="I1168" s="32" t="s">
        <v>572</v>
      </c>
      <c r="J1168" s="32" t="s">
        <v>1</v>
      </c>
      <c r="K1168" s="34" t="s">
        <v>1</v>
      </c>
      <c r="L1168" s="34" t="s">
        <v>1205</v>
      </c>
      <c r="M1168" s="34" t="s">
        <v>1</v>
      </c>
      <c r="N1168" s="72" t="str">
        <f t="shared" si="18"/>
        <v xml:space="preserve">Possible values are &gt;= 0. </v>
      </c>
    </row>
    <row r="1169" spans="1:14" s="1" customFormat="1" x14ac:dyDescent="0.25">
      <c r="A1169" s="33">
        <f>VLOOKUP(C1169,_RESOURCE_MAP[],3,FALSE)</f>
        <v>2</v>
      </c>
      <c r="B1169" s="25" t="str">
        <f>IFERROR(VLOOKUP(C1169,_PACKAGES_MAP[],3,FALSE),"-")</f>
        <v>-</v>
      </c>
      <c r="C1169" s="32" t="s">
        <v>332</v>
      </c>
      <c r="D1169" s="32" t="s">
        <v>22</v>
      </c>
      <c r="E1169" s="32" t="s">
        <v>697</v>
      </c>
      <c r="F1169" s="32" t="str">
        <f>VLOOKUP(C1169,_RESOURCE_MAP[],2,FALSE)</f>
        <v>PPTP Server</v>
      </c>
      <c r="G1169" s="46" t="str">
        <f>CONCATENATE(F1169," ",VLOOKUP(E1169,_FIELDS_DESCRIPTION_MAP[],2,FALSE))</f>
        <v>PPTP Server transmitted frames count.</v>
      </c>
      <c r="H1169" s="32" t="s">
        <v>570</v>
      </c>
      <c r="I1169" s="32" t="s">
        <v>572</v>
      </c>
      <c r="J1169" s="32" t="s">
        <v>1</v>
      </c>
      <c r="K1169" s="34" t="s">
        <v>1</v>
      </c>
      <c r="L1169" s="34" t="s">
        <v>1205</v>
      </c>
      <c r="M1169" s="34" t="s">
        <v>1</v>
      </c>
      <c r="N1169" s="72" t="str">
        <f t="shared" si="18"/>
        <v xml:space="preserve">Possible values are &gt;= 0. </v>
      </c>
    </row>
    <row r="1170" spans="1:14" s="1" customFormat="1" x14ac:dyDescent="0.25">
      <c r="A1170" s="33">
        <f>VLOOKUP(C1170,_RESOURCE_MAP[],3,FALSE)</f>
        <v>2</v>
      </c>
      <c r="B1170" s="25" t="str">
        <f>IFERROR(VLOOKUP(C1170,_PACKAGES_MAP[],3,FALSE),"-")</f>
        <v>-</v>
      </c>
      <c r="C1170" s="32" t="s">
        <v>332</v>
      </c>
      <c r="D1170" s="32" t="s">
        <v>22</v>
      </c>
      <c r="E1170" s="32" t="s">
        <v>579</v>
      </c>
      <c r="F1170" s="32" t="str">
        <f>VLOOKUP(C1170,_RESOURCE_MAP[],2,FALSE)</f>
        <v>PPTP Server</v>
      </c>
      <c r="G1170" s="46" t="str">
        <f>CONCATENATE(F1170," ",VLOOKUP(E1170,_FIELDS_DESCRIPTION_MAP[],2,FALSE))</f>
        <v>PPTP Server operational status.</v>
      </c>
      <c r="H1170" s="32" t="s">
        <v>565</v>
      </c>
      <c r="I1170" s="32" t="s">
        <v>572</v>
      </c>
      <c r="J1170" s="32" t="s">
        <v>1</v>
      </c>
      <c r="K1170" s="34" t="s">
        <v>1</v>
      </c>
      <c r="L1170" s="34" t="s">
        <v>1291</v>
      </c>
      <c r="M1170" s="34" t="s">
        <v>1</v>
      </c>
      <c r="N1170" s="72" t="str">
        <f t="shared" si="18"/>
        <v xml:space="preserve">Possible values are "Connected", "Disconnected", "Disabled", "Error". </v>
      </c>
    </row>
    <row r="1171" spans="1:14" s="1" customFormat="1" x14ac:dyDescent="0.25">
      <c r="A1171" s="33">
        <f>VLOOKUP(C1171,_RESOURCE_MAP[],3,FALSE)</f>
        <v>2</v>
      </c>
      <c r="B1171" s="25" t="str">
        <f>IFERROR(VLOOKUP(C1171,_PACKAGES_MAP[],3,FALSE),"-")</f>
        <v>-</v>
      </c>
      <c r="C1171" s="32" t="s">
        <v>332</v>
      </c>
      <c r="D1171" s="32" t="s">
        <v>21</v>
      </c>
      <c r="E1171" s="32" t="s">
        <v>566</v>
      </c>
      <c r="F1171" s="32" t="str">
        <f>VLOOKUP(C1171,_RESOURCE_MAP[],2,FALSE)</f>
        <v>PPTP Server</v>
      </c>
      <c r="G1171" s="46" t="str">
        <f>CONCATENATE(F1171," ",VLOOKUP(E1171,_FIELDS_DESCRIPTION_MAP[],2,FALSE))</f>
        <v>PPTP Server administrative status.</v>
      </c>
      <c r="H1171" s="32" t="s">
        <v>567</v>
      </c>
      <c r="I1171" s="32" t="s">
        <v>564</v>
      </c>
      <c r="J1171" s="32" t="s">
        <v>561</v>
      </c>
      <c r="K1171" s="34" t="s">
        <v>1658</v>
      </c>
      <c r="L1171" s="34" t="s">
        <v>1184</v>
      </c>
      <c r="M1171" s="34" t="s">
        <v>1</v>
      </c>
      <c r="N1171" s="72" t="str">
        <f t="shared" si="18"/>
        <v xml:space="preserve">Default Value is "the existing configuration". Possible values are "true" or "false". </v>
      </c>
    </row>
    <row r="1172" spans="1:14" s="1" customFormat="1" x14ac:dyDescent="0.25">
      <c r="A1172" s="33">
        <f>VLOOKUP(C1172,_RESOURCE_MAP[],3,FALSE)</f>
        <v>2</v>
      </c>
      <c r="B1172" s="25" t="str">
        <f>IFERROR(VLOOKUP(C1172,_PACKAGES_MAP[],3,FALSE),"-")</f>
        <v>-</v>
      </c>
      <c r="C1172" s="32" t="s">
        <v>332</v>
      </c>
      <c r="D1172" s="32" t="s">
        <v>21</v>
      </c>
      <c r="E1172" s="32" t="s">
        <v>696</v>
      </c>
      <c r="F1172" s="32" t="str">
        <f>VLOOKUP(C1172,_RESOURCE_MAP[],2,FALSE)</f>
        <v>PPTP Server</v>
      </c>
      <c r="G1172" s="46" t="str">
        <f>CONCATENATE(F1172," ",VLOOKUP(E1172,_FIELDS_DESCRIPTION_MAP[],2,FALSE))</f>
        <v>PPTP Server inbound interface.</v>
      </c>
      <c r="H1172" s="32" t="s">
        <v>565</v>
      </c>
      <c r="I1172" s="32" t="s">
        <v>564</v>
      </c>
      <c r="J1172" s="32" t="s">
        <v>561</v>
      </c>
      <c r="K1172" s="34" t="s">
        <v>1658</v>
      </c>
      <c r="L1172" s="34" t="s">
        <v>1232</v>
      </c>
      <c r="M1172" s="34" t="s">
        <v>1</v>
      </c>
      <c r="N1172" s="72" t="str">
        <f t="shared" si="18"/>
        <v xml:space="preserve">Default Value is "the existing configuration". Possible values are valid "Interfaces.IP.{InterfaceId}" object. </v>
      </c>
    </row>
    <row r="1173" spans="1:14" s="1" customFormat="1" x14ac:dyDescent="0.25">
      <c r="A1173" s="33">
        <f>VLOOKUP(C1173,_RESOURCE_MAP[],3,FALSE)</f>
        <v>2</v>
      </c>
      <c r="B1173" s="25" t="str">
        <f>IFERROR(VLOOKUP(C1173,_PACKAGES_MAP[],3,FALSE),"-")</f>
        <v>-</v>
      </c>
      <c r="C1173" s="32" t="s">
        <v>332</v>
      </c>
      <c r="D1173" s="32" t="s">
        <v>21</v>
      </c>
      <c r="E1173" s="32" t="s">
        <v>695</v>
      </c>
      <c r="F1173" s="32" t="str">
        <f>VLOOKUP(C1173,_RESOURCE_MAP[],2,FALSE)</f>
        <v>PPTP Server</v>
      </c>
      <c r="G1173" s="46" t="str">
        <f>CONCATENATE(F1173," ",VLOOKUP(E1173,_FIELDS_DESCRIPTION_MAP[],2,FALSE))</f>
        <v>PPTP Server outbound interface.</v>
      </c>
      <c r="H1173" s="32" t="s">
        <v>565</v>
      </c>
      <c r="I1173" s="32" t="s">
        <v>564</v>
      </c>
      <c r="J1173" s="32" t="s">
        <v>561</v>
      </c>
      <c r="K1173" s="34" t="s">
        <v>1658</v>
      </c>
      <c r="L1173" s="34" t="s">
        <v>1232</v>
      </c>
      <c r="M1173" s="34" t="s">
        <v>1</v>
      </c>
      <c r="N1173" s="72" t="str">
        <f t="shared" si="18"/>
        <v xml:space="preserve">Default Value is "the existing configuration". Possible values are valid "Interfaces.IP.{InterfaceId}" object. </v>
      </c>
    </row>
    <row r="1174" spans="1:14" s="1" customFormat="1" x14ac:dyDescent="0.25">
      <c r="A1174" s="33">
        <f>VLOOKUP(C1174,_RESOURCE_MAP[],3,FALSE)</f>
        <v>2</v>
      </c>
      <c r="B1174" s="25" t="str">
        <f>IFERROR(VLOOKUP(C1174,_PACKAGES_MAP[],3,FALSE),"-")</f>
        <v>-</v>
      </c>
      <c r="C1174" s="32" t="s">
        <v>332</v>
      </c>
      <c r="D1174" s="32" t="s">
        <v>21</v>
      </c>
      <c r="E1174" s="32" t="s">
        <v>706</v>
      </c>
      <c r="F1174" s="32" t="str">
        <f>VLOOKUP(C1174,_RESOURCE_MAP[],2,FALSE)</f>
        <v>PPTP Server</v>
      </c>
      <c r="G1174" s="46" t="str">
        <f>CONCATENATE(F1174," ",VLOOKUP(E1174,_FIELDS_DESCRIPTION_MAP[],2,FALSE))</f>
        <v>PPTP Server maximum number of concurrent connected clients.</v>
      </c>
      <c r="H1174" s="32" t="s">
        <v>570</v>
      </c>
      <c r="I1174" s="32" t="s">
        <v>564</v>
      </c>
      <c r="J1174" s="32" t="s">
        <v>561</v>
      </c>
      <c r="K1174" s="34" t="s">
        <v>1658</v>
      </c>
      <c r="L1174" s="34" t="s">
        <v>1205</v>
      </c>
      <c r="M1174" s="34" t="s">
        <v>1</v>
      </c>
      <c r="N1174" s="72" t="str">
        <f t="shared" si="18"/>
        <v xml:space="preserve">Default Value is "the existing configuration". Possible values are &gt;= 0. </v>
      </c>
    </row>
    <row r="1175" spans="1:14" s="1" customFormat="1" x14ac:dyDescent="0.25">
      <c r="A1175" s="33">
        <f>VLOOKUP(C1175,_RESOURCE_MAP[],3,FALSE)</f>
        <v>2</v>
      </c>
      <c r="B1175" s="25" t="str">
        <f>IFERROR(VLOOKUP(C1175,_PACKAGES_MAP[],3,FALSE),"-")</f>
        <v>-</v>
      </c>
      <c r="C1175" s="32" t="s">
        <v>332</v>
      </c>
      <c r="D1175" s="32" t="s">
        <v>21</v>
      </c>
      <c r="E1175" s="32" t="s">
        <v>705</v>
      </c>
      <c r="F1175" s="32" t="str">
        <f>VLOOKUP(C1175,_RESOURCE_MAP[],2,FALSE)</f>
        <v>PPTP Server</v>
      </c>
      <c r="G1175" s="46" t="str">
        <f>CONCATENATE(F1175," ",VLOOKUP(E1175,_FIELDS_DESCRIPTION_MAP[],2,FALSE))</f>
        <v>PPTP Server Maximum Transmit Unit (MTU).</v>
      </c>
      <c r="H1175" s="32" t="s">
        <v>570</v>
      </c>
      <c r="I1175" s="32" t="s">
        <v>564</v>
      </c>
      <c r="J1175" s="32" t="s">
        <v>561</v>
      </c>
      <c r="K1175" s="34" t="s">
        <v>1658</v>
      </c>
      <c r="L1175" s="34" t="s">
        <v>1</v>
      </c>
      <c r="M1175" s="34" t="s">
        <v>1</v>
      </c>
      <c r="N1175" s="72" t="str">
        <f t="shared" si="18"/>
        <v xml:space="preserve">Default Value is "the existing configuration". </v>
      </c>
    </row>
    <row r="1176" spans="1:14" s="1" customFormat="1" x14ac:dyDescent="0.25">
      <c r="A1176" s="33">
        <f>VLOOKUP(C1176,_RESOURCE_MAP[],3,FALSE)</f>
        <v>2</v>
      </c>
      <c r="B1176" s="25" t="str">
        <f>IFERROR(VLOOKUP(C1176,_PACKAGES_MAP[],3,FALSE),"-")</f>
        <v>-</v>
      </c>
      <c r="C1176" s="32" t="s">
        <v>332</v>
      </c>
      <c r="D1176" s="32" t="s">
        <v>21</v>
      </c>
      <c r="E1176" s="32" t="s">
        <v>703</v>
      </c>
      <c r="F1176" s="32" t="str">
        <f>VLOOKUP(C1176,_RESOURCE_MAP[],2,FALSE)</f>
        <v>PPTP Server</v>
      </c>
      <c r="G1176" s="46" t="str">
        <f>CONCATENATE(F1176," ",VLOOKUP(E1176,_FIELDS_DESCRIPTION_MAP[],2,FALSE))</f>
        <v>PPTP Server port.</v>
      </c>
      <c r="H1176" s="32" t="s">
        <v>570</v>
      </c>
      <c r="I1176" s="32" t="s">
        <v>564</v>
      </c>
      <c r="J1176" s="32" t="s">
        <v>561</v>
      </c>
      <c r="K1176" s="34" t="s">
        <v>1658</v>
      </c>
      <c r="L1176" s="34" t="s">
        <v>1264</v>
      </c>
      <c r="M1176" s="34" t="s">
        <v>1</v>
      </c>
      <c r="N1176" s="72" t="str">
        <f t="shared" si="18"/>
        <v xml:space="preserve">Default Value is "the existing configuration". Possible values are 0-65536. </v>
      </c>
    </row>
    <row r="1177" spans="1:14" s="1" customFormat="1" x14ac:dyDescent="0.25">
      <c r="A1177" s="33">
        <f>VLOOKUP(C1177,_RESOURCE_MAP[],3,FALSE)</f>
        <v>2</v>
      </c>
      <c r="B1177" s="25" t="str">
        <f>IFERROR(VLOOKUP(C1177,_PACKAGES_MAP[],3,FALSE),"-")</f>
        <v>-</v>
      </c>
      <c r="C1177" s="32" t="s">
        <v>30</v>
      </c>
      <c r="D1177" s="32" t="s">
        <v>22</v>
      </c>
      <c r="E1177" s="32" t="s">
        <v>566</v>
      </c>
      <c r="F1177" s="32" t="str">
        <f>VLOOKUP(C1177,_RESOURCE_MAP[],2,FALSE)</f>
        <v>Wi-Fi MAC Address ACL</v>
      </c>
      <c r="G1177" s="46" t="str">
        <f>CONCATENATE(F1177," ",VLOOKUP(E1177,_FIELDS_DESCRIPTION_MAP[],2,FALSE))</f>
        <v>Wi-Fi MAC Address ACL administrative status.</v>
      </c>
      <c r="H1177" s="32" t="s">
        <v>567</v>
      </c>
      <c r="I1177" s="32" t="s">
        <v>572</v>
      </c>
      <c r="J1177" s="32" t="s">
        <v>1</v>
      </c>
      <c r="K1177" s="34" t="s">
        <v>1</v>
      </c>
      <c r="L1177" s="34" t="s">
        <v>1184</v>
      </c>
      <c r="M1177" s="34" t="s">
        <v>1</v>
      </c>
      <c r="N1177" s="72" t="str">
        <f t="shared" si="18"/>
        <v xml:space="preserve">Possible values are "true" or "false". </v>
      </c>
    </row>
    <row r="1178" spans="1:14" s="1" customFormat="1" x14ac:dyDescent="0.25">
      <c r="A1178" s="33">
        <f>VLOOKUP(C1178,_RESOURCE_MAP[],3,FALSE)</f>
        <v>2</v>
      </c>
      <c r="B1178" s="25" t="str">
        <f>IFERROR(VLOOKUP(C1178,_PACKAGES_MAP[],3,FALSE),"-")</f>
        <v>-</v>
      </c>
      <c r="C1178" s="32" t="s">
        <v>30</v>
      </c>
      <c r="D1178" s="32" t="s">
        <v>22</v>
      </c>
      <c r="E1178" s="32" t="s">
        <v>579</v>
      </c>
      <c r="F1178" s="32" t="str">
        <f>VLOOKUP(C1178,_RESOURCE_MAP[],2,FALSE)</f>
        <v>Wi-Fi MAC Address ACL</v>
      </c>
      <c r="G1178" s="46" t="str">
        <f>CONCATENATE(F1178," ",VLOOKUP(E1178,_FIELDS_DESCRIPTION_MAP[],2,FALSE))</f>
        <v>Wi-Fi MAC Address ACL operational status.</v>
      </c>
      <c r="H1178" s="32" t="s">
        <v>565</v>
      </c>
      <c r="I1178" s="32" t="s">
        <v>572</v>
      </c>
      <c r="J1178" s="32" t="s">
        <v>1</v>
      </c>
      <c r="K1178" s="34" t="s">
        <v>1</v>
      </c>
      <c r="L1178" s="34" t="s">
        <v>1289</v>
      </c>
      <c r="M1178" s="34" t="s">
        <v>1</v>
      </c>
      <c r="N1178" s="72" t="str">
        <f t="shared" si="18"/>
        <v xml:space="preserve">Possible values are "Active", "Disabled", "Error". </v>
      </c>
    </row>
    <row r="1179" spans="1:14" s="1" customFormat="1" x14ac:dyDescent="0.25">
      <c r="A1179" s="33">
        <f>VLOOKUP(C1179,_RESOURCE_MAP[],3,FALSE)</f>
        <v>2</v>
      </c>
      <c r="B1179" s="25" t="str">
        <f>IFERROR(VLOOKUP(C1179,_PACKAGES_MAP[],3,FALSE),"-")</f>
        <v>-</v>
      </c>
      <c r="C1179" s="32" t="s">
        <v>30</v>
      </c>
      <c r="D1179" s="32" t="s">
        <v>21</v>
      </c>
      <c r="E1179" s="32" t="s">
        <v>566</v>
      </c>
      <c r="F1179" s="32" t="str">
        <f>VLOOKUP(C1179,_RESOURCE_MAP[],2,FALSE)</f>
        <v>Wi-Fi MAC Address ACL</v>
      </c>
      <c r="G1179" s="46" t="str">
        <f>CONCATENATE(F1179," ",VLOOKUP(E1179,_FIELDS_DESCRIPTION_MAP[],2,FALSE))</f>
        <v>Wi-Fi MAC Address ACL administrative status.</v>
      </c>
      <c r="H1179" s="32" t="s">
        <v>567</v>
      </c>
      <c r="I1179" s="32" t="s">
        <v>564</v>
      </c>
      <c r="J1179" s="32" t="s">
        <v>561</v>
      </c>
      <c r="K1179" s="34" t="s">
        <v>1658</v>
      </c>
      <c r="L1179" s="34" t="s">
        <v>1184</v>
      </c>
      <c r="M1179" s="34" t="s">
        <v>1</v>
      </c>
      <c r="N1179" s="72" t="str">
        <f t="shared" si="18"/>
        <v xml:space="preserve">Default Value is "the existing configuration". Possible values are "true" or "false". </v>
      </c>
    </row>
    <row r="1180" spans="1:14" s="1" customFormat="1" x14ac:dyDescent="0.25">
      <c r="A1180" s="33">
        <f>VLOOKUP(C1180,_RESOURCE_MAP[],3,FALSE)</f>
        <v>2</v>
      </c>
      <c r="B1180" s="25" t="str">
        <f>IFERROR(VLOOKUP(C1180,_PACKAGES_MAP[],3,FALSE),"-")</f>
        <v>-</v>
      </c>
      <c r="C1180" s="32" t="s">
        <v>1646</v>
      </c>
      <c r="D1180" s="32" t="s">
        <v>19</v>
      </c>
      <c r="E1180" s="32" t="s">
        <v>566</v>
      </c>
      <c r="F1180" s="32" t="str">
        <f>VLOOKUP(C1180,_RESOURCE_MAP[],2,FALSE)</f>
        <v>Wi-Fi MAC Address ACL Profile</v>
      </c>
      <c r="G1180" s="46" t="str">
        <f>CONCATENATE(F1180," ",VLOOKUP(E1180,_FIELDS_DESCRIPTION_MAP[],2,FALSE))</f>
        <v>Wi-Fi MAC Address ACL Profile administrative status.</v>
      </c>
      <c r="H1180" s="32" t="s">
        <v>567</v>
      </c>
      <c r="I1180" s="32" t="s">
        <v>564</v>
      </c>
      <c r="J1180" s="32" t="s">
        <v>561</v>
      </c>
      <c r="K1180" s="34" t="s">
        <v>1183</v>
      </c>
      <c r="L1180" s="34" t="s">
        <v>1184</v>
      </c>
      <c r="M1180" s="34" t="s">
        <v>1</v>
      </c>
      <c r="N1180" s="72" t="str">
        <f t="shared" si="18"/>
        <v xml:space="preserve">Default Value is "true". Possible values are "true" or "false". </v>
      </c>
    </row>
    <row r="1181" spans="1:14" s="1" customFormat="1" x14ac:dyDescent="0.25">
      <c r="A1181" s="33">
        <f>VLOOKUP(C1181,_RESOURCE_MAP[],3,FALSE)</f>
        <v>2</v>
      </c>
      <c r="B1181" s="25" t="str">
        <f>IFERROR(VLOOKUP(C1181,_PACKAGES_MAP[],3,FALSE),"-")</f>
        <v>-</v>
      </c>
      <c r="C1181" s="32" t="s">
        <v>1646</v>
      </c>
      <c r="D1181" s="32" t="s">
        <v>19</v>
      </c>
      <c r="E1181" s="32" t="s">
        <v>558</v>
      </c>
      <c r="F1181" s="32" t="str">
        <f>VLOOKUP(C1181,_RESOURCE_MAP[],2,FALSE)</f>
        <v>Wi-Fi MAC Address ACL Profile</v>
      </c>
      <c r="G1181" s="46" t="str">
        <f>CONCATENATE(F1181," ",VLOOKUP(E1181,_FIELDS_DESCRIPTION_MAP[],2,FALSE))</f>
        <v>Wi-Fi MAC Address ACL Profile unique identifier.</v>
      </c>
      <c r="H1181" s="32" t="s">
        <v>565</v>
      </c>
      <c r="I1181" s="32" t="s">
        <v>563</v>
      </c>
      <c r="J1181" s="32" t="s">
        <v>561</v>
      </c>
      <c r="K1181" s="34" t="s">
        <v>1185</v>
      </c>
      <c r="L1181" s="34" t="s">
        <v>1194</v>
      </c>
      <c r="M1181" s="34" t="s">
        <v>1</v>
      </c>
      <c r="N1181" s="72" t="str">
        <f t="shared" si="18"/>
        <v xml:space="preserve">Default Value is "Integer starting at 0". Possible values are any string with length from 1 up to 64 chars. </v>
      </c>
    </row>
    <row r="1182" spans="1:14" s="1" customFormat="1" x14ac:dyDescent="0.25">
      <c r="A1182" s="33">
        <f>VLOOKUP(C1182,_RESOURCE_MAP[],3,FALSE)</f>
        <v>2</v>
      </c>
      <c r="B1182" s="25" t="str">
        <f>IFERROR(VLOOKUP(C1182,_PACKAGES_MAP[],3,FALSE),"-")</f>
        <v>-</v>
      </c>
      <c r="C1182" s="32" t="s">
        <v>1646</v>
      </c>
      <c r="D1182" s="32" t="s">
        <v>19</v>
      </c>
      <c r="E1182" s="32" t="s">
        <v>669</v>
      </c>
      <c r="F1182" s="32" t="str">
        <f>VLOOKUP(C1182,_RESOURCE_MAP[],2,FALSE)</f>
        <v>Wi-Fi MAC Address ACL Profile</v>
      </c>
      <c r="G1182" s="46" t="str">
        <f>CONCATENATE(F1182," ",VLOOKUP(E1182,_FIELDS_DESCRIPTION_MAP[],2,FALSE))</f>
        <v>Wi-Fi MAC Address ACL Profile mode.</v>
      </c>
      <c r="H1182" s="32" t="s">
        <v>565</v>
      </c>
      <c r="I1182" s="32" t="s">
        <v>564</v>
      </c>
      <c r="J1182" s="32" t="s">
        <v>552</v>
      </c>
      <c r="K1182" s="34" t="s">
        <v>1</v>
      </c>
      <c r="L1182" s="34" t="s">
        <v>1656</v>
      </c>
      <c r="M1182" s="34" t="s">
        <v>1</v>
      </c>
      <c r="N1182" s="72" t="str">
        <f t="shared" si="18"/>
        <v xml:space="preserve">Possible values are "Whitelist" or "Blacklist". </v>
      </c>
    </row>
    <row r="1183" spans="1:14" s="1" customFormat="1" x14ac:dyDescent="0.25">
      <c r="A1183" s="33">
        <f>VLOOKUP(C1183,_RESOURCE_MAP[],3,FALSE)</f>
        <v>2</v>
      </c>
      <c r="B1183" s="25" t="str">
        <f>IFERROR(VLOOKUP(C1183,_PACKAGES_MAP[],3,FALSE),"-")</f>
        <v>-</v>
      </c>
      <c r="C1183" s="32" t="s">
        <v>1646</v>
      </c>
      <c r="D1183" s="32" t="s">
        <v>19</v>
      </c>
      <c r="E1183" s="32" t="s">
        <v>360</v>
      </c>
      <c r="F1183" s="32" t="str">
        <f>VLOOKUP(C1183,_RESOURCE_MAP[],2,FALSE)</f>
        <v>Wi-Fi MAC Address ACL Profile</v>
      </c>
      <c r="G1183" s="46" t="str">
        <f>CONCATENATE(F1183," ",VLOOKUP(E1183,_FIELDS_DESCRIPTION_MAP[],2,FALSE))</f>
        <v>Wi-Fi MAC Address ACL Profile name (alias).</v>
      </c>
      <c r="H1183" s="32" t="s">
        <v>565</v>
      </c>
      <c r="I1183" s="32" t="s">
        <v>564</v>
      </c>
      <c r="J1183" s="32" t="s">
        <v>552</v>
      </c>
      <c r="K1183" s="34" t="s">
        <v>1</v>
      </c>
      <c r="L1183" s="34" t="s">
        <v>1194</v>
      </c>
      <c r="M1183" s="34" t="s">
        <v>1</v>
      </c>
      <c r="N1183" s="72" t="str">
        <f t="shared" si="18"/>
        <v xml:space="preserve">Possible values are any string with length from 1 up to 64 chars. </v>
      </c>
    </row>
    <row r="1184" spans="1:14" s="1" customFormat="1" x14ac:dyDescent="0.25">
      <c r="A1184" s="33">
        <f>VLOOKUP(C1184,_RESOURCE_MAP[],3,FALSE)</f>
        <v>2</v>
      </c>
      <c r="B1184" s="25" t="str">
        <f>IFERROR(VLOOKUP(C1184,_PACKAGES_MAP[],3,FALSE),"-")</f>
        <v>-</v>
      </c>
      <c r="C1184" s="32" t="s">
        <v>1646</v>
      </c>
      <c r="D1184" s="32" t="s">
        <v>19</v>
      </c>
      <c r="E1184" s="32" t="s">
        <v>1659</v>
      </c>
      <c r="F1184" s="32" t="str">
        <f>VLOOKUP(C1184,_RESOURCE_MAP[],2,FALSE)</f>
        <v>Wi-Fi MAC Address ACL Profile</v>
      </c>
      <c r="G1184" s="46" t="str">
        <f>CONCATENATE(F1184," ",VLOOKUP(E1184,_FIELDS_DESCRIPTION_MAP[],2,FALSE))</f>
        <v>Wi-Fi MAC Address ACL Profile notification flag.</v>
      </c>
      <c r="H1184" s="32" t="s">
        <v>567</v>
      </c>
      <c r="I1184" s="32" t="s">
        <v>564</v>
      </c>
      <c r="J1184" s="32" t="s">
        <v>561</v>
      </c>
      <c r="K1184" s="34" t="s">
        <v>1219</v>
      </c>
      <c r="L1184" s="34" t="s">
        <v>1666</v>
      </c>
      <c r="M1184" s="34" t="s">
        <v>1</v>
      </c>
      <c r="N1184" s="72" t="str">
        <f t="shared" si="18"/>
        <v xml:space="preserve">Default Value is "false". Possible values are "true" (generates an event each time a stations attempts to connect) or "false". </v>
      </c>
    </row>
    <row r="1185" spans="1:14" s="1" customFormat="1" x14ac:dyDescent="0.25">
      <c r="A1185" s="33">
        <f>VLOOKUP(C1185,_RESOURCE_MAP[],3,FALSE)</f>
        <v>2</v>
      </c>
      <c r="B1185" s="25" t="str">
        <f>IFERROR(VLOOKUP(C1185,_PACKAGES_MAP[],3,FALSE),"-")</f>
        <v>-</v>
      </c>
      <c r="C1185" s="32" t="s">
        <v>1646</v>
      </c>
      <c r="D1185" s="32" t="s">
        <v>19</v>
      </c>
      <c r="E1185" s="32" t="s">
        <v>1655</v>
      </c>
      <c r="F1185" s="32" t="str">
        <f>VLOOKUP(C1185,_RESOURCE_MAP[],2,FALSE)</f>
        <v>Wi-Fi MAC Address ACL Profile</v>
      </c>
      <c r="G1185" s="46" t="str">
        <f>CONCATENATE(F1185," ",VLOOKUP(E1185,_FIELDS_DESCRIPTION_MAP[],2,FALSE))</f>
        <v>Wi-Fi MAC Address ACL Profile BSS or ESS Id.</v>
      </c>
      <c r="H1185" s="32" t="s">
        <v>565</v>
      </c>
      <c r="I1185" s="32" t="s">
        <v>564</v>
      </c>
      <c r="J1185" s="32" t="s">
        <v>552</v>
      </c>
      <c r="K1185" s="34" t="s">
        <v>1</v>
      </c>
      <c r="L1185" s="34" t="s">
        <v>2535</v>
      </c>
      <c r="M1185" s="34" t="s">
        <v>1</v>
      </c>
      <c r="N1185" s="72" t="str">
        <f t="shared" si="18"/>
        <v xml:space="preserve">Possible values are an existing "Interfaces.Physical.Network.LAN.Wi-Fi.Radios.{RadioId}.BSSs.{BSSId}" or "Interfaces.Physical.Network.LAN.Wi-Fi.ESSs.{ESSsId}" object.. </v>
      </c>
    </row>
    <row r="1186" spans="1:14" s="1" customFormat="1" x14ac:dyDescent="0.25">
      <c r="A1186" s="33">
        <f>VLOOKUP(C1186,_RESOURCE_MAP[],3,FALSE)</f>
        <v>2</v>
      </c>
      <c r="B1186" s="25" t="str">
        <f>IFERROR(VLOOKUP(C1186,_PACKAGES_MAP[],3,FALSE),"-")</f>
        <v>-</v>
      </c>
      <c r="C1186" s="32" t="s">
        <v>1646</v>
      </c>
      <c r="D1186" s="32" t="s">
        <v>20</v>
      </c>
      <c r="E1186" s="32" t="s">
        <v>569</v>
      </c>
      <c r="F1186" s="32" t="str">
        <f>VLOOKUP(C1186,_RESOURCE_MAP[],2,FALSE)</f>
        <v>Wi-Fi MAC Address ACL Profile</v>
      </c>
      <c r="G1186" s="46" t="str">
        <f>CONCATENATE(F1186," ",VLOOKUP(E1186,_FIELDS_DESCRIPTION_MAP[],2,FALSE))</f>
        <v>Wi-Fi MAC Address ACL Profile maximum number of returned entries.</v>
      </c>
      <c r="H1186" s="32" t="s">
        <v>570</v>
      </c>
      <c r="I1186" s="32" t="s">
        <v>563</v>
      </c>
      <c r="J1186" s="32" t="s">
        <v>561</v>
      </c>
      <c r="K1186" s="34" t="s">
        <v>1186</v>
      </c>
      <c r="L1186" s="34" t="s">
        <v>1205</v>
      </c>
      <c r="M1186" s="34" t="s">
        <v>1</v>
      </c>
      <c r="N1186" s="72" t="str">
        <f t="shared" si="18"/>
        <v xml:space="preserve">Default Value is "0". Possible values are &gt;= 0. </v>
      </c>
    </row>
    <row r="1187" spans="1:14" s="1" customFormat="1" x14ac:dyDescent="0.25">
      <c r="A1187" s="33">
        <f>VLOOKUP(C1187,_RESOURCE_MAP[],3,FALSE)</f>
        <v>2</v>
      </c>
      <c r="B1187" s="25" t="str">
        <f>IFERROR(VLOOKUP(C1187,_PACKAGES_MAP[],3,FALSE),"-")</f>
        <v>-</v>
      </c>
      <c r="C1187" s="32" t="s">
        <v>1646</v>
      </c>
      <c r="D1187" s="32" t="s">
        <v>20</v>
      </c>
      <c r="E1187" s="32" t="s">
        <v>20</v>
      </c>
      <c r="F1187" s="32" t="str">
        <f>VLOOKUP(C1187,_RESOURCE_MAP[],2,FALSE)</f>
        <v>Wi-Fi MAC Address ACL Profile</v>
      </c>
      <c r="G1187" s="46" t="str">
        <f>CONCATENATE(F1187," ",VLOOKUP(E1187,_FIELDS_DESCRIPTION_MAP[],2,FALSE))</f>
        <v>Wi-Fi MAC Address ACL Profile list of entries.</v>
      </c>
      <c r="H1187" s="32" t="s">
        <v>20</v>
      </c>
      <c r="I1187" s="32" t="s">
        <v>572</v>
      </c>
      <c r="J1187" s="32" t="s">
        <v>1</v>
      </c>
      <c r="K1187" s="34" t="s">
        <v>1</v>
      </c>
      <c r="L1187" s="34" t="s">
        <v>1</v>
      </c>
      <c r="M1187" s="34" t="s">
        <v>1</v>
      </c>
      <c r="N1187" s="72" t="str">
        <f t="shared" si="18"/>
        <v>-</v>
      </c>
    </row>
    <row r="1188" spans="1:14" s="1" customFormat="1" x14ac:dyDescent="0.25">
      <c r="A1188" s="33">
        <f>VLOOKUP(C1188,_RESOURCE_MAP[],3,FALSE)</f>
        <v>2</v>
      </c>
      <c r="B1188" s="25" t="str">
        <f>IFERROR(VLOOKUP(C1188,_PACKAGES_MAP[],3,FALSE),"-")</f>
        <v>-</v>
      </c>
      <c r="C1188" s="32" t="s">
        <v>1646</v>
      </c>
      <c r="D1188" s="32" t="s">
        <v>20</v>
      </c>
      <c r="E1188" s="32" t="s">
        <v>571</v>
      </c>
      <c r="F1188" s="32" t="str">
        <f>VLOOKUP(C1188,_RESOURCE_MAP[],2,FALSE)</f>
        <v>Wi-Fi MAC Address ACL Profile</v>
      </c>
      <c r="G1188" s="46" t="str">
        <f>CONCATENATE(F1188," ",VLOOKUP(E1188,_FIELDS_DESCRIPTION_MAP[],2,FALSE))</f>
        <v>Wi-Fi MAC Address ACL Profile list start offset.</v>
      </c>
      <c r="H1188" s="32" t="s">
        <v>570</v>
      </c>
      <c r="I1188" s="32" t="s">
        <v>563</v>
      </c>
      <c r="J1188" s="32" t="s">
        <v>561</v>
      </c>
      <c r="K1188" s="34" t="s">
        <v>1186</v>
      </c>
      <c r="L1188" s="34" t="s">
        <v>1205</v>
      </c>
      <c r="M1188" s="34" t="s">
        <v>1</v>
      </c>
      <c r="N1188" s="72" t="str">
        <f t="shared" si="18"/>
        <v xml:space="preserve">Default Value is "0". Possible values are &gt;= 0. </v>
      </c>
    </row>
    <row r="1189" spans="1:14" s="1" customFormat="1" x14ac:dyDescent="0.25">
      <c r="A1189" s="33">
        <f>VLOOKUP(C1189,_RESOURCE_MAP[],3,FALSE)</f>
        <v>2</v>
      </c>
      <c r="B1189" s="25" t="str">
        <f>IFERROR(VLOOKUP(C1189,_PACKAGES_MAP[],3,FALSE),"-")</f>
        <v>-</v>
      </c>
      <c r="C1189" s="32" t="s">
        <v>1647</v>
      </c>
      <c r="D1189" s="32" t="s">
        <v>22</v>
      </c>
      <c r="E1189" s="32" t="s">
        <v>566</v>
      </c>
      <c r="F1189" s="32" t="str">
        <f>VLOOKUP(C1189,_RESOURCE_MAP[],2,FALSE)</f>
        <v>Wi-Fi MAC Address ACL Profile</v>
      </c>
      <c r="G1189" s="46" t="str">
        <f>CONCATENATE(F1189," ",VLOOKUP(E1189,_FIELDS_DESCRIPTION_MAP[],2,FALSE))</f>
        <v>Wi-Fi MAC Address ACL Profile administrative status.</v>
      </c>
      <c r="H1189" s="32" t="s">
        <v>567</v>
      </c>
      <c r="I1189" s="32" t="s">
        <v>572</v>
      </c>
      <c r="J1189" s="32" t="s">
        <v>1</v>
      </c>
      <c r="K1189" s="34" t="s">
        <v>1</v>
      </c>
      <c r="L1189" s="34" t="s">
        <v>1184</v>
      </c>
      <c r="M1189" s="34" t="s">
        <v>1</v>
      </c>
      <c r="N1189" s="72" t="str">
        <f t="shared" si="18"/>
        <v xml:space="preserve">Possible values are "true" or "false". </v>
      </c>
    </row>
    <row r="1190" spans="1:14" s="1" customFormat="1" x14ac:dyDescent="0.25">
      <c r="A1190" s="33">
        <f>VLOOKUP(C1190,_RESOURCE_MAP[],3,FALSE)</f>
        <v>2</v>
      </c>
      <c r="B1190" s="25" t="str">
        <f>IFERROR(VLOOKUP(C1190,_PACKAGES_MAP[],3,FALSE),"-")</f>
        <v>-</v>
      </c>
      <c r="C1190" s="32" t="s">
        <v>1647</v>
      </c>
      <c r="D1190" s="32" t="s">
        <v>22</v>
      </c>
      <c r="E1190" s="32" t="s">
        <v>558</v>
      </c>
      <c r="F1190" s="32" t="str">
        <f>VLOOKUP(C1190,_RESOURCE_MAP[],2,FALSE)</f>
        <v>Wi-Fi MAC Address ACL Profile</v>
      </c>
      <c r="G1190" s="46" t="str">
        <f>CONCATENATE(F1190," ",VLOOKUP(E1190,_FIELDS_DESCRIPTION_MAP[],2,FALSE))</f>
        <v>Wi-Fi MAC Address ACL Profile unique identifier.</v>
      </c>
      <c r="H1190" s="32" t="s">
        <v>565</v>
      </c>
      <c r="I1190" s="32" t="s">
        <v>572</v>
      </c>
      <c r="J1190" s="32" t="s">
        <v>1</v>
      </c>
      <c r="K1190" s="34" t="s">
        <v>1</v>
      </c>
      <c r="L1190" s="34" t="s">
        <v>1194</v>
      </c>
      <c r="M1190" s="34" t="s">
        <v>1</v>
      </c>
      <c r="N1190" s="72" t="str">
        <f t="shared" si="18"/>
        <v xml:space="preserve">Possible values are any string with length from 1 up to 64 chars. </v>
      </c>
    </row>
    <row r="1191" spans="1:14" s="1" customFormat="1" x14ac:dyDescent="0.25">
      <c r="A1191" s="33">
        <f>VLOOKUP(C1191,_RESOURCE_MAP[],3,FALSE)</f>
        <v>2</v>
      </c>
      <c r="B1191" s="25" t="str">
        <f>IFERROR(VLOOKUP(C1191,_PACKAGES_MAP[],3,FALSE),"-")</f>
        <v>-</v>
      </c>
      <c r="C1191" s="32" t="s">
        <v>1647</v>
      </c>
      <c r="D1191" s="32" t="s">
        <v>22</v>
      </c>
      <c r="E1191" s="32" t="s">
        <v>669</v>
      </c>
      <c r="F1191" s="32" t="str">
        <f>VLOOKUP(C1191,_RESOURCE_MAP[],2,FALSE)</f>
        <v>Wi-Fi MAC Address ACL Profile</v>
      </c>
      <c r="G1191" s="46" t="str">
        <f>CONCATENATE(F1191," ",VLOOKUP(E1191,_FIELDS_DESCRIPTION_MAP[],2,FALSE))</f>
        <v>Wi-Fi MAC Address ACL Profile mode.</v>
      </c>
      <c r="H1191" s="32" t="s">
        <v>565</v>
      </c>
      <c r="I1191" s="32" t="s">
        <v>572</v>
      </c>
      <c r="J1191" s="32" t="s">
        <v>1</v>
      </c>
      <c r="K1191" s="34" t="s">
        <v>1</v>
      </c>
      <c r="L1191" s="34" t="s">
        <v>1656</v>
      </c>
      <c r="M1191" s="34" t="s">
        <v>1</v>
      </c>
      <c r="N1191" s="72" t="str">
        <f t="shared" si="18"/>
        <v xml:space="preserve">Possible values are "Whitelist" or "Blacklist". </v>
      </c>
    </row>
    <row r="1192" spans="1:14" s="1" customFormat="1" x14ac:dyDescent="0.25">
      <c r="A1192" s="33">
        <f>VLOOKUP(C1192,_RESOURCE_MAP[],3,FALSE)</f>
        <v>2</v>
      </c>
      <c r="B1192" s="25" t="str">
        <f>IFERROR(VLOOKUP(C1192,_PACKAGES_MAP[],3,FALSE),"-")</f>
        <v>-</v>
      </c>
      <c r="C1192" s="32" t="s">
        <v>1647</v>
      </c>
      <c r="D1192" s="32" t="s">
        <v>22</v>
      </c>
      <c r="E1192" s="32" t="s">
        <v>360</v>
      </c>
      <c r="F1192" s="32" t="str">
        <f>VLOOKUP(C1192,_RESOURCE_MAP[],2,FALSE)</f>
        <v>Wi-Fi MAC Address ACL Profile</v>
      </c>
      <c r="G1192" s="46" t="str">
        <f>CONCATENATE(F1192," ",VLOOKUP(E1192,_FIELDS_DESCRIPTION_MAP[],2,FALSE))</f>
        <v>Wi-Fi MAC Address ACL Profile name (alias).</v>
      </c>
      <c r="H1192" s="32" t="s">
        <v>565</v>
      </c>
      <c r="I1192" s="32" t="s">
        <v>572</v>
      </c>
      <c r="J1192" s="32" t="s">
        <v>1</v>
      </c>
      <c r="K1192" s="34" t="s">
        <v>1</v>
      </c>
      <c r="L1192" s="34" t="s">
        <v>1194</v>
      </c>
      <c r="M1192" s="34" t="s">
        <v>1</v>
      </c>
      <c r="N1192" s="72" t="str">
        <f t="shared" si="18"/>
        <v xml:space="preserve">Possible values are any string with length from 1 up to 64 chars. </v>
      </c>
    </row>
    <row r="1193" spans="1:14" s="1" customFormat="1" x14ac:dyDescent="0.25">
      <c r="A1193" s="33">
        <f>VLOOKUP(C1193,_RESOURCE_MAP[],3,FALSE)</f>
        <v>2</v>
      </c>
      <c r="B1193" s="25" t="str">
        <f>IFERROR(VLOOKUP(C1193,_PACKAGES_MAP[],3,FALSE),"-")</f>
        <v>-</v>
      </c>
      <c r="C1193" s="32" t="s">
        <v>1647</v>
      </c>
      <c r="D1193" s="32" t="s">
        <v>22</v>
      </c>
      <c r="E1193" s="32" t="s">
        <v>1659</v>
      </c>
      <c r="F1193" s="32" t="str">
        <f>VLOOKUP(C1193,_RESOURCE_MAP[],2,FALSE)</f>
        <v>Wi-Fi MAC Address ACL Profile</v>
      </c>
      <c r="G1193" s="46" t="str">
        <f>CONCATENATE(F1193," ",VLOOKUP(E1193,_FIELDS_DESCRIPTION_MAP[],2,FALSE))</f>
        <v>Wi-Fi MAC Address ACL Profile notification flag.</v>
      </c>
      <c r="H1193" s="32" t="s">
        <v>567</v>
      </c>
      <c r="I1193" s="32" t="s">
        <v>572</v>
      </c>
      <c r="J1193" s="32" t="s">
        <v>1</v>
      </c>
      <c r="K1193" s="34" t="s">
        <v>1</v>
      </c>
      <c r="L1193" s="34" t="s">
        <v>1666</v>
      </c>
      <c r="M1193" s="34" t="s">
        <v>1</v>
      </c>
      <c r="N1193" s="72" t="str">
        <f t="shared" si="18"/>
        <v xml:space="preserve">Possible values are "true" (generates an event each time a stations attempts to connect) or "false". </v>
      </c>
    </row>
    <row r="1194" spans="1:14" s="1" customFormat="1" x14ac:dyDescent="0.25">
      <c r="A1194" s="33">
        <f>VLOOKUP(C1194,_RESOURCE_MAP[],3,FALSE)</f>
        <v>2</v>
      </c>
      <c r="B1194" s="25" t="str">
        <f>IFERROR(VLOOKUP(C1194,_PACKAGES_MAP[],3,FALSE),"-")</f>
        <v>-</v>
      </c>
      <c r="C1194" s="32" t="s">
        <v>1647</v>
      </c>
      <c r="D1194" s="32" t="s">
        <v>22</v>
      </c>
      <c r="E1194" s="32" t="s">
        <v>1655</v>
      </c>
      <c r="F1194" s="32" t="str">
        <f>VLOOKUP(C1194,_RESOURCE_MAP[],2,FALSE)</f>
        <v>Wi-Fi MAC Address ACL Profile</v>
      </c>
      <c r="G1194" s="46" t="str">
        <f>CONCATENATE(F1194," ",VLOOKUP(E1194,_FIELDS_DESCRIPTION_MAP[],2,FALSE))</f>
        <v>Wi-Fi MAC Address ACL Profile BSS or ESS Id.</v>
      </c>
      <c r="H1194" s="32" t="s">
        <v>565</v>
      </c>
      <c r="I1194" s="32" t="s">
        <v>572</v>
      </c>
      <c r="J1194" s="32" t="s">
        <v>1</v>
      </c>
      <c r="K1194" s="34" t="s">
        <v>1</v>
      </c>
      <c r="L1194" s="34" t="s">
        <v>2535</v>
      </c>
      <c r="M1194" s="34" t="s">
        <v>1</v>
      </c>
      <c r="N1194" s="72" t="str">
        <f t="shared" si="18"/>
        <v xml:space="preserve">Possible values are an existing "Interfaces.Physical.Network.LAN.Wi-Fi.Radios.{RadioId}.BSSs.{BSSId}" or "Interfaces.Physical.Network.LAN.Wi-Fi.ESSs.{ESSsId}" object.. </v>
      </c>
    </row>
    <row r="1195" spans="1:14" s="1" customFormat="1" x14ac:dyDescent="0.25">
      <c r="A1195" s="33">
        <f>VLOOKUP(C1195,_RESOURCE_MAP[],3,FALSE)</f>
        <v>2</v>
      </c>
      <c r="B1195" s="25" t="str">
        <f>IFERROR(VLOOKUP(C1195,_PACKAGES_MAP[],3,FALSE),"-")</f>
        <v>-</v>
      </c>
      <c r="C1195" s="32" t="s">
        <v>1647</v>
      </c>
      <c r="D1195" s="32" t="s">
        <v>22</v>
      </c>
      <c r="E1195" s="32" t="s">
        <v>579</v>
      </c>
      <c r="F1195" s="32" t="str">
        <f>VLOOKUP(C1195,_RESOURCE_MAP[],2,FALSE)</f>
        <v>Wi-Fi MAC Address ACL Profile</v>
      </c>
      <c r="G1195" s="46" t="str">
        <f>CONCATENATE(F1195," ",VLOOKUP(E1195,_FIELDS_DESCRIPTION_MAP[],2,FALSE))</f>
        <v>Wi-Fi MAC Address ACL Profile operational status.</v>
      </c>
      <c r="H1195" s="32" t="s">
        <v>565</v>
      </c>
      <c r="I1195" s="32" t="s">
        <v>572</v>
      </c>
      <c r="J1195" s="32" t="s">
        <v>1</v>
      </c>
      <c r="K1195" s="34" t="s">
        <v>1</v>
      </c>
      <c r="L1195" s="34" t="s">
        <v>1289</v>
      </c>
      <c r="M1195" s="34" t="s">
        <v>1</v>
      </c>
      <c r="N1195" s="72" t="str">
        <f t="shared" si="18"/>
        <v xml:space="preserve">Possible values are "Active", "Disabled", "Error". </v>
      </c>
    </row>
    <row r="1196" spans="1:14" s="1" customFormat="1" x14ac:dyDescent="0.25">
      <c r="A1196" s="33">
        <f>VLOOKUP(C1196,_RESOURCE_MAP[],3,FALSE)</f>
        <v>2</v>
      </c>
      <c r="B1196" s="25" t="str">
        <f>IFERROR(VLOOKUP(C1196,_PACKAGES_MAP[],3,FALSE),"-")</f>
        <v>-</v>
      </c>
      <c r="C1196" s="32" t="s">
        <v>1647</v>
      </c>
      <c r="D1196" s="32" t="s">
        <v>21</v>
      </c>
      <c r="E1196" s="32" t="s">
        <v>566</v>
      </c>
      <c r="F1196" s="32" t="str">
        <f>VLOOKUP(C1196,_RESOURCE_MAP[],2,FALSE)</f>
        <v>Wi-Fi MAC Address ACL Profile</v>
      </c>
      <c r="G1196" s="46" t="str">
        <f>CONCATENATE(F1196," ",VLOOKUP(E1196,_FIELDS_DESCRIPTION_MAP[],2,FALSE))</f>
        <v>Wi-Fi MAC Address ACL Profile administrative status.</v>
      </c>
      <c r="H1196" s="32" t="s">
        <v>567</v>
      </c>
      <c r="I1196" s="32" t="s">
        <v>564</v>
      </c>
      <c r="J1196" s="32" t="s">
        <v>561</v>
      </c>
      <c r="K1196" s="34" t="s">
        <v>1658</v>
      </c>
      <c r="L1196" s="34" t="s">
        <v>1184</v>
      </c>
      <c r="M1196" s="34" t="s">
        <v>1</v>
      </c>
      <c r="N1196" s="72" t="str">
        <f t="shared" si="18"/>
        <v xml:space="preserve">Default Value is "the existing configuration". Possible values are "true" or "false". </v>
      </c>
    </row>
    <row r="1197" spans="1:14" s="1" customFormat="1" x14ac:dyDescent="0.25">
      <c r="A1197" s="33">
        <f>VLOOKUP(C1197,_RESOURCE_MAP[],3,FALSE)</f>
        <v>2</v>
      </c>
      <c r="B1197" s="25" t="str">
        <f>IFERROR(VLOOKUP(C1197,_PACKAGES_MAP[],3,FALSE),"-")</f>
        <v>-</v>
      </c>
      <c r="C1197" s="32" t="s">
        <v>1647</v>
      </c>
      <c r="D1197" s="32" t="s">
        <v>21</v>
      </c>
      <c r="E1197" s="32" t="s">
        <v>669</v>
      </c>
      <c r="F1197" s="32" t="str">
        <f>VLOOKUP(C1197,_RESOURCE_MAP[],2,FALSE)</f>
        <v>Wi-Fi MAC Address ACL Profile</v>
      </c>
      <c r="G1197" s="46" t="str">
        <f>CONCATENATE(F1197," ",VLOOKUP(E1197,_FIELDS_DESCRIPTION_MAP[],2,FALSE))</f>
        <v>Wi-Fi MAC Address ACL Profile mode.</v>
      </c>
      <c r="H1197" s="32" t="s">
        <v>565</v>
      </c>
      <c r="I1197" s="32" t="s">
        <v>564</v>
      </c>
      <c r="J1197" s="32" t="s">
        <v>561</v>
      </c>
      <c r="K1197" s="34" t="s">
        <v>1658</v>
      </c>
      <c r="L1197" s="34" t="s">
        <v>1656</v>
      </c>
      <c r="M1197" s="34" t="s">
        <v>1</v>
      </c>
      <c r="N1197" s="72" t="str">
        <f t="shared" si="18"/>
        <v xml:space="preserve">Default Value is "the existing configuration". Possible values are "Whitelist" or "Blacklist". </v>
      </c>
    </row>
    <row r="1198" spans="1:14" s="1" customFormat="1" x14ac:dyDescent="0.25">
      <c r="A1198" s="33">
        <f>VLOOKUP(C1198,_RESOURCE_MAP[],3,FALSE)</f>
        <v>2</v>
      </c>
      <c r="B1198" s="25" t="str">
        <f>IFERROR(VLOOKUP(C1198,_PACKAGES_MAP[],3,FALSE),"-")</f>
        <v>-</v>
      </c>
      <c r="C1198" s="32" t="s">
        <v>1647</v>
      </c>
      <c r="D1198" s="32" t="s">
        <v>21</v>
      </c>
      <c r="E1198" s="32" t="s">
        <v>360</v>
      </c>
      <c r="F1198" s="32" t="str">
        <f>VLOOKUP(C1198,_RESOURCE_MAP[],2,FALSE)</f>
        <v>Wi-Fi MAC Address ACL Profile</v>
      </c>
      <c r="G1198" s="46" t="str">
        <f>CONCATENATE(F1198," ",VLOOKUP(E1198,_FIELDS_DESCRIPTION_MAP[],2,FALSE))</f>
        <v>Wi-Fi MAC Address ACL Profile name (alias).</v>
      </c>
      <c r="H1198" s="32" t="s">
        <v>565</v>
      </c>
      <c r="I1198" s="32" t="s">
        <v>564</v>
      </c>
      <c r="J1198" s="32" t="s">
        <v>561</v>
      </c>
      <c r="K1198" s="34" t="s">
        <v>1658</v>
      </c>
      <c r="L1198" s="34" t="s">
        <v>1194</v>
      </c>
      <c r="M1198" s="34" t="s">
        <v>1</v>
      </c>
      <c r="N1198" s="72" t="str">
        <f t="shared" si="18"/>
        <v xml:space="preserve">Default Value is "the existing configuration". Possible values are any string with length from 1 up to 64 chars. </v>
      </c>
    </row>
    <row r="1199" spans="1:14" s="1" customFormat="1" x14ac:dyDescent="0.25">
      <c r="A1199" s="33">
        <f>VLOOKUP(C1199,_RESOURCE_MAP[],3,FALSE)</f>
        <v>2</v>
      </c>
      <c r="B1199" s="25" t="str">
        <f>IFERROR(VLOOKUP(C1199,_PACKAGES_MAP[],3,FALSE),"-")</f>
        <v>-</v>
      </c>
      <c r="C1199" s="32" t="s">
        <v>1647</v>
      </c>
      <c r="D1199" s="32" t="s">
        <v>21</v>
      </c>
      <c r="E1199" s="32" t="s">
        <v>1659</v>
      </c>
      <c r="F1199" s="32" t="str">
        <f>VLOOKUP(C1199,_RESOURCE_MAP[],2,FALSE)</f>
        <v>Wi-Fi MAC Address ACL Profile</v>
      </c>
      <c r="G1199" s="46" t="str">
        <f>CONCATENATE(F1199," ",VLOOKUP(E1199,_FIELDS_DESCRIPTION_MAP[],2,FALSE))</f>
        <v>Wi-Fi MAC Address ACL Profile notification flag.</v>
      </c>
      <c r="H1199" s="32" t="s">
        <v>567</v>
      </c>
      <c r="I1199" s="32" t="s">
        <v>564</v>
      </c>
      <c r="J1199" s="32" t="s">
        <v>561</v>
      </c>
      <c r="K1199" s="34" t="s">
        <v>1658</v>
      </c>
      <c r="L1199" s="34" t="s">
        <v>1666</v>
      </c>
      <c r="M1199" s="34" t="s">
        <v>1</v>
      </c>
      <c r="N1199" s="72" t="str">
        <f t="shared" si="18"/>
        <v xml:space="preserve">Default Value is "the existing configuration". Possible values are "true" (generates an event each time a stations attempts to connect) or "false". </v>
      </c>
    </row>
    <row r="1200" spans="1:14" s="1" customFormat="1" x14ac:dyDescent="0.25">
      <c r="A1200" s="33">
        <f>VLOOKUP(C1200,_RESOURCE_MAP[],3,FALSE)</f>
        <v>2</v>
      </c>
      <c r="B1200" s="25" t="str">
        <f>IFERROR(VLOOKUP(C1200,_PACKAGES_MAP[],3,FALSE),"-")</f>
        <v>-</v>
      </c>
      <c r="C1200" s="32" t="s">
        <v>1647</v>
      </c>
      <c r="D1200" s="32" t="s">
        <v>21</v>
      </c>
      <c r="E1200" s="32" t="s">
        <v>1655</v>
      </c>
      <c r="F1200" s="32" t="str">
        <f>VLOOKUP(C1200,_RESOURCE_MAP[],2,FALSE)</f>
        <v>Wi-Fi MAC Address ACL Profile</v>
      </c>
      <c r="G1200" s="46" t="str">
        <f>CONCATENATE(F1200," ",VLOOKUP(E1200,_FIELDS_DESCRIPTION_MAP[],2,FALSE))</f>
        <v>Wi-Fi MAC Address ACL Profile BSS or ESS Id.</v>
      </c>
      <c r="H1200" s="32" t="s">
        <v>565</v>
      </c>
      <c r="I1200" s="32" t="s">
        <v>564</v>
      </c>
      <c r="J1200" s="32" t="s">
        <v>561</v>
      </c>
      <c r="K1200" s="34" t="s">
        <v>1658</v>
      </c>
      <c r="L1200" s="34" t="s">
        <v>2535</v>
      </c>
      <c r="M1200" s="34" t="s">
        <v>1</v>
      </c>
      <c r="N1200" s="72" t="str">
        <f t="shared" si="18"/>
        <v xml:space="preserve">Default Value is "the existing configuration". Possible values are an existing "Interfaces.Physical.Network.LAN.Wi-Fi.Radios.{RadioId}.BSSs.{BSSId}" or "Interfaces.Physical.Network.LAN.Wi-Fi.ESSs.{ESSsId}" object.. </v>
      </c>
    </row>
    <row r="1201" spans="1:14" s="1" customFormat="1" x14ac:dyDescent="0.25">
      <c r="A1201" s="33">
        <f>VLOOKUP(C1201,_RESOURCE_MAP[],3,FALSE)</f>
        <v>2</v>
      </c>
      <c r="B1201" s="25" t="str">
        <f>IFERROR(VLOOKUP(C1201,_PACKAGES_MAP[],3,FALSE),"-")</f>
        <v>-</v>
      </c>
      <c r="C1201" s="32" t="s">
        <v>1650</v>
      </c>
      <c r="D1201" s="32" t="s">
        <v>19</v>
      </c>
      <c r="E1201" s="32" t="s">
        <v>566</v>
      </c>
      <c r="F1201" s="32" t="str">
        <f>VLOOKUP(C1201,_RESOURCE_MAP[],2,FALSE)</f>
        <v>Wi-Fi MAC Address ACL Rule</v>
      </c>
      <c r="G1201" s="46" t="str">
        <f>CONCATENATE(F1201," ",VLOOKUP(E1201,_FIELDS_DESCRIPTION_MAP[],2,FALSE))</f>
        <v>Wi-Fi MAC Address ACL Rule administrative status.</v>
      </c>
      <c r="H1201" s="32" t="s">
        <v>567</v>
      </c>
      <c r="I1201" s="32" t="s">
        <v>564</v>
      </c>
      <c r="J1201" s="32" t="s">
        <v>561</v>
      </c>
      <c r="K1201" s="34" t="s">
        <v>1183</v>
      </c>
      <c r="L1201" s="34" t="s">
        <v>1184</v>
      </c>
      <c r="M1201" s="34" t="s">
        <v>1</v>
      </c>
      <c r="N1201" s="72" t="str">
        <f t="shared" si="18"/>
        <v xml:space="preserve">Default Value is "true". Possible values are "true" or "false". </v>
      </c>
    </row>
    <row r="1202" spans="1:14" s="1" customFormat="1" x14ac:dyDescent="0.25">
      <c r="A1202" s="33">
        <f>VLOOKUP(C1202,_RESOURCE_MAP[],3,FALSE)</f>
        <v>2</v>
      </c>
      <c r="B1202" s="25" t="str">
        <f>IFERROR(VLOOKUP(C1202,_PACKAGES_MAP[],3,FALSE),"-")</f>
        <v>-</v>
      </c>
      <c r="C1202" s="32" t="s">
        <v>1650</v>
      </c>
      <c r="D1202" s="32" t="s">
        <v>19</v>
      </c>
      <c r="E1202" s="32" t="s">
        <v>558</v>
      </c>
      <c r="F1202" s="32" t="str">
        <f>VLOOKUP(C1202,_RESOURCE_MAP[],2,FALSE)</f>
        <v>Wi-Fi MAC Address ACL Rule</v>
      </c>
      <c r="G1202" s="46" t="str">
        <f>CONCATENATE(F1202," ",VLOOKUP(E1202,_FIELDS_DESCRIPTION_MAP[],2,FALSE))</f>
        <v>Wi-Fi MAC Address ACL Rule unique identifier.</v>
      </c>
      <c r="H1202" s="32" t="s">
        <v>565</v>
      </c>
      <c r="I1202" s="32" t="s">
        <v>563</v>
      </c>
      <c r="J1202" s="32" t="s">
        <v>561</v>
      </c>
      <c r="K1202" s="34" t="s">
        <v>1185</v>
      </c>
      <c r="L1202" s="34" t="s">
        <v>1194</v>
      </c>
      <c r="M1202" s="34" t="s">
        <v>1</v>
      </c>
      <c r="N1202" s="72" t="str">
        <f t="shared" si="18"/>
        <v xml:space="preserve">Default Value is "Integer starting at 0". Possible values are any string with length from 1 up to 64 chars. </v>
      </c>
    </row>
    <row r="1203" spans="1:14" s="1" customFormat="1" x14ac:dyDescent="0.25">
      <c r="A1203" s="33">
        <f>VLOOKUP(C1203,_RESOURCE_MAP[],3,FALSE)</f>
        <v>2</v>
      </c>
      <c r="B1203" s="25" t="str">
        <f>IFERROR(VLOOKUP(C1203,_PACKAGES_MAP[],3,FALSE),"-")</f>
        <v>-</v>
      </c>
      <c r="C1203" s="32" t="s">
        <v>1650</v>
      </c>
      <c r="D1203" s="32" t="s">
        <v>19</v>
      </c>
      <c r="E1203" s="32" t="s">
        <v>636</v>
      </c>
      <c r="F1203" s="32" t="str">
        <f>VLOOKUP(C1203,_RESOURCE_MAP[],2,FALSE)</f>
        <v>Wi-Fi MAC Address ACL Rule</v>
      </c>
      <c r="G1203" s="46" t="str">
        <f>CONCATENATE(F1203," ",VLOOKUP(E1203,_FIELDS_DESCRIPTION_MAP[],2,FALSE))</f>
        <v>Wi-Fi MAC Address ACL Rule MAC address.</v>
      </c>
      <c r="H1203" s="32" t="s">
        <v>2591</v>
      </c>
      <c r="I1203" s="32" t="s">
        <v>564</v>
      </c>
      <c r="J1203" s="32" t="s">
        <v>552</v>
      </c>
      <c r="K1203" s="34" t="s">
        <v>1</v>
      </c>
      <c r="L1203" s="34" t="s">
        <v>1</v>
      </c>
      <c r="M1203" s="34" t="s">
        <v>1241</v>
      </c>
      <c r="N1203" s="72" t="str">
        <f t="shared" si="18"/>
        <v>Format is AA:BB:CC:00:11:22:33.</v>
      </c>
    </row>
    <row r="1204" spans="1:14" s="1" customFormat="1" x14ac:dyDescent="0.25">
      <c r="A1204" s="33">
        <f>VLOOKUP(C1204,_RESOURCE_MAP[],3,FALSE)</f>
        <v>2</v>
      </c>
      <c r="B1204" s="25" t="str">
        <f>IFERROR(VLOOKUP(C1204,_PACKAGES_MAP[],3,FALSE),"-")</f>
        <v>-</v>
      </c>
      <c r="C1204" s="32" t="s">
        <v>1650</v>
      </c>
      <c r="D1204" s="32" t="s">
        <v>19</v>
      </c>
      <c r="E1204" s="32" t="s">
        <v>360</v>
      </c>
      <c r="F1204" s="32" t="str">
        <f>VLOOKUP(C1204,_RESOURCE_MAP[],2,FALSE)</f>
        <v>Wi-Fi MAC Address ACL Rule</v>
      </c>
      <c r="G1204" s="46" t="str">
        <f>CONCATENATE(F1204," ",VLOOKUP(E1204,_FIELDS_DESCRIPTION_MAP[],2,FALSE))</f>
        <v>Wi-Fi MAC Address ACL Rule name (alias).</v>
      </c>
      <c r="H1204" s="32" t="s">
        <v>565</v>
      </c>
      <c r="I1204" s="32" t="s">
        <v>564</v>
      </c>
      <c r="J1204" s="32" t="s">
        <v>552</v>
      </c>
      <c r="K1204" s="34" t="s">
        <v>1</v>
      </c>
      <c r="L1204" s="34" t="s">
        <v>1194</v>
      </c>
      <c r="M1204" s="34" t="s">
        <v>1</v>
      </c>
      <c r="N1204" s="72" t="str">
        <f t="shared" si="18"/>
        <v xml:space="preserve">Possible values are any string with length from 1 up to 64 chars. </v>
      </c>
    </row>
    <row r="1205" spans="1:14" s="1" customFormat="1" x14ac:dyDescent="0.25">
      <c r="A1205" s="33">
        <f>VLOOKUP(C1205,_RESOURCE_MAP[],3,FALSE)</f>
        <v>2</v>
      </c>
      <c r="B1205" s="25" t="str">
        <f>IFERROR(VLOOKUP(C1205,_PACKAGES_MAP[],3,FALSE),"-")</f>
        <v>-</v>
      </c>
      <c r="C1205" s="32" t="s">
        <v>1650</v>
      </c>
      <c r="D1205" s="32" t="s">
        <v>19</v>
      </c>
      <c r="E1205" s="32" t="s">
        <v>1659</v>
      </c>
      <c r="F1205" s="32" t="str">
        <f>VLOOKUP(C1205,_RESOURCE_MAP[],2,FALSE)</f>
        <v>Wi-Fi MAC Address ACL Rule</v>
      </c>
      <c r="G1205" s="46" t="str">
        <f>CONCATENATE(F1205," ",VLOOKUP(E1205,_FIELDS_DESCRIPTION_MAP[],2,FALSE))</f>
        <v>Wi-Fi MAC Address ACL Rule notification flag.</v>
      </c>
      <c r="H1205" s="32" t="s">
        <v>567</v>
      </c>
      <c r="I1205" s="32" t="s">
        <v>564</v>
      </c>
      <c r="J1205" s="32" t="s">
        <v>561</v>
      </c>
      <c r="K1205" s="34" t="s">
        <v>1183</v>
      </c>
      <c r="L1205" s="34" t="s">
        <v>1660</v>
      </c>
      <c r="M1205" s="34" t="s">
        <v>1</v>
      </c>
      <c r="N1205" s="72" t="str">
        <f t="shared" si="18"/>
        <v xml:space="preserve">Default Value is "true". Possible values are "true" (will trigger an event each time the specified stations attempts to connect) or "false". </v>
      </c>
    </row>
    <row r="1206" spans="1:14" s="1" customFormat="1" x14ac:dyDescent="0.25">
      <c r="A1206" s="33">
        <f>VLOOKUP(C1206,_RESOURCE_MAP[],3,FALSE)</f>
        <v>2</v>
      </c>
      <c r="B1206" s="25" t="str">
        <f>IFERROR(VLOOKUP(C1206,_PACKAGES_MAP[],3,FALSE),"-")</f>
        <v>-</v>
      </c>
      <c r="C1206" s="32" t="s">
        <v>1650</v>
      </c>
      <c r="D1206" s="32" t="s">
        <v>20</v>
      </c>
      <c r="E1206" s="32" t="s">
        <v>569</v>
      </c>
      <c r="F1206" s="32" t="str">
        <f>VLOOKUP(C1206,_RESOURCE_MAP[],2,FALSE)</f>
        <v>Wi-Fi MAC Address ACL Rule</v>
      </c>
      <c r="G1206" s="46" t="str">
        <f>CONCATENATE(F1206," ",VLOOKUP(E1206,_FIELDS_DESCRIPTION_MAP[],2,FALSE))</f>
        <v>Wi-Fi MAC Address ACL Rule maximum number of returned entries.</v>
      </c>
      <c r="H1206" s="32" t="s">
        <v>570</v>
      </c>
      <c r="I1206" s="32" t="s">
        <v>563</v>
      </c>
      <c r="J1206" s="32" t="s">
        <v>561</v>
      </c>
      <c r="K1206" s="34" t="s">
        <v>1186</v>
      </c>
      <c r="L1206" s="34" t="s">
        <v>1187</v>
      </c>
      <c r="M1206" s="34" t="s">
        <v>1</v>
      </c>
      <c r="N1206" s="72" t="str">
        <f t="shared" si="18"/>
        <v xml:space="preserve">Default Value is "0". Possible values are "0" to fetch all entries or positive integer. </v>
      </c>
    </row>
    <row r="1207" spans="1:14" s="1" customFormat="1" x14ac:dyDescent="0.25">
      <c r="A1207" s="33">
        <f>VLOOKUP(C1207,_RESOURCE_MAP[],3,FALSE)</f>
        <v>2</v>
      </c>
      <c r="B1207" s="25" t="str">
        <f>IFERROR(VLOOKUP(C1207,_PACKAGES_MAP[],3,FALSE),"-")</f>
        <v>-</v>
      </c>
      <c r="C1207" s="32" t="s">
        <v>1650</v>
      </c>
      <c r="D1207" s="32" t="s">
        <v>20</v>
      </c>
      <c r="E1207" s="32" t="s">
        <v>20</v>
      </c>
      <c r="F1207" s="32" t="str">
        <f>VLOOKUP(C1207,_RESOURCE_MAP[],2,FALSE)</f>
        <v>Wi-Fi MAC Address ACL Rule</v>
      </c>
      <c r="G1207" s="46" t="str">
        <f>CONCATENATE(F1207," ",VLOOKUP(E1207,_FIELDS_DESCRIPTION_MAP[],2,FALSE))</f>
        <v>Wi-Fi MAC Address ACL Rule list of entries.</v>
      </c>
      <c r="H1207" s="32" t="s">
        <v>20</v>
      </c>
      <c r="I1207" s="32" t="s">
        <v>572</v>
      </c>
      <c r="J1207" s="32" t="s">
        <v>1</v>
      </c>
      <c r="K1207" s="34" t="s">
        <v>1</v>
      </c>
      <c r="L1207" s="34" t="s">
        <v>1</v>
      </c>
      <c r="M1207" s="34" t="s">
        <v>1</v>
      </c>
      <c r="N1207" s="72" t="str">
        <f t="shared" si="18"/>
        <v>-</v>
      </c>
    </row>
    <row r="1208" spans="1:14" s="1" customFormat="1" x14ac:dyDescent="0.25">
      <c r="A1208" s="33">
        <f>VLOOKUP(C1208,_RESOURCE_MAP[],3,FALSE)</f>
        <v>2</v>
      </c>
      <c r="B1208" s="25" t="str">
        <f>IFERROR(VLOOKUP(C1208,_PACKAGES_MAP[],3,FALSE),"-")</f>
        <v>-</v>
      </c>
      <c r="C1208" s="32" t="s">
        <v>1650</v>
      </c>
      <c r="D1208" s="32" t="s">
        <v>20</v>
      </c>
      <c r="E1208" s="32" t="s">
        <v>571</v>
      </c>
      <c r="F1208" s="32" t="str">
        <f>VLOOKUP(C1208,_RESOURCE_MAP[],2,FALSE)</f>
        <v>Wi-Fi MAC Address ACL Rule</v>
      </c>
      <c r="G1208" s="46" t="str">
        <f>CONCATENATE(F1208," ",VLOOKUP(E1208,_FIELDS_DESCRIPTION_MAP[],2,FALSE))</f>
        <v>Wi-Fi MAC Address ACL Rule list start offset.</v>
      </c>
      <c r="H1208" s="32" t="s">
        <v>570</v>
      </c>
      <c r="I1208" s="32" t="s">
        <v>563</v>
      </c>
      <c r="J1208" s="32" t="s">
        <v>561</v>
      </c>
      <c r="K1208" s="34" t="s">
        <v>1186</v>
      </c>
      <c r="L1208" s="34" t="s">
        <v>1187</v>
      </c>
      <c r="M1208" s="34" t="s">
        <v>1</v>
      </c>
      <c r="N1208" s="72" t="str">
        <f t="shared" si="18"/>
        <v xml:space="preserve">Default Value is "0". Possible values are "0" to fetch all entries or positive integer. </v>
      </c>
    </row>
    <row r="1209" spans="1:14" s="1" customFormat="1" x14ac:dyDescent="0.25">
      <c r="A1209" s="33">
        <f>VLOOKUP(C1209,_RESOURCE_MAP[],3,FALSE)</f>
        <v>2</v>
      </c>
      <c r="B1209" s="25" t="str">
        <f>IFERROR(VLOOKUP(C1209,_PACKAGES_MAP[],3,FALSE),"-")</f>
        <v>-</v>
      </c>
      <c r="C1209" s="32" t="s">
        <v>1648</v>
      </c>
      <c r="D1209" s="32" t="s">
        <v>22</v>
      </c>
      <c r="E1209" s="32" t="s">
        <v>566</v>
      </c>
      <c r="F1209" s="32" t="str">
        <f>VLOOKUP(C1209,_RESOURCE_MAP[],2,FALSE)</f>
        <v>Wi-Fi MAC Address ACL Rule</v>
      </c>
      <c r="G1209" s="46" t="str">
        <f>CONCATENATE(F1209," ",VLOOKUP(E1209,_FIELDS_DESCRIPTION_MAP[],2,FALSE))</f>
        <v>Wi-Fi MAC Address ACL Rule administrative status.</v>
      </c>
      <c r="H1209" s="32" t="s">
        <v>567</v>
      </c>
      <c r="I1209" s="32" t="s">
        <v>572</v>
      </c>
      <c r="J1209" s="32" t="s">
        <v>1</v>
      </c>
      <c r="K1209" s="34" t="s">
        <v>1</v>
      </c>
      <c r="L1209" s="34" t="s">
        <v>1184</v>
      </c>
      <c r="M1209" s="34" t="s">
        <v>1</v>
      </c>
      <c r="N1209" s="72" t="str">
        <f t="shared" si="18"/>
        <v xml:space="preserve">Possible values are "true" or "false". </v>
      </c>
    </row>
    <row r="1210" spans="1:14" s="1" customFormat="1" x14ac:dyDescent="0.25">
      <c r="A1210" s="33">
        <f>VLOOKUP(C1210,_RESOURCE_MAP[],3,FALSE)</f>
        <v>2</v>
      </c>
      <c r="B1210" s="25" t="str">
        <f>IFERROR(VLOOKUP(C1210,_PACKAGES_MAP[],3,FALSE),"-")</f>
        <v>-</v>
      </c>
      <c r="C1210" s="32" t="s">
        <v>1648</v>
      </c>
      <c r="D1210" s="32" t="s">
        <v>22</v>
      </c>
      <c r="E1210" s="32" t="s">
        <v>558</v>
      </c>
      <c r="F1210" s="32" t="str">
        <f>VLOOKUP(C1210,_RESOURCE_MAP[],2,FALSE)</f>
        <v>Wi-Fi MAC Address ACL Rule</v>
      </c>
      <c r="G1210" s="46" t="str">
        <f>CONCATENATE(F1210," ",VLOOKUP(E1210,_FIELDS_DESCRIPTION_MAP[],2,FALSE))</f>
        <v>Wi-Fi MAC Address ACL Rule unique identifier.</v>
      </c>
      <c r="H1210" s="32" t="s">
        <v>565</v>
      </c>
      <c r="I1210" s="32" t="s">
        <v>572</v>
      </c>
      <c r="J1210" s="32" t="s">
        <v>1</v>
      </c>
      <c r="K1210" s="34" t="s">
        <v>1</v>
      </c>
      <c r="L1210" s="34" t="s">
        <v>1194</v>
      </c>
      <c r="M1210" s="34" t="s">
        <v>1</v>
      </c>
      <c r="N1210" s="72" t="str">
        <f t="shared" si="18"/>
        <v xml:space="preserve">Possible values are any string with length from 1 up to 64 chars. </v>
      </c>
    </row>
    <row r="1211" spans="1:14" s="1" customFormat="1" x14ac:dyDescent="0.25">
      <c r="A1211" s="33">
        <f>VLOOKUP(C1211,_RESOURCE_MAP[],3,FALSE)</f>
        <v>2</v>
      </c>
      <c r="B1211" s="25" t="str">
        <f>IFERROR(VLOOKUP(C1211,_PACKAGES_MAP[],3,FALSE),"-")</f>
        <v>-</v>
      </c>
      <c r="C1211" s="32" t="s">
        <v>1648</v>
      </c>
      <c r="D1211" s="32" t="s">
        <v>22</v>
      </c>
      <c r="E1211" s="32" t="s">
        <v>636</v>
      </c>
      <c r="F1211" s="32" t="str">
        <f>VLOOKUP(C1211,_RESOURCE_MAP[],2,FALSE)</f>
        <v>Wi-Fi MAC Address ACL Rule</v>
      </c>
      <c r="G1211" s="46" t="str">
        <f>CONCATENATE(F1211," ",VLOOKUP(E1211,_FIELDS_DESCRIPTION_MAP[],2,FALSE))</f>
        <v>Wi-Fi MAC Address ACL Rule MAC address.</v>
      </c>
      <c r="H1211" s="32" t="s">
        <v>2591</v>
      </c>
      <c r="I1211" s="32" t="s">
        <v>572</v>
      </c>
      <c r="J1211" s="32" t="s">
        <v>1</v>
      </c>
      <c r="K1211" s="34" t="s">
        <v>1</v>
      </c>
      <c r="L1211" s="34" t="s">
        <v>1</v>
      </c>
      <c r="M1211" s="34" t="s">
        <v>1241</v>
      </c>
      <c r="N1211" s="72" t="str">
        <f t="shared" si="18"/>
        <v>Format is AA:BB:CC:00:11:22:33.</v>
      </c>
    </row>
    <row r="1212" spans="1:14" s="1" customFormat="1" x14ac:dyDescent="0.25">
      <c r="A1212" s="33">
        <f>VLOOKUP(C1212,_RESOURCE_MAP[],3,FALSE)</f>
        <v>2</v>
      </c>
      <c r="B1212" s="25" t="str">
        <f>IFERROR(VLOOKUP(C1212,_PACKAGES_MAP[],3,FALSE),"-")</f>
        <v>-</v>
      </c>
      <c r="C1212" s="32" t="s">
        <v>1648</v>
      </c>
      <c r="D1212" s="32" t="s">
        <v>22</v>
      </c>
      <c r="E1212" s="32" t="s">
        <v>360</v>
      </c>
      <c r="F1212" s="32" t="str">
        <f>VLOOKUP(C1212,_RESOURCE_MAP[],2,FALSE)</f>
        <v>Wi-Fi MAC Address ACL Rule</v>
      </c>
      <c r="G1212" s="46" t="str">
        <f>CONCATENATE(F1212," ",VLOOKUP(E1212,_FIELDS_DESCRIPTION_MAP[],2,FALSE))</f>
        <v>Wi-Fi MAC Address ACL Rule name (alias).</v>
      </c>
      <c r="H1212" s="32" t="s">
        <v>565</v>
      </c>
      <c r="I1212" s="32" t="s">
        <v>572</v>
      </c>
      <c r="J1212" s="32" t="s">
        <v>1</v>
      </c>
      <c r="K1212" s="34" t="s">
        <v>1</v>
      </c>
      <c r="L1212" s="34" t="s">
        <v>1194</v>
      </c>
      <c r="M1212" s="34" t="s">
        <v>1</v>
      </c>
      <c r="N1212" s="72" t="str">
        <f t="shared" si="18"/>
        <v xml:space="preserve">Possible values are any string with length from 1 up to 64 chars. </v>
      </c>
    </row>
    <row r="1213" spans="1:14" s="1" customFormat="1" x14ac:dyDescent="0.25">
      <c r="A1213" s="33">
        <f>VLOOKUP(C1213,_RESOURCE_MAP[],3,FALSE)</f>
        <v>2</v>
      </c>
      <c r="B1213" s="25" t="str">
        <f>IFERROR(VLOOKUP(C1213,_PACKAGES_MAP[],3,FALSE),"-")</f>
        <v>-</v>
      </c>
      <c r="C1213" s="32" t="s">
        <v>1648</v>
      </c>
      <c r="D1213" s="32" t="s">
        <v>22</v>
      </c>
      <c r="E1213" s="32" t="s">
        <v>1659</v>
      </c>
      <c r="F1213" s="32" t="str">
        <f>VLOOKUP(C1213,_RESOURCE_MAP[],2,FALSE)</f>
        <v>Wi-Fi MAC Address ACL Rule</v>
      </c>
      <c r="G1213" s="46" t="str">
        <f>CONCATENATE(F1213," ",VLOOKUP(E1213,_FIELDS_DESCRIPTION_MAP[],2,FALSE))</f>
        <v>Wi-Fi MAC Address ACL Rule notification flag.</v>
      </c>
      <c r="H1213" s="32" t="s">
        <v>567</v>
      </c>
      <c r="I1213" s="32" t="s">
        <v>572</v>
      </c>
      <c r="J1213" s="32" t="s">
        <v>1</v>
      </c>
      <c r="K1213" s="34" t="s">
        <v>1</v>
      </c>
      <c r="L1213" s="34" t="s">
        <v>1660</v>
      </c>
      <c r="M1213" s="34" t="s">
        <v>1</v>
      </c>
      <c r="N1213" s="72" t="str">
        <f t="shared" si="18"/>
        <v xml:space="preserve">Possible values are "true" (will trigger an event each time the specified stations attempts to connect) or "false". </v>
      </c>
    </row>
    <row r="1214" spans="1:14" s="1" customFormat="1" x14ac:dyDescent="0.25">
      <c r="A1214" s="33">
        <f>VLOOKUP(C1214,_RESOURCE_MAP[],3,FALSE)</f>
        <v>2</v>
      </c>
      <c r="B1214" s="25" t="str">
        <f>IFERROR(VLOOKUP(C1214,_PACKAGES_MAP[],3,FALSE),"-")</f>
        <v>-</v>
      </c>
      <c r="C1214" s="32" t="s">
        <v>1648</v>
      </c>
      <c r="D1214" s="32" t="s">
        <v>21</v>
      </c>
      <c r="E1214" s="32" t="s">
        <v>566</v>
      </c>
      <c r="F1214" s="32" t="str">
        <f>VLOOKUP(C1214,_RESOURCE_MAP[],2,FALSE)</f>
        <v>Wi-Fi MAC Address ACL Rule</v>
      </c>
      <c r="G1214" s="46" t="str">
        <f>CONCATENATE(F1214," ",VLOOKUP(E1214,_FIELDS_DESCRIPTION_MAP[],2,FALSE))</f>
        <v>Wi-Fi MAC Address ACL Rule administrative status.</v>
      </c>
      <c r="H1214" s="32" t="s">
        <v>567</v>
      </c>
      <c r="I1214" s="32" t="s">
        <v>564</v>
      </c>
      <c r="J1214" s="32" t="s">
        <v>561</v>
      </c>
      <c r="K1214" s="34" t="s">
        <v>1658</v>
      </c>
      <c r="L1214" s="34" t="s">
        <v>1184</v>
      </c>
      <c r="M1214" s="34" t="s">
        <v>1</v>
      </c>
      <c r="N1214" s="72" t="str">
        <f t="shared" si="18"/>
        <v xml:space="preserve">Default Value is "the existing configuration". Possible values are "true" or "false". </v>
      </c>
    </row>
    <row r="1215" spans="1:14" s="1" customFormat="1" x14ac:dyDescent="0.25">
      <c r="A1215" s="33">
        <f>VLOOKUP(C1215,_RESOURCE_MAP[],3,FALSE)</f>
        <v>2</v>
      </c>
      <c r="B1215" s="25" t="str">
        <f>IFERROR(VLOOKUP(C1215,_PACKAGES_MAP[],3,FALSE),"-")</f>
        <v>-</v>
      </c>
      <c r="C1215" s="32" t="s">
        <v>1648</v>
      </c>
      <c r="D1215" s="32" t="s">
        <v>21</v>
      </c>
      <c r="E1215" s="32" t="s">
        <v>636</v>
      </c>
      <c r="F1215" s="32" t="str">
        <f>VLOOKUP(C1215,_RESOURCE_MAP[],2,FALSE)</f>
        <v>Wi-Fi MAC Address ACL Rule</v>
      </c>
      <c r="G1215" s="46" t="str">
        <f>CONCATENATE(F1215," ",VLOOKUP(E1215,_FIELDS_DESCRIPTION_MAP[],2,FALSE))</f>
        <v>Wi-Fi MAC Address ACL Rule MAC address.</v>
      </c>
      <c r="H1215" s="32" t="s">
        <v>2591</v>
      </c>
      <c r="I1215" s="32" t="s">
        <v>564</v>
      </c>
      <c r="J1215" s="32" t="s">
        <v>561</v>
      </c>
      <c r="K1215" s="34" t="s">
        <v>1658</v>
      </c>
      <c r="L1215" s="34" t="s">
        <v>1</v>
      </c>
      <c r="M1215" s="34" t="s">
        <v>1241</v>
      </c>
      <c r="N1215" s="72" t="str">
        <f t="shared" si="18"/>
        <v>Default Value is "the existing configuration". Format is AA:BB:CC:00:11:22:33.</v>
      </c>
    </row>
    <row r="1216" spans="1:14" s="1" customFormat="1" x14ac:dyDescent="0.25">
      <c r="A1216" s="33">
        <f>VLOOKUP(C1216,_RESOURCE_MAP[],3,FALSE)</f>
        <v>2</v>
      </c>
      <c r="B1216" s="25" t="str">
        <f>IFERROR(VLOOKUP(C1216,_PACKAGES_MAP[],3,FALSE),"-")</f>
        <v>-</v>
      </c>
      <c r="C1216" s="32" t="s">
        <v>1648</v>
      </c>
      <c r="D1216" s="32" t="s">
        <v>21</v>
      </c>
      <c r="E1216" s="32" t="s">
        <v>360</v>
      </c>
      <c r="F1216" s="32" t="str">
        <f>VLOOKUP(C1216,_RESOURCE_MAP[],2,FALSE)</f>
        <v>Wi-Fi MAC Address ACL Rule</v>
      </c>
      <c r="G1216" s="46" t="str">
        <f>CONCATENATE(F1216," ",VLOOKUP(E1216,_FIELDS_DESCRIPTION_MAP[],2,FALSE))</f>
        <v>Wi-Fi MAC Address ACL Rule name (alias).</v>
      </c>
      <c r="H1216" s="32" t="s">
        <v>565</v>
      </c>
      <c r="I1216" s="32" t="s">
        <v>564</v>
      </c>
      <c r="J1216" s="32" t="s">
        <v>561</v>
      </c>
      <c r="K1216" s="34" t="s">
        <v>1658</v>
      </c>
      <c r="L1216" s="34" t="s">
        <v>1194</v>
      </c>
      <c r="M1216" s="34" t="s">
        <v>1</v>
      </c>
      <c r="N1216" s="72" t="str">
        <f t="shared" si="18"/>
        <v xml:space="preserve">Default Value is "the existing configuration". Possible values are any string with length from 1 up to 64 chars. </v>
      </c>
    </row>
    <row r="1217" spans="1:14" s="1" customFormat="1" x14ac:dyDescent="0.25">
      <c r="A1217" s="33">
        <f>VLOOKUP(C1217,_RESOURCE_MAP[],3,FALSE)</f>
        <v>2</v>
      </c>
      <c r="B1217" s="25" t="str">
        <f>IFERROR(VLOOKUP(C1217,_PACKAGES_MAP[],3,FALSE),"-")</f>
        <v>-</v>
      </c>
      <c r="C1217" s="32" t="s">
        <v>1648</v>
      </c>
      <c r="D1217" s="32" t="s">
        <v>21</v>
      </c>
      <c r="E1217" s="32" t="s">
        <v>1659</v>
      </c>
      <c r="F1217" s="32" t="str">
        <f>VLOOKUP(C1217,_RESOURCE_MAP[],2,FALSE)</f>
        <v>Wi-Fi MAC Address ACL Rule</v>
      </c>
      <c r="G1217" s="46" t="str">
        <f>CONCATENATE(F1217," ",VLOOKUP(E1217,_FIELDS_DESCRIPTION_MAP[],2,FALSE))</f>
        <v>Wi-Fi MAC Address ACL Rule notification flag.</v>
      </c>
      <c r="H1217" s="32" t="s">
        <v>20</v>
      </c>
      <c r="I1217" s="32" t="s">
        <v>564</v>
      </c>
      <c r="J1217" s="32" t="s">
        <v>561</v>
      </c>
      <c r="K1217" s="34" t="s">
        <v>1658</v>
      </c>
      <c r="L1217" s="34" t="s">
        <v>1660</v>
      </c>
      <c r="M1217" s="34" t="s">
        <v>1</v>
      </c>
      <c r="N1217" s="72" t="str">
        <f t="shared" si="18"/>
        <v xml:space="preserve">Default Value is "the existing configuration". Possible values are "true" (will trigger an event each time the specified stations attempts to connect) or "false". </v>
      </c>
    </row>
    <row r="1218" spans="1:14" s="1" customFormat="1" x14ac:dyDescent="0.25">
      <c r="A1218" s="33">
        <f>VLOOKUP(C1218,_RESOURCE_MAP[],3,FALSE)</f>
        <v>2</v>
      </c>
      <c r="B1218" s="25" t="str">
        <f>IFERROR(VLOOKUP(C1218,_PACKAGES_MAP[],3,FALSE),"-")</f>
        <v>-</v>
      </c>
      <c r="C1218" s="32" t="s">
        <v>1480</v>
      </c>
      <c r="D1218" s="32" t="s">
        <v>22</v>
      </c>
      <c r="E1218" s="32" t="s">
        <v>566</v>
      </c>
      <c r="F1218" s="32" t="str">
        <f>VLOOKUP(C1218,_RESOURCE_MAP[],2,FALSE)</f>
        <v>Wi-Fi Scheduler ACL</v>
      </c>
      <c r="G1218" s="46" t="str">
        <f>CONCATENATE(F1218," ",VLOOKUP(E1218,_FIELDS_DESCRIPTION_MAP[],2,FALSE))</f>
        <v>Wi-Fi Scheduler ACL administrative status.</v>
      </c>
      <c r="H1218" s="32" t="s">
        <v>567</v>
      </c>
      <c r="I1218" s="32" t="s">
        <v>572</v>
      </c>
      <c r="J1218" s="32" t="s">
        <v>1</v>
      </c>
      <c r="K1218" s="34" t="s">
        <v>1</v>
      </c>
      <c r="L1218" s="34" t="s">
        <v>1184</v>
      </c>
      <c r="M1218" s="34" t="s">
        <v>1</v>
      </c>
      <c r="N1218" s="72" t="str">
        <f t="shared" ref="N1218:N1281" si="19">IF(AND(K1218="-",L1218="-",M1218="-"),"-",CONCATENATE(IF(K1218="-","",CONCATENATE("Default Value is """,K1218,""". ")),IF(L1218="-","",CONCATENATE("Possible values are ",L1218,". ")),IF(M1218="-","",CONCATENATE("Format is ",M1218,"."))))</f>
        <v xml:space="preserve">Possible values are "true" or "false". </v>
      </c>
    </row>
    <row r="1219" spans="1:14" s="1" customFormat="1" x14ac:dyDescent="0.25">
      <c r="A1219" s="33">
        <f>VLOOKUP(C1219,_RESOURCE_MAP[],3,FALSE)</f>
        <v>2</v>
      </c>
      <c r="B1219" s="25" t="str">
        <f>IFERROR(VLOOKUP(C1219,_PACKAGES_MAP[],3,FALSE),"-")</f>
        <v>-</v>
      </c>
      <c r="C1219" s="32" t="s">
        <v>1480</v>
      </c>
      <c r="D1219" s="32" t="s">
        <v>22</v>
      </c>
      <c r="E1219" s="32" t="s">
        <v>669</v>
      </c>
      <c r="F1219" s="32" t="str">
        <f>VLOOKUP(C1219,_RESOURCE_MAP[],2,FALSE)</f>
        <v>Wi-Fi Scheduler ACL</v>
      </c>
      <c r="G1219" s="46" t="str">
        <f>CONCATENATE(F1219," ",VLOOKUP(E1219,_FIELDS_DESCRIPTION_MAP[],2,FALSE))</f>
        <v>Wi-Fi Scheduler ACL mode.</v>
      </c>
      <c r="H1219" s="32" t="s">
        <v>565</v>
      </c>
      <c r="I1219" s="32" t="s">
        <v>572</v>
      </c>
      <c r="J1219" s="32" t="s">
        <v>1</v>
      </c>
      <c r="K1219" s="34" t="s">
        <v>1</v>
      </c>
      <c r="L1219" s="34" t="s">
        <v>1244</v>
      </c>
      <c r="M1219" s="34" t="s">
        <v>1</v>
      </c>
      <c r="N1219" s="72" t="str">
        <f t="shared" si="19"/>
        <v xml:space="preserve">Possible values are "Blacklist" or "Whitelist". </v>
      </c>
    </row>
    <row r="1220" spans="1:14" s="1" customFormat="1" x14ac:dyDescent="0.25">
      <c r="A1220" s="33">
        <f>VLOOKUP(C1220,_RESOURCE_MAP[],3,FALSE)</f>
        <v>2</v>
      </c>
      <c r="B1220" s="25" t="str">
        <f>IFERROR(VLOOKUP(C1220,_PACKAGES_MAP[],3,FALSE),"-")</f>
        <v>-</v>
      </c>
      <c r="C1220" s="32" t="s">
        <v>1480</v>
      </c>
      <c r="D1220" s="32" t="s">
        <v>22</v>
      </c>
      <c r="E1220" s="32" t="s">
        <v>579</v>
      </c>
      <c r="F1220" s="32" t="str">
        <f>VLOOKUP(C1220,_RESOURCE_MAP[],2,FALSE)</f>
        <v>Wi-Fi Scheduler ACL</v>
      </c>
      <c r="G1220" s="46" t="str">
        <f>CONCATENATE(F1220," ",VLOOKUP(E1220,_FIELDS_DESCRIPTION_MAP[],2,FALSE))</f>
        <v>Wi-Fi Scheduler ACL operational status.</v>
      </c>
      <c r="H1220" s="32" t="s">
        <v>565</v>
      </c>
      <c r="I1220" s="32" t="s">
        <v>572</v>
      </c>
      <c r="J1220" s="32" t="s">
        <v>1</v>
      </c>
      <c r="K1220" s="34" t="s">
        <v>1</v>
      </c>
      <c r="L1220" s="34" t="s">
        <v>1714</v>
      </c>
      <c r="M1220" s="34" t="s">
        <v>1</v>
      </c>
      <c r="N1220" s="72" t="str">
        <f t="shared" si="19"/>
        <v xml:space="preserve">Possible values are 
- "Active" (enabled and schedule is active).
- "Enabled" (enabled but no schedule/rule is currently active).
- "Disabled" (service is disabled).
- "Error" (enabled but service cannot run due to configuration error for example). </v>
      </c>
    </row>
    <row r="1221" spans="1:14" s="1" customFormat="1" x14ac:dyDescent="0.25">
      <c r="A1221" s="33">
        <f>VLOOKUP(C1221,_RESOURCE_MAP[],3,FALSE)</f>
        <v>2</v>
      </c>
      <c r="B1221" s="25" t="str">
        <f>IFERROR(VLOOKUP(C1221,_PACKAGES_MAP[],3,FALSE),"-")</f>
        <v>-</v>
      </c>
      <c r="C1221" s="32" t="s">
        <v>1480</v>
      </c>
      <c r="D1221" s="32" t="s">
        <v>21</v>
      </c>
      <c r="E1221" s="32" t="s">
        <v>566</v>
      </c>
      <c r="F1221" s="32" t="str">
        <f>VLOOKUP(C1221,_RESOURCE_MAP[],2,FALSE)</f>
        <v>Wi-Fi Scheduler ACL</v>
      </c>
      <c r="G1221" s="46" t="str">
        <f>CONCATENATE(F1221," ",VLOOKUP(E1221,_FIELDS_DESCRIPTION_MAP[],2,FALSE))</f>
        <v>Wi-Fi Scheduler ACL administrative status.</v>
      </c>
      <c r="H1221" s="32" t="s">
        <v>567</v>
      </c>
      <c r="I1221" s="32" t="s">
        <v>564</v>
      </c>
      <c r="J1221" s="32" t="s">
        <v>561</v>
      </c>
      <c r="K1221" s="34" t="s">
        <v>1658</v>
      </c>
      <c r="L1221" s="34" t="s">
        <v>1184</v>
      </c>
      <c r="M1221" s="34" t="s">
        <v>1</v>
      </c>
      <c r="N1221" s="72" t="str">
        <f t="shared" si="19"/>
        <v xml:space="preserve">Default Value is "the existing configuration". Possible values are "true" or "false". </v>
      </c>
    </row>
    <row r="1222" spans="1:14" s="1" customFormat="1" x14ac:dyDescent="0.25">
      <c r="A1222" s="33">
        <f>VLOOKUP(C1222,_RESOURCE_MAP[],3,FALSE)</f>
        <v>2</v>
      </c>
      <c r="B1222" s="25" t="str">
        <f>IFERROR(VLOOKUP(C1222,_PACKAGES_MAP[],3,FALSE),"-")</f>
        <v>-</v>
      </c>
      <c r="C1222" s="32" t="s">
        <v>1480</v>
      </c>
      <c r="D1222" s="32" t="s">
        <v>21</v>
      </c>
      <c r="E1222" s="32" t="s">
        <v>669</v>
      </c>
      <c r="F1222" s="32" t="str">
        <f>VLOOKUP(C1222,_RESOURCE_MAP[],2,FALSE)</f>
        <v>Wi-Fi Scheduler ACL</v>
      </c>
      <c r="G1222" s="46" t="str">
        <f>CONCATENATE(F1222," ",VLOOKUP(E1222,_FIELDS_DESCRIPTION_MAP[],2,FALSE))</f>
        <v>Wi-Fi Scheduler ACL mode.</v>
      </c>
      <c r="H1222" s="32" t="s">
        <v>565</v>
      </c>
      <c r="I1222" s="32" t="s">
        <v>564</v>
      </c>
      <c r="J1222" s="32" t="s">
        <v>561</v>
      </c>
      <c r="K1222" s="34" t="s">
        <v>1658</v>
      </c>
      <c r="L1222" s="34" t="s">
        <v>1244</v>
      </c>
      <c r="M1222" s="34" t="s">
        <v>1</v>
      </c>
      <c r="N1222" s="72" t="str">
        <f t="shared" si="19"/>
        <v xml:space="preserve">Default Value is "the existing configuration". Possible values are "Blacklist" or "Whitelist". </v>
      </c>
    </row>
    <row r="1223" spans="1:14" s="1" customFormat="1" x14ac:dyDescent="0.25">
      <c r="A1223" s="33">
        <f>VLOOKUP(C1223,_RESOURCE_MAP[],3,FALSE)</f>
        <v>2</v>
      </c>
      <c r="B1223" s="25" t="str">
        <f>IFERROR(VLOOKUP(C1223,_PACKAGES_MAP[],3,FALSE),"-")</f>
        <v>-</v>
      </c>
      <c r="C1223" s="32" t="s">
        <v>1481</v>
      </c>
      <c r="D1223" s="32" t="s">
        <v>19</v>
      </c>
      <c r="E1223" s="32" t="s">
        <v>710</v>
      </c>
      <c r="F1223" s="32" t="str">
        <f>VLOOKUP(C1223,_RESOURCE_MAP[],2,FALSE)</f>
        <v>Wi-Fi Scheduler ACL Rule</v>
      </c>
      <c r="G1223" s="46" t="str">
        <f>CONCATENATE(F1223," ",VLOOKUP(E1223,_FIELDS_DESCRIPTION_MAP[],2,FALSE))</f>
        <v>Wi-Fi Scheduler ACL Rule list of linked BSSs.</v>
      </c>
      <c r="H1223" s="32" t="s">
        <v>20</v>
      </c>
      <c r="I1223" s="32" t="s">
        <v>564</v>
      </c>
      <c r="J1223" s="32" t="s">
        <v>552</v>
      </c>
      <c r="K1223" s="34" t="s">
        <v>1</v>
      </c>
      <c r="L1223" s="34" t="s">
        <v>1210</v>
      </c>
      <c r="M1223" s="34" t="s">
        <v>1</v>
      </c>
      <c r="N1223" s="72" t="str">
        <f t="shared" si="19"/>
        <v xml:space="preserve">Possible values are "null" or array of valid "Interfaces.Physical.Network.LAN.Wi-Fi.Radios.{RadioId}.BSSs.{BSSId}" objects. </v>
      </c>
    </row>
    <row r="1224" spans="1:14" s="1" customFormat="1" x14ac:dyDescent="0.25">
      <c r="A1224" s="33">
        <f>VLOOKUP(C1224,_RESOURCE_MAP[],3,FALSE)</f>
        <v>2</v>
      </c>
      <c r="B1224" s="25" t="str">
        <f>IFERROR(VLOOKUP(C1224,_PACKAGES_MAP[],3,FALSE),"-")</f>
        <v>-</v>
      </c>
      <c r="C1224" s="32" t="s">
        <v>1481</v>
      </c>
      <c r="D1224" s="32" t="s">
        <v>19</v>
      </c>
      <c r="E1224" s="32" t="s">
        <v>675</v>
      </c>
      <c r="F1224" s="32" t="str">
        <f>VLOOKUP(C1224,_RESOURCE_MAP[],2,FALSE)</f>
        <v>Wi-Fi Scheduler ACL Rule</v>
      </c>
      <c r="G1224" s="46" t="str">
        <f>CONCATENATE(F1224," ",VLOOKUP(E1224,_FIELDS_DESCRIPTION_MAP[],2,FALSE))</f>
        <v>Wi-Fi Scheduler ACL Rule apply to Friday flag.</v>
      </c>
      <c r="H1224" s="32" t="s">
        <v>567</v>
      </c>
      <c r="I1224" s="32" t="s">
        <v>564</v>
      </c>
      <c r="J1224" s="32" t="s">
        <v>552</v>
      </c>
      <c r="K1224" s="34" t="s">
        <v>1</v>
      </c>
      <c r="L1224" s="34" t="s">
        <v>1184</v>
      </c>
      <c r="M1224" s="34" t="s">
        <v>1</v>
      </c>
      <c r="N1224" s="72" t="str">
        <f t="shared" si="19"/>
        <v xml:space="preserve">Possible values are "true" or "false". </v>
      </c>
    </row>
    <row r="1225" spans="1:14" s="1" customFormat="1" x14ac:dyDescent="0.25">
      <c r="A1225" s="33">
        <f>VLOOKUP(C1225,_RESOURCE_MAP[],3,FALSE)</f>
        <v>2</v>
      </c>
      <c r="B1225" s="25" t="str">
        <f>IFERROR(VLOOKUP(C1225,_PACKAGES_MAP[],3,FALSE),"-")</f>
        <v>-</v>
      </c>
      <c r="C1225" s="32" t="s">
        <v>1481</v>
      </c>
      <c r="D1225" s="32" t="s">
        <v>19</v>
      </c>
      <c r="E1225" s="32" t="s">
        <v>671</v>
      </c>
      <c r="F1225" s="32" t="str">
        <f>VLOOKUP(C1225,_RESOURCE_MAP[],2,FALSE)</f>
        <v>Wi-Fi Scheduler ACL Rule</v>
      </c>
      <c r="G1225" s="46" t="str">
        <f>CONCATENATE(F1225," ",VLOOKUP(E1225,_FIELDS_DESCRIPTION_MAP[],2,FALSE))</f>
        <v>Wi-Fi Scheduler ACL Rule apply to Monday flag.</v>
      </c>
      <c r="H1225" s="32" t="s">
        <v>567</v>
      </c>
      <c r="I1225" s="32" t="s">
        <v>564</v>
      </c>
      <c r="J1225" s="32" t="s">
        <v>552</v>
      </c>
      <c r="K1225" s="34" t="s">
        <v>1</v>
      </c>
      <c r="L1225" s="34" t="s">
        <v>1184</v>
      </c>
      <c r="M1225" s="34" t="s">
        <v>1</v>
      </c>
      <c r="N1225" s="72" t="str">
        <f t="shared" si="19"/>
        <v xml:space="preserve">Possible values are "true" or "false". </v>
      </c>
    </row>
    <row r="1226" spans="1:14" s="1" customFormat="1" x14ac:dyDescent="0.25">
      <c r="A1226" s="33">
        <f>VLOOKUP(C1226,_RESOURCE_MAP[],3,FALSE)</f>
        <v>2</v>
      </c>
      <c r="B1226" s="25" t="str">
        <f>IFERROR(VLOOKUP(C1226,_PACKAGES_MAP[],3,FALSE),"-")</f>
        <v>-</v>
      </c>
      <c r="C1226" s="32" t="s">
        <v>1481</v>
      </c>
      <c r="D1226" s="32" t="s">
        <v>19</v>
      </c>
      <c r="E1226" s="32" t="s">
        <v>676</v>
      </c>
      <c r="F1226" s="32" t="str">
        <f>VLOOKUP(C1226,_RESOURCE_MAP[],2,FALSE)</f>
        <v>Wi-Fi Scheduler ACL Rule</v>
      </c>
      <c r="G1226" s="46" t="str">
        <f>CONCATENATE(F1226," ",VLOOKUP(E1226,_FIELDS_DESCRIPTION_MAP[],2,FALSE))</f>
        <v>Wi-Fi Scheduler ACL Rule apply to Saturday flag.</v>
      </c>
      <c r="H1226" s="32" t="s">
        <v>567</v>
      </c>
      <c r="I1226" s="32" t="s">
        <v>564</v>
      </c>
      <c r="J1226" s="32" t="s">
        <v>552</v>
      </c>
      <c r="K1226" s="34" t="s">
        <v>1</v>
      </c>
      <c r="L1226" s="34" t="s">
        <v>1184</v>
      </c>
      <c r="M1226" s="34" t="s">
        <v>1</v>
      </c>
      <c r="N1226" s="72" t="str">
        <f t="shared" si="19"/>
        <v xml:space="preserve">Possible values are "true" or "false". </v>
      </c>
    </row>
    <row r="1227" spans="1:14" s="1" customFormat="1" x14ac:dyDescent="0.25">
      <c r="A1227" s="33">
        <f>VLOOKUP(C1227,_RESOURCE_MAP[],3,FALSE)</f>
        <v>2</v>
      </c>
      <c r="B1227" s="25" t="str">
        <f>IFERROR(VLOOKUP(C1227,_PACKAGES_MAP[],3,FALSE),"-")</f>
        <v>-</v>
      </c>
      <c r="C1227" s="32" t="s">
        <v>1481</v>
      </c>
      <c r="D1227" s="32" t="s">
        <v>19</v>
      </c>
      <c r="E1227" s="32" t="s">
        <v>677</v>
      </c>
      <c r="F1227" s="32" t="str">
        <f>VLOOKUP(C1227,_RESOURCE_MAP[],2,FALSE)</f>
        <v>Wi-Fi Scheduler ACL Rule</v>
      </c>
      <c r="G1227" s="46" t="str">
        <f>CONCATENATE(F1227," ",VLOOKUP(E1227,_FIELDS_DESCRIPTION_MAP[],2,FALSE))</f>
        <v>Wi-Fi Scheduler ACL Rule apply to Sunday flag.</v>
      </c>
      <c r="H1227" s="32" t="s">
        <v>567</v>
      </c>
      <c r="I1227" s="32" t="s">
        <v>564</v>
      </c>
      <c r="J1227" s="32" t="s">
        <v>552</v>
      </c>
      <c r="K1227" s="34" t="s">
        <v>1</v>
      </c>
      <c r="L1227" s="34" t="s">
        <v>1184</v>
      </c>
      <c r="M1227" s="34" t="s">
        <v>1</v>
      </c>
      <c r="N1227" s="72" t="str">
        <f t="shared" si="19"/>
        <v xml:space="preserve">Possible values are "true" or "false". </v>
      </c>
    </row>
    <row r="1228" spans="1:14" s="1" customFormat="1" x14ac:dyDescent="0.25">
      <c r="A1228" s="33">
        <f>VLOOKUP(C1228,_RESOURCE_MAP[],3,FALSE)</f>
        <v>2</v>
      </c>
      <c r="B1228" s="25" t="str">
        <f>IFERROR(VLOOKUP(C1228,_PACKAGES_MAP[],3,FALSE),"-")</f>
        <v>-</v>
      </c>
      <c r="C1228" s="32" t="s">
        <v>1481</v>
      </c>
      <c r="D1228" s="32" t="s">
        <v>19</v>
      </c>
      <c r="E1228" s="32" t="s">
        <v>674</v>
      </c>
      <c r="F1228" s="32" t="str">
        <f>VLOOKUP(C1228,_RESOURCE_MAP[],2,FALSE)</f>
        <v>Wi-Fi Scheduler ACL Rule</v>
      </c>
      <c r="G1228" s="46" t="str">
        <f>CONCATENATE(F1228," ",VLOOKUP(E1228,_FIELDS_DESCRIPTION_MAP[],2,FALSE))</f>
        <v>Wi-Fi Scheduler ACL Rule apply to Thursday flag.</v>
      </c>
      <c r="H1228" s="32" t="s">
        <v>567</v>
      </c>
      <c r="I1228" s="32" t="s">
        <v>564</v>
      </c>
      <c r="J1228" s="32" t="s">
        <v>552</v>
      </c>
      <c r="K1228" s="34" t="s">
        <v>1</v>
      </c>
      <c r="L1228" s="34" t="s">
        <v>1184</v>
      </c>
      <c r="M1228" s="34" t="s">
        <v>1</v>
      </c>
      <c r="N1228" s="72" t="str">
        <f t="shared" si="19"/>
        <v xml:space="preserve">Possible values are "true" or "false". </v>
      </c>
    </row>
    <row r="1229" spans="1:14" s="1" customFormat="1" x14ac:dyDescent="0.25">
      <c r="A1229" s="33">
        <f>VLOOKUP(C1229,_RESOURCE_MAP[],3,FALSE)</f>
        <v>2</v>
      </c>
      <c r="B1229" s="25" t="str">
        <f>IFERROR(VLOOKUP(C1229,_PACKAGES_MAP[],3,FALSE),"-")</f>
        <v>-</v>
      </c>
      <c r="C1229" s="32" t="s">
        <v>1481</v>
      </c>
      <c r="D1229" s="32" t="s">
        <v>19</v>
      </c>
      <c r="E1229" s="32" t="s">
        <v>672</v>
      </c>
      <c r="F1229" s="32" t="str">
        <f>VLOOKUP(C1229,_RESOURCE_MAP[],2,FALSE)</f>
        <v>Wi-Fi Scheduler ACL Rule</v>
      </c>
      <c r="G1229" s="46" t="str">
        <f>CONCATENATE(F1229," ",VLOOKUP(E1229,_FIELDS_DESCRIPTION_MAP[],2,FALSE))</f>
        <v>Wi-Fi Scheduler ACL Rule apply to Tuesday flag.</v>
      </c>
      <c r="H1229" s="32" t="s">
        <v>567</v>
      </c>
      <c r="I1229" s="32" t="s">
        <v>564</v>
      </c>
      <c r="J1229" s="32" t="s">
        <v>552</v>
      </c>
      <c r="K1229" s="34" t="s">
        <v>1</v>
      </c>
      <c r="L1229" s="34" t="s">
        <v>1184</v>
      </c>
      <c r="M1229" s="34" t="s">
        <v>1</v>
      </c>
      <c r="N1229" s="72" t="str">
        <f t="shared" si="19"/>
        <v xml:space="preserve">Possible values are "true" or "false". </v>
      </c>
    </row>
    <row r="1230" spans="1:14" s="1" customFormat="1" x14ac:dyDescent="0.25">
      <c r="A1230" s="33">
        <f>VLOOKUP(C1230,_RESOURCE_MAP[],3,FALSE)</f>
        <v>2</v>
      </c>
      <c r="B1230" s="25" t="str">
        <f>IFERROR(VLOOKUP(C1230,_PACKAGES_MAP[],3,FALSE),"-")</f>
        <v>-</v>
      </c>
      <c r="C1230" s="32" t="s">
        <v>1481</v>
      </c>
      <c r="D1230" s="32" t="s">
        <v>19</v>
      </c>
      <c r="E1230" s="32" t="s">
        <v>673</v>
      </c>
      <c r="F1230" s="32" t="str">
        <f>VLOOKUP(C1230,_RESOURCE_MAP[],2,FALSE)</f>
        <v>Wi-Fi Scheduler ACL Rule</v>
      </c>
      <c r="G1230" s="46" t="str">
        <f>CONCATENATE(F1230," ",VLOOKUP(E1230,_FIELDS_DESCRIPTION_MAP[],2,FALSE))</f>
        <v>Wi-Fi Scheduler ACL Rule apply to Wednesday flag.</v>
      </c>
      <c r="H1230" s="32" t="s">
        <v>567</v>
      </c>
      <c r="I1230" s="32" t="s">
        <v>564</v>
      </c>
      <c r="J1230" s="32" t="s">
        <v>552</v>
      </c>
      <c r="K1230" s="34" t="s">
        <v>1</v>
      </c>
      <c r="L1230" s="34" t="s">
        <v>1184</v>
      </c>
      <c r="M1230" s="34" t="s">
        <v>1</v>
      </c>
      <c r="N1230" s="72" t="str">
        <f t="shared" si="19"/>
        <v xml:space="preserve">Possible values are "true" or "false". </v>
      </c>
    </row>
    <row r="1231" spans="1:14" s="1" customFormat="1" x14ac:dyDescent="0.25">
      <c r="A1231" s="33">
        <f>VLOOKUP(C1231,_RESOURCE_MAP[],3,FALSE)</f>
        <v>2</v>
      </c>
      <c r="B1231" s="25" t="str">
        <f>IFERROR(VLOOKUP(C1231,_PACKAGES_MAP[],3,FALSE),"-")</f>
        <v>-</v>
      </c>
      <c r="C1231" s="32" t="s">
        <v>1481</v>
      </c>
      <c r="D1231" s="32" t="s">
        <v>19</v>
      </c>
      <c r="E1231" s="32" t="s">
        <v>566</v>
      </c>
      <c r="F1231" s="32" t="str">
        <f>VLOOKUP(C1231,_RESOURCE_MAP[],2,FALSE)</f>
        <v>Wi-Fi Scheduler ACL Rule</v>
      </c>
      <c r="G1231" s="46" t="str">
        <f>CONCATENATE(F1231," ",VLOOKUP(E1231,_FIELDS_DESCRIPTION_MAP[],2,FALSE))</f>
        <v>Wi-Fi Scheduler ACL Rule administrative status.</v>
      </c>
      <c r="H1231" s="32" t="s">
        <v>567</v>
      </c>
      <c r="I1231" s="32" t="s">
        <v>564</v>
      </c>
      <c r="J1231" s="32" t="s">
        <v>561</v>
      </c>
      <c r="K1231" s="34" t="s">
        <v>1183</v>
      </c>
      <c r="L1231" s="34" t="s">
        <v>1184</v>
      </c>
      <c r="M1231" s="34" t="s">
        <v>1</v>
      </c>
      <c r="N1231" s="72" t="str">
        <f t="shared" si="19"/>
        <v xml:space="preserve">Default Value is "true". Possible values are "true" or "false". </v>
      </c>
    </row>
    <row r="1232" spans="1:14" s="1" customFormat="1" x14ac:dyDescent="0.25">
      <c r="A1232" s="33">
        <f>VLOOKUP(C1232,_RESOURCE_MAP[],3,FALSE)</f>
        <v>2</v>
      </c>
      <c r="B1232" s="25" t="str">
        <f>IFERROR(VLOOKUP(C1232,_PACKAGES_MAP[],3,FALSE),"-")</f>
        <v>-</v>
      </c>
      <c r="C1232" s="32" t="s">
        <v>1481</v>
      </c>
      <c r="D1232" s="32" t="s">
        <v>19</v>
      </c>
      <c r="E1232" s="32" t="s">
        <v>558</v>
      </c>
      <c r="F1232" s="32" t="str">
        <f>VLOOKUP(C1232,_RESOURCE_MAP[],2,FALSE)</f>
        <v>Wi-Fi Scheduler ACL Rule</v>
      </c>
      <c r="G1232" s="46" t="str">
        <f>CONCATENATE(F1232," ",VLOOKUP(E1232,_FIELDS_DESCRIPTION_MAP[],2,FALSE))</f>
        <v>Wi-Fi Scheduler ACL Rule unique identifier.</v>
      </c>
      <c r="H1232" s="32" t="s">
        <v>565</v>
      </c>
      <c r="I1232" s="32" t="s">
        <v>563</v>
      </c>
      <c r="J1232" s="32" t="s">
        <v>561</v>
      </c>
      <c r="K1232" s="34" t="s">
        <v>1185</v>
      </c>
      <c r="L1232" s="34" t="s">
        <v>1194</v>
      </c>
      <c r="M1232" s="34" t="s">
        <v>1193</v>
      </c>
      <c r="N1232" s="72" t="str">
        <f t="shared" si="19"/>
        <v>Default Value is "Integer starting at 0". Possible values are any string with length from 1 up to 64 chars. Format is 1 up to 64 chars.</v>
      </c>
    </row>
    <row r="1233" spans="1:14" s="1" customFormat="1" x14ac:dyDescent="0.25">
      <c r="A1233" s="33">
        <f>VLOOKUP(C1233,_RESOURCE_MAP[],3,FALSE)</f>
        <v>2</v>
      </c>
      <c r="B1233" s="25" t="str">
        <f>IFERROR(VLOOKUP(C1233,_PACKAGES_MAP[],3,FALSE),"-")</f>
        <v>-</v>
      </c>
      <c r="C1233" s="32" t="s">
        <v>1481</v>
      </c>
      <c r="D1233" s="32" t="s">
        <v>19</v>
      </c>
      <c r="E1233" s="32" t="s">
        <v>360</v>
      </c>
      <c r="F1233" s="32" t="str">
        <f>VLOOKUP(C1233,_RESOURCE_MAP[],2,FALSE)</f>
        <v>Wi-Fi Scheduler ACL Rule</v>
      </c>
      <c r="G1233" s="46" t="str">
        <f>CONCATENATE(F1233," ",VLOOKUP(E1233,_FIELDS_DESCRIPTION_MAP[],2,FALSE))</f>
        <v>Wi-Fi Scheduler ACL Rule name (alias).</v>
      </c>
      <c r="H1233" s="32" t="s">
        <v>565</v>
      </c>
      <c r="I1233" s="32" t="s">
        <v>564</v>
      </c>
      <c r="J1233" s="32" t="s">
        <v>552</v>
      </c>
      <c r="K1233" s="34" t="s">
        <v>1</v>
      </c>
      <c r="L1233" s="34" t="s">
        <v>1194</v>
      </c>
      <c r="M1233" s="34" t="s">
        <v>1</v>
      </c>
      <c r="N1233" s="72" t="str">
        <f t="shared" si="19"/>
        <v xml:space="preserve">Possible values are any string with length from 1 up to 64 chars. </v>
      </c>
    </row>
    <row r="1234" spans="1:14" s="1" customFormat="1" x14ac:dyDescent="0.25">
      <c r="A1234" s="33">
        <f>VLOOKUP(C1234,_RESOURCE_MAP[],3,FALSE)</f>
        <v>2</v>
      </c>
      <c r="B1234" s="25" t="str">
        <f>IFERROR(VLOOKUP(C1234,_PACKAGES_MAP[],3,FALSE),"-")</f>
        <v>-</v>
      </c>
      <c r="C1234" s="32" t="s">
        <v>1481</v>
      </c>
      <c r="D1234" s="32" t="s">
        <v>19</v>
      </c>
      <c r="E1234" s="32" t="s">
        <v>679</v>
      </c>
      <c r="F1234" s="32" t="str">
        <f>VLOOKUP(C1234,_RESOURCE_MAP[],2,FALSE)</f>
        <v>Wi-Fi Scheduler ACL Rule</v>
      </c>
      <c r="G1234" s="46" t="str">
        <f>CONCATENATE(F1234," ",VLOOKUP(E1234,_FIELDS_DESCRIPTION_MAP[],2,FALSE))</f>
        <v>Wi-Fi Scheduler ACL Rule end time.</v>
      </c>
      <c r="H1234" s="32" t="s">
        <v>565</v>
      </c>
      <c r="I1234" s="32" t="s">
        <v>564</v>
      </c>
      <c r="J1234" s="32" t="s">
        <v>552</v>
      </c>
      <c r="K1234" s="34" t="s">
        <v>1</v>
      </c>
      <c r="L1234" s="34" t="s">
        <v>1451</v>
      </c>
      <c r="M1234" s="34" t="s">
        <v>1315</v>
      </c>
      <c r="N1234" s="72" t="str">
        <f t="shared" si="19"/>
        <v>Possible values are 00:01 - 24:00. Format is hh:mm.</v>
      </c>
    </row>
    <row r="1235" spans="1:14" s="1" customFormat="1" x14ac:dyDescent="0.25">
      <c r="A1235" s="33">
        <f>VLOOKUP(C1235,_RESOURCE_MAP[],3,FALSE)</f>
        <v>2</v>
      </c>
      <c r="B1235" s="25" t="str">
        <f>IFERROR(VLOOKUP(C1235,_PACKAGES_MAP[],3,FALSE),"-")</f>
        <v>-</v>
      </c>
      <c r="C1235" s="32" t="s">
        <v>1481</v>
      </c>
      <c r="D1235" s="32" t="s">
        <v>19</v>
      </c>
      <c r="E1235" s="32" t="s">
        <v>678</v>
      </c>
      <c r="F1235" s="32" t="str">
        <f>VLOOKUP(C1235,_RESOURCE_MAP[],2,FALSE)</f>
        <v>Wi-Fi Scheduler ACL Rule</v>
      </c>
      <c r="G1235" s="46" t="str">
        <f>CONCATENATE(F1235," ",VLOOKUP(E1235,_FIELDS_DESCRIPTION_MAP[],2,FALSE))</f>
        <v>Wi-Fi Scheduler ACL Rule start time.</v>
      </c>
      <c r="H1235" s="32" t="s">
        <v>565</v>
      </c>
      <c r="I1235" s="32" t="s">
        <v>564</v>
      </c>
      <c r="J1235" s="32" t="s">
        <v>552</v>
      </c>
      <c r="K1235" s="34" t="s">
        <v>1</v>
      </c>
      <c r="L1235" s="34" t="s">
        <v>1316</v>
      </c>
      <c r="M1235" s="34" t="s">
        <v>1315</v>
      </c>
      <c r="N1235" s="72" t="str">
        <f t="shared" si="19"/>
        <v>Possible values are 00:00 - 23:59. Format is hh:mm.</v>
      </c>
    </row>
    <row r="1236" spans="1:14" s="1" customFormat="1" x14ac:dyDescent="0.25">
      <c r="A1236" s="33">
        <f>VLOOKUP(C1236,_RESOURCE_MAP[],3,FALSE)</f>
        <v>2</v>
      </c>
      <c r="B1236" s="25" t="str">
        <f>IFERROR(VLOOKUP(C1236,_PACKAGES_MAP[],3,FALSE),"-")</f>
        <v>-</v>
      </c>
      <c r="C1236" s="32" t="s">
        <v>1481</v>
      </c>
      <c r="D1236" s="32" t="s">
        <v>20</v>
      </c>
      <c r="E1236" s="32" t="s">
        <v>569</v>
      </c>
      <c r="F1236" s="32" t="str">
        <f>VLOOKUP(C1236,_RESOURCE_MAP[],2,FALSE)</f>
        <v>Wi-Fi Scheduler ACL Rule</v>
      </c>
      <c r="G1236" s="46" t="str">
        <f>CONCATENATE(F1236," ",VLOOKUP(E1236,_FIELDS_DESCRIPTION_MAP[],2,FALSE))</f>
        <v>Wi-Fi Scheduler ACL Rule maximum number of returned entries.</v>
      </c>
      <c r="H1236" s="32" t="s">
        <v>570</v>
      </c>
      <c r="I1236" s="32" t="s">
        <v>563</v>
      </c>
      <c r="J1236" s="32" t="s">
        <v>561</v>
      </c>
      <c r="K1236" s="34" t="s">
        <v>1186</v>
      </c>
      <c r="L1236" s="34" t="s">
        <v>1187</v>
      </c>
      <c r="M1236" s="34" t="s">
        <v>1</v>
      </c>
      <c r="N1236" s="72" t="str">
        <f t="shared" si="19"/>
        <v xml:space="preserve">Default Value is "0". Possible values are "0" to fetch all entries or positive integer. </v>
      </c>
    </row>
    <row r="1237" spans="1:14" s="1" customFormat="1" x14ac:dyDescent="0.25">
      <c r="A1237" s="33">
        <f>VLOOKUP(C1237,_RESOURCE_MAP[],3,FALSE)</f>
        <v>2</v>
      </c>
      <c r="B1237" s="25" t="str">
        <f>IFERROR(VLOOKUP(C1237,_PACKAGES_MAP[],3,FALSE),"-")</f>
        <v>-</v>
      </c>
      <c r="C1237" s="32" t="s">
        <v>1481</v>
      </c>
      <c r="D1237" s="32" t="s">
        <v>20</v>
      </c>
      <c r="E1237" s="32" t="s">
        <v>20</v>
      </c>
      <c r="F1237" s="32" t="str">
        <f>VLOOKUP(C1237,_RESOURCE_MAP[],2,FALSE)</f>
        <v>Wi-Fi Scheduler ACL Rule</v>
      </c>
      <c r="G1237" s="46" t="str">
        <f>CONCATENATE(F1237," ",VLOOKUP(E1237,_FIELDS_DESCRIPTION_MAP[],2,FALSE))</f>
        <v>Wi-Fi Scheduler ACL Rule list of entries.</v>
      </c>
      <c r="H1237" s="32" t="s">
        <v>20</v>
      </c>
      <c r="I1237" s="32" t="s">
        <v>572</v>
      </c>
      <c r="J1237" s="32" t="s">
        <v>1</v>
      </c>
      <c r="K1237" s="34" t="s">
        <v>1</v>
      </c>
      <c r="L1237" s="34" t="s">
        <v>1</v>
      </c>
      <c r="M1237" s="34" t="s">
        <v>1</v>
      </c>
      <c r="N1237" s="72" t="str">
        <f t="shared" si="19"/>
        <v>-</v>
      </c>
    </row>
    <row r="1238" spans="1:14" s="1" customFormat="1" x14ac:dyDescent="0.25">
      <c r="A1238" s="33">
        <f>VLOOKUP(C1238,_RESOURCE_MAP[],3,FALSE)</f>
        <v>2</v>
      </c>
      <c r="B1238" s="25" t="str">
        <f>IFERROR(VLOOKUP(C1238,_PACKAGES_MAP[],3,FALSE),"-")</f>
        <v>-</v>
      </c>
      <c r="C1238" s="32" t="s">
        <v>1481</v>
      </c>
      <c r="D1238" s="32" t="s">
        <v>20</v>
      </c>
      <c r="E1238" s="32" t="s">
        <v>571</v>
      </c>
      <c r="F1238" s="32" t="str">
        <f>VLOOKUP(C1238,_RESOURCE_MAP[],2,FALSE)</f>
        <v>Wi-Fi Scheduler ACL Rule</v>
      </c>
      <c r="G1238" s="46" t="str">
        <f>CONCATENATE(F1238," ",VLOOKUP(E1238,_FIELDS_DESCRIPTION_MAP[],2,FALSE))</f>
        <v>Wi-Fi Scheduler ACL Rule list start offset.</v>
      </c>
      <c r="H1238" s="32" t="s">
        <v>570</v>
      </c>
      <c r="I1238" s="32" t="s">
        <v>563</v>
      </c>
      <c r="J1238" s="32" t="s">
        <v>561</v>
      </c>
      <c r="K1238" s="34" t="s">
        <v>1186</v>
      </c>
      <c r="L1238" s="34" t="s">
        <v>1187</v>
      </c>
      <c r="M1238" s="34" t="s">
        <v>1</v>
      </c>
      <c r="N1238" s="72" t="str">
        <f t="shared" si="19"/>
        <v xml:space="preserve">Default Value is "0". Possible values are "0" to fetch all entries or positive integer. </v>
      </c>
    </row>
    <row r="1239" spans="1:14" s="1" customFormat="1" x14ac:dyDescent="0.25">
      <c r="A1239" s="33">
        <f>VLOOKUP(C1239,_RESOURCE_MAP[],3,FALSE)</f>
        <v>2</v>
      </c>
      <c r="B1239" s="25" t="str">
        <f>IFERROR(VLOOKUP(C1239,_PACKAGES_MAP[],3,FALSE),"-")</f>
        <v>-</v>
      </c>
      <c r="C1239" s="32" t="s">
        <v>1482</v>
      </c>
      <c r="D1239" s="32" t="s">
        <v>22</v>
      </c>
      <c r="E1239" s="32" t="s">
        <v>710</v>
      </c>
      <c r="F1239" s="32" t="str">
        <f>VLOOKUP(C1239,_RESOURCE_MAP[],2,FALSE)</f>
        <v>Wi-Fi Scheduler ACL Rule</v>
      </c>
      <c r="G1239" s="46" t="str">
        <f>CONCATENATE(F1239," ",VLOOKUP(E1239,_FIELDS_DESCRIPTION_MAP[],2,FALSE))</f>
        <v>Wi-Fi Scheduler ACL Rule list of linked BSSs.</v>
      </c>
      <c r="H1239" s="32" t="s">
        <v>20</v>
      </c>
      <c r="I1239" s="32" t="s">
        <v>572</v>
      </c>
      <c r="J1239" s="32" t="s">
        <v>1</v>
      </c>
      <c r="K1239" s="34" t="s">
        <v>1</v>
      </c>
      <c r="L1239" s="34" t="s">
        <v>1211</v>
      </c>
      <c r="M1239" s="34" t="s">
        <v>1</v>
      </c>
      <c r="N1239" s="72" t="str">
        <f t="shared" si="19"/>
        <v xml:space="preserve">Possible values are null or array of valid "Interfaces.Physical.Network.LAN.Wi-Fi.Radios.{RadioId}.BSSs.{BSSId}" objects. </v>
      </c>
    </row>
    <row r="1240" spans="1:14" s="1" customFormat="1" x14ac:dyDescent="0.25">
      <c r="A1240" s="33">
        <f>VLOOKUP(C1240,_RESOURCE_MAP[],3,FALSE)</f>
        <v>2</v>
      </c>
      <c r="B1240" s="25" t="str">
        <f>IFERROR(VLOOKUP(C1240,_PACKAGES_MAP[],3,FALSE),"-")</f>
        <v>-</v>
      </c>
      <c r="C1240" s="32" t="s">
        <v>1482</v>
      </c>
      <c r="D1240" s="32" t="s">
        <v>22</v>
      </c>
      <c r="E1240" s="32" t="s">
        <v>675</v>
      </c>
      <c r="F1240" s="32" t="str">
        <f>VLOOKUP(C1240,_RESOURCE_MAP[],2,FALSE)</f>
        <v>Wi-Fi Scheduler ACL Rule</v>
      </c>
      <c r="G1240" s="46" t="str">
        <f>CONCATENATE(F1240," ",VLOOKUP(E1240,_FIELDS_DESCRIPTION_MAP[],2,FALSE))</f>
        <v>Wi-Fi Scheduler ACL Rule apply to Friday flag.</v>
      </c>
      <c r="H1240" s="32" t="s">
        <v>567</v>
      </c>
      <c r="I1240" s="32" t="s">
        <v>572</v>
      </c>
      <c r="J1240" s="32" t="s">
        <v>1</v>
      </c>
      <c r="K1240" s="34" t="s">
        <v>1</v>
      </c>
      <c r="L1240" s="34" t="s">
        <v>1184</v>
      </c>
      <c r="M1240" s="34" t="s">
        <v>1</v>
      </c>
      <c r="N1240" s="72" t="str">
        <f t="shared" si="19"/>
        <v xml:space="preserve">Possible values are "true" or "false". </v>
      </c>
    </row>
    <row r="1241" spans="1:14" s="1" customFormat="1" x14ac:dyDescent="0.25">
      <c r="A1241" s="33">
        <f>VLOOKUP(C1241,_RESOURCE_MAP[],3,FALSE)</f>
        <v>2</v>
      </c>
      <c r="B1241" s="25" t="str">
        <f>IFERROR(VLOOKUP(C1241,_PACKAGES_MAP[],3,FALSE),"-")</f>
        <v>-</v>
      </c>
      <c r="C1241" s="32" t="s">
        <v>1482</v>
      </c>
      <c r="D1241" s="32" t="s">
        <v>22</v>
      </c>
      <c r="E1241" s="32" t="s">
        <v>671</v>
      </c>
      <c r="F1241" s="32" t="str">
        <f>VLOOKUP(C1241,_RESOURCE_MAP[],2,FALSE)</f>
        <v>Wi-Fi Scheduler ACL Rule</v>
      </c>
      <c r="G1241" s="46" t="str">
        <f>CONCATENATE(F1241," ",VLOOKUP(E1241,_FIELDS_DESCRIPTION_MAP[],2,FALSE))</f>
        <v>Wi-Fi Scheduler ACL Rule apply to Monday flag.</v>
      </c>
      <c r="H1241" s="32" t="s">
        <v>567</v>
      </c>
      <c r="I1241" s="32" t="s">
        <v>572</v>
      </c>
      <c r="J1241" s="32" t="s">
        <v>1</v>
      </c>
      <c r="K1241" s="34" t="s">
        <v>1</v>
      </c>
      <c r="L1241" s="34" t="s">
        <v>1184</v>
      </c>
      <c r="M1241" s="34" t="s">
        <v>1</v>
      </c>
      <c r="N1241" s="72" t="str">
        <f t="shared" si="19"/>
        <v xml:space="preserve">Possible values are "true" or "false". </v>
      </c>
    </row>
    <row r="1242" spans="1:14" s="1" customFormat="1" x14ac:dyDescent="0.25">
      <c r="A1242" s="33">
        <f>VLOOKUP(C1242,_RESOURCE_MAP[],3,FALSE)</f>
        <v>2</v>
      </c>
      <c r="B1242" s="25" t="str">
        <f>IFERROR(VLOOKUP(C1242,_PACKAGES_MAP[],3,FALSE),"-")</f>
        <v>-</v>
      </c>
      <c r="C1242" s="32" t="s">
        <v>1482</v>
      </c>
      <c r="D1242" s="32" t="s">
        <v>22</v>
      </c>
      <c r="E1242" s="32" t="s">
        <v>676</v>
      </c>
      <c r="F1242" s="32" t="str">
        <f>VLOOKUP(C1242,_RESOURCE_MAP[],2,FALSE)</f>
        <v>Wi-Fi Scheduler ACL Rule</v>
      </c>
      <c r="G1242" s="46" t="str">
        <f>CONCATENATE(F1242," ",VLOOKUP(E1242,_FIELDS_DESCRIPTION_MAP[],2,FALSE))</f>
        <v>Wi-Fi Scheduler ACL Rule apply to Saturday flag.</v>
      </c>
      <c r="H1242" s="32" t="s">
        <v>567</v>
      </c>
      <c r="I1242" s="32" t="s">
        <v>572</v>
      </c>
      <c r="J1242" s="32" t="s">
        <v>1</v>
      </c>
      <c r="K1242" s="34" t="s">
        <v>1</v>
      </c>
      <c r="L1242" s="34" t="s">
        <v>1184</v>
      </c>
      <c r="M1242" s="34" t="s">
        <v>1</v>
      </c>
      <c r="N1242" s="72" t="str">
        <f t="shared" si="19"/>
        <v xml:space="preserve">Possible values are "true" or "false". </v>
      </c>
    </row>
    <row r="1243" spans="1:14" s="1" customFormat="1" x14ac:dyDescent="0.25">
      <c r="A1243" s="33">
        <f>VLOOKUP(C1243,_RESOURCE_MAP[],3,FALSE)</f>
        <v>2</v>
      </c>
      <c r="B1243" s="25" t="str">
        <f>IFERROR(VLOOKUP(C1243,_PACKAGES_MAP[],3,FALSE),"-")</f>
        <v>-</v>
      </c>
      <c r="C1243" s="32" t="s">
        <v>1482</v>
      </c>
      <c r="D1243" s="32" t="s">
        <v>22</v>
      </c>
      <c r="E1243" s="32" t="s">
        <v>677</v>
      </c>
      <c r="F1243" s="32" t="str">
        <f>VLOOKUP(C1243,_RESOURCE_MAP[],2,FALSE)</f>
        <v>Wi-Fi Scheduler ACL Rule</v>
      </c>
      <c r="G1243" s="46" t="str">
        <f>CONCATENATE(F1243," ",VLOOKUP(E1243,_FIELDS_DESCRIPTION_MAP[],2,FALSE))</f>
        <v>Wi-Fi Scheduler ACL Rule apply to Sunday flag.</v>
      </c>
      <c r="H1243" s="32" t="s">
        <v>567</v>
      </c>
      <c r="I1243" s="32" t="s">
        <v>572</v>
      </c>
      <c r="J1243" s="32" t="s">
        <v>1</v>
      </c>
      <c r="K1243" s="34" t="s">
        <v>1</v>
      </c>
      <c r="L1243" s="34" t="s">
        <v>1184</v>
      </c>
      <c r="M1243" s="34" t="s">
        <v>1</v>
      </c>
      <c r="N1243" s="72" t="str">
        <f t="shared" si="19"/>
        <v xml:space="preserve">Possible values are "true" or "false". </v>
      </c>
    </row>
    <row r="1244" spans="1:14" s="1" customFormat="1" x14ac:dyDescent="0.25">
      <c r="A1244" s="33">
        <f>VLOOKUP(C1244,_RESOURCE_MAP[],3,FALSE)</f>
        <v>2</v>
      </c>
      <c r="B1244" s="25" t="str">
        <f>IFERROR(VLOOKUP(C1244,_PACKAGES_MAP[],3,FALSE),"-")</f>
        <v>-</v>
      </c>
      <c r="C1244" s="32" t="s">
        <v>1482</v>
      </c>
      <c r="D1244" s="32" t="s">
        <v>22</v>
      </c>
      <c r="E1244" s="32" t="s">
        <v>674</v>
      </c>
      <c r="F1244" s="32" t="str">
        <f>VLOOKUP(C1244,_RESOURCE_MAP[],2,FALSE)</f>
        <v>Wi-Fi Scheduler ACL Rule</v>
      </c>
      <c r="G1244" s="46" t="str">
        <f>CONCATENATE(F1244," ",VLOOKUP(E1244,_FIELDS_DESCRIPTION_MAP[],2,FALSE))</f>
        <v>Wi-Fi Scheduler ACL Rule apply to Thursday flag.</v>
      </c>
      <c r="H1244" s="32" t="s">
        <v>567</v>
      </c>
      <c r="I1244" s="32" t="s">
        <v>572</v>
      </c>
      <c r="J1244" s="32" t="s">
        <v>1</v>
      </c>
      <c r="K1244" s="34" t="s">
        <v>1</v>
      </c>
      <c r="L1244" s="34" t="s">
        <v>1184</v>
      </c>
      <c r="M1244" s="34" t="s">
        <v>1</v>
      </c>
      <c r="N1244" s="72" t="str">
        <f t="shared" si="19"/>
        <v xml:space="preserve">Possible values are "true" or "false". </v>
      </c>
    </row>
    <row r="1245" spans="1:14" s="1" customFormat="1" x14ac:dyDescent="0.25">
      <c r="A1245" s="33">
        <f>VLOOKUP(C1245,_RESOURCE_MAP[],3,FALSE)</f>
        <v>2</v>
      </c>
      <c r="B1245" s="25" t="str">
        <f>IFERROR(VLOOKUP(C1245,_PACKAGES_MAP[],3,FALSE),"-")</f>
        <v>-</v>
      </c>
      <c r="C1245" s="32" t="s">
        <v>1482</v>
      </c>
      <c r="D1245" s="32" t="s">
        <v>22</v>
      </c>
      <c r="E1245" s="32" t="s">
        <v>672</v>
      </c>
      <c r="F1245" s="32" t="str">
        <f>VLOOKUP(C1245,_RESOURCE_MAP[],2,FALSE)</f>
        <v>Wi-Fi Scheduler ACL Rule</v>
      </c>
      <c r="G1245" s="46" t="str">
        <f>CONCATENATE(F1245," ",VLOOKUP(E1245,_FIELDS_DESCRIPTION_MAP[],2,FALSE))</f>
        <v>Wi-Fi Scheduler ACL Rule apply to Tuesday flag.</v>
      </c>
      <c r="H1245" s="32" t="s">
        <v>567</v>
      </c>
      <c r="I1245" s="32" t="s">
        <v>572</v>
      </c>
      <c r="J1245" s="32" t="s">
        <v>1</v>
      </c>
      <c r="K1245" s="34" t="s">
        <v>1</v>
      </c>
      <c r="L1245" s="34" t="s">
        <v>1184</v>
      </c>
      <c r="M1245" s="34" t="s">
        <v>1</v>
      </c>
      <c r="N1245" s="72" t="str">
        <f t="shared" si="19"/>
        <v xml:space="preserve">Possible values are "true" or "false". </v>
      </c>
    </row>
    <row r="1246" spans="1:14" s="1" customFormat="1" x14ac:dyDescent="0.25">
      <c r="A1246" s="33">
        <f>VLOOKUP(C1246,_RESOURCE_MAP[],3,FALSE)</f>
        <v>2</v>
      </c>
      <c r="B1246" s="25" t="str">
        <f>IFERROR(VLOOKUP(C1246,_PACKAGES_MAP[],3,FALSE),"-")</f>
        <v>-</v>
      </c>
      <c r="C1246" s="32" t="s">
        <v>1482</v>
      </c>
      <c r="D1246" s="32" t="s">
        <v>22</v>
      </c>
      <c r="E1246" s="32" t="s">
        <v>673</v>
      </c>
      <c r="F1246" s="32" t="str">
        <f>VLOOKUP(C1246,_RESOURCE_MAP[],2,FALSE)</f>
        <v>Wi-Fi Scheduler ACL Rule</v>
      </c>
      <c r="G1246" s="46" t="str">
        <f>CONCATENATE(F1246," ",VLOOKUP(E1246,_FIELDS_DESCRIPTION_MAP[],2,FALSE))</f>
        <v>Wi-Fi Scheduler ACL Rule apply to Wednesday flag.</v>
      </c>
      <c r="H1246" s="32" t="s">
        <v>567</v>
      </c>
      <c r="I1246" s="32" t="s">
        <v>572</v>
      </c>
      <c r="J1246" s="32" t="s">
        <v>1</v>
      </c>
      <c r="K1246" s="34" t="s">
        <v>1</v>
      </c>
      <c r="L1246" s="34" t="s">
        <v>1184</v>
      </c>
      <c r="M1246" s="34" t="s">
        <v>1</v>
      </c>
      <c r="N1246" s="72" t="str">
        <f t="shared" si="19"/>
        <v xml:space="preserve">Possible values are "true" or "false". </v>
      </c>
    </row>
    <row r="1247" spans="1:14" s="1" customFormat="1" x14ac:dyDescent="0.25">
      <c r="A1247" s="33">
        <f>VLOOKUP(C1247,_RESOURCE_MAP[],3,FALSE)</f>
        <v>2</v>
      </c>
      <c r="B1247" s="25" t="str">
        <f>IFERROR(VLOOKUP(C1247,_PACKAGES_MAP[],3,FALSE),"-")</f>
        <v>-</v>
      </c>
      <c r="C1247" s="32" t="s">
        <v>1482</v>
      </c>
      <c r="D1247" s="32" t="s">
        <v>22</v>
      </c>
      <c r="E1247" s="32" t="s">
        <v>566</v>
      </c>
      <c r="F1247" s="32" t="str">
        <f>VLOOKUP(C1247,_RESOURCE_MAP[],2,FALSE)</f>
        <v>Wi-Fi Scheduler ACL Rule</v>
      </c>
      <c r="G1247" s="46" t="str">
        <f>CONCATENATE(F1247," ",VLOOKUP(E1247,_FIELDS_DESCRIPTION_MAP[],2,FALSE))</f>
        <v>Wi-Fi Scheduler ACL Rule administrative status.</v>
      </c>
      <c r="H1247" s="32" t="s">
        <v>567</v>
      </c>
      <c r="I1247" s="32" t="s">
        <v>572</v>
      </c>
      <c r="J1247" s="32" t="s">
        <v>1</v>
      </c>
      <c r="K1247" s="34" t="s">
        <v>1</v>
      </c>
      <c r="L1247" s="34" t="s">
        <v>1184</v>
      </c>
      <c r="M1247" s="34" t="s">
        <v>1</v>
      </c>
      <c r="N1247" s="72" t="str">
        <f t="shared" si="19"/>
        <v xml:space="preserve">Possible values are "true" or "false". </v>
      </c>
    </row>
    <row r="1248" spans="1:14" s="1" customFormat="1" x14ac:dyDescent="0.25">
      <c r="A1248" s="33">
        <f>VLOOKUP(C1248,_RESOURCE_MAP[],3,FALSE)</f>
        <v>2</v>
      </c>
      <c r="B1248" s="25" t="str">
        <f>IFERROR(VLOOKUP(C1248,_PACKAGES_MAP[],3,FALSE),"-")</f>
        <v>-</v>
      </c>
      <c r="C1248" s="32" t="s">
        <v>1482</v>
      </c>
      <c r="D1248" s="32" t="s">
        <v>22</v>
      </c>
      <c r="E1248" s="32" t="s">
        <v>558</v>
      </c>
      <c r="F1248" s="32" t="str">
        <f>VLOOKUP(C1248,_RESOURCE_MAP[],2,FALSE)</f>
        <v>Wi-Fi Scheduler ACL Rule</v>
      </c>
      <c r="G1248" s="46" t="str">
        <f>CONCATENATE(F1248," ",VLOOKUP(E1248,_FIELDS_DESCRIPTION_MAP[],2,FALSE))</f>
        <v>Wi-Fi Scheduler ACL Rule unique identifier.</v>
      </c>
      <c r="H1248" s="32" t="s">
        <v>565</v>
      </c>
      <c r="I1248" s="32" t="s">
        <v>572</v>
      </c>
      <c r="J1248" s="32" t="s">
        <v>1</v>
      </c>
      <c r="K1248" s="34" t="s">
        <v>1</v>
      </c>
      <c r="L1248" s="34" t="s">
        <v>1194</v>
      </c>
      <c r="M1248" s="34" t="s">
        <v>1193</v>
      </c>
      <c r="N1248" s="72" t="str">
        <f t="shared" si="19"/>
        <v>Possible values are any string with length from 1 up to 64 chars. Format is 1 up to 64 chars.</v>
      </c>
    </row>
    <row r="1249" spans="1:14" s="1" customFormat="1" x14ac:dyDescent="0.25">
      <c r="A1249" s="33">
        <f>VLOOKUP(C1249,_RESOURCE_MAP[],3,FALSE)</f>
        <v>2</v>
      </c>
      <c r="B1249" s="25" t="str">
        <f>IFERROR(VLOOKUP(C1249,_PACKAGES_MAP[],3,FALSE),"-")</f>
        <v>-</v>
      </c>
      <c r="C1249" s="32" t="s">
        <v>1482</v>
      </c>
      <c r="D1249" s="32" t="s">
        <v>22</v>
      </c>
      <c r="E1249" s="32" t="s">
        <v>360</v>
      </c>
      <c r="F1249" s="32" t="str">
        <f>VLOOKUP(C1249,_RESOURCE_MAP[],2,FALSE)</f>
        <v>Wi-Fi Scheduler ACL Rule</v>
      </c>
      <c r="G1249" s="46" t="str">
        <f>CONCATENATE(F1249," ",VLOOKUP(E1249,_FIELDS_DESCRIPTION_MAP[],2,FALSE))</f>
        <v>Wi-Fi Scheduler ACL Rule name (alias).</v>
      </c>
      <c r="H1249" s="32" t="s">
        <v>565</v>
      </c>
      <c r="I1249" s="32" t="s">
        <v>572</v>
      </c>
      <c r="J1249" s="32" t="s">
        <v>1</v>
      </c>
      <c r="K1249" s="34" t="s">
        <v>1</v>
      </c>
      <c r="L1249" s="34" t="s">
        <v>1194</v>
      </c>
      <c r="M1249" s="34" t="s">
        <v>1</v>
      </c>
      <c r="N1249" s="72" t="str">
        <f t="shared" si="19"/>
        <v xml:space="preserve">Possible values are any string with length from 1 up to 64 chars. </v>
      </c>
    </row>
    <row r="1250" spans="1:14" s="1" customFormat="1" x14ac:dyDescent="0.25">
      <c r="A1250" s="33">
        <f>VLOOKUP(C1250,_RESOURCE_MAP[],3,FALSE)</f>
        <v>2</v>
      </c>
      <c r="B1250" s="25" t="str">
        <f>IFERROR(VLOOKUP(C1250,_PACKAGES_MAP[],3,FALSE),"-")</f>
        <v>-</v>
      </c>
      <c r="C1250" s="32" t="s">
        <v>1482</v>
      </c>
      <c r="D1250" s="32" t="s">
        <v>22</v>
      </c>
      <c r="E1250" s="32" t="s">
        <v>679</v>
      </c>
      <c r="F1250" s="32" t="str">
        <f>VLOOKUP(C1250,_RESOURCE_MAP[],2,FALSE)</f>
        <v>Wi-Fi Scheduler ACL Rule</v>
      </c>
      <c r="G1250" s="46" t="str">
        <f>CONCATENATE(F1250," ",VLOOKUP(E1250,_FIELDS_DESCRIPTION_MAP[],2,FALSE))</f>
        <v>Wi-Fi Scheduler ACL Rule end time.</v>
      </c>
      <c r="H1250" s="32" t="s">
        <v>565</v>
      </c>
      <c r="I1250" s="32" t="s">
        <v>572</v>
      </c>
      <c r="J1250" s="32" t="s">
        <v>1</v>
      </c>
      <c r="K1250" s="34" t="s">
        <v>1</v>
      </c>
      <c r="L1250" s="34" t="s">
        <v>1451</v>
      </c>
      <c r="M1250" s="34" t="s">
        <v>1315</v>
      </c>
      <c r="N1250" s="72" t="str">
        <f t="shared" si="19"/>
        <v>Possible values are 00:01 - 24:00. Format is hh:mm.</v>
      </c>
    </row>
    <row r="1251" spans="1:14" s="1" customFormat="1" x14ac:dyDescent="0.25">
      <c r="A1251" s="33">
        <f>VLOOKUP(C1251,_RESOURCE_MAP[],3,FALSE)</f>
        <v>2</v>
      </c>
      <c r="B1251" s="25" t="str">
        <f>IFERROR(VLOOKUP(C1251,_PACKAGES_MAP[],3,FALSE),"-")</f>
        <v>-</v>
      </c>
      <c r="C1251" s="32" t="s">
        <v>1482</v>
      </c>
      <c r="D1251" s="32" t="s">
        <v>22</v>
      </c>
      <c r="E1251" s="32" t="s">
        <v>678</v>
      </c>
      <c r="F1251" s="32" t="str">
        <f>VLOOKUP(C1251,_RESOURCE_MAP[],2,FALSE)</f>
        <v>Wi-Fi Scheduler ACL Rule</v>
      </c>
      <c r="G1251" s="46" t="str">
        <f>CONCATENATE(F1251," ",VLOOKUP(E1251,_FIELDS_DESCRIPTION_MAP[],2,FALSE))</f>
        <v>Wi-Fi Scheduler ACL Rule start time.</v>
      </c>
      <c r="H1251" s="32" t="s">
        <v>565</v>
      </c>
      <c r="I1251" s="32" t="s">
        <v>572</v>
      </c>
      <c r="J1251" s="32" t="s">
        <v>1</v>
      </c>
      <c r="K1251" s="34" t="s">
        <v>1</v>
      </c>
      <c r="L1251" s="34" t="s">
        <v>1316</v>
      </c>
      <c r="M1251" s="34" t="s">
        <v>1315</v>
      </c>
      <c r="N1251" s="72" t="str">
        <f t="shared" si="19"/>
        <v>Possible values are 00:00 - 23:59. Format is hh:mm.</v>
      </c>
    </row>
    <row r="1252" spans="1:14" s="1" customFormat="1" x14ac:dyDescent="0.25">
      <c r="A1252" s="33">
        <f>VLOOKUP(C1252,_RESOURCE_MAP[],3,FALSE)</f>
        <v>2</v>
      </c>
      <c r="B1252" s="25" t="str">
        <f>IFERROR(VLOOKUP(C1252,_PACKAGES_MAP[],3,FALSE),"-")</f>
        <v>-</v>
      </c>
      <c r="C1252" s="32" t="s">
        <v>1482</v>
      </c>
      <c r="D1252" s="32" t="s">
        <v>21</v>
      </c>
      <c r="E1252" s="32" t="s">
        <v>710</v>
      </c>
      <c r="F1252" s="32" t="str">
        <f>VLOOKUP(C1252,_RESOURCE_MAP[],2,FALSE)</f>
        <v>Wi-Fi Scheduler ACL Rule</v>
      </c>
      <c r="G1252" s="46" t="str">
        <f>CONCATENATE(F1252," ",VLOOKUP(E1252,_FIELDS_DESCRIPTION_MAP[],2,FALSE))</f>
        <v>Wi-Fi Scheduler ACL Rule list of linked BSSs.</v>
      </c>
      <c r="H1252" s="32" t="s">
        <v>20</v>
      </c>
      <c r="I1252" s="32" t="s">
        <v>564</v>
      </c>
      <c r="J1252" s="32" t="s">
        <v>561</v>
      </c>
      <c r="K1252" s="34" t="s">
        <v>1658</v>
      </c>
      <c r="L1252" s="34" t="s">
        <v>1211</v>
      </c>
      <c r="M1252" s="34" t="s">
        <v>1</v>
      </c>
      <c r="N1252" s="72" t="str">
        <f t="shared" si="19"/>
        <v xml:space="preserve">Default Value is "the existing configuration". Possible values are null or array of valid "Interfaces.Physical.Network.LAN.Wi-Fi.Radios.{RadioId}.BSSs.{BSSId}" objects. </v>
      </c>
    </row>
    <row r="1253" spans="1:14" s="1" customFormat="1" x14ac:dyDescent="0.25">
      <c r="A1253" s="33">
        <f>VLOOKUP(C1253,_RESOURCE_MAP[],3,FALSE)</f>
        <v>2</v>
      </c>
      <c r="B1253" s="25" t="str">
        <f>IFERROR(VLOOKUP(C1253,_PACKAGES_MAP[],3,FALSE),"-")</f>
        <v>-</v>
      </c>
      <c r="C1253" s="32" t="s">
        <v>1482</v>
      </c>
      <c r="D1253" s="32" t="s">
        <v>21</v>
      </c>
      <c r="E1253" s="32" t="s">
        <v>675</v>
      </c>
      <c r="F1253" s="32" t="str">
        <f>VLOOKUP(C1253,_RESOURCE_MAP[],2,FALSE)</f>
        <v>Wi-Fi Scheduler ACL Rule</v>
      </c>
      <c r="G1253" s="46" t="str">
        <f>CONCATENATE(F1253," ",VLOOKUP(E1253,_FIELDS_DESCRIPTION_MAP[],2,FALSE))</f>
        <v>Wi-Fi Scheduler ACL Rule apply to Friday flag.</v>
      </c>
      <c r="H1253" s="32" t="s">
        <v>567</v>
      </c>
      <c r="I1253" s="32" t="s">
        <v>564</v>
      </c>
      <c r="J1253" s="32" t="s">
        <v>561</v>
      </c>
      <c r="K1253" s="34" t="s">
        <v>1658</v>
      </c>
      <c r="L1253" s="34" t="s">
        <v>1184</v>
      </c>
      <c r="M1253" s="34" t="s">
        <v>1</v>
      </c>
      <c r="N1253" s="72" t="str">
        <f t="shared" si="19"/>
        <v xml:space="preserve">Default Value is "the existing configuration". Possible values are "true" or "false". </v>
      </c>
    </row>
    <row r="1254" spans="1:14" s="1" customFormat="1" x14ac:dyDescent="0.25">
      <c r="A1254" s="33">
        <f>VLOOKUP(C1254,_RESOURCE_MAP[],3,FALSE)</f>
        <v>2</v>
      </c>
      <c r="B1254" s="25" t="str">
        <f>IFERROR(VLOOKUP(C1254,_PACKAGES_MAP[],3,FALSE),"-")</f>
        <v>-</v>
      </c>
      <c r="C1254" s="32" t="s">
        <v>1482</v>
      </c>
      <c r="D1254" s="32" t="s">
        <v>21</v>
      </c>
      <c r="E1254" s="32" t="s">
        <v>671</v>
      </c>
      <c r="F1254" s="32" t="str">
        <f>VLOOKUP(C1254,_RESOURCE_MAP[],2,FALSE)</f>
        <v>Wi-Fi Scheduler ACL Rule</v>
      </c>
      <c r="G1254" s="46" t="str">
        <f>CONCATENATE(F1254," ",VLOOKUP(E1254,_FIELDS_DESCRIPTION_MAP[],2,FALSE))</f>
        <v>Wi-Fi Scheduler ACL Rule apply to Monday flag.</v>
      </c>
      <c r="H1254" s="32" t="s">
        <v>567</v>
      </c>
      <c r="I1254" s="32" t="s">
        <v>564</v>
      </c>
      <c r="J1254" s="32" t="s">
        <v>561</v>
      </c>
      <c r="K1254" s="34" t="s">
        <v>1658</v>
      </c>
      <c r="L1254" s="34" t="s">
        <v>1184</v>
      </c>
      <c r="M1254" s="34" t="s">
        <v>1</v>
      </c>
      <c r="N1254" s="72" t="str">
        <f t="shared" si="19"/>
        <v xml:space="preserve">Default Value is "the existing configuration". Possible values are "true" or "false". </v>
      </c>
    </row>
    <row r="1255" spans="1:14" s="1" customFormat="1" x14ac:dyDescent="0.25">
      <c r="A1255" s="33">
        <f>VLOOKUP(C1255,_RESOURCE_MAP[],3,FALSE)</f>
        <v>2</v>
      </c>
      <c r="B1255" s="25" t="str">
        <f>IFERROR(VLOOKUP(C1255,_PACKAGES_MAP[],3,FALSE),"-")</f>
        <v>-</v>
      </c>
      <c r="C1255" s="32" t="s">
        <v>1482</v>
      </c>
      <c r="D1255" s="32" t="s">
        <v>21</v>
      </c>
      <c r="E1255" s="32" t="s">
        <v>676</v>
      </c>
      <c r="F1255" s="32" t="str">
        <f>VLOOKUP(C1255,_RESOURCE_MAP[],2,FALSE)</f>
        <v>Wi-Fi Scheduler ACL Rule</v>
      </c>
      <c r="G1255" s="46" t="str">
        <f>CONCATENATE(F1255," ",VLOOKUP(E1255,_FIELDS_DESCRIPTION_MAP[],2,FALSE))</f>
        <v>Wi-Fi Scheduler ACL Rule apply to Saturday flag.</v>
      </c>
      <c r="H1255" s="32" t="s">
        <v>567</v>
      </c>
      <c r="I1255" s="32" t="s">
        <v>564</v>
      </c>
      <c r="J1255" s="32" t="s">
        <v>561</v>
      </c>
      <c r="K1255" s="34" t="s">
        <v>1658</v>
      </c>
      <c r="L1255" s="34" t="s">
        <v>1184</v>
      </c>
      <c r="M1255" s="34" t="s">
        <v>1</v>
      </c>
      <c r="N1255" s="72" t="str">
        <f t="shared" si="19"/>
        <v xml:space="preserve">Default Value is "the existing configuration". Possible values are "true" or "false". </v>
      </c>
    </row>
    <row r="1256" spans="1:14" s="1" customFormat="1" x14ac:dyDescent="0.25">
      <c r="A1256" s="33">
        <f>VLOOKUP(C1256,_RESOURCE_MAP[],3,FALSE)</f>
        <v>2</v>
      </c>
      <c r="B1256" s="25" t="str">
        <f>IFERROR(VLOOKUP(C1256,_PACKAGES_MAP[],3,FALSE),"-")</f>
        <v>-</v>
      </c>
      <c r="C1256" s="32" t="s">
        <v>1482</v>
      </c>
      <c r="D1256" s="32" t="s">
        <v>21</v>
      </c>
      <c r="E1256" s="32" t="s">
        <v>677</v>
      </c>
      <c r="F1256" s="32" t="str">
        <f>VLOOKUP(C1256,_RESOURCE_MAP[],2,FALSE)</f>
        <v>Wi-Fi Scheduler ACL Rule</v>
      </c>
      <c r="G1256" s="46" t="str">
        <f>CONCATENATE(F1256," ",VLOOKUP(E1256,_FIELDS_DESCRIPTION_MAP[],2,FALSE))</f>
        <v>Wi-Fi Scheduler ACL Rule apply to Sunday flag.</v>
      </c>
      <c r="H1256" s="32" t="s">
        <v>567</v>
      </c>
      <c r="I1256" s="32" t="s">
        <v>564</v>
      </c>
      <c r="J1256" s="32" t="s">
        <v>561</v>
      </c>
      <c r="K1256" s="34" t="s">
        <v>1658</v>
      </c>
      <c r="L1256" s="34" t="s">
        <v>1184</v>
      </c>
      <c r="M1256" s="34" t="s">
        <v>1</v>
      </c>
      <c r="N1256" s="72" t="str">
        <f t="shared" si="19"/>
        <v xml:space="preserve">Default Value is "the existing configuration". Possible values are "true" or "false". </v>
      </c>
    </row>
    <row r="1257" spans="1:14" s="1" customFormat="1" x14ac:dyDescent="0.25">
      <c r="A1257" s="33">
        <f>VLOOKUP(C1257,_RESOURCE_MAP[],3,FALSE)</f>
        <v>2</v>
      </c>
      <c r="B1257" s="25" t="str">
        <f>IFERROR(VLOOKUP(C1257,_PACKAGES_MAP[],3,FALSE),"-")</f>
        <v>-</v>
      </c>
      <c r="C1257" s="32" t="s">
        <v>1482</v>
      </c>
      <c r="D1257" s="32" t="s">
        <v>21</v>
      </c>
      <c r="E1257" s="32" t="s">
        <v>674</v>
      </c>
      <c r="F1257" s="32" t="str">
        <f>VLOOKUP(C1257,_RESOURCE_MAP[],2,FALSE)</f>
        <v>Wi-Fi Scheduler ACL Rule</v>
      </c>
      <c r="G1257" s="46" t="str">
        <f>CONCATENATE(F1257," ",VLOOKUP(E1257,_FIELDS_DESCRIPTION_MAP[],2,FALSE))</f>
        <v>Wi-Fi Scheduler ACL Rule apply to Thursday flag.</v>
      </c>
      <c r="H1257" s="32" t="s">
        <v>567</v>
      </c>
      <c r="I1257" s="32" t="s">
        <v>564</v>
      </c>
      <c r="J1257" s="32" t="s">
        <v>561</v>
      </c>
      <c r="K1257" s="34" t="s">
        <v>1658</v>
      </c>
      <c r="L1257" s="34" t="s">
        <v>1184</v>
      </c>
      <c r="M1257" s="34" t="s">
        <v>1</v>
      </c>
      <c r="N1257" s="72" t="str">
        <f t="shared" si="19"/>
        <v xml:space="preserve">Default Value is "the existing configuration". Possible values are "true" or "false". </v>
      </c>
    </row>
    <row r="1258" spans="1:14" s="1" customFormat="1" x14ac:dyDescent="0.25">
      <c r="A1258" s="33">
        <f>VLOOKUP(C1258,_RESOURCE_MAP[],3,FALSE)</f>
        <v>2</v>
      </c>
      <c r="B1258" s="25" t="str">
        <f>IFERROR(VLOOKUP(C1258,_PACKAGES_MAP[],3,FALSE),"-")</f>
        <v>-</v>
      </c>
      <c r="C1258" s="32" t="s">
        <v>1482</v>
      </c>
      <c r="D1258" s="32" t="s">
        <v>21</v>
      </c>
      <c r="E1258" s="32" t="s">
        <v>672</v>
      </c>
      <c r="F1258" s="32" t="str">
        <f>VLOOKUP(C1258,_RESOURCE_MAP[],2,FALSE)</f>
        <v>Wi-Fi Scheduler ACL Rule</v>
      </c>
      <c r="G1258" s="46" t="str">
        <f>CONCATENATE(F1258," ",VLOOKUP(E1258,_FIELDS_DESCRIPTION_MAP[],2,FALSE))</f>
        <v>Wi-Fi Scheduler ACL Rule apply to Tuesday flag.</v>
      </c>
      <c r="H1258" s="32" t="s">
        <v>567</v>
      </c>
      <c r="I1258" s="32" t="s">
        <v>564</v>
      </c>
      <c r="J1258" s="32" t="s">
        <v>561</v>
      </c>
      <c r="K1258" s="34" t="s">
        <v>1658</v>
      </c>
      <c r="L1258" s="34" t="s">
        <v>1184</v>
      </c>
      <c r="M1258" s="34" t="s">
        <v>1</v>
      </c>
      <c r="N1258" s="72" t="str">
        <f t="shared" si="19"/>
        <v xml:space="preserve">Default Value is "the existing configuration". Possible values are "true" or "false". </v>
      </c>
    </row>
    <row r="1259" spans="1:14" s="1" customFormat="1" x14ac:dyDescent="0.25">
      <c r="A1259" s="33">
        <f>VLOOKUP(C1259,_RESOURCE_MAP[],3,FALSE)</f>
        <v>2</v>
      </c>
      <c r="B1259" s="25" t="str">
        <f>IFERROR(VLOOKUP(C1259,_PACKAGES_MAP[],3,FALSE),"-")</f>
        <v>-</v>
      </c>
      <c r="C1259" s="32" t="s">
        <v>1482</v>
      </c>
      <c r="D1259" s="32" t="s">
        <v>21</v>
      </c>
      <c r="E1259" s="32" t="s">
        <v>673</v>
      </c>
      <c r="F1259" s="32" t="str">
        <f>VLOOKUP(C1259,_RESOURCE_MAP[],2,FALSE)</f>
        <v>Wi-Fi Scheduler ACL Rule</v>
      </c>
      <c r="G1259" s="46" t="str">
        <f>CONCATENATE(F1259," ",VLOOKUP(E1259,_FIELDS_DESCRIPTION_MAP[],2,FALSE))</f>
        <v>Wi-Fi Scheduler ACL Rule apply to Wednesday flag.</v>
      </c>
      <c r="H1259" s="32" t="s">
        <v>567</v>
      </c>
      <c r="I1259" s="32" t="s">
        <v>564</v>
      </c>
      <c r="J1259" s="32" t="s">
        <v>561</v>
      </c>
      <c r="K1259" s="34" t="s">
        <v>1658</v>
      </c>
      <c r="L1259" s="34" t="s">
        <v>1184</v>
      </c>
      <c r="M1259" s="34" t="s">
        <v>1</v>
      </c>
      <c r="N1259" s="72" t="str">
        <f t="shared" si="19"/>
        <v xml:space="preserve">Default Value is "the existing configuration". Possible values are "true" or "false". </v>
      </c>
    </row>
    <row r="1260" spans="1:14" s="1" customFormat="1" x14ac:dyDescent="0.25">
      <c r="A1260" s="33">
        <f>VLOOKUP(C1260,_RESOURCE_MAP[],3,FALSE)</f>
        <v>2</v>
      </c>
      <c r="B1260" s="25" t="str">
        <f>IFERROR(VLOOKUP(C1260,_PACKAGES_MAP[],3,FALSE),"-")</f>
        <v>-</v>
      </c>
      <c r="C1260" s="32" t="s">
        <v>1482</v>
      </c>
      <c r="D1260" s="32" t="s">
        <v>21</v>
      </c>
      <c r="E1260" s="32" t="s">
        <v>566</v>
      </c>
      <c r="F1260" s="32" t="str">
        <f>VLOOKUP(C1260,_RESOURCE_MAP[],2,FALSE)</f>
        <v>Wi-Fi Scheduler ACL Rule</v>
      </c>
      <c r="G1260" s="46" t="str">
        <f>CONCATENATE(F1260," ",VLOOKUP(E1260,_FIELDS_DESCRIPTION_MAP[],2,FALSE))</f>
        <v>Wi-Fi Scheduler ACL Rule administrative status.</v>
      </c>
      <c r="H1260" s="32" t="s">
        <v>567</v>
      </c>
      <c r="I1260" s="32" t="s">
        <v>564</v>
      </c>
      <c r="J1260" s="32" t="s">
        <v>561</v>
      </c>
      <c r="K1260" s="34" t="s">
        <v>1658</v>
      </c>
      <c r="L1260" s="34" t="s">
        <v>1184</v>
      </c>
      <c r="M1260" s="34" t="s">
        <v>1</v>
      </c>
      <c r="N1260" s="72" t="str">
        <f t="shared" si="19"/>
        <v xml:space="preserve">Default Value is "the existing configuration". Possible values are "true" or "false". </v>
      </c>
    </row>
    <row r="1261" spans="1:14" s="1" customFormat="1" x14ac:dyDescent="0.25">
      <c r="A1261" s="33">
        <f>VLOOKUP(C1261,_RESOURCE_MAP[],3,FALSE)</f>
        <v>2</v>
      </c>
      <c r="B1261" s="25" t="str">
        <f>IFERROR(VLOOKUP(C1261,_PACKAGES_MAP[],3,FALSE),"-")</f>
        <v>-</v>
      </c>
      <c r="C1261" s="32" t="s">
        <v>1482</v>
      </c>
      <c r="D1261" s="32" t="s">
        <v>21</v>
      </c>
      <c r="E1261" s="32" t="s">
        <v>360</v>
      </c>
      <c r="F1261" s="32" t="str">
        <f>VLOOKUP(C1261,_RESOURCE_MAP[],2,FALSE)</f>
        <v>Wi-Fi Scheduler ACL Rule</v>
      </c>
      <c r="G1261" s="46" t="str">
        <f>CONCATENATE(F1261," ",VLOOKUP(E1261,_FIELDS_DESCRIPTION_MAP[],2,FALSE))</f>
        <v>Wi-Fi Scheduler ACL Rule name (alias).</v>
      </c>
      <c r="H1261" s="32" t="s">
        <v>565</v>
      </c>
      <c r="I1261" s="32" t="s">
        <v>564</v>
      </c>
      <c r="J1261" s="32" t="s">
        <v>561</v>
      </c>
      <c r="K1261" s="34" t="s">
        <v>1658</v>
      </c>
      <c r="L1261" s="34" t="s">
        <v>1194</v>
      </c>
      <c r="M1261" s="34" t="s">
        <v>1</v>
      </c>
      <c r="N1261" s="72" t="str">
        <f t="shared" si="19"/>
        <v xml:space="preserve">Default Value is "the existing configuration". Possible values are any string with length from 1 up to 64 chars. </v>
      </c>
    </row>
    <row r="1262" spans="1:14" s="1" customFormat="1" x14ac:dyDescent="0.25">
      <c r="A1262" s="33">
        <f>VLOOKUP(C1262,_RESOURCE_MAP[],3,FALSE)</f>
        <v>2</v>
      </c>
      <c r="B1262" s="25" t="str">
        <f>IFERROR(VLOOKUP(C1262,_PACKAGES_MAP[],3,FALSE),"-")</f>
        <v>-</v>
      </c>
      <c r="C1262" s="32" t="s">
        <v>1482</v>
      </c>
      <c r="D1262" s="32" t="s">
        <v>21</v>
      </c>
      <c r="E1262" s="32" t="s">
        <v>679</v>
      </c>
      <c r="F1262" s="32" t="str">
        <f>VLOOKUP(C1262,_RESOURCE_MAP[],2,FALSE)</f>
        <v>Wi-Fi Scheduler ACL Rule</v>
      </c>
      <c r="G1262" s="46" t="str">
        <f>CONCATENATE(F1262," ",VLOOKUP(E1262,_FIELDS_DESCRIPTION_MAP[],2,FALSE))</f>
        <v>Wi-Fi Scheduler ACL Rule end time.</v>
      </c>
      <c r="H1262" s="32" t="s">
        <v>565</v>
      </c>
      <c r="I1262" s="32" t="s">
        <v>564</v>
      </c>
      <c r="J1262" s="32" t="s">
        <v>561</v>
      </c>
      <c r="K1262" s="34" t="s">
        <v>1658</v>
      </c>
      <c r="L1262" s="34" t="s">
        <v>1451</v>
      </c>
      <c r="M1262" s="34" t="s">
        <v>1315</v>
      </c>
      <c r="N1262" s="72" t="str">
        <f t="shared" si="19"/>
        <v>Default Value is "the existing configuration". Possible values are 00:01 - 24:00. Format is hh:mm.</v>
      </c>
    </row>
    <row r="1263" spans="1:14" s="1" customFormat="1" x14ac:dyDescent="0.25">
      <c r="A1263" s="33">
        <f>VLOOKUP(C1263,_RESOURCE_MAP[],3,FALSE)</f>
        <v>2</v>
      </c>
      <c r="B1263" s="25" t="str">
        <f>IFERROR(VLOOKUP(C1263,_PACKAGES_MAP[],3,FALSE),"-")</f>
        <v>-</v>
      </c>
      <c r="C1263" s="32" t="s">
        <v>1482</v>
      </c>
      <c r="D1263" s="32" t="s">
        <v>21</v>
      </c>
      <c r="E1263" s="32" t="s">
        <v>678</v>
      </c>
      <c r="F1263" s="32" t="str">
        <f>VLOOKUP(C1263,_RESOURCE_MAP[],2,FALSE)</f>
        <v>Wi-Fi Scheduler ACL Rule</v>
      </c>
      <c r="G1263" s="46" t="str">
        <f>CONCATENATE(F1263," ",VLOOKUP(E1263,_FIELDS_DESCRIPTION_MAP[],2,FALSE))</f>
        <v>Wi-Fi Scheduler ACL Rule start time.</v>
      </c>
      <c r="H1263" s="32" t="s">
        <v>565</v>
      </c>
      <c r="I1263" s="32" t="s">
        <v>564</v>
      </c>
      <c r="J1263" s="32" t="s">
        <v>561</v>
      </c>
      <c r="K1263" s="34" t="s">
        <v>1658</v>
      </c>
      <c r="L1263" s="34" t="s">
        <v>1316</v>
      </c>
      <c r="M1263" s="34" t="s">
        <v>1315</v>
      </c>
      <c r="N1263" s="72" t="str">
        <f t="shared" si="19"/>
        <v>Default Value is "the existing configuration". Possible values are 00:00 - 23:59. Format is hh:mm.</v>
      </c>
    </row>
    <row r="1264" spans="1:14" s="1" customFormat="1" x14ac:dyDescent="0.25">
      <c r="A1264" s="33">
        <f>VLOOKUP(C1264,_RESOURCE_MAP[],3,FALSE)</f>
        <v>2</v>
      </c>
      <c r="B1264" s="25" t="str">
        <f>IFERROR(VLOOKUP(C1264,_PACKAGES_MAP[],3,FALSE),"-")</f>
        <v>-</v>
      </c>
      <c r="C1264" s="32" t="s">
        <v>2002</v>
      </c>
      <c r="D1264" s="32" t="s">
        <v>22</v>
      </c>
      <c r="E1264" s="32" t="s">
        <v>566</v>
      </c>
      <c r="F1264" s="32" t="str">
        <f>VLOOKUP(C1264,_RESOURCE_MAP[],2,FALSE)</f>
        <v>Wi-Fi Scheduler Timer</v>
      </c>
      <c r="G1264" s="46" t="str">
        <f>CONCATENATE(F1264," ",VLOOKUP(E1264,_FIELDS_DESCRIPTION_MAP[],2,FALSE))</f>
        <v>Wi-Fi Scheduler Timer administrative status.</v>
      </c>
      <c r="H1264" s="32" t="s">
        <v>567</v>
      </c>
      <c r="I1264" s="32" t="s">
        <v>572</v>
      </c>
      <c r="J1264" s="32" t="s">
        <v>1</v>
      </c>
      <c r="K1264" s="34" t="s">
        <v>1</v>
      </c>
      <c r="L1264" s="34" t="s">
        <v>1184</v>
      </c>
      <c r="M1264" s="34" t="s">
        <v>1</v>
      </c>
      <c r="N1264" s="72" t="str">
        <f t="shared" si="19"/>
        <v xml:space="preserve">Possible values are "true" or "false". </v>
      </c>
    </row>
    <row r="1265" spans="1:14" s="1" customFormat="1" x14ac:dyDescent="0.25">
      <c r="A1265" s="33">
        <f>VLOOKUP(C1265,_RESOURCE_MAP[],3,FALSE)</f>
        <v>2</v>
      </c>
      <c r="B1265" s="25" t="str">
        <f>IFERROR(VLOOKUP(C1265,_PACKAGES_MAP[],3,FALSE),"-")</f>
        <v>-</v>
      </c>
      <c r="C1265" s="32" t="s">
        <v>2002</v>
      </c>
      <c r="D1265" s="32" t="s">
        <v>22</v>
      </c>
      <c r="E1265" s="32" t="s">
        <v>579</v>
      </c>
      <c r="F1265" s="32" t="str">
        <f>VLOOKUP(C1265,_RESOURCE_MAP[],2,FALSE)</f>
        <v>Wi-Fi Scheduler Timer</v>
      </c>
      <c r="G1265" s="46" t="str">
        <f>CONCATENATE(F1265," ",VLOOKUP(E1265,_FIELDS_DESCRIPTION_MAP[],2,FALSE))</f>
        <v>Wi-Fi Scheduler Timer operational status.</v>
      </c>
      <c r="H1265" s="32" t="s">
        <v>565</v>
      </c>
      <c r="I1265" s="32" t="s">
        <v>572</v>
      </c>
      <c r="J1265" s="32" t="s">
        <v>1</v>
      </c>
      <c r="K1265" s="34" t="s">
        <v>1</v>
      </c>
      <c r="L1265" s="34" t="s">
        <v>1714</v>
      </c>
      <c r="M1265" s="34" t="s">
        <v>1</v>
      </c>
      <c r="N1265" s="72" t="str">
        <f t="shared" si="19"/>
        <v xml:space="preserve">Possible values are 
- "Active" (enabled and schedule is active).
- "Enabled" (enabled but no schedule/rule is currently active).
- "Disabled" (service is disabled).
- "Error" (enabled but service cannot run due to configuration error for example). </v>
      </c>
    </row>
    <row r="1266" spans="1:14" s="1" customFormat="1" x14ac:dyDescent="0.25">
      <c r="A1266" s="33">
        <f>VLOOKUP(C1266,_RESOURCE_MAP[],3,FALSE)</f>
        <v>2</v>
      </c>
      <c r="B1266" s="25" t="str">
        <f>IFERROR(VLOOKUP(C1266,_PACKAGES_MAP[],3,FALSE),"-")</f>
        <v>-</v>
      </c>
      <c r="C1266" s="32" t="s">
        <v>2002</v>
      </c>
      <c r="D1266" s="32" t="s">
        <v>21</v>
      </c>
      <c r="E1266" s="32" t="s">
        <v>566</v>
      </c>
      <c r="F1266" s="32" t="str">
        <f>VLOOKUP(C1266,_RESOURCE_MAP[],2,FALSE)</f>
        <v>Wi-Fi Scheduler Timer</v>
      </c>
      <c r="G1266" s="46" t="str">
        <f>CONCATENATE(F1266," ",VLOOKUP(E1266,_FIELDS_DESCRIPTION_MAP[],2,FALSE))</f>
        <v>Wi-Fi Scheduler Timer administrative status.</v>
      </c>
      <c r="H1266" s="32" t="s">
        <v>567</v>
      </c>
      <c r="I1266" s="32" t="s">
        <v>564</v>
      </c>
      <c r="J1266" s="32" t="s">
        <v>561</v>
      </c>
      <c r="K1266" s="34" t="s">
        <v>1658</v>
      </c>
      <c r="L1266" s="34" t="s">
        <v>1184</v>
      </c>
      <c r="M1266" s="34" t="s">
        <v>1</v>
      </c>
      <c r="N1266" s="72" t="str">
        <f t="shared" si="19"/>
        <v xml:space="preserve">Default Value is "the existing configuration". Possible values are "true" or "false". </v>
      </c>
    </row>
    <row r="1267" spans="1:14" s="1" customFormat="1" x14ac:dyDescent="0.25">
      <c r="A1267" s="33">
        <f>VLOOKUP(C1267,_RESOURCE_MAP[],3,FALSE)</f>
        <v>2</v>
      </c>
      <c r="B1267" s="25" t="str">
        <f>IFERROR(VLOOKUP(C1267,_PACKAGES_MAP[],3,FALSE),"-")</f>
        <v>-</v>
      </c>
      <c r="C1267" s="32" t="s">
        <v>1473</v>
      </c>
      <c r="D1267" s="32" t="s">
        <v>19</v>
      </c>
      <c r="E1267" s="32" t="s">
        <v>710</v>
      </c>
      <c r="F1267" s="32" t="str">
        <f>VLOOKUP(C1267,_RESOURCE_MAP[],2,FALSE)</f>
        <v>Wi-Fi Scheduler Timer Rule</v>
      </c>
      <c r="G1267" s="46" t="str">
        <f>CONCATENATE(F1267," ",VLOOKUP(E1267,_FIELDS_DESCRIPTION_MAP[],2,FALSE))</f>
        <v>Wi-Fi Scheduler Timer Rule list of linked BSSs.</v>
      </c>
      <c r="H1267" s="32" t="s">
        <v>20</v>
      </c>
      <c r="I1267" s="32" t="s">
        <v>564</v>
      </c>
      <c r="J1267" s="32" t="s">
        <v>552</v>
      </c>
      <c r="K1267" s="34" t="s">
        <v>1</v>
      </c>
      <c r="L1267" s="34" t="s">
        <v>2535</v>
      </c>
      <c r="M1267" s="34" t="s">
        <v>1</v>
      </c>
      <c r="N1267" s="72" t="str">
        <f t="shared" si="19"/>
        <v xml:space="preserve">Possible values are an existing "Interfaces.Physical.Network.LAN.Wi-Fi.Radios.{RadioId}.BSSs.{BSSId}" or "Interfaces.Physical.Network.LAN.Wi-Fi.ESSs.{ESSsId}" object.. </v>
      </c>
    </row>
    <row r="1268" spans="1:14" s="1" customFormat="1" x14ac:dyDescent="0.25">
      <c r="A1268" s="33">
        <f>VLOOKUP(C1268,_RESOURCE_MAP[],3,FALSE)</f>
        <v>2</v>
      </c>
      <c r="B1268" s="25" t="str">
        <f>IFERROR(VLOOKUP(C1268,_PACKAGES_MAP[],3,FALSE),"-")</f>
        <v>-</v>
      </c>
      <c r="C1268" s="32" t="s">
        <v>1473</v>
      </c>
      <c r="D1268" s="32" t="s">
        <v>19</v>
      </c>
      <c r="E1268" s="32" t="s">
        <v>730</v>
      </c>
      <c r="F1268" s="32" t="str">
        <f>VLOOKUP(C1268,_RESOURCE_MAP[],2,FALSE)</f>
        <v>Wi-Fi Scheduler Timer Rule</v>
      </c>
      <c r="G1268" s="46" t="str">
        <f>CONCATENATE(F1268," ",VLOOKUP(E1268,_FIELDS_DESCRIPTION_MAP[],2,FALSE))</f>
        <v>Wi-Fi Scheduler Timer Rule duration.</v>
      </c>
      <c r="H1268" s="32" t="s">
        <v>570</v>
      </c>
      <c r="I1268" s="32" t="s">
        <v>564</v>
      </c>
      <c r="J1268" s="32" t="s">
        <v>552</v>
      </c>
      <c r="K1268" s="34" t="s">
        <v>1</v>
      </c>
      <c r="L1268" s="34" t="s">
        <v>1203</v>
      </c>
      <c r="M1268" s="34" t="s">
        <v>1206</v>
      </c>
      <c r="N1268" s="72" t="str">
        <f t="shared" si="19"/>
        <v>Possible values are &gt;= 1. Format is expressed in seconds.</v>
      </c>
    </row>
    <row r="1269" spans="1:14" s="1" customFormat="1" x14ac:dyDescent="0.25">
      <c r="A1269" s="33">
        <f>VLOOKUP(C1269,_RESOURCE_MAP[],3,FALSE)</f>
        <v>2</v>
      </c>
      <c r="B1269" s="25" t="str">
        <f>IFERROR(VLOOKUP(C1269,_PACKAGES_MAP[],3,FALSE),"-")</f>
        <v>-</v>
      </c>
      <c r="C1269" s="32" t="s">
        <v>1473</v>
      </c>
      <c r="D1269" s="32" t="s">
        <v>19</v>
      </c>
      <c r="E1269" s="32" t="s">
        <v>566</v>
      </c>
      <c r="F1269" s="32" t="str">
        <f>VLOOKUP(C1269,_RESOURCE_MAP[],2,FALSE)</f>
        <v>Wi-Fi Scheduler Timer Rule</v>
      </c>
      <c r="G1269" s="46" t="str">
        <f>CONCATENATE(F1269," ",VLOOKUP(E1269,_FIELDS_DESCRIPTION_MAP[],2,FALSE))</f>
        <v>Wi-Fi Scheduler Timer Rule administrative status.</v>
      </c>
      <c r="H1269" s="32" t="s">
        <v>567</v>
      </c>
      <c r="I1269" s="32" t="s">
        <v>564</v>
      </c>
      <c r="J1269" s="32" t="s">
        <v>561</v>
      </c>
      <c r="K1269" s="34" t="s">
        <v>1183</v>
      </c>
      <c r="L1269" s="34" t="s">
        <v>1184</v>
      </c>
      <c r="M1269" s="34" t="s">
        <v>1</v>
      </c>
      <c r="N1269" s="72" t="str">
        <f t="shared" si="19"/>
        <v xml:space="preserve">Default Value is "true". Possible values are "true" or "false". </v>
      </c>
    </row>
    <row r="1270" spans="1:14" s="1" customFormat="1" x14ac:dyDescent="0.25">
      <c r="A1270" s="33">
        <f>VLOOKUP(C1270,_RESOURCE_MAP[],3,FALSE)</f>
        <v>2</v>
      </c>
      <c r="B1270" s="25" t="str">
        <f>IFERROR(VLOOKUP(C1270,_PACKAGES_MAP[],3,FALSE),"-")</f>
        <v>-</v>
      </c>
      <c r="C1270" s="32" t="s">
        <v>1473</v>
      </c>
      <c r="D1270" s="32" t="s">
        <v>19</v>
      </c>
      <c r="E1270" s="32" t="s">
        <v>1513</v>
      </c>
      <c r="F1270" s="32" t="str">
        <f>VLOOKUP(C1270,_RESOURCE_MAP[],2,FALSE)</f>
        <v>Wi-Fi Scheduler Timer Rule</v>
      </c>
      <c r="G1270" s="46" t="str">
        <f>CONCATENATE(F1270," ",VLOOKUP(E1270,_FIELDS_DESCRIPTION_MAP[],2,FALSE))</f>
        <v>Wi-Fi Scheduler Timer Rule time interval at which an "about to expire" event will be triggered before expiring</v>
      </c>
      <c r="H1270" s="32" t="s">
        <v>570</v>
      </c>
      <c r="I1270" s="32" t="s">
        <v>564</v>
      </c>
      <c r="J1270" s="32" t="s">
        <v>561</v>
      </c>
      <c r="K1270" s="34" t="s">
        <v>1514</v>
      </c>
      <c r="L1270" s="34" t="s">
        <v>1</v>
      </c>
      <c r="M1270" s="34" t="s">
        <v>1206</v>
      </c>
      <c r="N1270" s="72" t="str">
        <f t="shared" si="19"/>
        <v>Default Value is "600 (10min)". Format is expressed in seconds.</v>
      </c>
    </row>
    <row r="1271" spans="1:14" s="1" customFormat="1" x14ac:dyDescent="0.25">
      <c r="A1271" s="33">
        <f>VLOOKUP(C1271,_RESOURCE_MAP[],3,FALSE)</f>
        <v>2</v>
      </c>
      <c r="B1271" s="25" t="str">
        <f>IFERROR(VLOOKUP(C1271,_PACKAGES_MAP[],3,FALSE),"-")</f>
        <v>-</v>
      </c>
      <c r="C1271" s="32" t="s">
        <v>1473</v>
      </c>
      <c r="D1271" s="32" t="s">
        <v>19</v>
      </c>
      <c r="E1271" s="32" t="s">
        <v>558</v>
      </c>
      <c r="F1271" s="32" t="str">
        <f>VLOOKUP(C1271,_RESOURCE_MAP[],2,FALSE)</f>
        <v>Wi-Fi Scheduler Timer Rule</v>
      </c>
      <c r="G1271" s="46" t="str">
        <f>CONCATENATE(F1271," ",VLOOKUP(E1271,_FIELDS_DESCRIPTION_MAP[],2,FALSE))</f>
        <v>Wi-Fi Scheduler Timer Rule unique identifier.</v>
      </c>
      <c r="H1271" s="32" t="s">
        <v>565</v>
      </c>
      <c r="I1271" s="32" t="s">
        <v>563</v>
      </c>
      <c r="J1271" s="32" t="s">
        <v>561</v>
      </c>
      <c r="K1271" s="34" t="s">
        <v>1185</v>
      </c>
      <c r="L1271" s="34" t="s">
        <v>1194</v>
      </c>
      <c r="M1271" s="34" t="s">
        <v>1193</v>
      </c>
      <c r="N1271" s="72" t="str">
        <f t="shared" si="19"/>
        <v>Default Value is "Integer starting at 0". Possible values are any string with length from 1 up to 64 chars. Format is 1 up to 64 chars.</v>
      </c>
    </row>
    <row r="1272" spans="1:14" s="1" customFormat="1" x14ac:dyDescent="0.25">
      <c r="A1272" s="33">
        <f>VLOOKUP(C1272,_RESOURCE_MAP[],3,FALSE)</f>
        <v>2</v>
      </c>
      <c r="B1272" s="25" t="str">
        <f>IFERROR(VLOOKUP(C1272,_PACKAGES_MAP[],3,FALSE),"-")</f>
        <v>-</v>
      </c>
      <c r="C1272" s="32" t="s">
        <v>1473</v>
      </c>
      <c r="D1272" s="32" t="s">
        <v>19</v>
      </c>
      <c r="E1272" s="32" t="s">
        <v>360</v>
      </c>
      <c r="F1272" s="32" t="str">
        <f>VLOOKUP(C1272,_RESOURCE_MAP[],2,FALSE)</f>
        <v>Wi-Fi Scheduler Timer Rule</v>
      </c>
      <c r="G1272" s="46" t="str">
        <f>CONCATENATE(F1272," ",VLOOKUP(E1272,_FIELDS_DESCRIPTION_MAP[],2,FALSE))</f>
        <v>Wi-Fi Scheduler Timer Rule name (alias).</v>
      </c>
      <c r="H1272" s="32" t="s">
        <v>565</v>
      </c>
      <c r="I1272" s="32" t="s">
        <v>564</v>
      </c>
      <c r="J1272" s="32" t="s">
        <v>552</v>
      </c>
      <c r="K1272" s="34" t="s">
        <v>1</v>
      </c>
      <c r="L1272" s="34" t="s">
        <v>1194</v>
      </c>
      <c r="M1272" s="34" t="s">
        <v>1</v>
      </c>
      <c r="N1272" s="72" t="str">
        <f t="shared" si="19"/>
        <v xml:space="preserve">Possible values are any string with length from 1 up to 64 chars. </v>
      </c>
    </row>
    <row r="1273" spans="1:14" s="1" customFormat="1" x14ac:dyDescent="0.25">
      <c r="A1273" s="33">
        <f>VLOOKUP(C1273,_RESOURCE_MAP[],3,FALSE)</f>
        <v>2</v>
      </c>
      <c r="B1273" s="25" t="str">
        <f>IFERROR(VLOOKUP(C1273,_PACKAGES_MAP[],3,FALSE),"-")</f>
        <v>-</v>
      </c>
      <c r="C1273" s="32" t="s">
        <v>1473</v>
      </c>
      <c r="D1273" s="32" t="s">
        <v>20</v>
      </c>
      <c r="E1273" s="32" t="s">
        <v>569</v>
      </c>
      <c r="F1273" s="32" t="str">
        <f>VLOOKUP(C1273,_RESOURCE_MAP[],2,FALSE)</f>
        <v>Wi-Fi Scheduler Timer Rule</v>
      </c>
      <c r="G1273" s="46" t="str">
        <f>CONCATENATE(F1273," ",VLOOKUP(E1273,_FIELDS_DESCRIPTION_MAP[],2,FALSE))</f>
        <v>Wi-Fi Scheduler Timer Rule maximum number of returned entries.</v>
      </c>
      <c r="H1273" s="32" t="s">
        <v>570</v>
      </c>
      <c r="I1273" s="32" t="s">
        <v>563</v>
      </c>
      <c r="J1273" s="32" t="s">
        <v>561</v>
      </c>
      <c r="K1273" s="34" t="s">
        <v>1186</v>
      </c>
      <c r="L1273" s="34" t="s">
        <v>1187</v>
      </c>
      <c r="M1273" s="34" t="s">
        <v>1</v>
      </c>
      <c r="N1273" s="72" t="str">
        <f t="shared" si="19"/>
        <v xml:space="preserve">Default Value is "0". Possible values are "0" to fetch all entries or positive integer. </v>
      </c>
    </row>
    <row r="1274" spans="1:14" s="1" customFormat="1" x14ac:dyDescent="0.25">
      <c r="A1274" s="33">
        <f>VLOOKUP(C1274,_RESOURCE_MAP[],3,FALSE)</f>
        <v>2</v>
      </c>
      <c r="B1274" s="25" t="str">
        <f>IFERROR(VLOOKUP(C1274,_PACKAGES_MAP[],3,FALSE),"-")</f>
        <v>-</v>
      </c>
      <c r="C1274" s="32" t="s">
        <v>1473</v>
      </c>
      <c r="D1274" s="32" t="s">
        <v>20</v>
      </c>
      <c r="E1274" s="32" t="s">
        <v>20</v>
      </c>
      <c r="F1274" s="32" t="str">
        <f>VLOOKUP(C1274,_RESOURCE_MAP[],2,FALSE)</f>
        <v>Wi-Fi Scheduler Timer Rule</v>
      </c>
      <c r="G1274" s="46" t="str">
        <f>CONCATENATE(F1274," ",VLOOKUP(E1274,_FIELDS_DESCRIPTION_MAP[],2,FALSE))</f>
        <v>Wi-Fi Scheduler Timer Rule list of entries.</v>
      </c>
      <c r="H1274" s="32" t="s">
        <v>20</v>
      </c>
      <c r="I1274" s="32" t="s">
        <v>572</v>
      </c>
      <c r="J1274" s="32" t="s">
        <v>1</v>
      </c>
      <c r="K1274" s="34" t="s">
        <v>1</v>
      </c>
      <c r="L1274" s="34" t="s">
        <v>1</v>
      </c>
      <c r="M1274" s="34" t="s">
        <v>1</v>
      </c>
      <c r="N1274" s="72" t="str">
        <f t="shared" si="19"/>
        <v>-</v>
      </c>
    </row>
    <row r="1275" spans="1:14" s="1" customFormat="1" x14ac:dyDescent="0.25">
      <c r="A1275" s="33">
        <f>VLOOKUP(C1275,_RESOURCE_MAP[],3,FALSE)</f>
        <v>2</v>
      </c>
      <c r="B1275" s="25" t="str">
        <f>IFERROR(VLOOKUP(C1275,_PACKAGES_MAP[],3,FALSE),"-")</f>
        <v>-</v>
      </c>
      <c r="C1275" s="32" t="s">
        <v>1473</v>
      </c>
      <c r="D1275" s="32" t="s">
        <v>20</v>
      </c>
      <c r="E1275" s="32" t="s">
        <v>571</v>
      </c>
      <c r="F1275" s="32" t="str">
        <f>VLOOKUP(C1275,_RESOURCE_MAP[],2,FALSE)</f>
        <v>Wi-Fi Scheduler Timer Rule</v>
      </c>
      <c r="G1275" s="46" t="str">
        <f>CONCATENATE(F1275," ",VLOOKUP(E1275,_FIELDS_DESCRIPTION_MAP[],2,FALSE))</f>
        <v>Wi-Fi Scheduler Timer Rule list start offset.</v>
      </c>
      <c r="H1275" s="32" t="s">
        <v>570</v>
      </c>
      <c r="I1275" s="32" t="s">
        <v>563</v>
      </c>
      <c r="J1275" s="32" t="s">
        <v>561</v>
      </c>
      <c r="K1275" s="34" t="s">
        <v>1186</v>
      </c>
      <c r="L1275" s="34" t="s">
        <v>1187</v>
      </c>
      <c r="M1275" s="34" t="s">
        <v>1</v>
      </c>
      <c r="N1275" s="72" t="str">
        <f t="shared" si="19"/>
        <v xml:space="preserve">Default Value is "0". Possible values are "0" to fetch all entries or positive integer. </v>
      </c>
    </row>
    <row r="1276" spans="1:14" s="1" customFormat="1" x14ac:dyDescent="0.25">
      <c r="A1276" s="33">
        <f>VLOOKUP(C1276,_RESOURCE_MAP[],3,FALSE)</f>
        <v>2</v>
      </c>
      <c r="B1276" s="25" t="str">
        <f>IFERROR(VLOOKUP(C1276,_PACKAGES_MAP[],3,FALSE),"-")</f>
        <v>-</v>
      </c>
      <c r="C1276" s="32" t="s">
        <v>1474</v>
      </c>
      <c r="D1276" s="32" t="s">
        <v>22</v>
      </c>
      <c r="E1276" s="32" t="s">
        <v>710</v>
      </c>
      <c r="F1276" s="32" t="str">
        <f>VLOOKUP(C1276,_RESOURCE_MAP[],2,FALSE)</f>
        <v>Wi-Fi Scheduler Timer Rule</v>
      </c>
      <c r="G1276" s="46" t="str">
        <f>CONCATENATE(F1276," ",VLOOKUP(E1276,_FIELDS_DESCRIPTION_MAP[],2,FALSE))</f>
        <v>Wi-Fi Scheduler Timer Rule list of linked BSSs.</v>
      </c>
      <c r="H1276" s="32" t="s">
        <v>20</v>
      </c>
      <c r="I1276" s="32" t="s">
        <v>572</v>
      </c>
      <c r="J1276" s="32" t="s">
        <v>1</v>
      </c>
      <c r="K1276" s="34" t="s">
        <v>1</v>
      </c>
      <c r="L1276" s="34" t="s">
        <v>2535</v>
      </c>
      <c r="M1276" s="34" t="s">
        <v>1</v>
      </c>
      <c r="N1276" s="72" t="str">
        <f t="shared" si="19"/>
        <v xml:space="preserve">Possible values are an existing "Interfaces.Physical.Network.LAN.Wi-Fi.Radios.{RadioId}.BSSs.{BSSId}" or "Interfaces.Physical.Network.LAN.Wi-Fi.ESSs.{ESSsId}" object.. </v>
      </c>
    </row>
    <row r="1277" spans="1:14" s="1" customFormat="1" x14ac:dyDescent="0.25">
      <c r="A1277" s="33">
        <f>VLOOKUP(C1277,_RESOURCE_MAP[],3,FALSE)</f>
        <v>2</v>
      </c>
      <c r="B1277" s="25" t="str">
        <f>IFERROR(VLOOKUP(C1277,_PACKAGES_MAP[],3,FALSE),"-")</f>
        <v>-</v>
      </c>
      <c r="C1277" s="32" t="s">
        <v>1474</v>
      </c>
      <c r="D1277" s="32" t="s">
        <v>22</v>
      </c>
      <c r="E1277" s="32" t="s">
        <v>730</v>
      </c>
      <c r="F1277" s="32" t="str">
        <f>VLOOKUP(C1277,_RESOURCE_MAP[],2,FALSE)</f>
        <v>Wi-Fi Scheduler Timer Rule</v>
      </c>
      <c r="G1277" s="46" t="str">
        <f>CONCATENATE(F1277," ",VLOOKUP(E1277,_FIELDS_DESCRIPTION_MAP[],2,FALSE))</f>
        <v>Wi-Fi Scheduler Timer Rule duration.</v>
      </c>
      <c r="H1277" s="32" t="s">
        <v>570</v>
      </c>
      <c r="I1277" s="32" t="s">
        <v>572</v>
      </c>
      <c r="J1277" s="32" t="s">
        <v>1</v>
      </c>
      <c r="K1277" s="34" t="s">
        <v>1</v>
      </c>
      <c r="L1277" s="34" t="s">
        <v>1203</v>
      </c>
      <c r="M1277" s="34" t="s">
        <v>1206</v>
      </c>
      <c r="N1277" s="72" t="str">
        <f t="shared" si="19"/>
        <v>Possible values are &gt;= 1. Format is expressed in seconds.</v>
      </c>
    </row>
    <row r="1278" spans="1:14" s="1" customFormat="1" x14ac:dyDescent="0.25">
      <c r="A1278" s="33">
        <f>VLOOKUP(C1278,_RESOURCE_MAP[],3,FALSE)</f>
        <v>2</v>
      </c>
      <c r="B1278" s="25" t="str">
        <f>IFERROR(VLOOKUP(C1278,_PACKAGES_MAP[],3,FALSE),"-")</f>
        <v>-</v>
      </c>
      <c r="C1278" s="32" t="s">
        <v>1474</v>
      </c>
      <c r="D1278" s="32" t="s">
        <v>22</v>
      </c>
      <c r="E1278" s="32" t="s">
        <v>566</v>
      </c>
      <c r="F1278" s="32" t="str">
        <f>VLOOKUP(C1278,_RESOURCE_MAP[],2,FALSE)</f>
        <v>Wi-Fi Scheduler Timer Rule</v>
      </c>
      <c r="G1278" s="46" t="str">
        <f>CONCATENATE(F1278," ",VLOOKUP(E1278,_FIELDS_DESCRIPTION_MAP[],2,FALSE))</f>
        <v>Wi-Fi Scheduler Timer Rule administrative status.</v>
      </c>
      <c r="H1278" s="32" t="s">
        <v>567</v>
      </c>
      <c r="I1278" s="32" t="s">
        <v>572</v>
      </c>
      <c r="J1278" s="32" t="s">
        <v>1</v>
      </c>
      <c r="K1278" s="34" t="s">
        <v>1</v>
      </c>
      <c r="L1278" s="34" t="s">
        <v>1184</v>
      </c>
      <c r="M1278" s="34" t="s">
        <v>1</v>
      </c>
      <c r="N1278" s="72" t="str">
        <f t="shared" si="19"/>
        <v xml:space="preserve">Possible values are "true" or "false". </v>
      </c>
    </row>
    <row r="1279" spans="1:14" s="1" customFormat="1" x14ac:dyDescent="0.25">
      <c r="A1279" s="33">
        <f>VLOOKUP(C1279,_RESOURCE_MAP[],3,FALSE)</f>
        <v>2</v>
      </c>
      <c r="B1279" s="25" t="str">
        <f>IFERROR(VLOOKUP(C1279,_PACKAGES_MAP[],3,FALSE),"-")</f>
        <v>-</v>
      </c>
      <c r="C1279" s="32" t="s">
        <v>1474</v>
      </c>
      <c r="D1279" s="32" t="s">
        <v>22</v>
      </c>
      <c r="E1279" s="32" t="s">
        <v>1513</v>
      </c>
      <c r="F1279" s="32" t="str">
        <f>VLOOKUP(C1279,_RESOURCE_MAP[],2,FALSE)</f>
        <v>Wi-Fi Scheduler Timer Rule</v>
      </c>
      <c r="G1279" s="46" t="str">
        <f>CONCATENATE(F1279," ",VLOOKUP(E1279,_FIELDS_DESCRIPTION_MAP[],2,FALSE))</f>
        <v>Wi-Fi Scheduler Timer Rule time interval at which an "about to expire" event will be triggered before expiring</v>
      </c>
      <c r="H1279" s="32" t="s">
        <v>570</v>
      </c>
      <c r="I1279" s="32" t="s">
        <v>572</v>
      </c>
      <c r="J1279" s="32" t="s">
        <v>1</v>
      </c>
      <c r="K1279" s="34" t="s">
        <v>1</v>
      </c>
      <c r="L1279" s="34" t="s">
        <v>1</v>
      </c>
      <c r="M1279" s="34" t="s">
        <v>1206</v>
      </c>
      <c r="N1279" s="72" t="str">
        <f t="shared" si="19"/>
        <v>Format is expressed in seconds.</v>
      </c>
    </row>
    <row r="1280" spans="1:14" s="1" customFormat="1" x14ac:dyDescent="0.25">
      <c r="A1280" s="33">
        <f>VLOOKUP(C1280,_RESOURCE_MAP[],3,FALSE)</f>
        <v>2</v>
      </c>
      <c r="B1280" s="25" t="str">
        <f>IFERROR(VLOOKUP(C1280,_PACKAGES_MAP[],3,FALSE),"-")</f>
        <v>-</v>
      </c>
      <c r="C1280" s="32" t="s">
        <v>1474</v>
      </c>
      <c r="D1280" s="32" t="s">
        <v>22</v>
      </c>
      <c r="E1280" s="32" t="s">
        <v>558</v>
      </c>
      <c r="F1280" s="32" t="str">
        <f>VLOOKUP(C1280,_RESOURCE_MAP[],2,FALSE)</f>
        <v>Wi-Fi Scheduler Timer Rule</v>
      </c>
      <c r="G1280" s="46" t="str">
        <f>CONCATENATE(F1280," ",VLOOKUP(E1280,_FIELDS_DESCRIPTION_MAP[],2,FALSE))</f>
        <v>Wi-Fi Scheduler Timer Rule unique identifier.</v>
      </c>
      <c r="H1280" s="32" t="s">
        <v>565</v>
      </c>
      <c r="I1280" s="32" t="s">
        <v>572</v>
      </c>
      <c r="J1280" s="32" t="s">
        <v>1</v>
      </c>
      <c r="K1280" s="34" t="s">
        <v>1</v>
      </c>
      <c r="L1280" s="34" t="s">
        <v>1194</v>
      </c>
      <c r="M1280" s="34" t="s">
        <v>1193</v>
      </c>
      <c r="N1280" s="72" t="str">
        <f t="shared" si="19"/>
        <v>Possible values are any string with length from 1 up to 64 chars. Format is 1 up to 64 chars.</v>
      </c>
    </row>
    <row r="1281" spans="1:14" s="1" customFormat="1" x14ac:dyDescent="0.25">
      <c r="A1281" s="33">
        <f>VLOOKUP(C1281,_RESOURCE_MAP[],3,FALSE)</f>
        <v>2</v>
      </c>
      <c r="B1281" s="25" t="str">
        <f>IFERROR(VLOOKUP(C1281,_PACKAGES_MAP[],3,FALSE),"-")</f>
        <v>-</v>
      </c>
      <c r="C1281" s="32" t="s">
        <v>1474</v>
      </c>
      <c r="D1281" s="32" t="s">
        <v>22</v>
      </c>
      <c r="E1281" s="32" t="s">
        <v>360</v>
      </c>
      <c r="F1281" s="32" t="str">
        <f>VLOOKUP(C1281,_RESOURCE_MAP[],2,FALSE)</f>
        <v>Wi-Fi Scheduler Timer Rule</v>
      </c>
      <c r="G1281" s="46" t="str">
        <f>CONCATENATE(F1281," ",VLOOKUP(E1281,_FIELDS_DESCRIPTION_MAP[],2,FALSE))</f>
        <v>Wi-Fi Scheduler Timer Rule name (alias).</v>
      </c>
      <c r="H1281" s="32" t="s">
        <v>565</v>
      </c>
      <c r="I1281" s="32" t="s">
        <v>572</v>
      </c>
      <c r="J1281" s="32" t="s">
        <v>1</v>
      </c>
      <c r="K1281" s="34" t="s">
        <v>1</v>
      </c>
      <c r="L1281" s="34" t="s">
        <v>1194</v>
      </c>
      <c r="M1281" s="34" t="s">
        <v>1</v>
      </c>
      <c r="N1281" s="72" t="str">
        <f t="shared" si="19"/>
        <v xml:space="preserve">Possible values are any string with length from 1 up to 64 chars. </v>
      </c>
    </row>
    <row r="1282" spans="1:14" s="1" customFormat="1" x14ac:dyDescent="0.25">
      <c r="A1282" s="33">
        <f>VLOOKUP(C1282,_RESOURCE_MAP[],3,FALSE)</f>
        <v>2</v>
      </c>
      <c r="B1282" s="25" t="str">
        <f>IFERROR(VLOOKUP(C1282,_PACKAGES_MAP[],3,FALSE),"-")</f>
        <v>-</v>
      </c>
      <c r="C1282" s="32" t="s">
        <v>1474</v>
      </c>
      <c r="D1282" s="32" t="s">
        <v>22</v>
      </c>
      <c r="E1282" s="32" t="s">
        <v>586</v>
      </c>
      <c r="F1282" s="32" t="str">
        <f>VLOOKUP(C1282,_RESOURCE_MAP[],2,FALSE)</f>
        <v>Wi-Fi Scheduler Timer Rule</v>
      </c>
      <c r="G1282" s="46" t="str">
        <f>CONCATENATE(F1282," ",VLOOKUP(E1282,_FIELDS_DESCRIPTION_MAP[],2,FALSE))</f>
        <v>Wi-Fi Scheduler Timer Rule operational status.</v>
      </c>
      <c r="H1282" s="32" t="s">
        <v>565</v>
      </c>
      <c r="I1282" s="32" t="s">
        <v>572</v>
      </c>
      <c r="J1282" s="32" t="s">
        <v>1</v>
      </c>
      <c r="K1282" s="34" t="s">
        <v>1</v>
      </c>
      <c r="L1282" s="34" t="s">
        <v>1506</v>
      </c>
      <c r="M1282" s="34" t="s">
        <v>1</v>
      </c>
      <c r="N1282" s="72" t="str">
        <f t="shared" ref="N1282:N1345" si="20">IF(AND(K1282="-",L1282="-",M1282="-"),"-",CONCATENATE(IF(K1282="-","",CONCATENATE("Default Value is """,K1282,""". ")),IF(L1282="-","",CONCATENATE("Possible values are ",L1282,". ")),IF(M1282="-","",CONCATENATE("Format is ",M1282,"."))))</f>
        <v xml:space="preserve">Possible values are "Active", "Disabled" or "Expired". </v>
      </c>
    </row>
    <row r="1283" spans="1:14" s="1" customFormat="1" x14ac:dyDescent="0.25">
      <c r="A1283" s="33">
        <f>VLOOKUP(C1283,_RESOURCE_MAP[],3,FALSE)</f>
        <v>2</v>
      </c>
      <c r="B1283" s="25" t="str">
        <f>IFERROR(VLOOKUP(C1283,_PACKAGES_MAP[],3,FALSE),"-")</f>
        <v>-</v>
      </c>
      <c r="C1283" s="32" t="s">
        <v>1474</v>
      </c>
      <c r="D1283" s="32" t="s">
        <v>22</v>
      </c>
      <c r="E1283" s="32" t="s">
        <v>1476</v>
      </c>
      <c r="F1283" s="32" t="str">
        <f>VLOOKUP(C1283,_RESOURCE_MAP[],2,FALSE)</f>
        <v>Wi-Fi Scheduler Timer Rule</v>
      </c>
      <c r="G1283" s="46" t="str">
        <f>CONCATENATE(F1283," ",VLOOKUP(E1283,_FIELDS_DESCRIPTION_MAP[],2,FALSE))</f>
        <v>Wi-Fi Scheduler Timer Rule elapsed time.</v>
      </c>
      <c r="H1283" s="32" t="s">
        <v>570</v>
      </c>
      <c r="I1283" s="32" t="s">
        <v>572</v>
      </c>
      <c r="J1283" s="32" t="s">
        <v>1</v>
      </c>
      <c r="K1283" s="34" t="s">
        <v>1</v>
      </c>
      <c r="L1283" s="34" t="s">
        <v>1205</v>
      </c>
      <c r="M1283" s="34" t="s">
        <v>1206</v>
      </c>
      <c r="N1283" s="72" t="str">
        <f t="shared" si="20"/>
        <v>Possible values are &gt;= 0. Format is expressed in seconds.</v>
      </c>
    </row>
    <row r="1284" spans="1:14" s="1" customFormat="1" x14ac:dyDescent="0.25">
      <c r="A1284" s="33">
        <f>VLOOKUP(C1284,_RESOURCE_MAP[],3,FALSE)</f>
        <v>2</v>
      </c>
      <c r="B1284" s="25" t="str">
        <f>IFERROR(VLOOKUP(C1284,_PACKAGES_MAP[],3,FALSE),"-")</f>
        <v>-</v>
      </c>
      <c r="C1284" s="32" t="s">
        <v>1474</v>
      </c>
      <c r="D1284" s="32" t="s">
        <v>22</v>
      </c>
      <c r="E1284" s="32" t="s">
        <v>1477</v>
      </c>
      <c r="F1284" s="32" t="str">
        <f>VLOOKUP(C1284,_RESOURCE_MAP[],2,FALSE)</f>
        <v>Wi-Fi Scheduler Timer Rule</v>
      </c>
      <c r="G1284" s="46" t="str">
        <f>CONCATENATE(F1284," ",VLOOKUP(E1284,_FIELDS_DESCRIPTION_MAP[],2,FALSE))</f>
        <v>Wi-Fi Scheduler Timer Rule remaining expire time.</v>
      </c>
      <c r="H1284" s="32" t="s">
        <v>570</v>
      </c>
      <c r="I1284" s="32" t="s">
        <v>572</v>
      </c>
      <c r="J1284" s="32" t="s">
        <v>1</v>
      </c>
      <c r="K1284" s="34" t="s">
        <v>1</v>
      </c>
      <c r="L1284" s="34" t="s">
        <v>1205</v>
      </c>
      <c r="M1284" s="34" t="s">
        <v>1206</v>
      </c>
      <c r="N1284" s="72" t="str">
        <f t="shared" si="20"/>
        <v>Possible values are &gt;= 0. Format is expressed in seconds.</v>
      </c>
    </row>
    <row r="1285" spans="1:14" s="1" customFormat="1" x14ac:dyDescent="0.25">
      <c r="A1285" s="33">
        <f>VLOOKUP(C1285,_RESOURCE_MAP[],3,FALSE)</f>
        <v>2</v>
      </c>
      <c r="B1285" s="25" t="str">
        <f>IFERROR(VLOOKUP(C1285,_PACKAGES_MAP[],3,FALSE),"-")</f>
        <v>-</v>
      </c>
      <c r="C1285" s="32" t="s">
        <v>1474</v>
      </c>
      <c r="D1285" s="32" t="s">
        <v>21</v>
      </c>
      <c r="E1285" s="32" t="s">
        <v>710</v>
      </c>
      <c r="F1285" s="32" t="str">
        <f>VLOOKUP(C1285,_RESOURCE_MAP[],2,FALSE)</f>
        <v>Wi-Fi Scheduler Timer Rule</v>
      </c>
      <c r="G1285" s="46" t="str">
        <f>CONCATENATE(F1285," ",VLOOKUP(E1285,_FIELDS_DESCRIPTION_MAP[],2,FALSE))</f>
        <v>Wi-Fi Scheduler Timer Rule list of linked BSSs.</v>
      </c>
      <c r="H1285" s="32" t="s">
        <v>20</v>
      </c>
      <c r="I1285" s="32" t="s">
        <v>564</v>
      </c>
      <c r="J1285" s="32" t="s">
        <v>561</v>
      </c>
      <c r="K1285" s="34" t="s">
        <v>1658</v>
      </c>
      <c r="L1285" s="34" t="s">
        <v>2535</v>
      </c>
      <c r="M1285" s="34" t="s">
        <v>1</v>
      </c>
      <c r="N1285" s="72" t="str">
        <f t="shared" si="20"/>
        <v xml:space="preserve">Default Value is "the existing configuration". Possible values are an existing "Interfaces.Physical.Network.LAN.Wi-Fi.Radios.{RadioId}.BSSs.{BSSId}" or "Interfaces.Physical.Network.LAN.Wi-Fi.ESSs.{ESSsId}" object.. </v>
      </c>
    </row>
    <row r="1286" spans="1:14" s="1" customFormat="1" x14ac:dyDescent="0.25">
      <c r="A1286" s="33">
        <f>VLOOKUP(C1286,_RESOURCE_MAP[],3,FALSE)</f>
        <v>2</v>
      </c>
      <c r="B1286" s="25" t="str">
        <f>IFERROR(VLOOKUP(C1286,_PACKAGES_MAP[],3,FALSE),"-")</f>
        <v>-</v>
      </c>
      <c r="C1286" s="32" t="s">
        <v>1474</v>
      </c>
      <c r="D1286" s="32" t="s">
        <v>21</v>
      </c>
      <c r="E1286" s="32" t="s">
        <v>730</v>
      </c>
      <c r="F1286" s="32" t="str">
        <f>VLOOKUP(C1286,_RESOURCE_MAP[],2,FALSE)</f>
        <v>Wi-Fi Scheduler Timer Rule</v>
      </c>
      <c r="G1286" s="46" t="str">
        <f>CONCATENATE(F1286," ",VLOOKUP(E1286,_FIELDS_DESCRIPTION_MAP[],2,FALSE))</f>
        <v>Wi-Fi Scheduler Timer Rule duration.</v>
      </c>
      <c r="H1286" s="32" t="s">
        <v>570</v>
      </c>
      <c r="I1286" s="32" t="s">
        <v>564</v>
      </c>
      <c r="J1286" s="32" t="s">
        <v>561</v>
      </c>
      <c r="K1286" s="34" t="s">
        <v>1658</v>
      </c>
      <c r="L1286" s="34" t="s">
        <v>1203</v>
      </c>
      <c r="M1286" s="34" t="s">
        <v>1206</v>
      </c>
      <c r="N1286" s="72" t="str">
        <f t="shared" si="20"/>
        <v>Default Value is "the existing configuration". Possible values are &gt;= 1. Format is expressed in seconds.</v>
      </c>
    </row>
    <row r="1287" spans="1:14" s="1" customFormat="1" x14ac:dyDescent="0.25">
      <c r="A1287" s="33">
        <f>VLOOKUP(C1287,_RESOURCE_MAP[],3,FALSE)</f>
        <v>2</v>
      </c>
      <c r="B1287" s="25" t="str">
        <f>IFERROR(VLOOKUP(C1287,_PACKAGES_MAP[],3,FALSE),"-")</f>
        <v>-</v>
      </c>
      <c r="C1287" s="32" t="s">
        <v>1474</v>
      </c>
      <c r="D1287" s="32" t="s">
        <v>21</v>
      </c>
      <c r="E1287" s="32" t="s">
        <v>566</v>
      </c>
      <c r="F1287" s="32" t="str">
        <f>VLOOKUP(C1287,_RESOURCE_MAP[],2,FALSE)</f>
        <v>Wi-Fi Scheduler Timer Rule</v>
      </c>
      <c r="G1287" s="46" t="str">
        <f>CONCATENATE(F1287," ",VLOOKUP(E1287,_FIELDS_DESCRIPTION_MAP[],2,FALSE))</f>
        <v>Wi-Fi Scheduler Timer Rule administrative status.</v>
      </c>
      <c r="H1287" s="32" t="s">
        <v>567</v>
      </c>
      <c r="I1287" s="32" t="s">
        <v>564</v>
      </c>
      <c r="J1287" s="32" t="s">
        <v>561</v>
      </c>
      <c r="K1287" s="34" t="s">
        <v>1658</v>
      </c>
      <c r="L1287" s="34" t="s">
        <v>1184</v>
      </c>
      <c r="M1287" s="34" t="s">
        <v>1</v>
      </c>
      <c r="N1287" s="72" t="str">
        <f t="shared" si="20"/>
        <v xml:space="preserve">Default Value is "the existing configuration". Possible values are "true" or "false". </v>
      </c>
    </row>
    <row r="1288" spans="1:14" s="1" customFormat="1" x14ac:dyDescent="0.25">
      <c r="A1288" s="33">
        <f>VLOOKUP(C1288,_RESOURCE_MAP[],3,FALSE)</f>
        <v>2</v>
      </c>
      <c r="B1288" s="25" t="str">
        <f>IFERROR(VLOOKUP(C1288,_PACKAGES_MAP[],3,FALSE),"-")</f>
        <v>-</v>
      </c>
      <c r="C1288" s="32" t="s">
        <v>1474</v>
      </c>
      <c r="D1288" s="32" t="s">
        <v>21</v>
      </c>
      <c r="E1288" s="32" t="s">
        <v>1513</v>
      </c>
      <c r="F1288" s="32" t="str">
        <f>VLOOKUP(C1288,_RESOURCE_MAP[],2,FALSE)</f>
        <v>Wi-Fi Scheduler Timer Rule</v>
      </c>
      <c r="G1288" s="46" t="str">
        <f>CONCATENATE(F1288," ",VLOOKUP(E1288,_FIELDS_DESCRIPTION_MAP[],2,FALSE))</f>
        <v>Wi-Fi Scheduler Timer Rule time interval at which an "about to expire" event will be triggered before expiring</v>
      </c>
      <c r="H1288" s="32" t="s">
        <v>570</v>
      </c>
      <c r="I1288" s="32" t="s">
        <v>564</v>
      </c>
      <c r="J1288" s="32" t="s">
        <v>561</v>
      </c>
      <c r="K1288" s="34" t="s">
        <v>1658</v>
      </c>
      <c r="L1288" s="34" t="s">
        <v>1</v>
      </c>
      <c r="M1288" s="34" t="s">
        <v>1206</v>
      </c>
      <c r="N1288" s="72" t="str">
        <f t="shared" si="20"/>
        <v>Default Value is "the existing configuration". Format is expressed in seconds.</v>
      </c>
    </row>
    <row r="1289" spans="1:14" s="1" customFormat="1" x14ac:dyDescent="0.25">
      <c r="A1289" s="33">
        <f>VLOOKUP(C1289,_RESOURCE_MAP[],3,FALSE)</f>
        <v>2</v>
      </c>
      <c r="B1289" s="25" t="str">
        <f>IFERROR(VLOOKUP(C1289,_PACKAGES_MAP[],3,FALSE),"-")</f>
        <v>-</v>
      </c>
      <c r="C1289" s="32" t="s">
        <v>1474</v>
      </c>
      <c r="D1289" s="32" t="s">
        <v>21</v>
      </c>
      <c r="E1289" s="32" t="s">
        <v>360</v>
      </c>
      <c r="F1289" s="32" t="str">
        <f>VLOOKUP(C1289,_RESOURCE_MAP[],2,FALSE)</f>
        <v>Wi-Fi Scheduler Timer Rule</v>
      </c>
      <c r="G1289" s="46" t="str">
        <f>CONCATENATE(F1289," ",VLOOKUP(E1289,_FIELDS_DESCRIPTION_MAP[],2,FALSE))</f>
        <v>Wi-Fi Scheduler Timer Rule name (alias).</v>
      </c>
      <c r="H1289" s="32" t="s">
        <v>565</v>
      </c>
      <c r="I1289" s="32" t="s">
        <v>564</v>
      </c>
      <c r="J1289" s="32" t="s">
        <v>561</v>
      </c>
      <c r="K1289" s="34" t="s">
        <v>1658</v>
      </c>
      <c r="L1289" s="34" t="s">
        <v>1194</v>
      </c>
      <c r="M1289" s="34" t="s">
        <v>1</v>
      </c>
      <c r="N1289" s="72" t="str">
        <f t="shared" si="20"/>
        <v xml:space="preserve">Default Value is "the existing configuration". Possible values are any string with length from 1 up to 64 chars. </v>
      </c>
    </row>
    <row r="1290" spans="1:14" s="1" customFormat="1" x14ac:dyDescent="0.25">
      <c r="A1290" s="33">
        <f>VLOOKUP(C1290,_RESOURCE_MAP[],3,FALSE)</f>
        <v>2</v>
      </c>
      <c r="B1290" s="25" t="str">
        <f>IFERROR(VLOOKUP(C1290,_PACKAGES_MAP[],3,FALSE),"-")</f>
        <v>-</v>
      </c>
      <c r="C1290" s="32" t="s">
        <v>32</v>
      </c>
      <c r="D1290" s="32" t="s">
        <v>22</v>
      </c>
      <c r="E1290" s="32" t="s">
        <v>710</v>
      </c>
      <c r="F1290" s="32" t="str">
        <f>VLOOKUP(C1290,_RESOURCE_MAP[],2,FALSE)</f>
        <v>Wi-Fi WPS</v>
      </c>
      <c r="G1290" s="46" t="str">
        <f>CONCATENATE(F1290," ",VLOOKUP(E1290,_FIELDS_DESCRIPTION_MAP[],2,FALSE))</f>
        <v>Wi-Fi WPS list of linked BSSs.</v>
      </c>
      <c r="H1290" s="32" t="s">
        <v>20</v>
      </c>
      <c r="I1290" s="32" t="s">
        <v>572</v>
      </c>
      <c r="J1290" s="32" t="s">
        <v>1</v>
      </c>
      <c r="K1290" s="34" t="s">
        <v>1</v>
      </c>
      <c r="L1290" s="34" t="s">
        <v>1211</v>
      </c>
      <c r="M1290" s="34" t="s">
        <v>1</v>
      </c>
      <c r="N1290" s="72" t="str">
        <f t="shared" si="20"/>
        <v xml:space="preserve">Possible values are null or array of valid "Interfaces.Physical.Network.LAN.Wi-Fi.Radios.{RadioId}.BSSs.{BSSId}" objects. </v>
      </c>
    </row>
    <row r="1291" spans="1:14" s="1" customFormat="1" x14ac:dyDescent="0.25">
      <c r="A1291" s="33">
        <f>VLOOKUP(C1291,_RESOURCE_MAP[],3,FALSE)</f>
        <v>2</v>
      </c>
      <c r="B1291" s="25" t="str">
        <f>IFERROR(VLOOKUP(C1291,_PACKAGES_MAP[],3,FALSE),"-")</f>
        <v>-</v>
      </c>
      <c r="C1291" s="32" t="s">
        <v>32</v>
      </c>
      <c r="D1291" s="32" t="s">
        <v>22</v>
      </c>
      <c r="E1291" s="32" t="s">
        <v>566</v>
      </c>
      <c r="F1291" s="32" t="str">
        <f>VLOOKUP(C1291,_RESOURCE_MAP[],2,FALSE)</f>
        <v>Wi-Fi WPS</v>
      </c>
      <c r="G1291" s="46" t="str">
        <f>CONCATENATE(F1291," ",VLOOKUP(E1291,_FIELDS_DESCRIPTION_MAP[],2,FALSE))</f>
        <v>Wi-Fi WPS administrative status.</v>
      </c>
      <c r="H1291" s="32" t="s">
        <v>567</v>
      </c>
      <c r="I1291" s="32" t="s">
        <v>572</v>
      </c>
      <c r="J1291" s="32" t="s">
        <v>1</v>
      </c>
      <c r="K1291" s="34" t="s">
        <v>1</v>
      </c>
      <c r="L1291" s="34" t="s">
        <v>1184</v>
      </c>
      <c r="M1291" s="34" t="s">
        <v>1</v>
      </c>
      <c r="N1291" s="72" t="str">
        <f t="shared" si="20"/>
        <v xml:space="preserve">Possible values are "true" or "false". </v>
      </c>
    </row>
    <row r="1292" spans="1:14" s="1" customFormat="1" x14ac:dyDescent="0.25">
      <c r="A1292" s="33">
        <f>VLOOKUP(C1292,_RESOURCE_MAP[],3,FALSE)</f>
        <v>2</v>
      </c>
      <c r="B1292" s="25" t="str">
        <f>IFERROR(VLOOKUP(C1292,_PACKAGES_MAP[],3,FALSE),"-")</f>
        <v>-</v>
      </c>
      <c r="C1292" s="32" t="s">
        <v>32</v>
      </c>
      <c r="D1292" s="32" t="s">
        <v>22</v>
      </c>
      <c r="E1292" s="32" t="s">
        <v>669</v>
      </c>
      <c r="F1292" s="32" t="str">
        <f>VLOOKUP(C1292,_RESOURCE_MAP[],2,FALSE)</f>
        <v>Wi-Fi WPS</v>
      </c>
      <c r="G1292" s="46" t="str">
        <f>CONCATENATE(F1292," ",VLOOKUP(E1292,_FIELDS_DESCRIPTION_MAP[],2,FALSE))</f>
        <v>Wi-Fi WPS mode.</v>
      </c>
      <c r="H1292" s="32" t="s">
        <v>565</v>
      </c>
      <c r="I1292" s="32" t="s">
        <v>572</v>
      </c>
      <c r="J1292" s="32" t="s">
        <v>1</v>
      </c>
      <c r="K1292" s="34" t="s">
        <v>1</v>
      </c>
      <c r="L1292" s="34" t="s">
        <v>1246</v>
      </c>
      <c r="M1292" s="34" t="s">
        <v>1</v>
      </c>
      <c r="N1292" s="72" t="str">
        <f t="shared" si="20"/>
        <v xml:space="preserve">Possible values are "PBC" or "PIN". </v>
      </c>
    </row>
    <row r="1293" spans="1:14" s="1" customFormat="1" x14ac:dyDescent="0.25">
      <c r="A1293" s="33">
        <f>VLOOKUP(C1293,_RESOURCE_MAP[],3,FALSE)</f>
        <v>2</v>
      </c>
      <c r="B1293" s="25" t="str">
        <f>IFERROR(VLOOKUP(C1293,_PACKAGES_MAP[],3,FALSE),"-")</f>
        <v>-</v>
      </c>
      <c r="C1293" s="32" t="s">
        <v>32</v>
      </c>
      <c r="D1293" s="32" t="s">
        <v>22</v>
      </c>
      <c r="E1293" s="32" t="s">
        <v>579</v>
      </c>
      <c r="F1293" s="32" t="str">
        <f>VLOOKUP(C1293,_RESOURCE_MAP[],2,FALSE)</f>
        <v>Wi-Fi WPS</v>
      </c>
      <c r="G1293" s="46" t="str">
        <f>CONCATENATE(F1293," ",VLOOKUP(E1293,_FIELDS_DESCRIPTION_MAP[],2,FALSE))</f>
        <v>Wi-Fi WPS operational status.</v>
      </c>
      <c r="H1293" s="32" t="s">
        <v>565</v>
      </c>
      <c r="I1293" s="32" t="s">
        <v>572</v>
      </c>
      <c r="J1293" s="32" t="s">
        <v>1</v>
      </c>
      <c r="K1293" s="34" t="s">
        <v>1</v>
      </c>
      <c r="L1293" s="34" t="s">
        <v>1292</v>
      </c>
      <c r="M1293" s="34" t="s">
        <v>1</v>
      </c>
      <c r="N1293" s="72" t="str">
        <f t="shared" si="20"/>
        <v xml:space="preserve">Possible values are "Pairing", "Idle", "Disabled". </v>
      </c>
    </row>
    <row r="1294" spans="1:14" s="1" customFormat="1" x14ac:dyDescent="0.25">
      <c r="A1294" s="33">
        <f>VLOOKUP(C1294,_RESOURCE_MAP[],3,FALSE)</f>
        <v>2</v>
      </c>
      <c r="B1294" s="25" t="str">
        <f>IFERROR(VLOOKUP(C1294,_PACKAGES_MAP[],3,FALSE),"-")</f>
        <v>-</v>
      </c>
      <c r="C1294" s="32" t="s">
        <v>32</v>
      </c>
      <c r="D1294" s="32" t="s">
        <v>22</v>
      </c>
      <c r="E1294" s="32" t="s">
        <v>711</v>
      </c>
      <c r="F1294" s="32" t="str">
        <f>VLOOKUP(C1294,_RESOURCE_MAP[],2,FALSE)</f>
        <v>Wi-Fi WPS</v>
      </c>
      <c r="G1294" s="46" t="str">
        <f>CONCATENATE(F1294," ",VLOOKUP(E1294,_FIELDS_DESCRIPTION_MAP[],2,FALSE))</f>
        <v>Wi-Fi WPS timeout counter duration.</v>
      </c>
      <c r="H1294" s="32" t="s">
        <v>570</v>
      </c>
      <c r="I1294" s="32" t="s">
        <v>572</v>
      </c>
      <c r="J1294" s="32" t="s">
        <v>1</v>
      </c>
      <c r="K1294" s="34" t="s">
        <v>1</v>
      </c>
      <c r="L1294" s="34" t="s">
        <v>1262</v>
      </c>
      <c r="M1294" s="34" t="s">
        <v>1206</v>
      </c>
      <c r="N1294" s="72" t="str">
        <f t="shared" si="20"/>
        <v>Possible values are &gt;= 60. Format is expressed in seconds.</v>
      </c>
    </row>
    <row r="1295" spans="1:14" s="1" customFormat="1" x14ac:dyDescent="0.25">
      <c r="A1295" s="33">
        <f>VLOOKUP(C1295,_RESOURCE_MAP[],3,FALSE)</f>
        <v>2</v>
      </c>
      <c r="B1295" s="25" t="str">
        <f>IFERROR(VLOOKUP(C1295,_PACKAGES_MAP[],3,FALSE),"-")</f>
        <v>-</v>
      </c>
      <c r="C1295" s="32" t="s">
        <v>32</v>
      </c>
      <c r="D1295" s="32" t="s">
        <v>21</v>
      </c>
      <c r="E1295" s="32" t="s">
        <v>710</v>
      </c>
      <c r="F1295" s="32" t="str">
        <f>VLOOKUP(C1295,_RESOURCE_MAP[],2,FALSE)</f>
        <v>Wi-Fi WPS</v>
      </c>
      <c r="G1295" s="46" t="str">
        <f>CONCATENATE(F1295," ",VLOOKUP(E1295,_FIELDS_DESCRIPTION_MAP[],2,FALSE))</f>
        <v>Wi-Fi WPS list of linked BSSs.</v>
      </c>
      <c r="H1295" s="32" t="s">
        <v>20</v>
      </c>
      <c r="I1295" s="32" t="s">
        <v>564</v>
      </c>
      <c r="J1295" s="32" t="s">
        <v>561</v>
      </c>
      <c r="K1295" s="34" t="s">
        <v>1658</v>
      </c>
      <c r="L1295" s="34" t="s">
        <v>1211</v>
      </c>
      <c r="M1295" s="34" t="s">
        <v>1</v>
      </c>
      <c r="N1295" s="72" t="str">
        <f t="shared" si="20"/>
        <v xml:space="preserve">Default Value is "the existing configuration". Possible values are null or array of valid "Interfaces.Physical.Network.LAN.Wi-Fi.Radios.{RadioId}.BSSs.{BSSId}" objects. </v>
      </c>
    </row>
    <row r="1296" spans="1:14" s="1" customFormat="1" x14ac:dyDescent="0.25">
      <c r="A1296" s="33">
        <f>VLOOKUP(C1296,_RESOURCE_MAP[],3,FALSE)</f>
        <v>2</v>
      </c>
      <c r="B1296" s="25" t="str">
        <f>IFERROR(VLOOKUP(C1296,_PACKAGES_MAP[],3,FALSE),"-")</f>
        <v>-</v>
      </c>
      <c r="C1296" s="32" t="s">
        <v>32</v>
      </c>
      <c r="D1296" s="32" t="s">
        <v>21</v>
      </c>
      <c r="E1296" s="32" t="s">
        <v>566</v>
      </c>
      <c r="F1296" s="32" t="str">
        <f>VLOOKUP(C1296,_RESOURCE_MAP[],2,FALSE)</f>
        <v>Wi-Fi WPS</v>
      </c>
      <c r="G1296" s="46" t="str">
        <f>CONCATENATE(F1296," ",VLOOKUP(E1296,_FIELDS_DESCRIPTION_MAP[],2,FALSE))</f>
        <v>Wi-Fi WPS administrative status.</v>
      </c>
      <c r="H1296" s="32" t="s">
        <v>567</v>
      </c>
      <c r="I1296" s="32" t="s">
        <v>564</v>
      </c>
      <c r="J1296" s="32" t="s">
        <v>561</v>
      </c>
      <c r="K1296" s="34" t="s">
        <v>1658</v>
      </c>
      <c r="L1296" s="34" t="s">
        <v>1184</v>
      </c>
      <c r="M1296" s="34" t="s">
        <v>1</v>
      </c>
      <c r="N1296" s="72" t="str">
        <f t="shared" si="20"/>
        <v xml:space="preserve">Default Value is "the existing configuration". Possible values are "true" or "false". </v>
      </c>
    </row>
    <row r="1297" spans="1:14" s="1" customFormat="1" x14ac:dyDescent="0.25">
      <c r="A1297" s="33">
        <f>VLOOKUP(C1297,_RESOURCE_MAP[],3,FALSE)</f>
        <v>2</v>
      </c>
      <c r="B1297" s="25" t="str">
        <f>IFERROR(VLOOKUP(C1297,_PACKAGES_MAP[],3,FALSE),"-")</f>
        <v>-</v>
      </c>
      <c r="C1297" s="32" t="s">
        <v>32</v>
      </c>
      <c r="D1297" s="32" t="s">
        <v>21</v>
      </c>
      <c r="E1297" s="32" t="s">
        <v>669</v>
      </c>
      <c r="F1297" s="32" t="str">
        <f>VLOOKUP(C1297,_RESOURCE_MAP[],2,FALSE)</f>
        <v>Wi-Fi WPS</v>
      </c>
      <c r="G1297" s="46" t="str">
        <f>CONCATENATE(F1297," ",VLOOKUP(E1297,_FIELDS_DESCRIPTION_MAP[],2,FALSE))</f>
        <v>Wi-Fi WPS mode.</v>
      </c>
      <c r="H1297" s="32" t="s">
        <v>565</v>
      </c>
      <c r="I1297" s="32" t="s">
        <v>564</v>
      </c>
      <c r="J1297" s="32" t="s">
        <v>561</v>
      </c>
      <c r="K1297" s="34" t="s">
        <v>1658</v>
      </c>
      <c r="L1297" s="34" t="s">
        <v>1246</v>
      </c>
      <c r="M1297" s="34" t="s">
        <v>1</v>
      </c>
      <c r="N1297" s="72" t="str">
        <f t="shared" si="20"/>
        <v xml:space="preserve">Default Value is "the existing configuration". Possible values are "PBC" or "PIN". </v>
      </c>
    </row>
    <row r="1298" spans="1:14" s="1" customFormat="1" x14ac:dyDescent="0.25">
      <c r="A1298" s="33">
        <f>VLOOKUP(C1298,_RESOURCE_MAP[],3,FALSE)</f>
        <v>2</v>
      </c>
      <c r="B1298" s="25" t="str">
        <f>IFERROR(VLOOKUP(C1298,_PACKAGES_MAP[],3,FALSE),"-")</f>
        <v>-</v>
      </c>
      <c r="C1298" s="32" t="s">
        <v>33</v>
      </c>
      <c r="D1298" s="32" t="s">
        <v>209</v>
      </c>
      <c r="E1298" s="32" t="s">
        <v>712</v>
      </c>
      <c r="F1298" s="32" t="str">
        <f>VLOOKUP(C1298,_RESOURCE_MAP[],2,FALSE)</f>
        <v>Wi-Fi WPS PIN</v>
      </c>
      <c r="G1298" s="46" t="str">
        <f>CONCATENATE(F1298," ",VLOOKUP(E1298,_FIELDS_DESCRIPTION_MAP[],2,FALSE))</f>
        <v>Wi-Fi WPS PIN PIN code.</v>
      </c>
      <c r="H1298" s="32" t="s">
        <v>570</v>
      </c>
      <c r="I1298" s="32" t="s">
        <v>572</v>
      </c>
      <c r="J1298" s="32" t="s">
        <v>1</v>
      </c>
      <c r="K1298" s="34" t="s">
        <v>1</v>
      </c>
      <c r="L1298" s="34" t="s">
        <v>1263</v>
      </c>
      <c r="M1298" s="34" t="s">
        <v>1</v>
      </c>
      <c r="N1298" s="72" t="str">
        <f t="shared" si="20"/>
        <v xml:space="preserve">Possible values are any collection of numbers with length from 4 up to 12 digits. </v>
      </c>
    </row>
    <row r="1299" spans="1:14" s="1" customFormat="1" x14ac:dyDescent="0.25">
      <c r="A1299" s="33">
        <f>VLOOKUP(C1299,_RESOURCE_MAP[],3,FALSE)</f>
        <v>2</v>
      </c>
      <c r="B1299" s="25" t="str">
        <f>IFERROR(VLOOKUP(C1299,_PACKAGES_MAP[],3,FALSE),"-")</f>
        <v>-</v>
      </c>
      <c r="C1299" s="32" t="s">
        <v>33</v>
      </c>
      <c r="D1299" s="32" t="s">
        <v>22</v>
      </c>
      <c r="E1299" s="32" t="s">
        <v>712</v>
      </c>
      <c r="F1299" s="32" t="str">
        <f>VLOOKUP(C1299,_RESOURCE_MAP[],2,FALSE)</f>
        <v>Wi-Fi WPS PIN</v>
      </c>
      <c r="G1299" s="46" t="str">
        <f>CONCATENATE(F1299," ",VLOOKUP(E1299,_FIELDS_DESCRIPTION_MAP[],2,FALSE))</f>
        <v>Wi-Fi WPS PIN PIN code.</v>
      </c>
      <c r="H1299" s="32" t="s">
        <v>570</v>
      </c>
      <c r="I1299" s="32" t="s">
        <v>572</v>
      </c>
      <c r="J1299" s="32" t="s">
        <v>1</v>
      </c>
      <c r="K1299" s="34" t="s">
        <v>1</v>
      </c>
      <c r="L1299" s="34" t="s">
        <v>1263</v>
      </c>
      <c r="M1299" s="34" t="s">
        <v>1</v>
      </c>
      <c r="N1299" s="72" t="str">
        <f t="shared" si="20"/>
        <v xml:space="preserve">Possible values are any collection of numbers with length from 4 up to 12 digits. </v>
      </c>
    </row>
    <row r="1300" spans="1:14" s="1" customFormat="1" x14ac:dyDescent="0.25">
      <c r="A1300" s="33">
        <f>VLOOKUP(C1300,_RESOURCE_MAP[],3,FALSE)</f>
        <v>2</v>
      </c>
      <c r="B1300" s="25" t="str">
        <f>IFERROR(VLOOKUP(C1300,_PACKAGES_MAP[],3,FALSE),"-")</f>
        <v>-</v>
      </c>
      <c r="C1300" s="32" t="s">
        <v>33</v>
      </c>
      <c r="D1300" s="32" t="s">
        <v>21</v>
      </c>
      <c r="E1300" s="32" t="s">
        <v>712</v>
      </c>
      <c r="F1300" s="32" t="str">
        <f>VLOOKUP(C1300,_RESOURCE_MAP[],2,FALSE)</f>
        <v>Wi-Fi WPS PIN</v>
      </c>
      <c r="G1300" s="46" t="str">
        <f>CONCATENATE(F1300," ",VLOOKUP(E1300,_FIELDS_DESCRIPTION_MAP[],2,FALSE))</f>
        <v>Wi-Fi WPS PIN PIN code.</v>
      </c>
      <c r="H1300" s="32" t="s">
        <v>570</v>
      </c>
      <c r="I1300" s="32" t="s">
        <v>564</v>
      </c>
      <c r="J1300" s="32" t="s">
        <v>561</v>
      </c>
      <c r="K1300" s="34" t="s">
        <v>1658</v>
      </c>
      <c r="L1300" s="34" t="s">
        <v>1263</v>
      </c>
      <c r="M1300" s="34" t="s">
        <v>1</v>
      </c>
      <c r="N1300" s="72" t="str">
        <f t="shared" si="20"/>
        <v xml:space="preserve">Default Value is "the existing configuration". Possible values are any collection of numbers with length from 4 up to 12 digits. </v>
      </c>
    </row>
    <row r="1301" spans="1:14" s="1" customFormat="1" x14ac:dyDescent="0.25">
      <c r="A1301" s="33">
        <f>VLOOKUP(C1301,_RESOURCE_MAP[],3,FALSE)</f>
        <v>2</v>
      </c>
      <c r="B1301" s="25" t="str">
        <f>IFERROR(VLOOKUP(C1301,_PACKAGES_MAP[],3,FALSE),"-")</f>
        <v>-</v>
      </c>
      <c r="C1301" s="32" t="s">
        <v>478</v>
      </c>
      <c r="D1301" s="32" t="s">
        <v>22</v>
      </c>
      <c r="E1301" s="32" t="s">
        <v>715</v>
      </c>
      <c r="F1301" s="32" t="str">
        <f>VLOOKUP(C1301,_RESOURCE_MAP[],2,FALSE)</f>
        <v>Command Line Interface</v>
      </c>
      <c r="G1301" s="46" t="str">
        <f>CONCATENATE(F1301," ",VLOOKUP(E1301,_FIELDS_DESCRIPTION_MAP[],2,FALSE))</f>
        <v>Command Line Interface maximum allowed number of concurrent connections.</v>
      </c>
      <c r="H1301" s="32" t="s">
        <v>570</v>
      </c>
      <c r="I1301" s="32" t="s">
        <v>572</v>
      </c>
      <c r="J1301" s="32" t="s">
        <v>1</v>
      </c>
      <c r="K1301" s="34" t="s">
        <v>1</v>
      </c>
      <c r="L1301" s="34" t="s">
        <v>1204</v>
      </c>
      <c r="M1301" s="34" t="s">
        <v>1</v>
      </c>
      <c r="N1301" s="72" t="str">
        <f t="shared" si="20"/>
        <v xml:space="preserve">Possible values are Integer &gt;= 1. </v>
      </c>
    </row>
    <row r="1302" spans="1:14" s="1" customFormat="1" x14ac:dyDescent="0.25">
      <c r="A1302" s="33">
        <f>VLOOKUP(C1302,_RESOURCE_MAP[],3,FALSE)</f>
        <v>2</v>
      </c>
      <c r="B1302" s="25" t="str">
        <f>IFERROR(VLOOKUP(C1302,_PACKAGES_MAP[],3,FALSE),"-")</f>
        <v>-</v>
      </c>
      <c r="C1302" s="32" t="s">
        <v>478</v>
      </c>
      <c r="D1302" s="32" t="s">
        <v>22</v>
      </c>
      <c r="E1302" s="32" t="s">
        <v>716</v>
      </c>
      <c r="F1302" s="32" t="str">
        <f>VLOOKUP(C1302,_RESOURCE_MAP[],2,FALSE)</f>
        <v>Command Line Interface</v>
      </c>
      <c r="G1302" s="46" t="str">
        <f>CONCATENATE(F1302," ",VLOOKUP(E1302,_FIELDS_DESCRIPTION_MAP[],2,FALSE))</f>
        <v>Command Line Interface session timeout timer.</v>
      </c>
      <c r="H1302" s="32" t="s">
        <v>570</v>
      </c>
      <c r="I1302" s="32" t="s">
        <v>572</v>
      </c>
      <c r="J1302" s="32" t="s">
        <v>1</v>
      </c>
      <c r="K1302" s="34" t="s">
        <v>1</v>
      </c>
      <c r="L1302" s="34" t="s">
        <v>1205</v>
      </c>
      <c r="M1302" s="34" t="s">
        <v>1206</v>
      </c>
      <c r="N1302" s="72" t="str">
        <f t="shared" si="20"/>
        <v>Possible values are &gt;= 0. Format is expressed in seconds.</v>
      </c>
    </row>
    <row r="1303" spans="1:14" s="1" customFormat="1" x14ac:dyDescent="0.25">
      <c r="A1303" s="33">
        <f>VLOOKUP(C1303,_RESOURCE_MAP[],3,FALSE)</f>
        <v>2</v>
      </c>
      <c r="B1303" s="25" t="str">
        <f>IFERROR(VLOOKUP(C1303,_PACKAGES_MAP[],3,FALSE),"-")</f>
        <v>-</v>
      </c>
      <c r="C1303" s="32" t="s">
        <v>478</v>
      </c>
      <c r="D1303" s="32" t="s">
        <v>22</v>
      </c>
      <c r="E1303" s="32" t="s">
        <v>566</v>
      </c>
      <c r="F1303" s="32" t="str">
        <f>VLOOKUP(C1303,_RESOURCE_MAP[],2,FALSE)</f>
        <v>Command Line Interface</v>
      </c>
      <c r="G1303" s="46" t="str">
        <f>CONCATENATE(F1303," ",VLOOKUP(E1303,_FIELDS_DESCRIPTION_MAP[],2,FALSE))</f>
        <v>Command Line Interface administrative status.</v>
      </c>
      <c r="H1303" s="32" t="s">
        <v>567</v>
      </c>
      <c r="I1303" s="32" t="s">
        <v>572</v>
      </c>
      <c r="J1303" s="32" t="s">
        <v>1</v>
      </c>
      <c r="K1303" s="34" t="s">
        <v>1</v>
      </c>
      <c r="L1303" s="34" t="s">
        <v>1184</v>
      </c>
      <c r="M1303" s="34" t="s">
        <v>1</v>
      </c>
      <c r="N1303" s="72" t="str">
        <f t="shared" si="20"/>
        <v xml:space="preserve">Possible values are "true" or "false". </v>
      </c>
    </row>
    <row r="1304" spans="1:14" s="1" customFormat="1" x14ac:dyDescent="0.25">
      <c r="A1304" s="33">
        <f>VLOOKUP(C1304,_RESOURCE_MAP[],3,FALSE)</f>
        <v>2</v>
      </c>
      <c r="B1304" s="25" t="str">
        <f>IFERROR(VLOOKUP(C1304,_PACKAGES_MAP[],3,FALSE),"-")</f>
        <v>-</v>
      </c>
      <c r="C1304" s="32" t="s">
        <v>478</v>
      </c>
      <c r="D1304" s="32" t="s">
        <v>22</v>
      </c>
      <c r="E1304" s="32" t="s">
        <v>714</v>
      </c>
      <c r="F1304" s="32" t="str">
        <f>VLOOKUP(C1304,_RESOURCE_MAP[],2,FALSE)</f>
        <v>Command Line Interface</v>
      </c>
      <c r="G1304" s="46" t="str">
        <f>CONCATENATE(F1304," ",VLOOKUP(E1304,_FIELDS_DESCRIPTION_MAP[],2,FALSE))</f>
        <v>Command Line Interface enable SSH protocol flag.</v>
      </c>
      <c r="H1304" s="32" t="s">
        <v>567</v>
      </c>
      <c r="I1304" s="32" t="s">
        <v>572</v>
      </c>
      <c r="J1304" s="32" t="s">
        <v>1</v>
      </c>
      <c r="K1304" s="34" t="s">
        <v>1</v>
      </c>
      <c r="L1304" s="34" t="s">
        <v>1184</v>
      </c>
      <c r="M1304" s="34" t="s">
        <v>1</v>
      </c>
      <c r="N1304" s="72" t="str">
        <f t="shared" si="20"/>
        <v xml:space="preserve">Possible values are "true" or "false". </v>
      </c>
    </row>
    <row r="1305" spans="1:14" s="1" customFormat="1" x14ac:dyDescent="0.25">
      <c r="A1305" s="33">
        <f>VLOOKUP(C1305,_RESOURCE_MAP[],3,FALSE)</f>
        <v>2</v>
      </c>
      <c r="B1305" s="25" t="str">
        <f>IFERROR(VLOOKUP(C1305,_PACKAGES_MAP[],3,FALSE),"-")</f>
        <v>-</v>
      </c>
      <c r="C1305" s="32" t="s">
        <v>478</v>
      </c>
      <c r="D1305" s="32" t="s">
        <v>22</v>
      </c>
      <c r="E1305" s="32" t="s">
        <v>713</v>
      </c>
      <c r="F1305" s="32" t="str">
        <f>VLOOKUP(C1305,_RESOURCE_MAP[],2,FALSE)</f>
        <v>Command Line Interface</v>
      </c>
      <c r="G1305" s="46" t="str">
        <f>CONCATENATE(F1305," ",VLOOKUP(E1305,_FIELDS_DESCRIPTION_MAP[],2,FALSE))</f>
        <v>Command Line Interface enable Telnet protocol flag.</v>
      </c>
      <c r="H1305" s="32" t="s">
        <v>567</v>
      </c>
      <c r="I1305" s="32" t="s">
        <v>572</v>
      </c>
      <c r="J1305" s="32" t="s">
        <v>1</v>
      </c>
      <c r="K1305" s="34" t="s">
        <v>1</v>
      </c>
      <c r="L1305" s="34" t="s">
        <v>1184</v>
      </c>
      <c r="M1305" s="34" t="s">
        <v>1</v>
      </c>
      <c r="N1305" s="72" t="str">
        <f t="shared" si="20"/>
        <v xml:space="preserve">Possible values are "true" or "false". </v>
      </c>
    </row>
    <row r="1306" spans="1:14" s="1" customFormat="1" x14ac:dyDescent="0.25">
      <c r="A1306" s="33">
        <f>VLOOKUP(C1306,_RESOURCE_MAP[],3,FALSE)</f>
        <v>2</v>
      </c>
      <c r="B1306" s="25" t="str">
        <f>IFERROR(VLOOKUP(C1306,_PACKAGES_MAP[],3,FALSE),"-")</f>
        <v>-</v>
      </c>
      <c r="C1306" s="32" t="s">
        <v>478</v>
      </c>
      <c r="D1306" s="32" t="s">
        <v>22</v>
      </c>
      <c r="E1306" s="32" t="s">
        <v>579</v>
      </c>
      <c r="F1306" s="32" t="str">
        <f>VLOOKUP(C1306,_RESOURCE_MAP[],2,FALSE)</f>
        <v>Command Line Interface</v>
      </c>
      <c r="G1306" s="46" t="str">
        <f>CONCATENATE(F1306," ",VLOOKUP(E1306,_FIELDS_DESCRIPTION_MAP[],2,FALSE))</f>
        <v>Command Line Interface operational status.</v>
      </c>
      <c r="H1306" s="32" t="s">
        <v>565</v>
      </c>
      <c r="I1306" s="32" t="s">
        <v>572</v>
      </c>
      <c r="J1306" s="32" t="s">
        <v>1</v>
      </c>
      <c r="K1306" s="34" t="s">
        <v>1</v>
      </c>
      <c r="L1306" s="34" t="s">
        <v>1289</v>
      </c>
      <c r="M1306" s="34" t="s">
        <v>1</v>
      </c>
      <c r="N1306" s="72" t="str">
        <f t="shared" si="20"/>
        <v xml:space="preserve">Possible values are "Active", "Disabled", "Error". </v>
      </c>
    </row>
    <row r="1307" spans="1:14" s="1" customFormat="1" x14ac:dyDescent="0.25">
      <c r="A1307" s="33">
        <f>VLOOKUP(C1307,_RESOURCE_MAP[],3,FALSE)</f>
        <v>2</v>
      </c>
      <c r="B1307" s="25" t="str">
        <f>IFERROR(VLOOKUP(C1307,_PACKAGES_MAP[],3,FALSE),"-")</f>
        <v>-</v>
      </c>
      <c r="C1307" s="32" t="s">
        <v>478</v>
      </c>
      <c r="D1307" s="32" t="s">
        <v>21</v>
      </c>
      <c r="E1307" s="32" t="s">
        <v>715</v>
      </c>
      <c r="F1307" s="32" t="str">
        <f>VLOOKUP(C1307,_RESOURCE_MAP[],2,FALSE)</f>
        <v>Command Line Interface</v>
      </c>
      <c r="G1307" s="46" t="str">
        <f>CONCATENATE(F1307," ",VLOOKUP(E1307,_FIELDS_DESCRIPTION_MAP[],2,FALSE))</f>
        <v>Command Line Interface maximum allowed number of concurrent connections.</v>
      </c>
      <c r="H1307" s="32" t="s">
        <v>570</v>
      </c>
      <c r="I1307" s="32" t="s">
        <v>564</v>
      </c>
      <c r="J1307" s="32" t="s">
        <v>561</v>
      </c>
      <c r="K1307" s="34" t="s">
        <v>1658</v>
      </c>
      <c r="L1307" s="34" t="s">
        <v>1204</v>
      </c>
      <c r="M1307" s="34" t="s">
        <v>1</v>
      </c>
      <c r="N1307" s="72" t="str">
        <f t="shared" si="20"/>
        <v xml:space="preserve">Default Value is "the existing configuration". Possible values are Integer &gt;= 1. </v>
      </c>
    </row>
    <row r="1308" spans="1:14" s="1" customFormat="1" x14ac:dyDescent="0.25">
      <c r="A1308" s="33">
        <f>VLOOKUP(C1308,_RESOURCE_MAP[],3,FALSE)</f>
        <v>2</v>
      </c>
      <c r="B1308" s="25" t="str">
        <f>IFERROR(VLOOKUP(C1308,_PACKAGES_MAP[],3,FALSE),"-")</f>
        <v>-</v>
      </c>
      <c r="C1308" s="32" t="s">
        <v>478</v>
      </c>
      <c r="D1308" s="32" t="s">
        <v>21</v>
      </c>
      <c r="E1308" s="32" t="s">
        <v>716</v>
      </c>
      <c r="F1308" s="32" t="str">
        <f>VLOOKUP(C1308,_RESOURCE_MAP[],2,FALSE)</f>
        <v>Command Line Interface</v>
      </c>
      <c r="G1308" s="46" t="str">
        <f>CONCATENATE(F1308," ",VLOOKUP(E1308,_FIELDS_DESCRIPTION_MAP[],2,FALSE))</f>
        <v>Command Line Interface session timeout timer.</v>
      </c>
      <c r="H1308" s="32" t="s">
        <v>570</v>
      </c>
      <c r="I1308" s="32" t="s">
        <v>564</v>
      </c>
      <c r="J1308" s="32" t="s">
        <v>561</v>
      </c>
      <c r="K1308" s="34" t="s">
        <v>1658</v>
      </c>
      <c r="L1308" s="34" t="s">
        <v>1205</v>
      </c>
      <c r="M1308" s="34" t="s">
        <v>1206</v>
      </c>
      <c r="N1308" s="72" t="str">
        <f t="shared" si="20"/>
        <v>Default Value is "the existing configuration". Possible values are &gt;= 0. Format is expressed in seconds.</v>
      </c>
    </row>
    <row r="1309" spans="1:14" s="1" customFormat="1" x14ac:dyDescent="0.25">
      <c r="A1309" s="33">
        <f>VLOOKUP(C1309,_RESOURCE_MAP[],3,FALSE)</f>
        <v>2</v>
      </c>
      <c r="B1309" s="25" t="str">
        <f>IFERROR(VLOOKUP(C1309,_PACKAGES_MAP[],3,FALSE),"-")</f>
        <v>-</v>
      </c>
      <c r="C1309" s="32" t="s">
        <v>478</v>
      </c>
      <c r="D1309" s="32" t="s">
        <v>21</v>
      </c>
      <c r="E1309" s="32" t="s">
        <v>566</v>
      </c>
      <c r="F1309" s="32" t="str">
        <f>VLOOKUP(C1309,_RESOURCE_MAP[],2,FALSE)</f>
        <v>Command Line Interface</v>
      </c>
      <c r="G1309" s="46" t="str">
        <f>CONCATENATE(F1309," ",VLOOKUP(E1309,_FIELDS_DESCRIPTION_MAP[],2,FALSE))</f>
        <v>Command Line Interface administrative status.</v>
      </c>
      <c r="H1309" s="32" t="s">
        <v>567</v>
      </c>
      <c r="I1309" s="32" t="s">
        <v>564</v>
      </c>
      <c r="J1309" s="32" t="s">
        <v>561</v>
      </c>
      <c r="K1309" s="34" t="s">
        <v>1658</v>
      </c>
      <c r="L1309" s="34" t="s">
        <v>1184</v>
      </c>
      <c r="M1309" s="34" t="s">
        <v>1</v>
      </c>
      <c r="N1309" s="72" t="str">
        <f t="shared" si="20"/>
        <v xml:space="preserve">Default Value is "the existing configuration". Possible values are "true" or "false". </v>
      </c>
    </row>
    <row r="1310" spans="1:14" s="1" customFormat="1" x14ac:dyDescent="0.25">
      <c r="A1310" s="33">
        <f>VLOOKUP(C1310,_RESOURCE_MAP[],3,FALSE)</f>
        <v>2</v>
      </c>
      <c r="B1310" s="25" t="str">
        <f>IFERROR(VLOOKUP(C1310,_PACKAGES_MAP[],3,FALSE),"-")</f>
        <v>-</v>
      </c>
      <c r="C1310" s="32" t="s">
        <v>478</v>
      </c>
      <c r="D1310" s="32" t="s">
        <v>21</v>
      </c>
      <c r="E1310" s="32" t="s">
        <v>714</v>
      </c>
      <c r="F1310" s="32" t="str">
        <f>VLOOKUP(C1310,_RESOURCE_MAP[],2,FALSE)</f>
        <v>Command Line Interface</v>
      </c>
      <c r="G1310" s="46" t="str">
        <f>CONCATENATE(F1310," ",VLOOKUP(E1310,_FIELDS_DESCRIPTION_MAP[],2,FALSE))</f>
        <v>Command Line Interface enable SSH protocol flag.</v>
      </c>
      <c r="H1310" s="32" t="s">
        <v>567</v>
      </c>
      <c r="I1310" s="32" t="s">
        <v>564</v>
      </c>
      <c r="J1310" s="32" t="s">
        <v>561</v>
      </c>
      <c r="K1310" s="34" t="s">
        <v>1658</v>
      </c>
      <c r="L1310" s="34" t="s">
        <v>1184</v>
      </c>
      <c r="M1310" s="34" t="s">
        <v>1</v>
      </c>
      <c r="N1310" s="72" t="str">
        <f t="shared" si="20"/>
        <v xml:space="preserve">Default Value is "the existing configuration". Possible values are "true" or "false". </v>
      </c>
    </row>
    <row r="1311" spans="1:14" s="1" customFormat="1" x14ac:dyDescent="0.25">
      <c r="A1311" s="33">
        <f>VLOOKUP(C1311,_RESOURCE_MAP[],3,FALSE)</f>
        <v>2</v>
      </c>
      <c r="B1311" s="25" t="str">
        <f>IFERROR(VLOOKUP(C1311,_PACKAGES_MAP[],3,FALSE),"-")</f>
        <v>-</v>
      </c>
      <c r="C1311" s="32" t="s">
        <v>478</v>
      </c>
      <c r="D1311" s="32" t="s">
        <v>21</v>
      </c>
      <c r="E1311" s="32" t="s">
        <v>713</v>
      </c>
      <c r="F1311" s="32" t="str">
        <f>VLOOKUP(C1311,_RESOURCE_MAP[],2,FALSE)</f>
        <v>Command Line Interface</v>
      </c>
      <c r="G1311" s="46" t="str">
        <f>CONCATENATE(F1311," ",VLOOKUP(E1311,_FIELDS_DESCRIPTION_MAP[],2,FALSE))</f>
        <v>Command Line Interface enable Telnet protocol flag.</v>
      </c>
      <c r="H1311" s="32" t="s">
        <v>567</v>
      </c>
      <c r="I1311" s="32" t="s">
        <v>564</v>
      </c>
      <c r="J1311" s="32" t="s">
        <v>561</v>
      </c>
      <c r="K1311" s="34" t="s">
        <v>1658</v>
      </c>
      <c r="L1311" s="34" t="s">
        <v>1184</v>
      </c>
      <c r="M1311" s="34" t="s">
        <v>1</v>
      </c>
      <c r="N1311" s="72" t="str">
        <f t="shared" si="20"/>
        <v xml:space="preserve">Default Value is "the existing configuration". Possible values are "true" or "false". </v>
      </c>
    </row>
    <row r="1312" spans="1:14" s="1" customFormat="1" x14ac:dyDescent="0.25">
      <c r="A1312" s="33">
        <f>VLOOKUP(C1312,_RESOURCE_MAP[],3,FALSE)</f>
        <v>2</v>
      </c>
      <c r="B1312" s="25" t="str">
        <f>IFERROR(VLOOKUP(C1312,_PACKAGES_MAP[],3,FALSE),"-")</f>
        <v>-</v>
      </c>
      <c r="C1312" s="32" t="s">
        <v>45</v>
      </c>
      <c r="D1312" s="32" t="s">
        <v>22</v>
      </c>
      <c r="E1312" s="32" t="s">
        <v>566</v>
      </c>
      <c r="F1312" s="32" t="str">
        <f>VLOOKUP(C1312,_RESOURCE_MAP[],2,FALSE)</f>
        <v>CWMP (TR-069) Client</v>
      </c>
      <c r="G1312" s="46" t="str">
        <f>CONCATENATE(F1312," ",VLOOKUP(E1312,_FIELDS_DESCRIPTION_MAP[],2,FALSE))</f>
        <v>CWMP (TR-069) Client administrative status.</v>
      </c>
      <c r="H1312" s="32" t="s">
        <v>567</v>
      </c>
      <c r="I1312" s="32" t="s">
        <v>572</v>
      </c>
      <c r="J1312" s="32" t="s">
        <v>1</v>
      </c>
      <c r="K1312" s="34" t="s">
        <v>1</v>
      </c>
      <c r="L1312" s="34" t="s">
        <v>1184</v>
      </c>
      <c r="M1312" s="34" t="s">
        <v>1</v>
      </c>
      <c r="N1312" s="72" t="str">
        <f t="shared" si="20"/>
        <v xml:space="preserve">Possible values are "true" or "false". </v>
      </c>
    </row>
    <row r="1313" spans="1:14" s="1" customFormat="1" x14ac:dyDescent="0.25">
      <c r="A1313" s="33">
        <f>VLOOKUP(C1313,_RESOURCE_MAP[],3,FALSE)</f>
        <v>2</v>
      </c>
      <c r="B1313" s="25" t="str">
        <f>IFERROR(VLOOKUP(C1313,_PACKAGES_MAP[],3,FALSE),"-")</f>
        <v>-</v>
      </c>
      <c r="C1313" s="32" t="s">
        <v>45</v>
      </c>
      <c r="D1313" s="32" t="s">
        <v>22</v>
      </c>
      <c r="E1313" s="32" t="s">
        <v>634</v>
      </c>
      <c r="F1313" s="32" t="str">
        <f>VLOOKUP(C1313,_RESOURCE_MAP[],2,FALSE)</f>
        <v>CWMP (TR-069) Client</v>
      </c>
      <c r="G1313" s="46" t="str">
        <f>CONCATENATE(F1313," ",VLOOKUP(E1313,_FIELDS_DESCRIPTION_MAP[],2,FALSE))</f>
        <v>CWMP (TR-069) Client list of network interfaces.</v>
      </c>
      <c r="H1313" s="32" t="s">
        <v>20</v>
      </c>
      <c r="I1313" s="32" t="s">
        <v>572</v>
      </c>
      <c r="J1313" s="32" t="s">
        <v>1</v>
      </c>
      <c r="K1313" s="34" t="s">
        <v>1</v>
      </c>
      <c r="L1313" s="34" t="s">
        <v>1232</v>
      </c>
      <c r="M1313" s="34" t="s">
        <v>1</v>
      </c>
      <c r="N1313" s="72" t="str">
        <f t="shared" si="20"/>
        <v xml:space="preserve">Possible values are valid "Interfaces.IP.{InterfaceId}" object. </v>
      </c>
    </row>
    <row r="1314" spans="1:14" s="1" customFormat="1" x14ac:dyDescent="0.25">
      <c r="A1314" s="33">
        <f>VLOOKUP(C1314,_RESOURCE_MAP[],3,FALSE)</f>
        <v>2</v>
      </c>
      <c r="B1314" s="25" t="str">
        <f>IFERROR(VLOOKUP(C1314,_PACKAGES_MAP[],3,FALSE),"-")</f>
        <v>-</v>
      </c>
      <c r="C1314" s="32" t="s">
        <v>45</v>
      </c>
      <c r="D1314" s="32" t="s">
        <v>22</v>
      </c>
      <c r="E1314" s="32" t="s">
        <v>669</v>
      </c>
      <c r="F1314" s="32" t="str">
        <f>VLOOKUP(C1314,_RESOURCE_MAP[],2,FALSE)</f>
        <v>CWMP (TR-069) Client</v>
      </c>
      <c r="G1314" s="46" t="str">
        <f>CONCATENATE(F1314," ",VLOOKUP(E1314,_FIELDS_DESCRIPTION_MAP[],2,FALSE))</f>
        <v>CWMP (TR-069) Client mode.</v>
      </c>
      <c r="H1314" s="32" t="s">
        <v>565</v>
      </c>
      <c r="I1314" s="32" t="s">
        <v>572</v>
      </c>
      <c r="J1314" s="32" t="s">
        <v>1</v>
      </c>
      <c r="K1314" s="34" t="s">
        <v>1</v>
      </c>
      <c r="L1314" s="34" t="s">
        <v>1247</v>
      </c>
      <c r="M1314" s="34" t="s">
        <v>1</v>
      </c>
      <c r="N1314" s="72" t="str">
        <f t="shared" si="20"/>
        <v xml:space="preserve">Possible values are "Standalone" (only the first interface will be used to forward the traffic of the service) or "Fallback" (first interface is used as the primary and in case of failure the second will be used to support the service).. </v>
      </c>
    </row>
    <row r="1315" spans="1:14" s="1" customFormat="1" x14ac:dyDescent="0.25">
      <c r="A1315" s="33">
        <f>VLOOKUP(C1315,_RESOURCE_MAP[],3,FALSE)</f>
        <v>2</v>
      </c>
      <c r="B1315" s="25" t="str">
        <f>IFERROR(VLOOKUP(C1315,_PACKAGES_MAP[],3,FALSE),"-")</f>
        <v>-</v>
      </c>
      <c r="C1315" s="32" t="s">
        <v>45</v>
      </c>
      <c r="D1315" s="32" t="s">
        <v>22</v>
      </c>
      <c r="E1315" s="32" t="s">
        <v>717</v>
      </c>
      <c r="F1315" s="32" t="str">
        <f>VLOOKUP(C1315,_RESOURCE_MAP[],2,FALSE)</f>
        <v>CWMP (TR-069) Client</v>
      </c>
      <c r="G1315" s="46" t="str">
        <f>CONCATENATE(F1315," ",VLOOKUP(E1315,_FIELDS_DESCRIPTION_MAP[],2,FALSE))</f>
        <v>CWMP (TR-069) Client periodic inform administrative status flag.</v>
      </c>
      <c r="H1315" s="32" t="s">
        <v>567</v>
      </c>
      <c r="I1315" s="32" t="s">
        <v>572</v>
      </c>
      <c r="J1315" s="32" t="s">
        <v>1</v>
      </c>
      <c r="K1315" s="34" t="s">
        <v>1</v>
      </c>
      <c r="L1315" s="34" t="s">
        <v>1184</v>
      </c>
      <c r="M1315" s="34" t="s">
        <v>1</v>
      </c>
      <c r="N1315" s="72" t="str">
        <f t="shared" si="20"/>
        <v xml:space="preserve">Possible values are "true" or "false". </v>
      </c>
    </row>
    <row r="1316" spans="1:14" s="1" customFormat="1" x14ac:dyDescent="0.25">
      <c r="A1316" s="33">
        <f>VLOOKUP(C1316,_RESOURCE_MAP[],3,FALSE)</f>
        <v>2</v>
      </c>
      <c r="B1316" s="25" t="str">
        <f>IFERROR(VLOOKUP(C1316,_PACKAGES_MAP[],3,FALSE),"-")</f>
        <v>-</v>
      </c>
      <c r="C1316" s="32" t="s">
        <v>45</v>
      </c>
      <c r="D1316" s="32" t="s">
        <v>22</v>
      </c>
      <c r="E1316" s="32" t="s">
        <v>718</v>
      </c>
      <c r="F1316" s="32" t="str">
        <f>VLOOKUP(C1316,_RESOURCE_MAP[],2,FALSE)</f>
        <v>CWMP (TR-069) Client</v>
      </c>
      <c r="G1316" s="46" t="str">
        <f>CONCATENATE(F1316," ",VLOOKUP(E1316,_FIELDS_DESCRIPTION_MAP[],2,FALSE))</f>
        <v>CWMP (TR-069) Client periodic inform time interval.</v>
      </c>
      <c r="H1316" s="32" t="s">
        <v>570</v>
      </c>
      <c r="I1316" s="32" t="s">
        <v>572</v>
      </c>
      <c r="J1316" s="32" t="s">
        <v>1</v>
      </c>
      <c r="K1316" s="34" t="s">
        <v>1</v>
      </c>
      <c r="L1316" s="34" t="s">
        <v>1262</v>
      </c>
      <c r="M1316" s="34" t="s">
        <v>1206</v>
      </c>
      <c r="N1316" s="72" t="str">
        <f t="shared" si="20"/>
        <v>Possible values are &gt;= 60. Format is expressed in seconds.</v>
      </c>
    </row>
    <row r="1317" spans="1:14" s="1" customFormat="1" x14ac:dyDescent="0.25">
      <c r="A1317" s="33">
        <f>VLOOKUP(C1317,_RESOURCE_MAP[],3,FALSE)</f>
        <v>2</v>
      </c>
      <c r="B1317" s="25" t="str">
        <f>IFERROR(VLOOKUP(C1317,_PACKAGES_MAP[],3,FALSE),"-")</f>
        <v>-</v>
      </c>
      <c r="C1317" s="32" t="s">
        <v>45</v>
      </c>
      <c r="D1317" s="32" t="s">
        <v>22</v>
      </c>
      <c r="E1317" s="32" t="s">
        <v>579</v>
      </c>
      <c r="F1317" s="32" t="str">
        <f>VLOOKUP(C1317,_RESOURCE_MAP[],2,FALSE)</f>
        <v>CWMP (TR-069) Client</v>
      </c>
      <c r="G1317" s="46" t="str">
        <f>CONCATENATE(F1317," ",VLOOKUP(E1317,_FIELDS_DESCRIPTION_MAP[],2,FALSE))</f>
        <v>CWMP (TR-069) Client operational status.</v>
      </c>
      <c r="H1317" s="32" t="s">
        <v>565</v>
      </c>
      <c r="I1317" s="32" t="s">
        <v>572</v>
      </c>
      <c r="J1317" s="32" t="s">
        <v>1</v>
      </c>
      <c r="K1317" s="34" t="s">
        <v>1</v>
      </c>
      <c r="L1317" s="34" t="s">
        <v>1289</v>
      </c>
      <c r="M1317" s="34" t="s">
        <v>1</v>
      </c>
      <c r="N1317" s="72" t="str">
        <f t="shared" si="20"/>
        <v xml:space="preserve">Possible values are "Active", "Disabled", "Error". </v>
      </c>
    </row>
    <row r="1318" spans="1:14" s="1" customFormat="1" x14ac:dyDescent="0.25">
      <c r="A1318" s="33">
        <f>VLOOKUP(C1318,_RESOURCE_MAP[],3,FALSE)</f>
        <v>2</v>
      </c>
      <c r="B1318" s="25" t="str">
        <f>IFERROR(VLOOKUP(C1318,_PACKAGES_MAP[],3,FALSE),"-")</f>
        <v>-</v>
      </c>
      <c r="C1318" s="32" t="s">
        <v>45</v>
      </c>
      <c r="D1318" s="32" t="s">
        <v>21</v>
      </c>
      <c r="E1318" s="32" t="s">
        <v>566</v>
      </c>
      <c r="F1318" s="32" t="str">
        <f>VLOOKUP(C1318,_RESOURCE_MAP[],2,FALSE)</f>
        <v>CWMP (TR-069) Client</v>
      </c>
      <c r="G1318" s="46" t="str">
        <f>CONCATENATE(F1318," ",VLOOKUP(E1318,_FIELDS_DESCRIPTION_MAP[],2,FALSE))</f>
        <v>CWMP (TR-069) Client administrative status.</v>
      </c>
      <c r="H1318" s="32" t="s">
        <v>567</v>
      </c>
      <c r="I1318" s="32" t="s">
        <v>564</v>
      </c>
      <c r="J1318" s="32" t="s">
        <v>561</v>
      </c>
      <c r="K1318" s="34" t="s">
        <v>1658</v>
      </c>
      <c r="L1318" s="34" t="s">
        <v>1184</v>
      </c>
      <c r="M1318" s="34" t="s">
        <v>1</v>
      </c>
      <c r="N1318" s="72" t="str">
        <f t="shared" si="20"/>
        <v xml:space="preserve">Default Value is "the existing configuration". Possible values are "true" or "false". </v>
      </c>
    </row>
    <row r="1319" spans="1:14" s="1" customFormat="1" x14ac:dyDescent="0.25">
      <c r="A1319" s="33">
        <f>VLOOKUP(C1319,_RESOURCE_MAP[],3,FALSE)</f>
        <v>2</v>
      </c>
      <c r="B1319" s="25" t="str">
        <f>IFERROR(VLOOKUP(C1319,_PACKAGES_MAP[],3,FALSE),"-")</f>
        <v>-</v>
      </c>
      <c r="C1319" s="32" t="s">
        <v>45</v>
      </c>
      <c r="D1319" s="32" t="s">
        <v>21</v>
      </c>
      <c r="E1319" s="32" t="s">
        <v>634</v>
      </c>
      <c r="F1319" s="32" t="str">
        <f>VLOOKUP(C1319,_RESOURCE_MAP[],2,FALSE)</f>
        <v>CWMP (TR-069) Client</v>
      </c>
      <c r="G1319" s="46" t="str">
        <f>CONCATENATE(F1319," ",VLOOKUP(E1319,_FIELDS_DESCRIPTION_MAP[],2,FALSE))</f>
        <v>CWMP (TR-069) Client list of network interfaces.</v>
      </c>
      <c r="H1319" s="32" t="s">
        <v>20</v>
      </c>
      <c r="I1319" s="32" t="s">
        <v>564</v>
      </c>
      <c r="J1319" s="32" t="s">
        <v>561</v>
      </c>
      <c r="K1319" s="34" t="s">
        <v>1658</v>
      </c>
      <c r="L1319" s="34" t="s">
        <v>1232</v>
      </c>
      <c r="M1319" s="34" t="s">
        <v>1</v>
      </c>
      <c r="N1319" s="72" t="str">
        <f t="shared" si="20"/>
        <v xml:space="preserve">Default Value is "the existing configuration". Possible values are valid "Interfaces.IP.{InterfaceId}" object. </v>
      </c>
    </row>
    <row r="1320" spans="1:14" s="1" customFormat="1" x14ac:dyDescent="0.25">
      <c r="A1320" s="33">
        <f>VLOOKUP(C1320,_RESOURCE_MAP[],3,FALSE)</f>
        <v>2</v>
      </c>
      <c r="B1320" s="25" t="str">
        <f>IFERROR(VLOOKUP(C1320,_PACKAGES_MAP[],3,FALSE),"-")</f>
        <v>-</v>
      </c>
      <c r="C1320" s="32" t="s">
        <v>45</v>
      </c>
      <c r="D1320" s="32" t="s">
        <v>21</v>
      </c>
      <c r="E1320" s="32" t="s">
        <v>669</v>
      </c>
      <c r="F1320" s="32" t="str">
        <f>VLOOKUP(C1320,_RESOURCE_MAP[],2,FALSE)</f>
        <v>CWMP (TR-069) Client</v>
      </c>
      <c r="G1320" s="46" t="str">
        <f>CONCATENATE(F1320," ",VLOOKUP(E1320,_FIELDS_DESCRIPTION_MAP[],2,FALSE))</f>
        <v>CWMP (TR-069) Client mode.</v>
      </c>
      <c r="H1320" s="32" t="s">
        <v>565</v>
      </c>
      <c r="I1320" s="32" t="s">
        <v>564</v>
      </c>
      <c r="J1320" s="32" t="s">
        <v>561</v>
      </c>
      <c r="K1320" s="34" t="s">
        <v>1658</v>
      </c>
      <c r="L1320" s="34" t="s">
        <v>1247</v>
      </c>
      <c r="M1320" s="34" t="s">
        <v>1</v>
      </c>
      <c r="N1320" s="72" t="str">
        <f t="shared" si="20"/>
        <v xml:space="preserve">Default Value is "the existing configuration". Possible values are "Standalone" (only the first interface will be used to forward the traffic of the service) or "Fallback" (first interface is used as the primary and in case of failure the second will be used to support the service).. </v>
      </c>
    </row>
    <row r="1321" spans="1:14" s="1" customFormat="1" x14ac:dyDescent="0.25">
      <c r="A1321" s="33">
        <f>VLOOKUP(C1321,_RESOURCE_MAP[],3,FALSE)</f>
        <v>2</v>
      </c>
      <c r="B1321" s="25" t="str">
        <f>IFERROR(VLOOKUP(C1321,_PACKAGES_MAP[],3,FALSE),"-")</f>
        <v>-</v>
      </c>
      <c r="C1321" s="32" t="s">
        <v>45</v>
      </c>
      <c r="D1321" s="32" t="s">
        <v>21</v>
      </c>
      <c r="E1321" s="32" t="s">
        <v>717</v>
      </c>
      <c r="F1321" s="32" t="str">
        <f>VLOOKUP(C1321,_RESOURCE_MAP[],2,FALSE)</f>
        <v>CWMP (TR-069) Client</v>
      </c>
      <c r="G1321" s="46" t="str">
        <f>CONCATENATE(F1321," ",VLOOKUP(E1321,_FIELDS_DESCRIPTION_MAP[],2,FALSE))</f>
        <v>CWMP (TR-069) Client periodic inform administrative status flag.</v>
      </c>
      <c r="H1321" s="32" t="s">
        <v>567</v>
      </c>
      <c r="I1321" s="32" t="s">
        <v>564</v>
      </c>
      <c r="J1321" s="32" t="s">
        <v>561</v>
      </c>
      <c r="K1321" s="34" t="s">
        <v>1658</v>
      </c>
      <c r="L1321" s="34" t="s">
        <v>1184</v>
      </c>
      <c r="M1321" s="34" t="s">
        <v>1</v>
      </c>
      <c r="N1321" s="72" t="str">
        <f t="shared" si="20"/>
        <v xml:space="preserve">Default Value is "the existing configuration". Possible values are "true" or "false". </v>
      </c>
    </row>
    <row r="1322" spans="1:14" s="1" customFormat="1" x14ac:dyDescent="0.25">
      <c r="A1322" s="33">
        <f>VLOOKUP(C1322,_RESOURCE_MAP[],3,FALSE)</f>
        <v>2</v>
      </c>
      <c r="B1322" s="25" t="str">
        <f>IFERROR(VLOOKUP(C1322,_PACKAGES_MAP[],3,FALSE),"-")</f>
        <v>-</v>
      </c>
      <c r="C1322" s="32" t="s">
        <v>45</v>
      </c>
      <c r="D1322" s="32" t="s">
        <v>21</v>
      </c>
      <c r="E1322" s="32" t="s">
        <v>718</v>
      </c>
      <c r="F1322" s="32" t="str">
        <f>VLOOKUP(C1322,_RESOURCE_MAP[],2,FALSE)</f>
        <v>CWMP (TR-069) Client</v>
      </c>
      <c r="G1322" s="46" t="str">
        <f>CONCATENATE(F1322," ",VLOOKUP(E1322,_FIELDS_DESCRIPTION_MAP[],2,FALSE))</f>
        <v>CWMP (TR-069) Client periodic inform time interval.</v>
      </c>
      <c r="H1322" s="32" t="s">
        <v>570</v>
      </c>
      <c r="I1322" s="32" t="s">
        <v>564</v>
      </c>
      <c r="J1322" s="32" t="s">
        <v>561</v>
      </c>
      <c r="K1322" s="34" t="s">
        <v>1658</v>
      </c>
      <c r="L1322" s="34" t="s">
        <v>1262</v>
      </c>
      <c r="M1322" s="34" t="s">
        <v>1206</v>
      </c>
      <c r="N1322" s="72" t="str">
        <f t="shared" si="20"/>
        <v>Default Value is "the existing configuration". Possible values are &gt;= 60. Format is expressed in seconds.</v>
      </c>
    </row>
    <row r="1323" spans="1:14" s="1" customFormat="1" x14ac:dyDescent="0.25">
      <c r="A1323" s="33">
        <f>VLOOKUP(C1323,_RESOURCE_MAP[],3,FALSE)</f>
        <v>2</v>
      </c>
      <c r="B1323" s="25" t="str">
        <f>IFERROR(VLOOKUP(C1323,_PACKAGES_MAP[],3,FALSE),"-")</f>
        <v>-</v>
      </c>
      <c r="C1323" s="32" t="s">
        <v>46</v>
      </c>
      <c r="D1323" s="32" t="s">
        <v>22</v>
      </c>
      <c r="E1323" s="32" t="s">
        <v>603</v>
      </c>
      <c r="F1323" s="32" t="str">
        <f>VLOOKUP(C1323,_RESOURCE_MAP[],2,FALSE)</f>
        <v>CWMP (TR-069) Client ACS</v>
      </c>
      <c r="G1323" s="46" t="str">
        <f>CONCATENATE(F1323," ",VLOOKUP(E1323,_FIELDS_DESCRIPTION_MAP[],2,FALSE))</f>
        <v>CWMP (TR-069) Client ACS address.</v>
      </c>
      <c r="H1323" s="32" t="s">
        <v>565</v>
      </c>
      <c r="I1323" s="32" t="s">
        <v>572</v>
      </c>
      <c r="J1323" s="32" t="s">
        <v>1</v>
      </c>
      <c r="K1323" s="34" t="s">
        <v>1</v>
      </c>
      <c r="L1323" s="34" t="s">
        <v>1200</v>
      </c>
      <c r="M1323" s="34" t="s">
        <v>1</v>
      </c>
      <c r="N1323" s="72" t="str">
        <f t="shared" si="20"/>
        <v xml:space="preserve">Possible values are FQDN, IPv4 or IPv6 address. </v>
      </c>
    </row>
    <row r="1324" spans="1:14" s="1" customFormat="1" x14ac:dyDescent="0.25">
      <c r="A1324" s="33">
        <f>VLOOKUP(C1324,_RESOURCE_MAP[],3,FALSE)</f>
        <v>2</v>
      </c>
      <c r="B1324" s="25" t="str">
        <f>IFERROR(VLOOKUP(C1324,_PACKAGES_MAP[],3,FALSE),"-")</f>
        <v>-</v>
      </c>
      <c r="C1324" s="32" t="s">
        <v>46</v>
      </c>
      <c r="D1324" s="32" t="s">
        <v>22</v>
      </c>
      <c r="E1324" s="32" t="s">
        <v>573</v>
      </c>
      <c r="F1324" s="32" t="str">
        <f>VLOOKUP(C1324,_RESOURCE_MAP[],2,FALSE)</f>
        <v>CWMP (TR-069) Client ACS</v>
      </c>
      <c r="G1324" s="46" t="str">
        <f>CONCATENATE(F1324," ",VLOOKUP(E1324,_FIELDS_DESCRIPTION_MAP[],2,FALSE))</f>
        <v>CWMP (TR-069) Client ACS password hash fingerprint.</v>
      </c>
      <c r="H1324" s="32" t="s">
        <v>565</v>
      </c>
      <c r="I1324" s="32" t="s">
        <v>572</v>
      </c>
      <c r="J1324" s="32" t="s">
        <v>1</v>
      </c>
      <c r="K1324" s="34" t="s">
        <v>1</v>
      </c>
      <c r="L1324" s="34" t="s">
        <v>1</v>
      </c>
      <c r="M1324" s="34" t="s">
        <v>1</v>
      </c>
      <c r="N1324" s="72" t="str">
        <f t="shared" si="20"/>
        <v>-</v>
      </c>
    </row>
    <row r="1325" spans="1:14" s="1" customFormat="1" x14ac:dyDescent="0.25">
      <c r="A1325" s="33">
        <f>VLOOKUP(C1325,_RESOURCE_MAP[],3,FALSE)</f>
        <v>2</v>
      </c>
      <c r="B1325" s="25" t="str">
        <f>IFERROR(VLOOKUP(C1325,_PACKAGES_MAP[],3,FALSE),"-")</f>
        <v>-</v>
      </c>
      <c r="C1325" s="32" t="s">
        <v>46</v>
      </c>
      <c r="D1325" s="32" t="s">
        <v>22</v>
      </c>
      <c r="E1325" s="32" t="s">
        <v>574</v>
      </c>
      <c r="F1325" s="32" t="str">
        <f>VLOOKUP(C1325,_RESOURCE_MAP[],2,FALSE)</f>
        <v>CWMP (TR-069) Client ACS</v>
      </c>
      <c r="G1325" s="46" t="str">
        <f>CONCATENATE(F1325," ",VLOOKUP(E1325,_FIELDS_DESCRIPTION_MAP[],2,FALSE))</f>
        <v>CWMP (TR-069) Client ACS password hash type.</v>
      </c>
      <c r="H1325" s="32" t="s">
        <v>565</v>
      </c>
      <c r="I1325" s="32" t="s">
        <v>572</v>
      </c>
      <c r="J1325" s="32" t="s">
        <v>1</v>
      </c>
      <c r="K1325" s="34" t="s">
        <v>1</v>
      </c>
      <c r="L1325" s="34" t="s">
        <v>1188</v>
      </c>
      <c r="M1325" s="34" t="s">
        <v>1</v>
      </c>
      <c r="N1325" s="72" t="str">
        <f t="shared" si="20"/>
        <v xml:space="preserve">Possible values are "MD5", "SHA-256" or "SHA-512". </v>
      </c>
    </row>
    <row r="1326" spans="1:14" s="1" customFormat="1" x14ac:dyDescent="0.25">
      <c r="A1326" s="33">
        <f>VLOOKUP(C1326,_RESOURCE_MAP[],3,FALSE)</f>
        <v>2</v>
      </c>
      <c r="B1326" s="25" t="str">
        <f>IFERROR(VLOOKUP(C1326,_PACKAGES_MAP[],3,FALSE),"-")</f>
        <v>-</v>
      </c>
      <c r="C1326" s="32" t="s">
        <v>46</v>
      </c>
      <c r="D1326" s="32" t="s">
        <v>22</v>
      </c>
      <c r="E1326" s="32" t="s">
        <v>629</v>
      </c>
      <c r="F1326" s="32" t="str">
        <f>VLOOKUP(C1326,_RESOURCE_MAP[],2,FALSE)</f>
        <v>CWMP (TR-069) Client ACS</v>
      </c>
      <c r="G1326" s="46" t="str">
        <f>CONCATENATE(F1326," ",VLOOKUP(E1326,_FIELDS_DESCRIPTION_MAP[],2,FALSE))</f>
        <v>CWMP (TR-069) Client ACS port.</v>
      </c>
      <c r="H1326" s="32" t="s">
        <v>570</v>
      </c>
      <c r="I1326" s="32" t="s">
        <v>572</v>
      </c>
      <c r="J1326" s="32" t="s">
        <v>1</v>
      </c>
      <c r="K1326" s="34" t="s">
        <v>1</v>
      </c>
      <c r="L1326" s="34" t="s">
        <v>1264</v>
      </c>
      <c r="M1326" s="34" t="s">
        <v>1</v>
      </c>
      <c r="N1326" s="72" t="str">
        <f t="shared" si="20"/>
        <v xml:space="preserve">Possible values are 0-65536. </v>
      </c>
    </row>
    <row r="1327" spans="1:14" s="1" customFormat="1" x14ac:dyDescent="0.25">
      <c r="A1327" s="33">
        <f>VLOOKUP(C1327,_RESOURCE_MAP[],3,FALSE)</f>
        <v>2</v>
      </c>
      <c r="B1327" s="25" t="str">
        <f>IFERROR(VLOOKUP(C1327,_PACKAGES_MAP[],3,FALSE),"-")</f>
        <v>-</v>
      </c>
      <c r="C1327" s="32" t="s">
        <v>46</v>
      </c>
      <c r="D1327" s="32" t="s">
        <v>22</v>
      </c>
      <c r="E1327" s="32" t="s">
        <v>559</v>
      </c>
      <c r="F1327" s="32" t="str">
        <f>VLOOKUP(C1327,_RESOURCE_MAP[],2,FALSE)</f>
        <v>CWMP (TR-069) Client ACS</v>
      </c>
      <c r="G1327" s="46" t="str">
        <f>CONCATENATE(F1327," ",VLOOKUP(E1327,_FIELDS_DESCRIPTION_MAP[],2,FALSE))</f>
        <v>CWMP (TR-069) Client ACS username.</v>
      </c>
      <c r="H1327" s="32" t="s">
        <v>565</v>
      </c>
      <c r="I1327" s="32" t="s">
        <v>572</v>
      </c>
      <c r="J1327" s="32" t="s">
        <v>1</v>
      </c>
      <c r="K1327" s="34" t="s">
        <v>1</v>
      </c>
      <c r="L1327" s="34" t="s">
        <v>1194</v>
      </c>
      <c r="M1327" s="34" t="s">
        <v>1</v>
      </c>
      <c r="N1327" s="72" t="str">
        <f t="shared" si="20"/>
        <v xml:space="preserve">Possible values are any string with length from 1 up to 64 chars. </v>
      </c>
    </row>
    <row r="1328" spans="1:14" s="1" customFormat="1" x14ac:dyDescent="0.25">
      <c r="A1328" s="33">
        <f>VLOOKUP(C1328,_RESOURCE_MAP[],3,FALSE)</f>
        <v>2</v>
      </c>
      <c r="B1328" s="25" t="str">
        <f>IFERROR(VLOOKUP(C1328,_PACKAGES_MAP[],3,FALSE),"-")</f>
        <v>-</v>
      </c>
      <c r="C1328" s="32" t="s">
        <v>46</v>
      </c>
      <c r="D1328" s="32" t="s">
        <v>21</v>
      </c>
      <c r="E1328" s="32" t="s">
        <v>603</v>
      </c>
      <c r="F1328" s="32" t="str">
        <f>VLOOKUP(C1328,_RESOURCE_MAP[],2,FALSE)</f>
        <v>CWMP (TR-069) Client ACS</v>
      </c>
      <c r="G1328" s="46" t="str">
        <f>CONCATENATE(F1328," ",VLOOKUP(E1328,_FIELDS_DESCRIPTION_MAP[],2,FALSE))</f>
        <v>CWMP (TR-069) Client ACS address.</v>
      </c>
      <c r="H1328" s="32" t="s">
        <v>565</v>
      </c>
      <c r="I1328" s="32" t="s">
        <v>564</v>
      </c>
      <c r="J1328" s="32" t="s">
        <v>561</v>
      </c>
      <c r="K1328" s="34" t="s">
        <v>1658</v>
      </c>
      <c r="L1328" s="34" t="s">
        <v>1200</v>
      </c>
      <c r="M1328" s="34" t="s">
        <v>1</v>
      </c>
      <c r="N1328" s="72" t="str">
        <f t="shared" si="20"/>
        <v xml:space="preserve">Default Value is "the existing configuration". Possible values are FQDN, IPv4 or IPv6 address. </v>
      </c>
    </row>
    <row r="1329" spans="1:14" s="1" customFormat="1" x14ac:dyDescent="0.25">
      <c r="A1329" s="33">
        <f>VLOOKUP(C1329,_RESOURCE_MAP[],3,FALSE)</f>
        <v>2</v>
      </c>
      <c r="B1329" s="25" t="str">
        <f>IFERROR(VLOOKUP(C1329,_PACKAGES_MAP[],3,FALSE),"-")</f>
        <v>-</v>
      </c>
      <c r="C1329" s="32" t="s">
        <v>46</v>
      </c>
      <c r="D1329" s="32" t="s">
        <v>21</v>
      </c>
      <c r="E1329" s="32" t="s">
        <v>560</v>
      </c>
      <c r="F1329" s="32" t="str">
        <f>VLOOKUP(C1329,_RESOURCE_MAP[],2,FALSE)</f>
        <v>CWMP (TR-069) Client ACS</v>
      </c>
      <c r="G1329" s="46" t="str">
        <f>CONCATENATE(F1329," ",VLOOKUP(E1329,_FIELDS_DESCRIPTION_MAP[],2,FALSE))</f>
        <v>CWMP (TR-069) Client ACS password.</v>
      </c>
      <c r="H1329" s="32" t="s">
        <v>565</v>
      </c>
      <c r="I1329" s="32" t="s">
        <v>564</v>
      </c>
      <c r="J1329" s="32" t="s">
        <v>561</v>
      </c>
      <c r="K1329" s="34" t="s">
        <v>1658</v>
      </c>
      <c r="L1329" s="34" t="s">
        <v>1261</v>
      </c>
      <c r="M1329" s="34" t="s">
        <v>1</v>
      </c>
      <c r="N1329" s="72" t="str">
        <f t="shared" si="20"/>
        <v xml:space="preserve">Default Value is "the existing configuration". Possible values are any string with length from 3 up to 64 chars. </v>
      </c>
    </row>
    <row r="1330" spans="1:14" s="1" customFormat="1" x14ac:dyDescent="0.25">
      <c r="A1330" s="33">
        <f>VLOOKUP(C1330,_RESOURCE_MAP[],3,FALSE)</f>
        <v>2</v>
      </c>
      <c r="B1330" s="25" t="str">
        <f>IFERROR(VLOOKUP(C1330,_PACKAGES_MAP[],3,FALSE),"-")</f>
        <v>-</v>
      </c>
      <c r="C1330" s="32" t="s">
        <v>46</v>
      </c>
      <c r="D1330" s="32" t="s">
        <v>21</v>
      </c>
      <c r="E1330" s="32" t="s">
        <v>629</v>
      </c>
      <c r="F1330" s="32" t="str">
        <f>VLOOKUP(C1330,_RESOURCE_MAP[],2,FALSE)</f>
        <v>CWMP (TR-069) Client ACS</v>
      </c>
      <c r="G1330" s="46" t="str">
        <f>CONCATENATE(F1330," ",VLOOKUP(E1330,_FIELDS_DESCRIPTION_MAP[],2,FALSE))</f>
        <v>CWMP (TR-069) Client ACS port.</v>
      </c>
      <c r="H1330" s="32" t="s">
        <v>570</v>
      </c>
      <c r="I1330" s="32" t="s">
        <v>564</v>
      </c>
      <c r="J1330" s="32" t="s">
        <v>561</v>
      </c>
      <c r="K1330" s="34" t="s">
        <v>1658</v>
      </c>
      <c r="L1330" s="34" t="s">
        <v>1264</v>
      </c>
      <c r="M1330" s="34" t="s">
        <v>1</v>
      </c>
      <c r="N1330" s="72" t="str">
        <f t="shared" si="20"/>
        <v xml:space="preserve">Default Value is "the existing configuration". Possible values are 0-65536. </v>
      </c>
    </row>
    <row r="1331" spans="1:14" s="1" customFormat="1" x14ac:dyDescent="0.25">
      <c r="A1331" s="33">
        <f>VLOOKUP(C1331,_RESOURCE_MAP[],3,FALSE)</f>
        <v>2</v>
      </c>
      <c r="B1331" s="25" t="str">
        <f>IFERROR(VLOOKUP(C1331,_PACKAGES_MAP[],3,FALSE),"-")</f>
        <v>-</v>
      </c>
      <c r="C1331" s="32" t="s">
        <v>46</v>
      </c>
      <c r="D1331" s="32" t="s">
        <v>21</v>
      </c>
      <c r="E1331" s="32" t="s">
        <v>559</v>
      </c>
      <c r="F1331" s="32" t="str">
        <f>VLOOKUP(C1331,_RESOURCE_MAP[],2,FALSE)</f>
        <v>CWMP (TR-069) Client ACS</v>
      </c>
      <c r="G1331" s="46" t="str">
        <f>CONCATENATE(F1331," ",VLOOKUP(E1331,_FIELDS_DESCRIPTION_MAP[],2,FALSE))</f>
        <v>CWMP (TR-069) Client ACS username.</v>
      </c>
      <c r="H1331" s="32" t="s">
        <v>565</v>
      </c>
      <c r="I1331" s="32" t="s">
        <v>564</v>
      </c>
      <c r="J1331" s="32" t="s">
        <v>561</v>
      </c>
      <c r="K1331" s="34" t="s">
        <v>1658</v>
      </c>
      <c r="L1331" s="34" t="s">
        <v>1194</v>
      </c>
      <c r="M1331" s="34" t="s">
        <v>1</v>
      </c>
      <c r="N1331" s="72" t="str">
        <f t="shared" si="20"/>
        <v xml:space="preserve">Default Value is "the existing configuration". Possible values are any string with length from 1 up to 64 chars. </v>
      </c>
    </row>
    <row r="1332" spans="1:14" s="1" customFormat="1" x14ac:dyDescent="0.25">
      <c r="A1332" s="33">
        <f>VLOOKUP(C1332,_RESOURCE_MAP[],3,FALSE)</f>
        <v>2</v>
      </c>
      <c r="B1332" s="25" t="str">
        <f>IFERROR(VLOOKUP(C1332,_PACKAGES_MAP[],3,FALSE),"-")</f>
        <v>-</v>
      </c>
      <c r="C1332" s="32" t="s">
        <v>234</v>
      </c>
      <c r="D1332" s="32" t="s">
        <v>22</v>
      </c>
      <c r="E1332" s="32" t="s">
        <v>720</v>
      </c>
      <c r="F1332" s="32" t="str">
        <f>VLOOKUP(C1332,_RESOURCE_MAP[],2,FALSE)</f>
        <v>CWMP (TR-069) Client Connection Request</v>
      </c>
      <c r="G1332" s="46" t="str">
        <f>CONCATENATE(F1332," ",VLOOKUP(E1332,_FIELDS_DESCRIPTION_MAP[],2,FALSE))</f>
        <v>CWMP (TR-069) Client Connection Request authentication type.</v>
      </c>
      <c r="H1332" s="32" t="s">
        <v>565</v>
      </c>
      <c r="I1332" s="32" t="s">
        <v>572</v>
      </c>
      <c r="J1332" s="32" t="s">
        <v>1</v>
      </c>
      <c r="K1332" s="34" t="s">
        <v>1</v>
      </c>
      <c r="L1332" s="34" t="s">
        <v>1202</v>
      </c>
      <c r="M1332" s="34" t="s">
        <v>1</v>
      </c>
      <c r="N1332" s="72" t="str">
        <f t="shared" si="20"/>
        <v xml:space="preserve">Possible values are "None", "Basic", "Digest". </v>
      </c>
    </row>
    <row r="1333" spans="1:14" s="1" customFormat="1" x14ac:dyDescent="0.25">
      <c r="A1333" s="33">
        <f>VLOOKUP(C1333,_RESOURCE_MAP[],3,FALSE)</f>
        <v>2</v>
      </c>
      <c r="B1333" s="25" t="str">
        <f>IFERROR(VLOOKUP(C1333,_PACKAGES_MAP[],3,FALSE),"-")</f>
        <v>-</v>
      </c>
      <c r="C1333" s="32" t="s">
        <v>234</v>
      </c>
      <c r="D1333" s="32" t="s">
        <v>22</v>
      </c>
      <c r="E1333" s="32" t="s">
        <v>629</v>
      </c>
      <c r="F1333" s="32" t="str">
        <f>VLOOKUP(C1333,_RESOURCE_MAP[],2,FALSE)</f>
        <v>CWMP (TR-069) Client Connection Request</v>
      </c>
      <c r="G1333" s="46" t="str">
        <f>CONCATENATE(F1333," ",VLOOKUP(E1333,_FIELDS_DESCRIPTION_MAP[],2,FALSE))</f>
        <v>CWMP (TR-069) Client Connection Request port.</v>
      </c>
      <c r="H1333" s="32" t="s">
        <v>570</v>
      </c>
      <c r="I1333" s="32" t="s">
        <v>572</v>
      </c>
      <c r="J1333" s="32" t="s">
        <v>1</v>
      </c>
      <c r="K1333" s="34" t="s">
        <v>1</v>
      </c>
      <c r="L1333" s="34" t="s">
        <v>1264</v>
      </c>
      <c r="M1333" s="34" t="s">
        <v>1</v>
      </c>
      <c r="N1333" s="72" t="str">
        <f t="shared" si="20"/>
        <v xml:space="preserve">Possible values are 0-65536. </v>
      </c>
    </row>
    <row r="1334" spans="1:14" s="1" customFormat="1" x14ac:dyDescent="0.25">
      <c r="A1334" s="33">
        <f>VLOOKUP(C1334,_RESOURCE_MAP[],3,FALSE)</f>
        <v>2</v>
      </c>
      <c r="B1334" s="25" t="str">
        <f>IFERROR(VLOOKUP(C1334,_PACKAGES_MAP[],3,FALSE),"-")</f>
        <v>-</v>
      </c>
      <c r="C1334" s="32" t="s">
        <v>234</v>
      </c>
      <c r="D1334" s="32" t="s">
        <v>22</v>
      </c>
      <c r="E1334" s="32" t="s">
        <v>582</v>
      </c>
      <c r="F1334" s="32" t="str">
        <f>VLOOKUP(C1334,_RESOURCE_MAP[],2,FALSE)</f>
        <v>CWMP (TR-069) Client Connection Request</v>
      </c>
      <c r="G1334" s="46" t="str">
        <f>CONCATENATE(F1334," ",VLOOKUP(E1334,_FIELDS_DESCRIPTION_MAP[],2,FALSE))</f>
        <v>CWMP (TR-069) Client Connection Request protocol.</v>
      </c>
      <c r="H1334" s="32" t="s">
        <v>565</v>
      </c>
      <c r="I1334" s="32" t="s">
        <v>572</v>
      </c>
      <c r="J1334" s="32" t="s">
        <v>1</v>
      </c>
      <c r="K1334" s="34" t="s">
        <v>1</v>
      </c>
      <c r="L1334" s="34" t="s">
        <v>1268</v>
      </c>
      <c r="M1334" s="34" t="s">
        <v>1</v>
      </c>
      <c r="N1334" s="72" t="str">
        <f t="shared" si="20"/>
        <v xml:space="preserve">Possible values are "HTTP" or "HTTPS". </v>
      </c>
    </row>
    <row r="1335" spans="1:14" s="1" customFormat="1" x14ac:dyDescent="0.25">
      <c r="A1335" s="33">
        <f>VLOOKUP(C1335,_RESOURCE_MAP[],3,FALSE)</f>
        <v>2</v>
      </c>
      <c r="B1335" s="25" t="str">
        <f>IFERROR(VLOOKUP(C1335,_PACKAGES_MAP[],3,FALSE),"-")</f>
        <v>-</v>
      </c>
      <c r="C1335" s="32" t="s">
        <v>234</v>
      </c>
      <c r="D1335" s="32" t="s">
        <v>22</v>
      </c>
      <c r="E1335" s="32" t="s">
        <v>722</v>
      </c>
      <c r="F1335" s="32" t="str">
        <f>VLOOKUP(C1335,_RESOURCE_MAP[],2,FALSE)</f>
        <v>CWMP (TR-069) Client Connection Request</v>
      </c>
      <c r="G1335" s="46" t="str">
        <f>CONCATENATE(F1335," ",VLOOKUP(E1335,_FIELDS_DESCRIPTION_MAP[],2,FALSE))</f>
        <v>CWMP (TR-069) Client Connection Request count.</v>
      </c>
      <c r="H1335" s="32" t="s">
        <v>565</v>
      </c>
      <c r="I1335" s="32" t="s">
        <v>572</v>
      </c>
      <c r="J1335" s="32" t="s">
        <v>1</v>
      </c>
      <c r="K1335" s="34" t="s">
        <v>1</v>
      </c>
      <c r="L1335" s="34" t="s">
        <v>1</v>
      </c>
      <c r="M1335" s="34" t="s">
        <v>1199</v>
      </c>
      <c r="N1335" s="72" t="str">
        <f t="shared" si="20"/>
        <v>Format is YYYY-MM-DD hh:mm:ss.</v>
      </c>
    </row>
    <row r="1336" spans="1:14" s="1" customFormat="1" x14ac:dyDescent="0.25">
      <c r="A1336" s="33">
        <f>VLOOKUP(C1336,_RESOURCE_MAP[],3,FALSE)</f>
        <v>2</v>
      </c>
      <c r="B1336" s="25" t="str">
        <f>IFERROR(VLOOKUP(C1336,_PACKAGES_MAP[],3,FALSE),"-")</f>
        <v>-</v>
      </c>
      <c r="C1336" s="32" t="s">
        <v>234</v>
      </c>
      <c r="D1336" s="32" t="s">
        <v>22</v>
      </c>
      <c r="E1336" s="32" t="s">
        <v>721</v>
      </c>
      <c r="F1336" s="32" t="str">
        <f>VLOOKUP(C1336,_RESOURCE_MAP[],2,FALSE)</f>
        <v>CWMP (TR-069) Client Connection Request</v>
      </c>
      <c r="G1336" s="46" t="str">
        <f>CONCATENATE(F1336," ",VLOOKUP(E1336,_FIELDS_DESCRIPTION_MAP[],2,FALSE))</f>
        <v>CWMP (TR-069) Client Connection Request total num of ACS requests.</v>
      </c>
      <c r="H1336" s="32" t="s">
        <v>570</v>
      </c>
      <c r="I1336" s="32" t="s">
        <v>572</v>
      </c>
      <c r="J1336" s="32" t="s">
        <v>1</v>
      </c>
      <c r="K1336" s="34" t="s">
        <v>1</v>
      </c>
      <c r="L1336" s="34" t="s">
        <v>1205</v>
      </c>
      <c r="M1336" s="34" t="s">
        <v>1</v>
      </c>
      <c r="N1336" s="72" t="str">
        <f t="shared" si="20"/>
        <v xml:space="preserve">Possible values are &gt;= 0. </v>
      </c>
    </row>
    <row r="1337" spans="1:14" s="1" customFormat="1" x14ac:dyDescent="0.25">
      <c r="A1337" s="33">
        <f>VLOOKUP(C1337,_RESOURCE_MAP[],3,FALSE)</f>
        <v>2</v>
      </c>
      <c r="B1337" s="25" t="str">
        <f>IFERROR(VLOOKUP(C1337,_PACKAGES_MAP[],3,FALSE),"-")</f>
        <v>-</v>
      </c>
      <c r="C1337" s="32" t="s">
        <v>234</v>
      </c>
      <c r="D1337" s="32" t="s">
        <v>22</v>
      </c>
      <c r="E1337" s="32" t="s">
        <v>647</v>
      </c>
      <c r="F1337" s="32" t="str">
        <f>VLOOKUP(C1337,_RESOURCE_MAP[],2,FALSE)</f>
        <v>CWMP (TR-069) Client Connection Request</v>
      </c>
      <c r="G1337" s="46" t="str">
        <f>CONCATENATE(F1337," ",VLOOKUP(E1337,_FIELDS_DESCRIPTION_MAP[],2,FALSE))</f>
        <v>CWMP (TR-069) Client Connection Request URL.</v>
      </c>
      <c r="H1337" s="32" t="s">
        <v>565</v>
      </c>
      <c r="I1337" s="32" t="s">
        <v>572</v>
      </c>
      <c r="J1337" s="32" t="s">
        <v>1</v>
      </c>
      <c r="K1337" s="34" t="s">
        <v>1</v>
      </c>
      <c r="L1337" s="34" t="s">
        <v>1</v>
      </c>
      <c r="M1337" s="34" t="s">
        <v>1</v>
      </c>
      <c r="N1337" s="72" t="str">
        <f t="shared" si="20"/>
        <v>-</v>
      </c>
    </row>
    <row r="1338" spans="1:14" s="1" customFormat="1" x14ac:dyDescent="0.25">
      <c r="A1338" s="33">
        <f>VLOOKUP(C1338,_RESOURCE_MAP[],3,FALSE)</f>
        <v>2</v>
      </c>
      <c r="B1338" s="25" t="str">
        <f>IFERROR(VLOOKUP(C1338,_PACKAGES_MAP[],3,FALSE),"-")</f>
        <v>-</v>
      </c>
      <c r="C1338" s="32" t="s">
        <v>234</v>
      </c>
      <c r="D1338" s="32" t="s">
        <v>21</v>
      </c>
      <c r="E1338" s="32" t="s">
        <v>720</v>
      </c>
      <c r="F1338" s="32" t="str">
        <f>VLOOKUP(C1338,_RESOURCE_MAP[],2,FALSE)</f>
        <v>CWMP (TR-069) Client Connection Request</v>
      </c>
      <c r="G1338" s="46" t="str">
        <f>CONCATENATE(F1338," ",VLOOKUP(E1338,_FIELDS_DESCRIPTION_MAP[],2,FALSE))</f>
        <v>CWMP (TR-069) Client Connection Request authentication type.</v>
      </c>
      <c r="H1338" s="32" t="s">
        <v>565</v>
      </c>
      <c r="I1338" s="32" t="s">
        <v>564</v>
      </c>
      <c r="J1338" s="32" t="s">
        <v>561</v>
      </c>
      <c r="K1338" s="34" t="s">
        <v>1658</v>
      </c>
      <c r="L1338" s="34" t="s">
        <v>1202</v>
      </c>
      <c r="M1338" s="34" t="s">
        <v>1</v>
      </c>
      <c r="N1338" s="72" t="str">
        <f t="shared" si="20"/>
        <v xml:space="preserve">Default Value is "the existing configuration". Possible values are "None", "Basic", "Digest". </v>
      </c>
    </row>
    <row r="1339" spans="1:14" s="1" customFormat="1" x14ac:dyDescent="0.25">
      <c r="A1339" s="33">
        <f>VLOOKUP(C1339,_RESOURCE_MAP[],3,FALSE)</f>
        <v>2</v>
      </c>
      <c r="B1339" s="25" t="str">
        <f>IFERROR(VLOOKUP(C1339,_PACKAGES_MAP[],3,FALSE),"-")</f>
        <v>-</v>
      </c>
      <c r="C1339" s="32" t="s">
        <v>234</v>
      </c>
      <c r="D1339" s="32" t="s">
        <v>21</v>
      </c>
      <c r="E1339" s="32" t="s">
        <v>629</v>
      </c>
      <c r="F1339" s="32" t="str">
        <f>VLOOKUP(C1339,_RESOURCE_MAP[],2,FALSE)</f>
        <v>CWMP (TR-069) Client Connection Request</v>
      </c>
      <c r="G1339" s="46" t="str">
        <f>CONCATENATE(F1339," ",VLOOKUP(E1339,_FIELDS_DESCRIPTION_MAP[],2,FALSE))</f>
        <v>CWMP (TR-069) Client Connection Request port.</v>
      </c>
      <c r="H1339" s="32" t="s">
        <v>570</v>
      </c>
      <c r="I1339" s="32" t="s">
        <v>564</v>
      </c>
      <c r="J1339" s="32" t="s">
        <v>561</v>
      </c>
      <c r="K1339" s="34" t="s">
        <v>1658</v>
      </c>
      <c r="L1339" s="34" t="s">
        <v>1264</v>
      </c>
      <c r="M1339" s="34" t="s">
        <v>1</v>
      </c>
      <c r="N1339" s="72" t="str">
        <f t="shared" si="20"/>
        <v xml:space="preserve">Default Value is "the existing configuration". Possible values are 0-65536. </v>
      </c>
    </row>
    <row r="1340" spans="1:14" s="1" customFormat="1" x14ac:dyDescent="0.25">
      <c r="A1340" s="33">
        <f>VLOOKUP(C1340,_RESOURCE_MAP[],3,FALSE)</f>
        <v>2</v>
      </c>
      <c r="B1340" s="25" t="str">
        <f>IFERROR(VLOOKUP(C1340,_PACKAGES_MAP[],3,FALSE),"-")</f>
        <v>-</v>
      </c>
      <c r="C1340" s="32" t="s">
        <v>234</v>
      </c>
      <c r="D1340" s="32" t="s">
        <v>21</v>
      </c>
      <c r="E1340" s="32" t="s">
        <v>582</v>
      </c>
      <c r="F1340" s="32" t="str">
        <f>VLOOKUP(C1340,_RESOURCE_MAP[],2,FALSE)</f>
        <v>CWMP (TR-069) Client Connection Request</v>
      </c>
      <c r="G1340" s="46" t="str">
        <f>CONCATENATE(F1340," ",VLOOKUP(E1340,_FIELDS_DESCRIPTION_MAP[],2,FALSE))</f>
        <v>CWMP (TR-069) Client Connection Request protocol.</v>
      </c>
      <c r="H1340" s="32" t="s">
        <v>565</v>
      </c>
      <c r="I1340" s="32" t="s">
        <v>564</v>
      </c>
      <c r="J1340" s="32" t="s">
        <v>561</v>
      </c>
      <c r="K1340" s="34" t="s">
        <v>1658</v>
      </c>
      <c r="L1340" s="34" t="s">
        <v>1268</v>
      </c>
      <c r="M1340" s="34" t="s">
        <v>1</v>
      </c>
      <c r="N1340" s="72" t="str">
        <f t="shared" si="20"/>
        <v xml:space="preserve">Default Value is "the existing configuration". Possible values are "HTTP" or "HTTPS". </v>
      </c>
    </row>
    <row r="1341" spans="1:14" s="1" customFormat="1" x14ac:dyDescent="0.25">
      <c r="A1341" s="33">
        <f>VLOOKUP(C1341,_RESOURCE_MAP[],3,FALSE)</f>
        <v>2</v>
      </c>
      <c r="B1341" s="25" t="str">
        <f>IFERROR(VLOOKUP(C1341,_PACKAGES_MAP[],3,FALSE),"-")</f>
        <v>-</v>
      </c>
      <c r="C1341" s="32" t="s">
        <v>234</v>
      </c>
      <c r="D1341" s="32" t="s">
        <v>21</v>
      </c>
      <c r="E1341" s="32" t="s">
        <v>647</v>
      </c>
      <c r="F1341" s="32" t="str">
        <f>VLOOKUP(C1341,_RESOURCE_MAP[],2,FALSE)</f>
        <v>CWMP (TR-069) Client Connection Request</v>
      </c>
      <c r="G1341" s="46" t="str">
        <f>CONCATENATE(F1341," ",VLOOKUP(E1341,_FIELDS_DESCRIPTION_MAP[],2,FALSE))</f>
        <v>CWMP (TR-069) Client Connection Request URL.</v>
      </c>
      <c r="H1341" s="32" t="s">
        <v>565</v>
      </c>
      <c r="I1341" s="32" t="s">
        <v>564</v>
      </c>
      <c r="J1341" s="32" t="s">
        <v>561</v>
      </c>
      <c r="K1341" s="34" t="s">
        <v>1658</v>
      </c>
      <c r="L1341" s="34" t="s">
        <v>1</v>
      </c>
      <c r="M1341" s="34" t="s">
        <v>1</v>
      </c>
      <c r="N1341" s="72" t="str">
        <f t="shared" si="20"/>
        <v xml:space="preserve">Default Value is "the existing configuration". </v>
      </c>
    </row>
    <row r="1342" spans="1:14" s="1" customFormat="1" x14ac:dyDescent="0.25">
      <c r="A1342" s="33">
        <f>VLOOKUP(C1342,_RESOURCE_MAP[],3,FALSE)</f>
        <v>2</v>
      </c>
      <c r="B1342" s="25" t="str">
        <f>IFERROR(VLOOKUP(C1342,_PACKAGES_MAP[],3,FALSE),"-")</f>
        <v>LCM</v>
      </c>
      <c r="C1342" s="32" t="s">
        <v>2352</v>
      </c>
      <c r="D1342" s="32" t="s">
        <v>668</v>
      </c>
      <c r="E1342" s="32" t="s">
        <v>2572</v>
      </c>
      <c r="F1342" s="32" t="str">
        <f>VLOOKUP(C1342,_RESOURCE_MAP[],2,FALSE)</f>
        <v>LCM</v>
      </c>
      <c r="G1342" s="46" t="str">
        <f>CONCATENATE(F1342," ",VLOOKUP(E1342,_FIELDS_DESCRIPTION_MAP[],2,FALSE))</f>
        <v>LCM prpl HL-API specification version.</v>
      </c>
      <c r="H1342" s="32" t="s">
        <v>565</v>
      </c>
      <c r="I1342" s="32" t="s">
        <v>572</v>
      </c>
      <c r="J1342" s="32" t="s">
        <v>1</v>
      </c>
      <c r="K1342" s="34" t="s">
        <v>1</v>
      </c>
      <c r="L1342" s="34" t="s">
        <v>1</v>
      </c>
      <c r="M1342" s="34" t="s">
        <v>2574</v>
      </c>
      <c r="N1342" s="72" t="str">
        <f t="shared" si="20"/>
        <v>Format is X.Y.Z (X = Major version number, Y = Minor version numberRelease, Z = Patch).</v>
      </c>
    </row>
    <row r="1343" spans="1:14" s="1" customFormat="1" x14ac:dyDescent="0.25">
      <c r="A1343" s="129">
        <f>VLOOKUP(C1343,_RESOURCE_MAP[],3,FALSE)</f>
        <v>2</v>
      </c>
      <c r="B1343" s="121" t="str">
        <f>IFERROR(VLOOKUP(C1343,_PACKAGES_MAP[],3,FALSE),"-")</f>
        <v>LCM</v>
      </c>
      <c r="C1343" s="32" t="s">
        <v>2352</v>
      </c>
      <c r="D1343" s="130" t="s">
        <v>668</v>
      </c>
      <c r="E1343" s="130" t="s">
        <v>1734</v>
      </c>
      <c r="F1343" s="131" t="str">
        <f>VLOOKUP(C1343,_RESOURCE_MAP[],2,FALSE)</f>
        <v>LCM</v>
      </c>
      <c r="G1343" s="132" t="str">
        <f>CONCATENATE(F1343," ",VLOOKUP(E1343,_FIELDS_DESCRIPTION_MAP[],2,FALSE))</f>
        <v>LCM software release version.</v>
      </c>
      <c r="H1343" s="130" t="s">
        <v>565</v>
      </c>
      <c r="I1343" s="130" t="s">
        <v>572</v>
      </c>
      <c r="J1343" s="130" t="s">
        <v>1</v>
      </c>
      <c r="K1343" s="133" t="s">
        <v>1</v>
      </c>
      <c r="L1343" s="133" t="s">
        <v>1</v>
      </c>
      <c r="M1343" s="34" t="s">
        <v>2574</v>
      </c>
      <c r="N1343" s="138" t="str">
        <f t="shared" si="20"/>
        <v>Format is X.Y.Z (X = Major version number, Y = Minor version numberRelease, Z = Patch).</v>
      </c>
    </row>
    <row r="1344" spans="1:14" s="1" customFormat="1" x14ac:dyDescent="0.25">
      <c r="A1344" s="33">
        <f>VLOOKUP(C1344,_RESOURCE_MAP[],3,FALSE)</f>
        <v>2</v>
      </c>
      <c r="B1344" s="25" t="str">
        <f>IFERROR(VLOOKUP(C1344,_PACKAGES_MAP[],3,FALSE),"-")</f>
        <v>LCM</v>
      </c>
      <c r="C1344" s="30" t="s">
        <v>2348</v>
      </c>
      <c r="D1344" s="32" t="s">
        <v>20</v>
      </c>
      <c r="E1344" s="30" t="s">
        <v>2362</v>
      </c>
      <c r="F1344" s="32" t="str">
        <f>VLOOKUP(C1344,_RESOURCE_MAP[],2,FALSE)</f>
        <v>LCM Execution Environment</v>
      </c>
      <c r="G1344" s="46" t="str">
        <f>CONCATENATE(F1344," ",VLOOKUP(E1344,_FIELDS_DESCRIPTION_MAP[],2,FALSE))</f>
        <v>LCM Execution Environment administrative status filter.</v>
      </c>
      <c r="H1344" s="32" t="s">
        <v>567</v>
      </c>
      <c r="I1344" s="32" t="s">
        <v>564</v>
      </c>
      <c r="J1344" s="32" t="s">
        <v>561</v>
      </c>
      <c r="K1344" s="47" t="s">
        <v>2367</v>
      </c>
      <c r="L1344" s="47" t="s">
        <v>1</v>
      </c>
      <c r="M1344" s="47" t="s">
        <v>1</v>
      </c>
      <c r="N1344" s="72" t="str">
        <f t="shared" si="20"/>
        <v xml:space="preserve">Default Value is "null (do not filter out any entries)". </v>
      </c>
    </row>
    <row r="1345" spans="1:14" s="1" customFormat="1" x14ac:dyDescent="0.25">
      <c r="A1345" s="33">
        <f>VLOOKUP(C1345,_RESOURCE_MAP[],3,FALSE)</f>
        <v>2</v>
      </c>
      <c r="B1345" s="25" t="str">
        <f>IFERROR(VLOOKUP(C1345,_PACKAGES_MAP[],3,FALSE),"-")</f>
        <v>LCM</v>
      </c>
      <c r="C1345" s="30" t="s">
        <v>2348</v>
      </c>
      <c r="D1345" s="32" t="s">
        <v>20</v>
      </c>
      <c r="E1345" s="30" t="s">
        <v>2361</v>
      </c>
      <c r="F1345" s="32" t="str">
        <f>VLOOKUP(C1345,_RESOURCE_MAP[],2,FALSE)</f>
        <v>LCM Execution Environment</v>
      </c>
      <c r="G1345" s="46" t="str">
        <f>CONCATENATE(F1345," ",VLOOKUP(E1345,_FIELDS_DESCRIPTION_MAP[],2,FALSE))</f>
        <v>LCM Execution Environment name filter.</v>
      </c>
      <c r="H1345" s="32" t="s">
        <v>565</v>
      </c>
      <c r="I1345" s="32" t="s">
        <v>564</v>
      </c>
      <c r="J1345" s="32" t="s">
        <v>561</v>
      </c>
      <c r="K1345" s="47" t="s">
        <v>2367</v>
      </c>
      <c r="L1345" s="47" t="s">
        <v>1</v>
      </c>
      <c r="M1345" s="47" t="s">
        <v>1</v>
      </c>
      <c r="N1345" s="72" t="str">
        <f t="shared" si="20"/>
        <v xml:space="preserve">Default Value is "null (do not filter out any entries)". </v>
      </c>
    </row>
    <row r="1346" spans="1:14" s="1" customFormat="1" x14ac:dyDescent="0.25">
      <c r="A1346" s="33">
        <f>VLOOKUP(C1346,_RESOURCE_MAP[],3,FALSE)</f>
        <v>2</v>
      </c>
      <c r="B1346" s="25" t="str">
        <f>IFERROR(VLOOKUP(C1346,_PACKAGES_MAP[],3,FALSE),"-")</f>
        <v>LCM</v>
      </c>
      <c r="C1346" s="30" t="s">
        <v>2348</v>
      </c>
      <c r="D1346" s="32" t="s">
        <v>20</v>
      </c>
      <c r="E1346" s="30" t="s">
        <v>2366</v>
      </c>
      <c r="F1346" s="32" t="str">
        <f>VLOOKUP(C1346,_RESOURCE_MAP[],2,FALSE)</f>
        <v>LCM Execution Environment</v>
      </c>
      <c r="G1346" s="46" t="str">
        <f>CONCATENATE(F1346," ",VLOOKUP(E1346,_FIELDS_DESCRIPTION_MAP[],2,FALSE))</f>
        <v>LCM Execution Environment operational status filter.</v>
      </c>
      <c r="H1346" s="32" t="s">
        <v>565</v>
      </c>
      <c r="I1346" s="32" t="s">
        <v>564</v>
      </c>
      <c r="J1346" s="32" t="s">
        <v>561</v>
      </c>
      <c r="K1346" s="47" t="s">
        <v>2367</v>
      </c>
      <c r="L1346" s="47" t="s">
        <v>1</v>
      </c>
      <c r="M1346" s="47" t="s">
        <v>1</v>
      </c>
      <c r="N1346" s="72" t="str">
        <f t="shared" ref="N1346:N1409" si="21">IF(AND(K1346="-",L1346="-",M1346="-"),"-",CONCATENATE(IF(K1346="-","",CONCATENATE("Default Value is """,K1346,""". ")),IF(L1346="-","",CONCATENATE("Possible values are ",L1346,". ")),IF(M1346="-","",CONCATENATE("Format is ",M1346,"."))))</f>
        <v xml:space="preserve">Default Value is "null (do not filter out any entries)". </v>
      </c>
    </row>
    <row r="1347" spans="1:14" s="1" customFormat="1" x14ac:dyDescent="0.25">
      <c r="A1347" s="33">
        <f>VLOOKUP(C1347,_RESOURCE_MAP[],3,FALSE)</f>
        <v>2</v>
      </c>
      <c r="B1347" s="25" t="str">
        <f>IFERROR(VLOOKUP(C1347,_PACKAGES_MAP[],3,FALSE),"-")</f>
        <v>LCM</v>
      </c>
      <c r="C1347" s="30" t="s">
        <v>2348</v>
      </c>
      <c r="D1347" s="32" t="s">
        <v>20</v>
      </c>
      <c r="E1347" s="30" t="s">
        <v>2365</v>
      </c>
      <c r="F1347" s="32" t="str">
        <f>VLOOKUP(C1347,_RESOURCE_MAP[],2,FALSE)</f>
        <v>LCM Execution Environment</v>
      </c>
      <c r="G1347" s="46" t="str">
        <f>CONCATENATE(F1347," ",VLOOKUP(E1347,_FIELDS_DESCRIPTION_MAP[],2,FALSE))</f>
        <v>LCM Execution Environment type filter.</v>
      </c>
      <c r="H1347" s="32" t="s">
        <v>565</v>
      </c>
      <c r="I1347" s="32" t="s">
        <v>564</v>
      </c>
      <c r="J1347" s="32" t="s">
        <v>561</v>
      </c>
      <c r="K1347" s="47" t="s">
        <v>2367</v>
      </c>
      <c r="L1347" s="47" t="s">
        <v>1</v>
      </c>
      <c r="M1347" s="47" t="s">
        <v>1</v>
      </c>
      <c r="N1347" s="72" t="str">
        <f t="shared" si="21"/>
        <v xml:space="preserve">Default Value is "null (do not filter out any entries)". </v>
      </c>
    </row>
    <row r="1348" spans="1:14" s="1" customFormat="1" x14ac:dyDescent="0.25">
      <c r="A1348" s="33">
        <f>VLOOKUP(C1348,_RESOURCE_MAP[],3,FALSE)</f>
        <v>2</v>
      </c>
      <c r="B1348" s="25" t="str">
        <f>IFERROR(VLOOKUP(C1348,_PACKAGES_MAP[],3,FALSE),"-")</f>
        <v>LCM</v>
      </c>
      <c r="C1348" s="30" t="s">
        <v>2348</v>
      </c>
      <c r="D1348" s="32" t="s">
        <v>20</v>
      </c>
      <c r="E1348" s="30" t="s">
        <v>2364</v>
      </c>
      <c r="F1348" s="32" t="str">
        <f>VLOOKUP(C1348,_RESOURCE_MAP[],2,FALSE)</f>
        <v>LCM Execution Environment</v>
      </c>
      <c r="G1348" s="46" t="str">
        <f>CONCATENATE(F1348," ",VLOOKUP(E1348,_FIELDS_DESCRIPTION_MAP[],2,FALSE))</f>
        <v>LCM Execution Environment vendor filter.</v>
      </c>
      <c r="H1348" s="32" t="s">
        <v>565</v>
      </c>
      <c r="I1348" s="32" t="s">
        <v>564</v>
      </c>
      <c r="J1348" s="32" t="s">
        <v>561</v>
      </c>
      <c r="K1348" s="47" t="s">
        <v>2367</v>
      </c>
      <c r="L1348" s="47" t="s">
        <v>1</v>
      </c>
      <c r="M1348" s="47" t="s">
        <v>1</v>
      </c>
      <c r="N1348" s="72" t="str">
        <f t="shared" si="21"/>
        <v xml:space="preserve">Default Value is "null (do not filter out any entries)". </v>
      </c>
    </row>
    <row r="1349" spans="1:14" s="1" customFormat="1" x14ac:dyDescent="0.25">
      <c r="A1349" s="33">
        <f>VLOOKUP(C1349,_RESOURCE_MAP[],3,FALSE)</f>
        <v>2</v>
      </c>
      <c r="B1349" s="25" t="str">
        <f>IFERROR(VLOOKUP(C1349,_PACKAGES_MAP[],3,FALSE),"-")</f>
        <v>LCM</v>
      </c>
      <c r="C1349" s="30" t="s">
        <v>2348</v>
      </c>
      <c r="D1349" s="32" t="s">
        <v>20</v>
      </c>
      <c r="E1349" s="30" t="s">
        <v>2363</v>
      </c>
      <c r="F1349" s="32" t="str">
        <f>VLOOKUP(C1349,_RESOURCE_MAP[],2,FALSE)</f>
        <v>LCM Execution Environment</v>
      </c>
      <c r="G1349" s="46" t="str">
        <f>CONCATENATE(F1349," ",VLOOKUP(E1349,_FIELDS_DESCRIPTION_MAP[],2,FALSE))</f>
        <v>LCM Execution Environment version filter.</v>
      </c>
      <c r="H1349" s="32" t="s">
        <v>565</v>
      </c>
      <c r="I1349" s="32" t="s">
        <v>564</v>
      </c>
      <c r="J1349" s="32" t="s">
        <v>561</v>
      </c>
      <c r="K1349" s="47" t="s">
        <v>2367</v>
      </c>
      <c r="L1349" s="47" t="s">
        <v>1</v>
      </c>
      <c r="M1349" s="47" t="s">
        <v>1</v>
      </c>
      <c r="N1349" s="72" t="str">
        <f t="shared" si="21"/>
        <v xml:space="preserve">Default Value is "null (do not filter out any entries)". </v>
      </c>
    </row>
    <row r="1350" spans="1:14" s="1" customFormat="1" x14ac:dyDescent="0.25">
      <c r="A1350" s="33">
        <f>VLOOKUP(C1350,_RESOURCE_MAP[],3,FALSE)</f>
        <v>2</v>
      </c>
      <c r="B1350" s="25" t="str">
        <f>IFERROR(VLOOKUP(C1350,_PACKAGES_MAP[],3,FALSE),"-")</f>
        <v>LCM</v>
      </c>
      <c r="C1350" s="30" t="s">
        <v>2348</v>
      </c>
      <c r="D1350" s="32" t="s">
        <v>20</v>
      </c>
      <c r="E1350" s="30" t="s">
        <v>569</v>
      </c>
      <c r="F1350" s="32" t="str">
        <f>VLOOKUP(C1350,_RESOURCE_MAP[],2,FALSE)</f>
        <v>LCM Execution Environment</v>
      </c>
      <c r="G1350" s="46" t="str">
        <f>CONCATENATE(F1350," ",VLOOKUP(E1350,_FIELDS_DESCRIPTION_MAP[],2,FALSE))</f>
        <v>LCM Execution Environment maximum number of returned entries.</v>
      </c>
      <c r="H1350" s="32" t="s">
        <v>570</v>
      </c>
      <c r="I1350" s="32" t="s">
        <v>563</v>
      </c>
      <c r="J1350" s="32" t="s">
        <v>561</v>
      </c>
      <c r="K1350" s="47" t="s">
        <v>1186</v>
      </c>
      <c r="L1350" s="47" t="s">
        <v>1187</v>
      </c>
      <c r="M1350" s="47" t="s">
        <v>1</v>
      </c>
      <c r="N1350" s="72" t="str">
        <f t="shared" si="21"/>
        <v xml:space="preserve">Default Value is "0". Possible values are "0" to fetch all entries or positive integer. </v>
      </c>
    </row>
    <row r="1351" spans="1:14" s="1" customFormat="1" x14ac:dyDescent="0.25">
      <c r="A1351" s="33">
        <f>VLOOKUP(C1351,_RESOURCE_MAP[],3,FALSE)</f>
        <v>2</v>
      </c>
      <c r="B1351" s="25" t="str">
        <f>IFERROR(VLOOKUP(C1351,_PACKAGES_MAP[],3,FALSE),"-")</f>
        <v>LCM</v>
      </c>
      <c r="C1351" s="30" t="s">
        <v>2348</v>
      </c>
      <c r="D1351" s="32" t="s">
        <v>20</v>
      </c>
      <c r="E1351" s="30" t="s">
        <v>20</v>
      </c>
      <c r="F1351" s="32" t="str">
        <f>VLOOKUP(C1351,_RESOURCE_MAP[],2,FALSE)</f>
        <v>LCM Execution Environment</v>
      </c>
      <c r="G1351" s="46" t="str">
        <f>CONCATENATE(F1351," ",VLOOKUP(E1351,_FIELDS_DESCRIPTION_MAP[],2,FALSE))</f>
        <v>LCM Execution Environment list of entries.</v>
      </c>
      <c r="H1351" s="32" t="s">
        <v>20</v>
      </c>
      <c r="I1351" s="32" t="s">
        <v>572</v>
      </c>
      <c r="J1351" s="32" t="s">
        <v>1</v>
      </c>
      <c r="K1351" s="47" t="s">
        <v>1</v>
      </c>
      <c r="L1351" s="47" t="s">
        <v>1</v>
      </c>
      <c r="M1351" s="47" t="s">
        <v>1</v>
      </c>
      <c r="N1351" s="72" t="str">
        <f t="shared" si="21"/>
        <v>-</v>
      </c>
    </row>
    <row r="1352" spans="1:14" s="1" customFormat="1" x14ac:dyDescent="0.25">
      <c r="A1352" s="33">
        <f>VLOOKUP(C1352,_RESOURCE_MAP[],3,FALSE)</f>
        <v>2</v>
      </c>
      <c r="B1352" s="25" t="str">
        <f>IFERROR(VLOOKUP(C1352,_PACKAGES_MAP[],3,FALSE),"-")</f>
        <v>LCM</v>
      </c>
      <c r="C1352" s="30" t="s">
        <v>2348</v>
      </c>
      <c r="D1352" s="32" t="s">
        <v>20</v>
      </c>
      <c r="E1352" s="30" t="s">
        <v>571</v>
      </c>
      <c r="F1352" s="32" t="str">
        <f>VLOOKUP(C1352,_RESOURCE_MAP[],2,FALSE)</f>
        <v>LCM Execution Environment</v>
      </c>
      <c r="G1352" s="46" t="str">
        <f>CONCATENATE(F1352," ",VLOOKUP(E1352,_FIELDS_DESCRIPTION_MAP[],2,FALSE))</f>
        <v>LCM Execution Environment list start offset.</v>
      </c>
      <c r="H1352" s="32" t="s">
        <v>570</v>
      </c>
      <c r="I1352" s="32" t="s">
        <v>563</v>
      </c>
      <c r="J1352" s="32" t="s">
        <v>561</v>
      </c>
      <c r="K1352" s="47" t="s">
        <v>1186</v>
      </c>
      <c r="L1352" s="47" t="s">
        <v>1187</v>
      </c>
      <c r="M1352" s="47" t="s">
        <v>1</v>
      </c>
      <c r="N1352" s="72" t="str">
        <f t="shared" si="21"/>
        <v xml:space="preserve">Default Value is "0". Possible values are "0" to fetch all entries or positive integer. </v>
      </c>
    </row>
    <row r="1353" spans="1:14" s="1" customFormat="1" x14ac:dyDescent="0.25">
      <c r="A1353" s="33">
        <f>VLOOKUP(C1353,_RESOURCE_MAP[],3,FALSE)</f>
        <v>2</v>
      </c>
      <c r="B1353" s="25" t="str">
        <f>IFERROR(VLOOKUP(C1353,_PACKAGES_MAP[],3,FALSE),"-")</f>
        <v>LCM</v>
      </c>
      <c r="C1353" s="30" t="s">
        <v>2349</v>
      </c>
      <c r="D1353" s="32" t="s">
        <v>22</v>
      </c>
      <c r="E1353" s="30" t="s">
        <v>566</v>
      </c>
      <c r="F1353" s="32" t="str">
        <f>VLOOKUP(C1353,_RESOURCE_MAP[],2,FALSE)</f>
        <v>LCM Execution Environment</v>
      </c>
      <c r="G1353" s="46" t="str">
        <f>CONCATENATE(F1353," ",VLOOKUP(E1353,_FIELDS_DESCRIPTION_MAP[],2,FALSE))</f>
        <v>LCM Execution Environment administrative status.</v>
      </c>
      <c r="H1353" s="32" t="s">
        <v>567</v>
      </c>
      <c r="I1353" s="32" t="s">
        <v>572</v>
      </c>
      <c r="J1353" s="32" t="s">
        <v>1</v>
      </c>
      <c r="K1353" s="47" t="s">
        <v>1</v>
      </c>
      <c r="L1353" s="47" t="s">
        <v>1</v>
      </c>
      <c r="M1353" s="47" t="s">
        <v>1</v>
      </c>
      <c r="N1353" s="52" t="str">
        <f t="shared" si="21"/>
        <v>-</v>
      </c>
    </row>
    <row r="1354" spans="1:14" s="1" customFormat="1" x14ac:dyDescent="0.25">
      <c r="A1354" s="33">
        <f>VLOOKUP(C1354,_RESOURCE_MAP[],3,FALSE)</f>
        <v>2</v>
      </c>
      <c r="B1354" s="25" t="str">
        <f>IFERROR(VLOOKUP(C1354,_PACKAGES_MAP[],3,FALSE),"-")</f>
        <v>LCM</v>
      </c>
      <c r="C1354" s="30" t="s">
        <v>2349</v>
      </c>
      <c r="D1354" s="32" t="s">
        <v>22</v>
      </c>
      <c r="E1354" s="30" t="s">
        <v>558</v>
      </c>
      <c r="F1354" s="32" t="str">
        <f>VLOOKUP(C1354,_RESOURCE_MAP[],2,FALSE)</f>
        <v>LCM Execution Environment</v>
      </c>
      <c r="G1354" s="46" t="str">
        <f>CONCATENATE(F1354," ",VLOOKUP(E1354,_FIELDS_DESCRIPTION_MAP[],2,FALSE))</f>
        <v>LCM Execution Environment unique identifier.</v>
      </c>
      <c r="H1354" s="32" t="s">
        <v>565</v>
      </c>
      <c r="I1354" s="32" t="s">
        <v>572</v>
      </c>
      <c r="J1354" s="32" t="s">
        <v>1</v>
      </c>
      <c r="K1354" s="47" t="s">
        <v>1</v>
      </c>
      <c r="L1354" s="47" t="s">
        <v>1194</v>
      </c>
      <c r="M1354" s="47" t="s">
        <v>1</v>
      </c>
      <c r="N1354" s="52" t="str">
        <f t="shared" si="21"/>
        <v xml:space="preserve">Possible values are any string with length from 1 up to 64 chars. </v>
      </c>
    </row>
    <row r="1355" spans="1:14" s="1" customFormat="1" x14ac:dyDescent="0.25">
      <c r="A1355" s="33">
        <f>VLOOKUP(C1355,_RESOURCE_MAP[],3,FALSE)</f>
        <v>2</v>
      </c>
      <c r="B1355" s="25" t="str">
        <f>IFERROR(VLOOKUP(C1355,_PACKAGES_MAP[],3,FALSE),"-")</f>
        <v>LCM</v>
      </c>
      <c r="C1355" s="30" t="s">
        <v>2349</v>
      </c>
      <c r="D1355" s="32" t="s">
        <v>22</v>
      </c>
      <c r="E1355" s="30" t="s">
        <v>360</v>
      </c>
      <c r="F1355" s="32" t="str">
        <f>VLOOKUP(C1355,_RESOURCE_MAP[],2,FALSE)</f>
        <v>LCM Execution Environment</v>
      </c>
      <c r="G1355" s="46" t="str">
        <f>CONCATENATE(F1355," ",VLOOKUP(E1355,_FIELDS_DESCRIPTION_MAP[],2,FALSE))</f>
        <v>LCM Execution Environment name (alias).</v>
      </c>
      <c r="H1355" s="32" t="s">
        <v>565</v>
      </c>
      <c r="I1355" s="32" t="s">
        <v>572</v>
      </c>
      <c r="J1355" s="32" t="s">
        <v>1</v>
      </c>
      <c r="K1355" s="47" t="s">
        <v>1</v>
      </c>
      <c r="L1355" s="47" t="s">
        <v>1194</v>
      </c>
      <c r="M1355" s="47" t="s">
        <v>1</v>
      </c>
      <c r="N1355" s="52" t="str">
        <f t="shared" si="21"/>
        <v xml:space="preserve">Possible values are any string with length from 1 up to 64 chars. </v>
      </c>
    </row>
    <row r="1356" spans="1:14" s="1" customFormat="1" x14ac:dyDescent="0.25">
      <c r="A1356" s="33">
        <f>VLOOKUP(C1356,_RESOURCE_MAP[],3,FALSE)</f>
        <v>2</v>
      </c>
      <c r="B1356" s="25" t="str">
        <f>IFERROR(VLOOKUP(C1356,_PACKAGES_MAP[],3,FALSE),"-")</f>
        <v>LCM</v>
      </c>
      <c r="C1356" s="30" t="s">
        <v>2349</v>
      </c>
      <c r="D1356" s="32" t="s">
        <v>22</v>
      </c>
      <c r="E1356" s="30" t="s">
        <v>2376</v>
      </c>
      <c r="F1356" s="32" t="str">
        <f>VLOOKUP(C1356,_RESOURCE_MAP[],2,FALSE)</f>
        <v>LCM Execution Environment</v>
      </c>
      <c r="G1356" s="46" t="str">
        <f>CONCATENATE(F1356," ",VLOOKUP(E1356,_FIELDS_DESCRIPTION_MAP[],2,FALSE))</f>
        <v>LCM Execution Environment free memory.</v>
      </c>
      <c r="H1356" s="32" t="s">
        <v>570</v>
      </c>
      <c r="I1356" s="32" t="s">
        <v>572</v>
      </c>
      <c r="J1356" s="32" t="s">
        <v>1</v>
      </c>
      <c r="K1356" s="47" t="s">
        <v>1</v>
      </c>
      <c r="L1356" s="47" t="s">
        <v>1205</v>
      </c>
      <c r="M1356" s="47" t="s">
        <v>1</v>
      </c>
      <c r="N1356" s="52" t="str">
        <f t="shared" si="21"/>
        <v xml:space="preserve">Possible values are &gt;= 0. </v>
      </c>
    </row>
    <row r="1357" spans="1:14" s="1" customFormat="1" x14ac:dyDescent="0.25">
      <c r="A1357" s="33">
        <f>VLOOKUP(C1357,_RESOURCE_MAP[],3,FALSE)</f>
        <v>2</v>
      </c>
      <c r="B1357" s="25" t="str">
        <f>IFERROR(VLOOKUP(C1357,_PACKAGES_MAP[],3,FALSE),"-")</f>
        <v>LCM</v>
      </c>
      <c r="C1357" s="30" t="s">
        <v>2349</v>
      </c>
      <c r="D1357" s="32" t="s">
        <v>22</v>
      </c>
      <c r="E1357" s="30" t="s">
        <v>2375</v>
      </c>
      <c r="F1357" s="32" t="str">
        <f>VLOOKUP(C1357,_RESOURCE_MAP[],2,FALSE)</f>
        <v>LCM Execution Environment</v>
      </c>
      <c r="G1357" s="46" t="str">
        <f>CONCATENATE(F1357," ",VLOOKUP(E1357,_FIELDS_DESCRIPTION_MAP[],2,FALSE))</f>
        <v>LCM Execution Environment total available memory.</v>
      </c>
      <c r="H1357" s="32" t="s">
        <v>570</v>
      </c>
      <c r="I1357" s="32" t="s">
        <v>572</v>
      </c>
      <c r="J1357" s="32" t="s">
        <v>1</v>
      </c>
      <c r="K1357" s="47" t="s">
        <v>1</v>
      </c>
      <c r="L1357" s="47" t="s">
        <v>1205</v>
      </c>
      <c r="M1357" s="47" t="s">
        <v>1</v>
      </c>
      <c r="N1357" s="52" t="str">
        <f t="shared" si="21"/>
        <v xml:space="preserve">Possible values are &gt;= 0. </v>
      </c>
    </row>
    <row r="1358" spans="1:14" s="1" customFormat="1" x14ac:dyDescent="0.25">
      <c r="A1358" s="33">
        <f>VLOOKUP(C1358,_RESOURCE_MAP[],3,FALSE)</f>
        <v>2</v>
      </c>
      <c r="B1358" s="25" t="str">
        <f>IFERROR(VLOOKUP(C1358,_PACKAGES_MAP[],3,FALSE),"-")</f>
        <v>LCM</v>
      </c>
      <c r="C1358" s="30" t="s">
        <v>2349</v>
      </c>
      <c r="D1358" s="32" t="s">
        <v>22</v>
      </c>
      <c r="E1358" s="30" t="s">
        <v>2377</v>
      </c>
      <c r="F1358" s="32" t="str">
        <f>VLOOKUP(C1358,_RESOURCE_MAP[],2,FALSE)</f>
        <v>LCM Execution Environment</v>
      </c>
      <c r="G1358" s="46" t="str">
        <f>CONCATENATE(F1358," ",VLOOKUP(E1358,_FIELDS_DESCRIPTION_MAP[],2,FALSE))</f>
        <v>LCM Execution Environment memory usage ratio.</v>
      </c>
      <c r="H1358" s="32" t="s">
        <v>627</v>
      </c>
      <c r="I1358" s="32" t="s">
        <v>572</v>
      </c>
      <c r="J1358" s="32" t="s">
        <v>1</v>
      </c>
      <c r="K1358" s="47" t="s">
        <v>1</v>
      </c>
      <c r="L1358" s="47" t="s">
        <v>2389</v>
      </c>
      <c r="M1358" s="47" t="s">
        <v>1207</v>
      </c>
      <c r="N1358" s="52" t="str">
        <f t="shared" si="21"/>
        <v>Possible values are [0, 1]. Format is 2 decimal places.</v>
      </c>
    </row>
    <row r="1359" spans="1:14" s="1" customFormat="1" x14ac:dyDescent="0.25">
      <c r="A1359" s="33">
        <f>VLOOKUP(C1359,_RESOURCE_MAP[],3,FALSE)</f>
        <v>2</v>
      </c>
      <c r="B1359" s="25" t="str">
        <f>IFERROR(VLOOKUP(C1359,_PACKAGES_MAP[],3,FALSE),"-")</f>
        <v>LCM</v>
      </c>
      <c r="C1359" s="30" t="s">
        <v>2349</v>
      </c>
      <c r="D1359" s="32" t="s">
        <v>22</v>
      </c>
      <c r="E1359" s="30" t="s">
        <v>2379</v>
      </c>
      <c r="F1359" s="32" t="str">
        <f>VLOOKUP(C1359,_RESOURCE_MAP[],2,FALSE)</f>
        <v>LCM Execution Environment</v>
      </c>
      <c r="G1359" s="46" t="str">
        <f>CONCATENATE(F1359," ",VLOOKUP(E1359,_FIELDS_DESCRIPTION_MAP[],2,FALSE))</f>
        <v>LCM Execution Environment free persistent store memory.</v>
      </c>
      <c r="H1359" s="32" t="s">
        <v>570</v>
      </c>
      <c r="I1359" s="32" t="s">
        <v>572</v>
      </c>
      <c r="J1359" s="32" t="s">
        <v>1</v>
      </c>
      <c r="K1359" s="47" t="s">
        <v>1</v>
      </c>
      <c r="L1359" s="47" t="s">
        <v>1205</v>
      </c>
      <c r="M1359" s="47" t="s">
        <v>1</v>
      </c>
      <c r="N1359" s="52" t="str">
        <f t="shared" si="21"/>
        <v xml:space="preserve">Possible values are &gt;= 0. </v>
      </c>
    </row>
    <row r="1360" spans="1:14" s="1" customFormat="1" x14ac:dyDescent="0.25">
      <c r="A1360" s="33">
        <f>VLOOKUP(C1360,_RESOURCE_MAP[],3,FALSE)</f>
        <v>2</v>
      </c>
      <c r="B1360" s="25" t="str">
        <f>IFERROR(VLOOKUP(C1360,_PACKAGES_MAP[],3,FALSE),"-")</f>
        <v>LCM</v>
      </c>
      <c r="C1360" s="30" t="s">
        <v>2349</v>
      </c>
      <c r="D1360" s="32" t="s">
        <v>22</v>
      </c>
      <c r="E1360" s="30" t="s">
        <v>2378</v>
      </c>
      <c r="F1360" s="32" t="str">
        <f>VLOOKUP(C1360,_RESOURCE_MAP[],2,FALSE)</f>
        <v>LCM Execution Environment</v>
      </c>
      <c r="G1360" s="46" t="str">
        <f>CONCATENATE(F1360," ",VLOOKUP(E1360,_FIELDS_DESCRIPTION_MAP[],2,FALSE))</f>
        <v>LCM Execution Environment total persistent storage memory.</v>
      </c>
      <c r="H1360" s="32" t="s">
        <v>570</v>
      </c>
      <c r="I1360" s="32" t="s">
        <v>572</v>
      </c>
      <c r="J1360" s="32" t="s">
        <v>1</v>
      </c>
      <c r="K1360" s="47" t="s">
        <v>1</v>
      </c>
      <c r="L1360" s="47" t="s">
        <v>1205</v>
      </c>
      <c r="M1360" s="47" t="s">
        <v>1</v>
      </c>
      <c r="N1360" s="52" t="str">
        <f t="shared" si="21"/>
        <v xml:space="preserve">Possible values are &gt;= 0. </v>
      </c>
    </row>
    <row r="1361" spans="1:14" s="1" customFormat="1" x14ac:dyDescent="0.25">
      <c r="A1361" s="33">
        <f>VLOOKUP(C1361,_RESOURCE_MAP[],3,FALSE)</f>
        <v>2</v>
      </c>
      <c r="B1361" s="25" t="str">
        <f>IFERROR(VLOOKUP(C1361,_PACKAGES_MAP[],3,FALSE),"-")</f>
        <v>LCM</v>
      </c>
      <c r="C1361" s="30" t="s">
        <v>2349</v>
      </c>
      <c r="D1361" s="32" t="s">
        <v>22</v>
      </c>
      <c r="E1361" s="30" t="s">
        <v>2380</v>
      </c>
      <c r="F1361" s="32" t="str">
        <f>VLOOKUP(C1361,_RESOURCE_MAP[],2,FALSE)</f>
        <v>LCM Execution Environment</v>
      </c>
      <c r="G1361" s="46" t="str">
        <f>CONCATENATE(F1361," ",VLOOKUP(E1361,_FIELDS_DESCRIPTION_MAP[],2,FALSE))</f>
        <v>LCM Execution Environment persistent memory storage usage.</v>
      </c>
      <c r="H1361" s="32" t="s">
        <v>627</v>
      </c>
      <c r="I1361" s="32" t="s">
        <v>572</v>
      </c>
      <c r="J1361" s="32" t="s">
        <v>1</v>
      </c>
      <c r="K1361" s="47" t="s">
        <v>1</v>
      </c>
      <c r="L1361" s="47" t="s">
        <v>2389</v>
      </c>
      <c r="M1361" s="47" t="s">
        <v>1207</v>
      </c>
      <c r="N1361" s="52" t="str">
        <f t="shared" si="21"/>
        <v>Possible values are [0, 1]. Format is 2 decimal places.</v>
      </c>
    </row>
    <row r="1362" spans="1:14" s="1" customFormat="1" x14ac:dyDescent="0.25">
      <c r="A1362" s="33">
        <f>VLOOKUP(C1362,_RESOURCE_MAP[],3,FALSE)</f>
        <v>2</v>
      </c>
      <c r="B1362" s="25" t="str">
        <f>IFERROR(VLOOKUP(C1362,_PACKAGES_MAP[],3,FALSE),"-")</f>
        <v>LCM</v>
      </c>
      <c r="C1362" s="30" t="s">
        <v>2349</v>
      </c>
      <c r="D1362" s="32" t="s">
        <v>22</v>
      </c>
      <c r="E1362" s="30" t="s">
        <v>579</v>
      </c>
      <c r="F1362" s="32" t="str">
        <f>VLOOKUP(C1362,_RESOURCE_MAP[],2,FALSE)</f>
        <v>LCM Execution Environment</v>
      </c>
      <c r="G1362" s="46" t="str">
        <f>CONCATENATE(F1362," ",VLOOKUP(E1362,_FIELDS_DESCRIPTION_MAP[],2,FALSE))</f>
        <v>LCM Execution Environment operational status.</v>
      </c>
      <c r="H1362" s="32" t="s">
        <v>565</v>
      </c>
      <c r="I1362" s="32" t="s">
        <v>572</v>
      </c>
      <c r="J1362" s="32" t="s">
        <v>1</v>
      </c>
      <c r="K1362" s="47" t="s">
        <v>1</v>
      </c>
      <c r="L1362" s="49" t="s">
        <v>2390</v>
      </c>
      <c r="M1362" s="47" t="s">
        <v>1</v>
      </c>
      <c r="N1362" s="52" t="str">
        <f t="shared" si="21"/>
        <v xml:space="preserve">Possible values are "Active" (enabled with at least 1 package installed), "Idle" (enabled, but with no packages installed), "Disabled" (disabled), "Error" (enabled, but not able to run). . </v>
      </c>
    </row>
    <row r="1363" spans="1:14" s="1" customFormat="1" x14ac:dyDescent="0.25">
      <c r="A1363" s="33">
        <f>VLOOKUP(C1363,_RESOURCE_MAP[],3,FALSE)</f>
        <v>2</v>
      </c>
      <c r="B1363" s="25" t="str">
        <f>IFERROR(VLOOKUP(C1363,_PACKAGES_MAP[],3,FALSE),"-")</f>
        <v>LCM</v>
      </c>
      <c r="C1363" s="30" t="s">
        <v>2349</v>
      </c>
      <c r="D1363" s="32" t="s">
        <v>22</v>
      </c>
      <c r="E1363" s="30" t="s">
        <v>551</v>
      </c>
      <c r="F1363" s="32" t="str">
        <f>VLOOKUP(C1363,_RESOURCE_MAP[],2,FALSE)</f>
        <v>LCM Execution Environment</v>
      </c>
      <c r="G1363" s="46" t="str">
        <f>CONCATENATE(F1363," ",VLOOKUP(E1363,_FIELDS_DESCRIPTION_MAP[],2,FALSE))</f>
        <v>LCM Execution Environment type.</v>
      </c>
      <c r="H1363" s="32" t="s">
        <v>565</v>
      </c>
      <c r="I1363" s="32" t="s">
        <v>572</v>
      </c>
      <c r="J1363" s="32" t="s">
        <v>1</v>
      </c>
      <c r="K1363" s="47" t="s">
        <v>1</v>
      </c>
      <c r="L1363" s="47" t="s">
        <v>2388</v>
      </c>
      <c r="M1363" s="47" t="s">
        <v>1</v>
      </c>
      <c r="N1363" s="52" t="str">
        <f t="shared" si="21"/>
        <v xml:space="preserve">Possible values are "LXC" (isolated Linux Container), "Partition" (Partition on Filesystem). </v>
      </c>
    </row>
    <row r="1364" spans="1:14" s="1" customFormat="1" x14ac:dyDescent="0.25">
      <c r="A1364" s="33">
        <f>VLOOKUP(C1364,_RESOURCE_MAP[],3,FALSE)</f>
        <v>2</v>
      </c>
      <c r="B1364" s="25" t="str">
        <f>IFERROR(VLOOKUP(C1364,_PACKAGES_MAP[],3,FALSE),"-")</f>
        <v>LCM</v>
      </c>
      <c r="C1364" s="30" t="s">
        <v>2349</v>
      </c>
      <c r="D1364" s="32" t="s">
        <v>22</v>
      </c>
      <c r="E1364" s="30" t="s">
        <v>2374</v>
      </c>
      <c r="F1364" s="32" t="str">
        <f>VLOOKUP(C1364,_RESOURCE_MAP[],2,FALSE)</f>
        <v>LCM Execution Environment</v>
      </c>
      <c r="G1364" s="46" t="str">
        <f>CONCATENATE(F1364," ",VLOOKUP(E1364,_FIELDS_DESCRIPTION_MAP[],2,FALSE))</f>
        <v>LCM Execution Environment vendor name.</v>
      </c>
      <c r="H1364" s="32" t="s">
        <v>565</v>
      </c>
      <c r="I1364" s="32" t="s">
        <v>572</v>
      </c>
      <c r="J1364" s="32" t="s">
        <v>1</v>
      </c>
      <c r="K1364" s="47" t="s">
        <v>1</v>
      </c>
      <c r="L1364" s="47" t="s">
        <v>1194</v>
      </c>
      <c r="M1364" s="47" t="s">
        <v>1</v>
      </c>
      <c r="N1364" s="52" t="str">
        <f t="shared" si="21"/>
        <v xml:space="preserve">Possible values are any string with length from 1 up to 64 chars. </v>
      </c>
    </row>
    <row r="1365" spans="1:14" s="1" customFormat="1" x14ac:dyDescent="0.25">
      <c r="A1365" s="33">
        <f>VLOOKUP(C1365,_RESOURCE_MAP[],3,FALSE)</f>
        <v>2</v>
      </c>
      <c r="B1365" s="25" t="str">
        <f>IFERROR(VLOOKUP(C1365,_PACKAGES_MAP[],3,FALSE),"-")</f>
        <v>LCM</v>
      </c>
      <c r="C1365" s="30" t="s">
        <v>2349</v>
      </c>
      <c r="D1365" s="32" t="s">
        <v>22</v>
      </c>
      <c r="E1365" s="30" t="s">
        <v>668</v>
      </c>
      <c r="F1365" s="32" t="str">
        <f>VLOOKUP(C1365,_RESOURCE_MAP[],2,FALSE)</f>
        <v>LCM Execution Environment</v>
      </c>
      <c r="G1365" s="46" t="str">
        <f>CONCATENATE(F1365," ",VLOOKUP(E1365,_FIELDS_DESCRIPTION_MAP[],2,FALSE))</f>
        <v>LCM Execution Environment version or release number.</v>
      </c>
      <c r="H1365" s="32" t="s">
        <v>565</v>
      </c>
      <c r="I1365" s="32" t="s">
        <v>572</v>
      </c>
      <c r="J1365" s="32" t="s">
        <v>1</v>
      </c>
      <c r="K1365" s="47" t="s">
        <v>1</v>
      </c>
      <c r="L1365" s="47" t="s">
        <v>1194</v>
      </c>
      <c r="M1365" s="47" t="s">
        <v>1</v>
      </c>
      <c r="N1365" s="52" t="str">
        <f t="shared" si="21"/>
        <v xml:space="preserve">Possible values are any string with length from 1 up to 64 chars. </v>
      </c>
    </row>
    <row r="1366" spans="1:14" s="1" customFormat="1" x14ac:dyDescent="0.25">
      <c r="A1366" s="33">
        <f>VLOOKUP(C1366,_RESOURCE_MAP[],3,FALSE)</f>
        <v>2</v>
      </c>
      <c r="B1366" s="25" t="str">
        <f>IFERROR(VLOOKUP(C1366,_PACKAGES_MAP[],3,FALSE),"-")</f>
        <v>LCM</v>
      </c>
      <c r="C1366" s="30" t="s">
        <v>2349</v>
      </c>
      <c r="D1366" s="32" t="s">
        <v>21</v>
      </c>
      <c r="E1366" s="30" t="s">
        <v>566</v>
      </c>
      <c r="F1366" s="32" t="str">
        <f>VLOOKUP(C1366,_RESOURCE_MAP[],2,FALSE)</f>
        <v>LCM Execution Environment</v>
      </c>
      <c r="G1366" s="46" t="str">
        <f>CONCATENATE(F1366," ",VLOOKUP(E1366,_FIELDS_DESCRIPTION_MAP[],2,FALSE))</f>
        <v>LCM Execution Environment administrative status.</v>
      </c>
      <c r="H1366" s="32" t="s">
        <v>567</v>
      </c>
      <c r="I1366" s="32" t="s">
        <v>564</v>
      </c>
      <c r="J1366" s="32" t="s">
        <v>561</v>
      </c>
      <c r="K1366" s="47" t="s">
        <v>1658</v>
      </c>
      <c r="L1366" s="47" t="s">
        <v>1</v>
      </c>
      <c r="M1366" s="47" t="s">
        <v>1</v>
      </c>
      <c r="N1366" s="52" t="str">
        <f t="shared" si="21"/>
        <v xml:space="preserve">Default Value is "the existing configuration". </v>
      </c>
    </row>
    <row r="1367" spans="1:14" s="1" customFormat="1" x14ac:dyDescent="0.25">
      <c r="A1367" s="33">
        <f>VLOOKUP(C1367,_RESOURCE_MAP[],3,FALSE)</f>
        <v>2</v>
      </c>
      <c r="B1367" s="25" t="str">
        <f>IFERROR(VLOOKUP(C1367,_PACKAGES_MAP[],3,FALSE),"-")</f>
        <v>LCM</v>
      </c>
      <c r="C1367" s="30" t="s">
        <v>2349</v>
      </c>
      <c r="D1367" s="32" t="s">
        <v>21</v>
      </c>
      <c r="E1367" s="30" t="s">
        <v>360</v>
      </c>
      <c r="F1367" s="32" t="str">
        <f>VLOOKUP(C1367,_RESOURCE_MAP[],2,FALSE)</f>
        <v>LCM Execution Environment</v>
      </c>
      <c r="G1367" s="46" t="str">
        <f>CONCATENATE(F1367," ",VLOOKUP(E1367,_FIELDS_DESCRIPTION_MAP[],2,FALSE))</f>
        <v>LCM Execution Environment name (alias).</v>
      </c>
      <c r="H1367" s="32" t="s">
        <v>565</v>
      </c>
      <c r="I1367" s="32" t="s">
        <v>564</v>
      </c>
      <c r="J1367" s="32" t="s">
        <v>561</v>
      </c>
      <c r="K1367" s="47" t="s">
        <v>1658</v>
      </c>
      <c r="L1367" s="47" t="s">
        <v>1194</v>
      </c>
      <c r="M1367" s="47" t="s">
        <v>1</v>
      </c>
      <c r="N1367" s="52" t="str">
        <f t="shared" si="21"/>
        <v xml:space="preserve">Default Value is "the existing configuration". Possible values are any string with length from 1 up to 64 chars. </v>
      </c>
    </row>
    <row r="1368" spans="1:14" s="1" customFormat="1" x14ac:dyDescent="0.25">
      <c r="A1368" s="33">
        <f>VLOOKUP(C1368,_RESOURCE_MAP[],3,FALSE)</f>
        <v>2</v>
      </c>
      <c r="B1368" s="25" t="str">
        <f>IFERROR(VLOOKUP(C1368,_PACKAGES_MAP[],3,FALSE),"-")</f>
        <v>LCM</v>
      </c>
      <c r="C1368" s="30" t="s">
        <v>2350</v>
      </c>
      <c r="D1368" s="32" t="s">
        <v>2502</v>
      </c>
      <c r="E1368" s="30" t="s">
        <v>558</v>
      </c>
      <c r="F1368" s="32" t="str">
        <f>VLOOKUP(C1368,_RESOURCE_MAP[],2,FALSE)</f>
        <v>LCM Package</v>
      </c>
      <c r="G1368" s="46" t="str">
        <f>CONCATENATE(F1368," ",VLOOKUP(E1368,_FIELDS_DESCRIPTION_MAP[],2,FALSE))</f>
        <v>LCM Package unique identifier.</v>
      </c>
      <c r="H1368" s="32" t="s">
        <v>565</v>
      </c>
      <c r="I1368" s="32" t="s">
        <v>563</v>
      </c>
      <c r="J1368" s="32" t="s">
        <v>561</v>
      </c>
      <c r="K1368" s="47" t="s">
        <v>1</v>
      </c>
      <c r="L1368" s="47" t="s">
        <v>1</v>
      </c>
      <c r="M1368" s="47" t="s">
        <v>1</v>
      </c>
      <c r="N1368" s="52" t="str">
        <f t="shared" si="21"/>
        <v>-</v>
      </c>
    </row>
    <row r="1369" spans="1:14" s="1" customFormat="1" x14ac:dyDescent="0.25">
      <c r="A1369" s="129">
        <f>VLOOKUP(C1369,_RESOURCE_MAP[],3,FALSE)</f>
        <v>2</v>
      </c>
      <c r="B1369" s="121" t="str">
        <f>IFERROR(VLOOKUP(C1369,_PACKAGES_MAP[],3,FALSE),"-")</f>
        <v>LCM</v>
      </c>
      <c r="C1369" s="31" t="s">
        <v>2350</v>
      </c>
      <c r="D1369" s="130" t="s">
        <v>2502</v>
      </c>
      <c r="E1369" s="130" t="s">
        <v>2624</v>
      </c>
      <c r="F1369" s="131" t="str">
        <f>VLOOKUP(C1369,_RESOURCE_MAP[],2,FALSE)</f>
        <v>LCM Package</v>
      </c>
      <c r="G1369" s="132" t="str">
        <f>CONCATENATE(F1369," ",VLOOKUP(E1369,_FIELDS_DESCRIPTION_MAP[],2,FALSE))</f>
        <v>LCM Package install retry count.</v>
      </c>
      <c r="H1369" s="130" t="s">
        <v>570</v>
      </c>
      <c r="I1369" s="130" t="s">
        <v>564</v>
      </c>
      <c r="J1369" s="130" t="s">
        <v>561</v>
      </c>
      <c r="K1369" s="133" t="s">
        <v>1186</v>
      </c>
      <c r="L1369" s="133" t="s">
        <v>1205</v>
      </c>
      <c r="M1369" s="133" t="s">
        <v>1</v>
      </c>
      <c r="N1369" s="128" t="str">
        <f t="shared" si="21"/>
        <v xml:space="preserve">Default Value is "0". Possible values are &gt;= 0. </v>
      </c>
    </row>
    <row r="1370" spans="1:14" s="1" customFormat="1" x14ac:dyDescent="0.25">
      <c r="A1370" s="33">
        <f>VLOOKUP(C1370,_RESOURCE_MAP[],3,FALSE)</f>
        <v>2</v>
      </c>
      <c r="B1370" s="25" t="str">
        <f>IFERROR(VLOOKUP(C1370,_PACKAGES_MAP[],3,FALSE),"-")</f>
        <v>LCM</v>
      </c>
      <c r="C1370" s="30" t="s">
        <v>2350</v>
      </c>
      <c r="D1370" s="32" t="s">
        <v>2502</v>
      </c>
      <c r="E1370" s="30" t="s">
        <v>834</v>
      </c>
      <c r="F1370" s="32" t="str">
        <f>VLOOKUP(C1370,_RESOURCE_MAP[],2,FALSE)</f>
        <v>LCM Package</v>
      </c>
      <c r="G1370" s="46" t="str">
        <f>CONCATENATE(F1370," ",VLOOKUP(E1370,_FIELDS_DESCRIPTION_MAP[],2,FALSE))</f>
        <v>LCM Package source address.</v>
      </c>
      <c r="H1370" s="32" t="s">
        <v>565</v>
      </c>
      <c r="I1370" s="32" t="s">
        <v>564</v>
      </c>
      <c r="J1370" s="32" t="s">
        <v>552</v>
      </c>
      <c r="K1370" s="47" t="s">
        <v>1</v>
      </c>
      <c r="L1370" s="47" t="s">
        <v>1</v>
      </c>
      <c r="M1370" s="47" t="s">
        <v>1</v>
      </c>
      <c r="N1370" s="52" t="str">
        <f t="shared" si="21"/>
        <v>-</v>
      </c>
    </row>
    <row r="1371" spans="1:14" s="1" customFormat="1" x14ac:dyDescent="0.25">
      <c r="A1371" s="33">
        <f>VLOOKUP(C1371,_RESOURCE_MAP[],3,FALSE)</f>
        <v>2</v>
      </c>
      <c r="B1371" s="25" t="str">
        <f>IFERROR(VLOOKUP(C1371,_PACKAGES_MAP[],3,FALSE),"-")</f>
        <v>LCM</v>
      </c>
      <c r="C1371" s="30" t="s">
        <v>2350</v>
      </c>
      <c r="D1371" s="32" t="s">
        <v>2502</v>
      </c>
      <c r="E1371" s="30" t="s">
        <v>2475</v>
      </c>
      <c r="F1371" s="32" t="str">
        <f>VLOOKUP(C1371,_RESOURCE_MAP[],2,FALSE)</f>
        <v>LCM Package</v>
      </c>
      <c r="G1371" s="46" t="str">
        <f>CONCATENATE(F1371," ",VLOOKUP(E1371,_FIELDS_DESCRIPTION_MAP[],2,FALSE))</f>
        <v>LCM Package authentication password.</v>
      </c>
      <c r="H1371" s="32" t="s">
        <v>565</v>
      </c>
      <c r="I1371" s="32" t="s">
        <v>564</v>
      </c>
      <c r="J1371" s="32" t="s">
        <v>561</v>
      </c>
      <c r="K1371" s="47" t="s">
        <v>1182</v>
      </c>
      <c r="L1371" s="47" t="s">
        <v>1194</v>
      </c>
      <c r="M1371" s="47" t="s">
        <v>1</v>
      </c>
      <c r="N1371" s="52" t="str">
        <f t="shared" si="21"/>
        <v xml:space="preserve">Default Value is "null". Possible values are any string with length from 1 up to 64 chars. </v>
      </c>
    </row>
    <row r="1372" spans="1:14" s="1" customFormat="1" x14ac:dyDescent="0.25">
      <c r="A1372" s="33">
        <f>VLOOKUP(C1372,_RESOURCE_MAP[],3,FALSE)</f>
        <v>2</v>
      </c>
      <c r="B1372" s="25" t="str">
        <f>IFERROR(VLOOKUP(C1372,_PACKAGES_MAP[],3,FALSE),"-")</f>
        <v>LCM</v>
      </c>
      <c r="C1372" s="30" t="s">
        <v>2350</v>
      </c>
      <c r="D1372" s="32" t="s">
        <v>2502</v>
      </c>
      <c r="E1372" s="30" t="s">
        <v>2476</v>
      </c>
      <c r="F1372" s="32" t="str">
        <f>VLOOKUP(C1372,_RESOURCE_MAP[],2,FALSE)</f>
        <v>LCM Package</v>
      </c>
      <c r="G1372" s="46" t="str">
        <f>CONCATENATE(F1372," ",VLOOKUP(E1372,_FIELDS_DESCRIPTION_MAP[],2,FALSE))</f>
        <v>LCM Package authentication username.</v>
      </c>
      <c r="H1372" s="32" t="s">
        <v>565</v>
      </c>
      <c r="I1372" s="32" t="s">
        <v>564</v>
      </c>
      <c r="J1372" s="32" t="s">
        <v>561</v>
      </c>
      <c r="K1372" s="47" t="s">
        <v>1182</v>
      </c>
      <c r="L1372" s="47" t="s">
        <v>1194</v>
      </c>
      <c r="M1372" s="47" t="s">
        <v>1</v>
      </c>
      <c r="N1372" s="52" t="str">
        <f t="shared" si="21"/>
        <v xml:space="preserve">Default Value is "null". Possible values are any string with length from 1 up to 64 chars. </v>
      </c>
    </row>
    <row r="1373" spans="1:14" s="1" customFormat="1" x14ac:dyDescent="0.25">
      <c r="A1373" s="33">
        <f>VLOOKUP(C1373,_RESOURCE_MAP[],3,FALSE)</f>
        <v>2</v>
      </c>
      <c r="B1373" s="25" t="str">
        <f>IFERROR(VLOOKUP(C1373,_PACKAGES_MAP[],3,FALSE),"-")</f>
        <v>LCM</v>
      </c>
      <c r="C1373" s="30" t="s">
        <v>2350</v>
      </c>
      <c r="D1373" s="32" t="s">
        <v>2502</v>
      </c>
      <c r="E1373" s="30" t="s">
        <v>835</v>
      </c>
      <c r="F1373" s="32" t="str">
        <f>VLOOKUP(C1373,_RESOURCE_MAP[],2,FALSE)</f>
        <v>LCM Package</v>
      </c>
      <c r="G1373" s="46" t="str">
        <f>CONCATENATE(F1373," ",VLOOKUP(E1373,_FIELDS_DESCRIPTION_MAP[],2,FALSE))</f>
        <v>LCM Package source port.</v>
      </c>
      <c r="H1373" s="32" t="s">
        <v>570</v>
      </c>
      <c r="I1373" s="32" t="s">
        <v>564</v>
      </c>
      <c r="J1373" s="32" t="s">
        <v>561</v>
      </c>
      <c r="K1373" s="47" t="s">
        <v>2508</v>
      </c>
      <c r="L1373" s="47" t="s">
        <v>1258</v>
      </c>
      <c r="M1373" s="47" t="s">
        <v>1</v>
      </c>
      <c r="N1373" s="52" t="str">
        <f t="shared" si="21"/>
        <v xml:space="preserve">Default Value is "80 (HTTP), 443 (HTTPS), 21 (FTP), 22 (SFTP), and null (FS).". Possible values are 0-65535. </v>
      </c>
    </row>
    <row r="1374" spans="1:14" s="1" customFormat="1" x14ac:dyDescent="0.25">
      <c r="A1374" s="33">
        <f>VLOOKUP(C1374,_RESOURCE_MAP[],3,FALSE)</f>
        <v>2</v>
      </c>
      <c r="B1374" s="25" t="str">
        <f>IFERROR(VLOOKUP(C1374,_PACKAGES_MAP[],3,FALSE),"-")</f>
        <v>LCM</v>
      </c>
      <c r="C1374" s="30" t="s">
        <v>2350</v>
      </c>
      <c r="D1374" s="32" t="s">
        <v>2502</v>
      </c>
      <c r="E1374" s="30" t="s">
        <v>836</v>
      </c>
      <c r="F1374" s="32" t="str">
        <f>VLOOKUP(C1374,_RESOURCE_MAP[],2,FALSE)</f>
        <v>LCM Package</v>
      </c>
      <c r="G1374" s="46" t="str">
        <f>CONCATENATE(F1374," ",VLOOKUP(E1374,_FIELDS_DESCRIPTION_MAP[],2,FALSE))</f>
        <v>LCM Package source protocol.</v>
      </c>
      <c r="H1374" s="32" t="s">
        <v>565</v>
      </c>
      <c r="I1374" s="32" t="s">
        <v>564</v>
      </c>
      <c r="J1374" s="32" t="s">
        <v>552</v>
      </c>
      <c r="K1374" s="47" t="s">
        <v>1</v>
      </c>
      <c r="L1374" s="47" t="s">
        <v>2507</v>
      </c>
      <c r="M1374" s="47" t="s">
        <v>1</v>
      </c>
      <c r="N1374" s="52" t="str">
        <f t="shared" si="21"/>
        <v xml:space="preserve">Possible values are HTTP, HTTPS, FTP, SFTP, FS. </v>
      </c>
    </row>
    <row r="1375" spans="1:14" s="1" customFormat="1" x14ac:dyDescent="0.25">
      <c r="A1375" s="33">
        <f>VLOOKUP(C1375,_RESOURCE_MAP[],3,FALSE)</f>
        <v>2</v>
      </c>
      <c r="B1375" s="25" t="str">
        <f>IFERROR(VLOOKUP(C1375,_PACKAGES_MAP[],3,FALSE),"-")</f>
        <v>LCM</v>
      </c>
      <c r="C1375" s="30" t="s">
        <v>2350</v>
      </c>
      <c r="D1375" s="32" t="s">
        <v>2502</v>
      </c>
      <c r="E1375" s="30" t="s">
        <v>2506</v>
      </c>
      <c r="F1375" s="32" t="str">
        <f>VLOOKUP(C1375,_RESOURCE_MAP[],2,FALSE)</f>
        <v>LCM Package</v>
      </c>
      <c r="G1375" s="46" t="str">
        <f>CONCATENATE(F1375," ",VLOOKUP(E1375,_FIELDS_DESCRIPTION_MAP[],2,FALSE))</f>
        <v>LCM Package source resource.</v>
      </c>
      <c r="H1375" s="32" t="s">
        <v>565</v>
      </c>
      <c r="I1375" s="32" t="s">
        <v>564</v>
      </c>
      <c r="J1375" s="32" t="s">
        <v>552</v>
      </c>
      <c r="K1375" s="47" t="s">
        <v>1</v>
      </c>
      <c r="L1375" s="47" t="s">
        <v>1</v>
      </c>
      <c r="M1375" s="47" t="s">
        <v>1</v>
      </c>
      <c r="N1375" s="52" t="str">
        <f t="shared" si="21"/>
        <v>-</v>
      </c>
    </row>
    <row r="1376" spans="1:14" s="1" customFormat="1" x14ac:dyDescent="0.25">
      <c r="A1376" s="33">
        <f>VLOOKUP(C1376,_RESOURCE_MAP[],3,FALSE)</f>
        <v>2</v>
      </c>
      <c r="B1376" s="25" t="str">
        <f>IFERROR(VLOOKUP(C1376,_PACKAGES_MAP[],3,FALSE),"-")</f>
        <v>LCM</v>
      </c>
      <c r="C1376" s="30" t="s">
        <v>2350</v>
      </c>
      <c r="D1376" s="32" t="s">
        <v>2502</v>
      </c>
      <c r="E1376" s="31" t="s">
        <v>2511</v>
      </c>
      <c r="F1376" s="32" t="str">
        <f>VLOOKUP(C1376,_RESOURCE_MAP[],2,FALSE)</f>
        <v>LCM Package</v>
      </c>
      <c r="G1376" s="46" t="str">
        <f>CONCATENATE(F1376," ",VLOOKUP(E1376,_FIELDS_DESCRIPTION_MAP[],2,FALSE))</f>
        <v>LCM Package universal unique identifier</v>
      </c>
      <c r="H1376" s="32" t="s">
        <v>565</v>
      </c>
      <c r="I1376" s="32" t="s">
        <v>564</v>
      </c>
      <c r="J1376" s="32" t="s">
        <v>561</v>
      </c>
      <c r="K1376" s="47" t="s">
        <v>2517</v>
      </c>
      <c r="L1376" s="47" t="s">
        <v>2516</v>
      </c>
      <c r="M1376" s="47" t="s">
        <v>2510</v>
      </c>
      <c r="N1376" s="52" t="str">
        <f t="shared" si="21"/>
        <v>Default Value is "automaticaly generated unique string". Possible values are any string with 32 chars. Format is Universally Unique Identifier (UUID) - RFC4122.</v>
      </c>
    </row>
    <row r="1377" spans="1:14" s="1" customFormat="1" x14ac:dyDescent="0.25">
      <c r="A1377" s="33">
        <f>VLOOKUP(C1377,_RESOURCE_MAP[],3,FALSE)</f>
        <v>2</v>
      </c>
      <c r="B1377" s="25" t="str">
        <f>IFERROR(VLOOKUP(C1377,_PACKAGES_MAP[],3,FALSE),"-")</f>
        <v>LCM</v>
      </c>
      <c r="C1377" s="30" t="s">
        <v>2350</v>
      </c>
      <c r="D1377" s="32" t="s">
        <v>20</v>
      </c>
      <c r="E1377" s="30" t="s">
        <v>2395</v>
      </c>
      <c r="F1377" s="32" t="str">
        <f>VLOOKUP(C1377,_RESOURCE_MAP[],2,FALSE)</f>
        <v>LCM Package</v>
      </c>
      <c r="G1377" s="46" t="str">
        <f>CONCATENATE(F1377," ",VLOOKUP(E1377,_FIELDS_DESCRIPTION_MAP[],2,FALSE))</f>
        <v>LCM Package architecture filter.</v>
      </c>
      <c r="H1377" s="30" t="s">
        <v>565</v>
      </c>
      <c r="I1377" s="30" t="s">
        <v>563</v>
      </c>
      <c r="J1377" s="30" t="s">
        <v>561</v>
      </c>
      <c r="K1377" s="47" t="s">
        <v>2367</v>
      </c>
      <c r="L1377" s="47" t="s">
        <v>1</v>
      </c>
      <c r="M1377" s="47" t="s">
        <v>1</v>
      </c>
      <c r="N1377" s="52" t="str">
        <f t="shared" si="21"/>
        <v xml:space="preserve">Default Value is "null (do not filter out any entries)". </v>
      </c>
    </row>
    <row r="1378" spans="1:14" s="1" customFormat="1" x14ac:dyDescent="0.25">
      <c r="A1378" s="33">
        <f>VLOOKUP(C1378,_RESOURCE_MAP[],3,FALSE)</f>
        <v>2</v>
      </c>
      <c r="B1378" s="25" t="str">
        <f>IFERROR(VLOOKUP(C1378,_PACKAGES_MAP[],3,FALSE),"-")</f>
        <v>LCM</v>
      </c>
      <c r="C1378" s="30" t="s">
        <v>2350</v>
      </c>
      <c r="D1378" s="32" t="s">
        <v>20</v>
      </c>
      <c r="E1378" s="30" t="s">
        <v>2362</v>
      </c>
      <c r="F1378" s="32" t="str">
        <f>VLOOKUP(C1378,_RESOURCE_MAP[],2,FALSE)</f>
        <v>LCM Package</v>
      </c>
      <c r="G1378" s="46" t="str">
        <f>CONCATENATE(F1378," ",VLOOKUP(E1378,_FIELDS_DESCRIPTION_MAP[],2,FALSE))</f>
        <v>LCM Package administrative status filter.</v>
      </c>
      <c r="H1378" s="30" t="s">
        <v>567</v>
      </c>
      <c r="I1378" s="30" t="s">
        <v>563</v>
      </c>
      <c r="J1378" s="30" t="s">
        <v>561</v>
      </c>
      <c r="K1378" s="47" t="s">
        <v>2367</v>
      </c>
      <c r="L1378" s="47" t="s">
        <v>1</v>
      </c>
      <c r="M1378" s="47" t="s">
        <v>1</v>
      </c>
      <c r="N1378" s="52" t="str">
        <f t="shared" si="21"/>
        <v xml:space="preserve">Default Value is "null (do not filter out any entries)". </v>
      </c>
    </row>
    <row r="1379" spans="1:14" s="1" customFormat="1" x14ac:dyDescent="0.25">
      <c r="A1379" s="33">
        <f>VLOOKUP(C1379,_RESOURCE_MAP[],3,FALSE)</f>
        <v>2</v>
      </c>
      <c r="B1379" s="25" t="str">
        <f>IFERROR(VLOOKUP(C1379,_PACKAGES_MAP[],3,FALSE),"-")</f>
        <v>LCM</v>
      </c>
      <c r="C1379" s="30" t="s">
        <v>2350</v>
      </c>
      <c r="D1379" s="32" t="s">
        <v>20</v>
      </c>
      <c r="E1379" s="30" t="s">
        <v>2393</v>
      </c>
      <c r="F1379" s="32" t="str">
        <f>VLOOKUP(C1379,_RESOURCE_MAP[],2,FALSE)</f>
        <v>LCM Package</v>
      </c>
      <c r="G1379" s="46" t="str">
        <f>CONCATENATE(F1379," ",VLOOKUP(E1379,_FIELDS_DESCRIPTION_MAP[],2,FALSE))</f>
        <v>LCM Package id filter.</v>
      </c>
      <c r="H1379" s="30" t="s">
        <v>565</v>
      </c>
      <c r="I1379" s="30" t="s">
        <v>563</v>
      </c>
      <c r="J1379" s="30" t="s">
        <v>561</v>
      </c>
      <c r="K1379" s="47" t="s">
        <v>2367</v>
      </c>
      <c r="L1379" s="47" t="s">
        <v>1</v>
      </c>
      <c r="M1379" s="47" t="s">
        <v>1</v>
      </c>
      <c r="N1379" s="52" t="str">
        <f t="shared" si="21"/>
        <v xml:space="preserve">Default Value is "null (do not filter out any entries)". </v>
      </c>
    </row>
    <row r="1380" spans="1:14" s="1" customFormat="1" x14ac:dyDescent="0.25">
      <c r="A1380" s="33">
        <f>VLOOKUP(C1380,_RESOURCE_MAP[],3,FALSE)</f>
        <v>2</v>
      </c>
      <c r="B1380" s="25" t="str">
        <f>IFERROR(VLOOKUP(C1380,_PACKAGES_MAP[],3,FALSE),"-")</f>
        <v>LCM</v>
      </c>
      <c r="C1380" s="30" t="s">
        <v>2350</v>
      </c>
      <c r="D1380" s="32" t="s">
        <v>20</v>
      </c>
      <c r="E1380" s="30" t="s">
        <v>2394</v>
      </c>
      <c r="F1380" s="32" t="str">
        <f>VLOOKUP(C1380,_RESOURCE_MAP[],2,FALSE)</f>
        <v>LCM Package</v>
      </c>
      <c r="G1380" s="46" t="str">
        <f>CONCATENATE(F1380," ",VLOOKUP(E1380,_FIELDS_DESCRIPTION_MAP[],2,FALSE))</f>
        <v>LCM Package license filter.</v>
      </c>
      <c r="H1380" s="30" t="s">
        <v>565</v>
      </c>
      <c r="I1380" s="30" t="s">
        <v>563</v>
      </c>
      <c r="J1380" s="30" t="s">
        <v>561</v>
      </c>
      <c r="K1380" s="47" t="s">
        <v>2367</v>
      </c>
      <c r="L1380" s="47" t="s">
        <v>1</v>
      </c>
      <c r="M1380" s="47" t="s">
        <v>1</v>
      </c>
      <c r="N1380" s="52" t="str">
        <f t="shared" si="21"/>
        <v xml:space="preserve">Default Value is "null (do not filter out any entries)". </v>
      </c>
    </row>
    <row r="1381" spans="1:14" s="1" customFormat="1" x14ac:dyDescent="0.25">
      <c r="A1381" s="33">
        <f>VLOOKUP(C1381,_RESOURCE_MAP[],3,FALSE)</f>
        <v>2</v>
      </c>
      <c r="B1381" s="25" t="str">
        <f>IFERROR(VLOOKUP(C1381,_PACKAGES_MAP[],3,FALSE),"-")</f>
        <v>LCM</v>
      </c>
      <c r="C1381" s="30" t="s">
        <v>2350</v>
      </c>
      <c r="D1381" s="32" t="s">
        <v>20</v>
      </c>
      <c r="E1381" s="30" t="s">
        <v>2361</v>
      </c>
      <c r="F1381" s="32" t="str">
        <f>VLOOKUP(C1381,_RESOURCE_MAP[],2,FALSE)</f>
        <v>LCM Package</v>
      </c>
      <c r="G1381" s="46" t="str">
        <f>CONCATENATE(F1381," ",VLOOKUP(E1381,_FIELDS_DESCRIPTION_MAP[],2,FALSE))</f>
        <v>LCM Package name filter.</v>
      </c>
      <c r="H1381" s="30" t="s">
        <v>565</v>
      </c>
      <c r="I1381" s="30" t="s">
        <v>563</v>
      </c>
      <c r="J1381" s="30" t="s">
        <v>561</v>
      </c>
      <c r="K1381" s="47" t="s">
        <v>2367</v>
      </c>
      <c r="L1381" s="47" t="s">
        <v>1</v>
      </c>
      <c r="M1381" s="47" t="s">
        <v>1</v>
      </c>
      <c r="N1381" s="52" t="str">
        <f t="shared" si="21"/>
        <v xml:space="preserve">Default Value is "null (do not filter out any entries)". </v>
      </c>
    </row>
    <row r="1382" spans="1:14" s="1" customFormat="1" x14ac:dyDescent="0.25">
      <c r="A1382" s="33">
        <f>VLOOKUP(C1382,_RESOURCE_MAP[],3,FALSE)</f>
        <v>2</v>
      </c>
      <c r="B1382" s="25" t="str">
        <f>IFERROR(VLOOKUP(C1382,_PACKAGES_MAP[],3,FALSE),"-")</f>
        <v>LCM</v>
      </c>
      <c r="C1382" s="30" t="s">
        <v>2350</v>
      </c>
      <c r="D1382" s="32" t="s">
        <v>20</v>
      </c>
      <c r="E1382" s="30" t="s">
        <v>2366</v>
      </c>
      <c r="F1382" s="32" t="str">
        <f>VLOOKUP(C1382,_RESOURCE_MAP[],2,FALSE)</f>
        <v>LCM Package</v>
      </c>
      <c r="G1382" s="46" t="str">
        <f>CONCATENATE(F1382," ",VLOOKUP(E1382,_FIELDS_DESCRIPTION_MAP[],2,FALSE))</f>
        <v>LCM Package operational status filter.</v>
      </c>
      <c r="H1382" s="30" t="s">
        <v>565</v>
      </c>
      <c r="I1382" s="30" t="s">
        <v>563</v>
      </c>
      <c r="J1382" s="30" t="s">
        <v>561</v>
      </c>
      <c r="K1382" s="47" t="s">
        <v>2367</v>
      </c>
      <c r="L1382" s="49" t="s">
        <v>2399</v>
      </c>
      <c r="M1382" s="47" t="s">
        <v>1</v>
      </c>
      <c r="N1382" s="52" t="str">
        <f t="shared" si="21"/>
        <v xml:space="preserve">Default Value is "null (do not filter out any entries)". Possible values are "Installing", "Installed", "Uninstalling", "Retired", "Starting", "Running", "Stopping", "Installed", "Error". </v>
      </c>
    </row>
    <row r="1383" spans="1:14" s="1" customFormat="1" x14ac:dyDescent="0.25">
      <c r="A1383" s="33">
        <f>VLOOKUP(C1383,_RESOURCE_MAP[],3,FALSE)</f>
        <v>2</v>
      </c>
      <c r="B1383" s="25" t="str">
        <f>IFERROR(VLOOKUP(C1383,_PACKAGES_MAP[],3,FALSE),"-")</f>
        <v>LCM</v>
      </c>
      <c r="C1383" s="30" t="s">
        <v>2350</v>
      </c>
      <c r="D1383" s="32" t="s">
        <v>20</v>
      </c>
      <c r="E1383" s="31" t="s">
        <v>2515</v>
      </c>
      <c r="F1383" s="32" t="str">
        <f>VLOOKUP(C1383,_RESOURCE_MAP[],2,FALSE)</f>
        <v>LCM Package</v>
      </c>
      <c r="G1383" s="46" t="str">
        <f>CONCATENATE(F1383," ",VLOOKUP(E1383,_FIELDS_DESCRIPTION_MAP[],2,FALSE))</f>
        <v>LCM Package universal unique identifier filter.</v>
      </c>
      <c r="H1383" s="30" t="s">
        <v>565</v>
      </c>
      <c r="I1383" s="30" t="s">
        <v>563</v>
      </c>
      <c r="J1383" s="30" t="s">
        <v>561</v>
      </c>
      <c r="K1383" s="47" t="s">
        <v>2367</v>
      </c>
      <c r="L1383" s="47" t="s">
        <v>2516</v>
      </c>
      <c r="M1383" s="47" t="s">
        <v>1</v>
      </c>
      <c r="N1383" s="52" t="str">
        <f t="shared" si="21"/>
        <v xml:space="preserve">Default Value is "null (do not filter out any entries)". Possible values are any string with 32 chars. </v>
      </c>
    </row>
    <row r="1384" spans="1:14" s="1" customFormat="1" x14ac:dyDescent="0.25">
      <c r="A1384" s="33">
        <f>VLOOKUP(C1384,_RESOURCE_MAP[],3,FALSE)</f>
        <v>2</v>
      </c>
      <c r="B1384" s="25" t="str">
        <f>IFERROR(VLOOKUP(C1384,_PACKAGES_MAP[],3,FALSE),"-")</f>
        <v>LCM</v>
      </c>
      <c r="C1384" s="30" t="s">
        <v>2350</v>
      </c>
      <c r="D1384" s="32" t="s">
        <v>20</v>
      </c>
      <c r="E1384" s="30" t="s">
        <v>2364</v>
      </c>
      <c r="F1384" s="32" t="str">
        <f>VLOOKUP(C1384,_RESOURCE_MAP[],2,FALSE)</f>
        <v>LCM Package</v>
      </c>
      <c r="G1384" s="46" t="str">
        <f>CONCATENATE(F1384," ",VLOOKUP(E1384,_FIELDS_DESCRIPTION_MAP[],2,FALSE))</f>
        <v>LCM Package vendor filter.</v>
      </c>
      <c r="H1384" s="30" t="s">
        <v>565</v>
      </c>
      <c r="I1384" s="30" t="s">
        <v>563</v>
      </c>
      <c r="J1384" s="30" t="s">
        <v>561</v>
      </c>
      <c r="K1384" s="47" t="s">
        <v>2367</v>
      </c>
      <c r="L1384" s="47" t="s">
        <v>1</v>
      </c>
      <c r="M1384" s="47" t="s">
        <v>1</v>
      </c>
      <c r="N1384" s="52" t="str">
        <f t="shared" si="21"/>
        <v xml:space="preserve">Default Value is "null (do not filter out any entries)". </v>
      </c>
    </row>
    <row r="1385" spans="1:14" s="1" customFormat="1" x14ac:dyDescent="0.25">
      <c r="A1385" s="33">
        <f>VLOOKUP(C1385,_RESOURCE_MAP[],3,FALSE)</f>
        <v>2</v>
      </c>
      <c r="B1385" s="25" t="str">
        <f>IFERROR(VLOOKUP(C1385,_PACKAGES_MAP[],3,FALSE),"-")</f>
        <v>LCM</v>
      </c>
      <c r="C1385" s="30" t="s">
        <v>2350</v>
      </c>
      <c r="D1385" s="32" t="s">
        <v>20</v>
      </c>
      <c r="E1385" s="30" t="s">
        <v>2363</v>
      </c>
      <c r="F1385" s="32" t="str">
        <f>VLOOKUP(C1385,_RESOURCE_MAP[],2,FALSE)</f>
        <v>LCM Package</v>
      </c>
      <c r="G1385" s="46" t="str">
        <f>CONCATENATE(F1385," ",VLOOKUP(E1385,_FIELDS_DESCRIPTION_MAP[],2,FALSE))</f>
        <v>LCM Package version filter.</v>
      </c>
      <c r="H1385" s="30" t="s">
        <v>565</v>
      </c>
      <c r="I1385" s="30" t="s">
        <v>563</v>
      </c>
      <c r="J1385" s="30" t="s">
        <v>561</v>
      </c>
      <c r="K1385" s="47" t="s">
        <v>2367</v>
      </c>
      <c r="L1385" s="47" t="s">
        <v>1</v>
      </c>
      <c r="M1385" s="47" t="s">
        <v>1</v>
      </c>
      <c r="N1385" s="52" t="str">
        <f t="shared" si="21"/>
        <v xml:space="preserve">Default Value is "null (do not filter out any entries)". </v>
      </c>
    </row>
    <row r="1386" spans="1:14" s="1" customFormat="1" x14ac:dyDescent="0.25">
      <c r="A1386" s="33">
        <f>VLOOKUP(C1386,_RESOURCE_MAP[],3,FALSE)</f>
        <v>2</v>
      </c>
      <c r="B1386" s="25" t="str">
        <f>IFERROR(VLOOKUP(C1386,_PACKAGES_MAP[],3,FALSE),"-")</f>
        <v>LCM</v>
      </c>
      <c r="C1386" s="30" t="s">
        <v>2350</v>
      </c>
      <c r="D1386" s="32" t="s">
        <v>20</v>
      </c>
      <c r="E1386" s="30" t="s">
        <v>569</v>
      </c>
      <c r="F1386" s="32" t="str">
        <f>VLOOKUP(C1386,_RESOURCE_MAP[],2,FALSE)</f>
        <v>LCM Package</v>
      </c>
      <c r="G1386" s="46" t="str">
        <f>CONCATENATE(F1386," ",VLOOKUP(E1386,_FIELDS_DESCRIPTION_MAP[],2,FALSE))</f>
        <v>LCM Package maximum number of returned entries.</v>
      </c>
      <c r="H1386" s="32" t="s">
        <v>570</v>
      </c>
      <c r="I1386" s="32" t="s">
        <v>563</v>
      </c>
      <c r="J1386" s="32" t="s">
        <v>561</v>
      </c>
      <c r="K1386" s="47" t="s">
        <v>1186</v>
      </c>
      <c r="L1386" s="47" t="s">
        <v>1205</v>
      </c>
      <c r="M1386" s="47" t="s">
        <v>1</v>
      </c>
      <c r="N1386" s="52" t="str">
        <f t="shared" si="21"/>
        <v xml:space="preserve">Default Value is "0". Possible values are &gt;= 0. </v>
      </c>
    </row>
    <row r="1387" spans="1:14" s="1" customFormat="1" x14ac:dyDescent="0.25">
      <c r="A1387" s="33">
        <f>VLOOKUP(C1387,_RESOURCE_MAP[],3,FALSE)</f>
        <v>2</v>
      </c>
      <c r="B1387" s="25" t="str">
        <f>IFERROR(VLOOKUP(C1387,_PACKAGES_MAP[],3,FALSE),"-")</f>
        <v>LCM</v>
      </c>
      <c r="C1387" s="30" t="s">
        <v>2350</v>
      </c>
      <c r="D1387" s="32" t="s">
        <v>20</v>
      </c>
      <c r="E1387" s="30" t="s">
        <v>20</v>
      </c>
      <c r="F1387" s="32" t="str">
        <f>VLOOKUP(C1387,_RESOURCE_MAP[],2,FALSE)</f>
        <v>LCM Package</v>
      </c>
      <c r="G1387" s="46" t="str">
        <f>CONCATENATE(F1387," ",VLOOKUP(E1387,_FIELDS_DESCRIPTION_MAP[],2,FALSE))</f>
        <v>LCM Package list of entries.</v>
      </c>
      <c r="H1387" s="32" t="s">
        <v>20</v>
      </c>
      <c r="I1387" s="32" t="s">
        <v>572</v>
      </c>
      <c r="J1387" s="38" t="s">
        <v>1</v>
      </c>
      <c r="K1387" s="47" t="s">
        <v>1</v>
      </c>
      <c r="L1387" s="47" t="s">
        <v>1</v>
      </c>
      <c r="M1387" s="47" t="s">
        <v>1</v>
      </c>
      <c r="N1387" s="52" t="str">
        <f t="shared" si="21"/>
        <v>-</v>
      </c>
    </row>
    <row r="1388" spans="1:14" s="1" customFormat="1" x14ac:dyDescent="0.25">
      <c r="A1388" s="33">
        <f>VLOOKUP(C1388,_RESOURCE_MAP[],3,FALSE)</f>
        <v>2</v>
      </c>
      <c r="B1388" s="25" t="str">
        <f>IFERROR(VLOOKUP(C1388,_PACKAGES_MAP[],3,FALSE),"-")</f>
        <v>LCM</v>
      </c>
      <c r="C1388" s="30" t="s">
        <v>2350</v>
      </c>
      <c r="D1388" s="32" t="s">
        <v>20</v>
      </c>
      <c r="E1388" s="30" t="s">
        <v>571</v>
      </c>
      <c r="F1388" s="32" t="str">
        <f>VLOOKUP(C1388,_RESOURCE_MAP[],2,FALSE)</f>
        <v>LCM Package</v>
      </c>
      <c r="G1388" s="46" t="str">
        <f>CONCATENATE(F1388," ",VLOOKUP(E1388,_FIELDS_DESCRIPTION_MAP[],2,FALSE))</f>
        <v>LCM Package list start offset.</v>
      </c>
      <c r="H1388" s="32" t="s">
        <v>570</v>
      </c>
      <c r="I1388" s="32" t="s">
        <v>563</v>
      </c>
      <c r="J1388" s="32" t="s">
        <v>561</v>
      </c>
      <c r="K1388" s="47" t="s">
        <v>1186</v>
      </c>
      <c r="L1388" s="47" t="s">
        <v>1205</v>
      </c>
      <c r="M1388" s="47" t="s">
        <v>1</v>
      </c>
      <c r="N1388" s="52" t="str">
        <f t="shared" si="21"/>
        <v xml:space="preserve">Default Value is "0". Possible values are &gt;= 0. </v>
      </c>
    </row>
    <row r="1389" spans="1:14" s="1" customFormat="1" x14ac:dyDescent="0.25">
      <c r="A1389" s="129">
        <f>VLOOKUP(C1389,_RESOURCE_MAP[],3,FALSE)</f>
        <v>2</v>
      </c>
      <c r="B1389" s="121" t="str">
        <f>IFERROR(VLOOKUP(C1389,_PACKAGES_MAP[],3,FALSE),"-")</f>
        <v>LCM</v>
      </c>
      <c r="C1389" s="32" t="s">
        <v>2351</v>
      </c>
      <c r="D1389" s="130" t="s">
        <v>187</v>
      </c>
      <c r="E1389" s="130" t="s">
        <v>2615</v>
      </c>
      <c r="F1389" s="131" t="str">
        <f>VLOOKUP(C1389,_RESOURCE_MAP[],2,FALSE)</f>
        <v>LCM Package</v>
      </c>
      <c r="G1389" s="132" t="str">
        <f>CONCATENATE(F1389," ",VLOOKUP(E1389,_FIELDS_DESCRIPTION_MAP[],2,FALSE))</f>
        <v>LCM Package raw configuration file settings encoded as a string</v>
      </c>
      <c r="H1389" s="130" t="s">
        <v>565</v>
      </c>
      <c r="I1389" s="130" t="s">
        <v>572</v>
      </c>
      <c r="J1389" s="130" t="s">
        <v>1</v>
      </c>
      <c r="K1389" s="133" t="s">
        <v>1</v>
      </c>
      <c r="L1389" s="133" t="s">
        <v>1</v>
      </c>
      <c r="M1389" s="133" t="s">
        <v>1</v>
      </c>
      <c r="N1389" s="128" t="str">
        <f t="shared" si="21"/>
        <v>-</v>
      </c>
    </row>
    <row r="1390" spans="1:14" s="1" customFormat="1" x14ac:dyDescent="0.25">
      <c r="A1390" s="33">
        <f>VLOOKUP(C1390,_RESOURCE_MAP[],3,FALSE)</f>
        <v>2</v>
      </c>
      <c r="B1390" s="25" t="str">
        <f>IFERROR(VLOOKUP(C1390,_PACKAGES_MAP[],3,FALSE),"-")</f>
        <v>LCM</v>
      </c>
      <c r="C1390" s="32" t="s">
        <v>2351</v>
      </c>
      <c r="D1390" s="32" t="s">
        <v>22</v>
      </c>
      <c r="E1390" s="30" t="s">
        <v>2405</v>
      </c>
      <c r="F1390" s="32" t="str">
        <f>VLOOKUP(C1390,_RESOURCE_MAP[],2,FALSE)</f>
        <v>LCM Package</v>
      </c>
      <c r="G1390" s="46" t="str">
        <f>CONCATENATE(F1390," ",VLOOKUP(E1390,_FIELDS_DESCRIPTION_MAP[],2,FALSE))</f>
        <v>LCM Package cpu architecture.</v>
      </c>
      <c r="H1390" s="31" t="s">
        <v>565</v>
      </c>
      <c r="I1390" s="31" t="s">
        <v>572</v>
      </c>
      <c r="J1390" s="31" t="s">
        <v>1</v>
      </c>
      <c r="K1390" s="47" t="s">
        <v>1</v>
      </c>
      <c r="L1390" s="47" t="s">
        <v>1</v>
      </c>
      <c r="M1390" s="47" t="s">
        <v>1</v>
      </c>
      <c r="N1390" s="52" t="str">
        <f t="shared" si="21"/>
        <v>-</v>
      </c>
    </row>
    <row r="1391" spans="1:14" s="1" customFormat="1" x14ac:dyDescent="0.25">
      <c r="A1391" s="33">
        <f>VLOOKUP(C1391,_RESOURCE_MAP[],3,FALSE)</f>
        <v>2</v>
      </c>
      <c r="B1391" s="25" t="str">
        <f>IFERROR(VLOOKUP(C1391,_PACKAGES_MAP[],3,FALSE),"-")</f>
        <v>LCM</v>
      </c>
      <c r="C1391" s="32" t="s">
        <v>2351</v>
      </c>
      <c r="D1391" s="32" t="s">
        <v>22</v>
      </c>
      <c r="E1391" s="30" t="s">
        <v>2403</v>
      </c>
      <c r="F1391" s="32" t="str">
        <f>VLOOKUP(C1391,_RESOURCE_MAP[],2,FALSE)</f>
        <v>LCM Package</v>
      </c>
      <c r="G1391" s="46" t="str">
        <f>CONCATENATE(F1391," ",VLOOKUP(E1391,_FIELDS_DESCRIPTION_MAP[],2,FALSE))</f>
        <v>LCM Package libraries dependencies list.</v>
      </c>
      <c r="H1391" s="31" t="s">
        <v>20</v>
      </c>
      <c r="I1391" s="31" t="s">
        <v>572</v>
      </c>
      <c r="J1391" s="31" t="s">
        <v>1</v>
      </c>
      <c r="K1391" s="47" t="s">
        <v>1</v>
      </c>
      <c r="L1391" s="47" t="s">
        <v>1</v>
      </c>
      <c r="M1391" s="47" t="s">
        <v>1</v>
      </c>
      <c r="N1391" s="52" t="str">
        <f t="shared" si="21"/>
        <v>-</v>
      </c>
    </row>
    <row r="1392" spans="1:14" s="1" customFormat="1" x14ac:dyDescent="0.25">
      <c r="A1392" s="33">
        <f>VLOOKUP(C1392,_RESOURCE_MAP[],3,FALSE)</f>
        <v>2</v>
      </c>
      <c r="B1392" s="25" t="str">
        <f>IFERROR(VLOOKUP(C1392,_PACKAGES_MAP[],3,FALSE),"-")</f>
        <v>LCM</v>
      </c>
      <c r="C1392" s="32" t="s">
        <v>2351</v>
      </c>
      <c r="D1392" s="32" t="s">
        <v>22</v>
      </c>
      <c r="E1392" s="30" t="s">
        <v>3</v>
      </c>
      <c r="F1392" s="32" t="str">
        <f>VLOOKUP(C1392,_RESOURCE_MAP[],2,FALSE)</f>
        <v>LCM Package</v>
      </c>
      <c r="G1392" s="46" t="str">
        <f>CONCATENATE(F1392," ",VLOOKUP(E1392,_FIELDS_DESCRIPTION_MAP[],2,FALSE))</f>
        <v>LCM Package description.</v>
      </c>
      <c r="H1392" s="31" t="s">
        <v>565</v>
      </c>
      <c r="I1392" s="31" t="s">
        <v>572</v>
      </c>
      <c r="J1392" s="31" t="s">
        <v>1</v>
      </c>
      <c r="K1392" s="47" t="s">
        <v>1</v>
      </c>
      <c r="L1392" s="47" t="s">
        <v>1</v>
      </c>
      <c r="M1392" s="47" t="s">
        <v>1</v>
      </c>
      <c r="N1392" s="52" t="str">
        <f t="shared" si="21"/>
        <v>-</v>
      </c>
    </row>
    <row r="1393" spans="1:14" s="1" customFormat="1" x14ac:dyDescent="0.25">
      <c r="A1393" s="33">
        <f>VLOOKUP(C1393,_RESOURCE_MAP[],3,FALSE)</f>
        <v>2</v>
      </c>
      <c r="B1393" s="25" t="str">
        <f>IFERROR(VLOOKUP(C1393,_PACKAGES_MAP[],3,FALSE),"-")</f>
        <v>LCM</v>
      </c>
      <c r="C1393" s="32" t="s">
        <v>2351</v>
      </c>
      <c r="D1393" s="32" t="s">
        <v>22</v>
      </c>
      <c r="E1393" s="30" t="s">
        <v>566</v>
      </c>
      <c r="F1393" s="32" t="str">
        <f>VLOOKUP(C1393,_RESOURCE_MAP[],2,FALSE)</f>
        <v>LCM Package</v>
      </c>
      <c r="G1393" s="46" t="str">
        <f>CONCATENATE(F1393," ",VLOOKUP(E1393,_FIELDS_DESCRIPTION_MAP[],2,FALSE))</f>
        <v>LCM Package administrative status.</v>
      </c>
      <c r="H1393" s="31" t="s">
        <v>567</v>
      </c>
      <c r="I1393" s="31" t="s">
        <v>572</v>
      </c>
      <c r="J1393" s="31" t="s">
        <v>1</v>
      </c>
      <c r="K1393" s="47" t="s">
        <v>1</v>
      </c>
      <c r="L1393" s="47" t="s">
        <v>1</v>
      </c>
      <c r="M1393" s="136" t="s">
        <v>1</v>
      </c>
      <c r="N1393" s="52" t="str">
        <f t="shared" si="21"/>
        <v>-</v>
      </c>
    </row>
    <row r="1394" spans="1:14" s="1" customFormat="1" x14ac:dyDescent="0.25">
      <c r="A1394" s="33">
        <f>VLOOKUP(C1394,_RESOURCE_MAP[],3,FALSE)</f>
        <v>2</v>
      </c>
      <c r="B1394" s="25" t="str">
        <f>IFERROR(VLOOKUP(C1394,_PACKAGES_MAP[],3,FALSE),"-")</f>
        <v>LCM</v>
      </c>
      <c r="C1394" s="32" t="s">
        <v>2351</v>
      </c>
      <c r="D1394" s="32" t="s">
        <v>22</v>
      </c>
      <c r="E1394" s="30" t="s">
        <v>558</v>
      </c>
      <c r="F1394" s="32" t="str">
        <f>VLOOKUP(C1394,_RESOURCE_MAP[],2,FALSE)</f>
        <v>LCM Package</v>
      </c>
      <c r="G1394" s="46" t="str">
        <f>CONCATENATE(F1394," ",VLOOKUP(E1394,_FIELDS_DESCRIPTION_MAP[],2,FALSE))</f>
        <v>LCM Package unique identifier.</v>
      </c>
      <c r="H1394" s="31" t="s">
        <v>565</v>
      </c>
      <c r="I1394" s="31" t="s">
        <v>572</v>
      </c>
      <c r="J1394" s="30" t="s">
        <v>1</v>
      </c>
      <c r="K1394" s="47" t="s">
        <v>1</v>
      </c>
      <c r="L1394" s="47" t="s">
        <v>1</v>
      </c>
      <c r="M1394" s="135" t="s">
        <v>1</v>
      </c>
      <c r="N1394" s="52" t="str">
        <f t="shared" si="21"/>
        <v>-</v>
      </c>
    </row>
    <row r="1395" spans="1:14" s="1" customFormat="1" x14ac:dyDescent="0.25">
      <c r="A1395" s="33">
        <f>VLOOKUP(C1395,_RESOURCE_MAP[],3,FALSE)</f>
        <v>2</v>
      </c>
      <c r="B1395" s="25" t="str">
        <f>IFERROR(VLOOKUP(C1395,_PACKAGES_MAP[],3,FALSE),"-")</f>
        <v>LCM</v>
      </c>
      <c r="C1395" s="32" t="s">
        <v>2351</v>
      </c>
      <c r="D1395" s="32" t="s">
        <v>22</v>
      </c>
      <c r="E1395" s="30" t="s">
        <v>2407</v>
      </c>
      <c r="F1395" s="32" t="str">
        <f>VLOOKUP(C1395,_RESOURCE_MAP[],2,FALSE)</f>
        <v>LCM Package</v>
      </c>
      <c r="G1395" s="46" t="str">
        <f>CONCATENATE(F1395," ",VLOOKUP(E1395,_FIELDS_DESCRIPTION_MAP[],2,FALSE))</f>
        <v>LCM Package size.</v>
      </c>
      <c r="H1395" s="31" t="s">
        <v>570</v>
      </c>
      <c r="I1395" s="31" t="s">
        <v>572</v>
      </c>
      <c r="J1395" s="31" t="s">
        <v>1</v>
      </c>
      <c r="K1395" s="47" t="s">
        <v>1</v>
      </c>
      <c r="L1395" s="47" t="s">
        <v>1205</v>
      </c>
      <c r="M1395" s="47" t="s">
        <v>2408</v>
      </c>
      <c r="N1395" s="52" t="str">
        <f t="shared" si="21"/>
        <v>Possible values are &gt;= 0. Format is bits.</v>
      </c>
    </row>
    <row r="1396" spans="1:14" s="1" customFormat="1" x14ac:dyDescent="0.25">
      <c r="A1396" s="33">
        <f>VLOOKUP(C1396,_RESOURCE_MAP[],3,FALSE)</f>
        <v>2</v>
      </c>
      <c r="B1396" s="25" t="str">
        <f>IFERROR(VLOOKUP(C1396,_PACKAGES_MAP[],3,FALSE),"-")</f>
        <v>LCM</v>
      </c>
      <c r="C1396" s="32" t="s">
        <v>2351</v>
      </c>
      <c r="D1396" s="32" t="s">
        <v>22</v>
      </c>
      <c r="E1396" s="30" t="s">
        <v>2406</v>
      </c>
      <c r="F1396" s="32" t="str">
        <f>VLOOKUP(C1396,_RESOURCE_MAP[],2,FALSE)</f>
        <v>LCM Package</v>
      </c>
      <c r="G1396" s="46" t="str">
        <f>CONCATENATE(F1396," ",VLOOKUP(E1396,_FIELDS_DESCRIPTION_MAP[],2,FALSE))</f>
        <v>LCM Package instalation timestamp.</v>
      </c>
      <c r="H1396" s="32" t="s">
        <v>606</v>
      </c>
      <c r="I1396" s="31" t="s">
        <v>572</v>
      </c>
      <c r="J1396" s="31" t="s">
        <v>1</v>
      </c>
      <c r="K1396" s="47" t="s">
        <v>1</v>
      </c>
      <c r="L1396" s="47" t="s">
        <v>1</v>
      </c>
      <c r="M1396" s="34" t="s">
        <v>1934</v>
      </c>
      <c r="N1396" s="52" t="str">
        <f t="shared" si="21"/>
        <v>Format is yyyy-mm-ddThh:mm:ss.nnnnnn+|-hh:mm  (UTC ISO 8601).</v>
      </c>
    </row>
    <row r="1397" spans="1:14" s="1" customFormat="1" x14ac:dyDescent="0.25">
      <c r="A1397" s="33">
        <f>VLOOKUP(C1397,_RESOURCE_MAP[],3,FALSE)</f>
        <v>2</v>
      </c>
      <c r="B1397" s="25" t="str">
        <f>IFERROR(VLOOKUP(C1397,_PACKAGES_MAP[],3,FALSE),"-")</f>
        <v>LCM</v>
      </c>
      <c r="C1397" s="32" t="s">
        <v>2351</v>
      </c>
      <c r="D1397" s="32" t="s">
        <v>22</v>
      </c>
      <c r="E1397" s="30" t="s">
        <v>2404</v>
      </c>
      <c r="F1397" s="32" t="str">
        <f>VLOOKUP(C1397,_RESOURCE_MAP[],2,FALSE)</f>
        <v>LCM Package</v>
      </c>
      <c r="G1397" s="46" t="str">
        <f>CONCATENATE(F1397," ",VLOOKUP(E1397,_FIELDS_DESCRIPTION_MAP[],2,FALSE))</f>
        <v>LCM Package license type.</v>
      </c>
      <c r="H1397" s="31" t="s">
        <v>565</v>
      </c>
      <c r="I1397" s="31" t="s">
        <v>572</v>
      </c>
      <c r="J1397" s="31" t="s">
        <v>1</v>
      </c>
      <c r="K1397" s="47" t="s">
        <v>1</v>
      </c>
      <c r="L1397" s="47" t="s">
        <v>1</v>
      </c>
      <c r="M1397" s="47" t="s">
        <v>1</v>
      </c>
      <c r="N1397" s="52" t="str">
        <f t="shared" si="21"/>
        <v>-</v>
      </c>
    </row>
    <row r="1398" spans="1:14" s="1" customFormat="1" x14ac:dyDescent="0.25">
      <c r="A1398" s="33">
        <f>VLOOKUP(C1398,_RESOURCE_MAP[],3,FALSE)</f>
        <v>2</v>
      </c>
      <c r="B1398" s="25" t="str">
        <f>IFERROR(VLOOKUP(C1398,_PACKAGES_MAP[],3,FALSE),"-")</f>
        <v>LCM</v>
      </c>
      <c r="C1398" s="32" t="s">
        <v>2351</v>
      </c>
      <c r="D1398" s="32" t="s">
        <v>22</v>
      </c>
      <c r="E1398" s="30" t="s">
        <v>360</v>
      </c>
      <c r="F1398" s="32" t="str">
        <f>VLOOKUP(C1398,_RESOURCE_MAP[],2,FALSE)</f>
        <v>LCM Package</v>
      </c>
      <c r="G1398" s="46" t="str">
        <f>CONCATENATE(F1398," ",VLOOKUP(E1398,_FIELDS_DESCRIPTION_MAP[],2,FALSE))</f>
        <v>LCM Package name (alias).</v>
      </c>
      <c r="H1398" s="31" t="s">
        <v>565</v>
      </c>
      <c r="I1398" s="31" t="s">
        <v>572</v>
      </c>
      <c r="J1398" s="31" t="s">
        <v>1</v>
      </c>
      <c r="K1398" s="47" t="s">
        <v>1</v>
      </c>
      <c r="L1398" s="47" t="s">
        <v>1</v>
      </c>
      <c r="M1398" s="47" t="s">
        <v>1</v>
      </c>
      <c r="N1398" s="52" t="str">
        <f t="shared" si="21"/>
        <v>-</v>
      </c>
    </row>
    <row r="1399" spans="1:14" s="1" customFormat="1" x14ac:dyDescent="0.25">
      <c r="A1399" s="33">
        <f>VLOOKUP(C1399,_RESOURCE_MAP[],3,FALSE)</f>
        <v>2</v>
      </c>
      <c r="B1399" s="25" t="str">
        <f>IFERROR(VLOOKUP(C1399,_PACKAGES_MAP[],3,FALSE),"-")</f>
        <v>LCM</v>
      </c>
      <c r="C1399" s="32" t="s">
        <v>2351</v>
      </c>
      <c r="D1399" s="32" t="s">
        <v>22</v>
      </c>
      <c r="E1399" s="30" t="s">
        <v>2402</v>
      </c>
      <c r="F1399" s="32" t="str">
        <f>VLOOKUP(C1399,_RESOURCE_MAP[],2,FALSE)</f>
        <v>LCM Package</v>
      </c>
      <c r="G1399" s="46" t="str">
        <f>CONCATENATE(F1399," ",VLOOKUP(E1399,_FIELDS_DESCRIPTION_MAP[],2,FALSE))</f>
        <v>LCM Package section.</v>
      </c>
      <c r="H1399" s="31" t="s">
        <v>565</v>
      </c>
      <c r="I1399" s="31" t="s">
        <v>572</v>
      </c>
      <c r="J1399" s="31" t="s">
        <v>1</v>
      </c>
      <c r="K1399" s="47" t="s">
        <v>1</v>
      </c>
      <c r="L1399" s="47" t="s">
        <v>1</v>
      </c>
      <c r="M1399" s="47" t="s">
        <v>1</v>
      </c>
      <c r="N1399" s="52" t="str">
        <f t="shared" si="21"/>
        <v>-</v>
      </c>
    </row>
    <row r="1400" spans="1:14" s="1" customFormat="1" x14ac:dyDescent="0.25">
      <c r="A1400" s="33">
        <f>VLOOKUP(C1400,_RESOURCE_MAP[],3,FALSE)</f>
        <v>2</v>
      </c>
      <c r="B1400" s="25" t="str">
        <f>IFERROR(VLOOKUP(C1400,_PACKAGES_MAP[],3,FALSE),"-")</f>
        <v>LCM</v>
      </c>
      <c r="C1400" s="32" t="s">
        <v>2351</v>
      </c>
      <c r="D1400" s="32" t="s">
        <v>22</v>
      </c>
      <c r="E1400" s="30" t="s">
        <v>834</v>
      </c>
      <c r="F1400" s="32" t="str">
        <f>VLOOKUP(C1400,_RESOURCE_MAP[],2,FALSE)</f>
        <v>LCM Package</v>
      </c>
      <c r="G1400" s="46" t="str">
        <f>CONCATENATE(F1400," ",VLOOKUP(E1400,_FIELDS_DESCRIPTION_MAP[],2,FALSE))</f>
        <v>LCM Package source address.</v>
      </c>
      <c r="H1400" s="31" t="s">
        <v>565</v>
      </c>
      <c r="I1400" s="31" t="s">
        <v>572</v>
      </c>
      <c r="J1400" s="31" t="s">
        <v>1</v>
      </c>
      <c r="K1400" s="47" t="s">
        <v>1</v>
      </c>
      <c r="L1400" s="47" t="s">
        <v>1</v>
      </c>
      <c r="M1400" s="47" t="s">
        <v>1</v>
      </c>
      <c r="N1400" s="52" t="str">
        <f t="shared" si="21"/>
        <v>-</v>
      </c>
    </row>
    <row r="1401" spans="1:14" s="1" customFormat="1" x14ac:dyDescent="0.25">
      <c r="A1401" s="33">
        <f>VLOOKUP(C1401,_RESOURCE_MAP[],3,FALSE)</f>
        <v>2</v>
      </c>
      <c r="B1401" s="25" t="str">
        <f>IFERROR(VLOOKUP(C1401,_PACKAGES_MAP[],3,FALSE),"-")</f>
        <v>LCM</v>
      </c>
      <c r="C1401" s="32" t="s">
        <v>2351</v>
      </c>
      <c r="D1401" s="32" t="s">
        <v>22</v>
      </c>
      <c r="E1401" s="30" t="s">
        <v>835</v>
      </c>
      <c r="F1401" s="32" t="str">
        <f>VLOOKUP(C1401,_RESOURCE_MAP[],2,FALSE)</f>
        <v>LCM Package</v>
      </c>
      <c r="G1401" s="46" t="str">
        <f>CONCATENATE(F1401," ",VLOOKUP(E1401,_FIELDS_DESCRIPTION_MAP[],2,FALSE))</f>
        <v>LCM Package source port.</v>
      </c>
      <c r="H1401" s="31" t="s">
        <v>570</v>
      </c>
      <c r="I1401" s="31" t="s">
        <v>572</v>
      </c>
      <c r="J1401" s="31" t="s">
        <v>1</v>
      </c>
      <c r="K1401" s="47" t="s">
        <v>1</v>
      </c>
      <c r="L1401" s="47" t="s">
        <v>1258</v>
      </c>
      <c r="M1401" s="47" t="s">
        <v>1</v>
      </c>
      <c r="N1401" s="52" t="str">
        <f t="shared" si="21"/>
        <v xml:space="preserve">Possible values are 0-65535. </v>
      </c>
    </row>
    <row r="1402" spans="1:14" s="1" customFormat="1" x14ac:dyDescent="0.25">
      <c r="A1402" s="33">
        <f>VLOOKUP(C1402,_RESOURCE_MAP[],3,FALSE)</f>
        <v>2</v>
      </c>
      <c r="B1402" s="25" t="str">
        <f>IFERROR(VLOOKUP(C1402,_PACKAGES_MAP[],3,FALSE),"-")</f>
        <v>LCM</v>
      </c>
      <c r="C1402" s="32" t="s">
        <v>2351</v>
      </c>
      <c r="D1402" s="32" t="s">
        <v>22</v>
      </c>
      <c r="E1402" s="30" t="s">
        <v>836</v>
      </c>
      <c r="F1402" s="32" t="str">
        <f>VLOOKUP(C1402,_RESOURCE_MAP[],2,FALSE)</f>
        <v>LCM Package</v>
      </c>
      <c r="G1402" s="46" t="str">
        <f>CONCATENATE(F1402," ",VLOOKUP(E1402,_FIELDS_DESCRIPTION_MAP[],2,FALSE))</f>
        <v>LCM Package source protocol.</v>
      </c>
      <c r="H1402" s="31" t="s">
        <v>565</v>
      </c>
      <c r="I1402" s="31" t="s">
        <v>572</v>
      </c>
      <c r="J1402" s="31" t="s">
        <v>1</v>
      </c>
      <c r="K1402" s="47" t="s">
        <v>1</v>
      </c>
      <c r="L1402" s="47" t="s">
        <v>2507</v>
      </c>
      <c r="M1402" s="47" t="s">
        <v>1</v>
      </c>
      <c r="N1402" s="52" t="str">
        <f t="shared" si="21"/>
        <v xml:space="preserve">Possible values are HTTP, HTTPS, FTP, SFTP, FS. </v>
      </c>
    </row>
    <row r="1403" spans="1:14" s="1" customFormat="1" x14ac:dyDescent="0.25">
      <c r="A1403" s="33">
        <f>VLOOKUP(C1403,_RESOURCE_MAP[],3,FALSE)</f>
        <v>2</v>
      </c>
      <c r="B1403" s="25" t="str">
        <f>IFERROR(VLOOKUP(C1403,_PACKAGES_MAP[],3,FALSE),"-")</f>
        <v>LCM</v>
      </c>
      <c r="C1403" s="32" t="s">
        <v>2351</v>
      </c>
      <c r="D1403" s="32" t="s">
        <v>22</v>
      </c>
      <c r="E1403" s="30" t="s">
        <v>2506</v>
      </c>
      <c r="F1403" s="32" t="str">
        <f>VLOOKUP(C1403,_RESOURCE_MAP[],2,FALSE)</f>
        <v>LCM Package</v>
      </c>
      <c r="G1403" s="46" t="str">
        <f>CONCATENATE(F1403," ",VLOOKUP(E1403,_FIELDS_DESCRIPTION_MAP[],2,FALSE))</f>
        <v>LCM Package source resource.</v>
      </c>
      <c r="H1403" s="31" t="s">
        <v>565</v>
      </c>
      <c r="I1403" s="31" t="s">
        <v>572</v>
      </c>
      <c r="J1403" s="31" t="s">
        <v>1</v>
      </c>
      <c r="K1403" s="47" t="s">
        <v>1</v>
      </c>
      <c r="L1403" s="47" t="s">
        <v>1</v>
      </c>
      <c r="M1403" s="47" t="s">
        <v>1</v>
      </c>
      <c r="N1403" s="52" t="str">
        <f t="shared" si="21"/>
        <v>-</v>
      </c>
    </row>
    <row r="1404" spans="1:14" s="1" customFormat="1" x14ac:dyDescent="0.25">
      <c r="A1404" s="33">
        <f>VLOOKUP(C1404,_RESOURCE_MAP[],3,FALSE)</f>
        <v>2</v>
      </c>
      <c r="B1404" s="25" t="str">
        <f>IFERROR(VLOOKUP(C1404,_PACKAGES_MAP[],3,FALSE),"-")</f>
        <v>LCM</v>
      </c>
      <c r="C1404" s="32" t="s">
        <v>2351</v>
      </c>
      <c r="D1404" s="32" t="s">
        <v>22</v>
      </c>
      <c r="E1404" s="30" t="s">
        <v>579</v>
      </c>
      <c r="F1404" s="32" t="str">
        <f>VLOOKUP(C1404,_RESOURCE_MAP[],2,FALSE)</f>
        <v>LCM Package</v>
      </c>
      <c r="G1404" s="46" t="str">
        <f>CONCATENATE(F1404," ",VLOOKUP(E1404,_FIELDS_DESCRIPTION_MAP[],2,FALSE))</f>
        <v>LCM Package operational status.</v>
      </c>
      <c r="H1404" s="31" t="s">
        <v>565</v>
      </c>
      <c r="I1404" s="31" t="s">
        <v>572</v>
      </c>
      <c r="J1404" s="31" t="s">
        <v>1</v>
      </c>
      <c r="K1404" s="47" t="s">
        <v>1</v>
      </c>
      <c r="L1404" s="49" t="s">
        <v>2621</v>
      </c>
      <c r="M1404" s="49" t="s">
        <v>1</v>
      </c>
      <c r="N1404" s="52" t="str">
        <f t="shared" si="21"/>
        <v xml:space="preserve">Possible values are Downloading, "Downloaded", Installing", "Installed", "Starting", "Running", "Stopping", "Uninstalling" , "Error". </v>
      </c>
    </row>
    <row r="1405" spans="1:14" s="1" customFormat="1" x14ac:dyDescent="0.25">
      <c r="A1405" s="33">
        <f>VLOOKUP(C1405,_RESOURCE_MAP[],3,FALSE)</f>
        <v>2</v>
      </c>
      <c r="B1405" s="25" t="str">
        <f>IFERROR(VLOOKUP(C1405,_PACKAGES_MAP[],3,FALSE),"-")</f>
        <v>LCM</v>
      </c>
      <c r="C1405" s="32" t="s">
        <v>2351</v>
      </c>
      <c r="D1405" s="32" t="s">
        <v>22</v>
      </c>
      <c r="E1405" s="31" t="s">
        <v>2511</v>
      </c>
      <c r="F1405" s="32" t="str">
        <f>VLOOKUP(C1405,_RESOURCE_MAP[],2,FALSE)</f>
        <v>LCM Package</v>
      </c>
      <c r="G1405" s="46" t="str">
        <f>CONCATENATE(F1405," ",VLOOKUP(E1405,_FIELDS_DESCRIPTION_MAP[],2,FALSE))</f>
        <v>LCM Package universal unique identifier</v>
      </c>
      <c r="H1405" s="31" t="s">
        <v>565</v>
      </c>
      <c r="I1405" s="31" t="s">
        <v>572</v>
      </c>
      <c r="J1405" s="30" t="s">
        <v>1</v>
      </c>
      <c r="K1405" s="47" t="s">
        <v>1</v>
      </c>
      <c r="L1405" s="47" t="s">
        <v>2516</v>
      </c>
      <c r="M1405" s="47" t="s">
        <v>2510</v>
      </c>
      <c r="N1405" s="52" t="str">
        <f t="shared" si="21"/>
        <v>Possible values are any string with 32 chars. Format is Universally Unique Identifier (UUID) - RFC4122.</v>
      </c>
    </row>
    <row r="1406" spans="1:14" s="1" customFormat="1" x14ac:dyDescent="0.25">
      <c r="A1406" s="33">
        <f>VLOOKUP(C1406,_RESOURCE_MAP[],3,FALSE)</f>
        <v>2</v>
      </c>
      <c r="B1406" s="25" t="str">
        <f>IFERROR(VLOOKUP(C1406,_PACKAGES_MAP[],3,FALSE),"-")</f>
        <v>LCM</v>
      </c>
      <c r="C1406" s="32" t="s">
        <v>2351</v>
      </c>
      <c r="D1406" s="32" t="s">
        <v>22</v>
      </c>
      <c r="E1406" s="30" t="s">
        <v>2374</v>
      </c>
      <c r="F1406" s="32" t="str">
        <f>VLOOKUP(C1406,_RESOURCE_MAP[],2,FALSE)</f>
        <v>LCM Package</v>
      </c>
      <c r="G1406" s="46" t="str">
        <f>CONCATENATE(F1406," ",VLOOKUP(E1406,_FIELDS_DESCRIPTION_MAP[],2,FALSE))</f>
        <v>LCM Package vendor name.</v>
      </c>
      <c r="H1406" s="31" t="s">
        <v>565</v>
      </c>
      <c r="I1406" s="31" t="s">
        <v>572</v>
      </c>
      <c r="J1406" s="31" t="s">
        <v>1</v>
      </c>
      <c r="K1406" s="47" t="s">
        <v>1</v>
      </c>
      <c r="L1406" s="47" t="s">
        <v>1</v>
      </c>
      <c r="M1406" s="47" t="s">
        <v>1</v>
      </c>
      <c r="N1406" s="52" t="str">
        <f t="shared" si="21"/>
        <v>-</v>
      </c>
    </row>
    <row r="1407" spans="1:14" s="1" customFormat="1" x14ac:dyDescent="0.25">
      <c r="A1407" s="33">
        <f>VLOOKUP(C1407,_RESOURCE_MAP[],3,FALSE)</f>
        <v>2</v>
      </c>
      <c r="B1407" s="25" t="str">
        <f>IFERROR(VLOOKUP(C1407,_PACKAGES_MAP[],3,FALSE),"-")</f>
        <v>LCM</v>
      </c>
      <c r="C1407" s="32" t="s">
        <v>2351</v>
      </c>
      <c r="D1407" s="32" t="s">
        <v>22</v>
      </c>
      <c r="E1407" s="30" t="s">
        <v>668</v>
      </c>
      <c r="F1407" s="32" t="str">
        <f>VLOOKUP(C1407,_RESOURCE_MAP[],2,FALSE)</f>
        <v>LCM Package</v>
      </c>
      <c r="G1407" s="46" t="str">
        <f>CONCATENATE(F1407," ",VLOOKUP(E1407,_FIELDS_DESCRIPTION_MAP[],2,FALSE))</f>
        <v>LCM Package version or release number.</v>
      </c>
      <c r="H1407" s="31" t="s">
        <v>565</v>
      </c>
      <c r="I1407" s="31" t="s">
        <v>572</v>
      </c>
      <c r="J1407" s="31" t="s">
        <v>1</v>
      </c>
      <c r="K1407" s="47" t="s">
        <v>1</v>
      </c>
      <c r="L1407" s="47" t="s">
        <v>1</v>
      </c>
      <c r="M1407" s="47" t="s">
        <v>1</v>
      </c>
      <c r="N1407" s="52" t="str">
        <f t="shared" si="21"/>
        <v>-</v>
      </c>
    </row>
    <row r="1408" spans="1:14" s="1" customFormat="1" x14ac:dyDescent="0.25">
      <c r="A1408" s="129">
        <f>VLOOKUP(C1408,_RESOURCE_MAP[],3,FALSE)</f>
        <v>2</v>
      </c>
      <c r="B1408" s="121" t="str">
        <f>IFERROR(VLOOKUP(C1408,_PACKAGES_MAP[],3,FALSE),"-")</f>
        <v>LCM</v>
      </c>
      <c r="C1408" s="32" t="s">
        <v>2351</v>
      </c>
      <c r="D1408" s="130" t="s">
        <v>2613</v>
      </c>
      <c r="E1408" s="130" t="s">
        <v>2615</v>
      </c>
      <c r="F1408" s="131" t="str">
        <f>VLOOKUP(C1408,_RESOURCE_MAP[],2,FALSE)</f>
        <v>LCM Package</v>
      </c>
      <c r="G1408" s="132" t="str">
        <f>CONCATENATE(F1408," ",VLOOKUP(E1408,_FIELDS_DESCRIPTION_MAP[],2,FALSE))</f>
        <v>LCM Package raw configuration file settings encoded as a string</v>
      </c>
      <c r="H1408" s="130" t="s">
        <v>565</v>
      </c>
      <c r="I1408" s="130" t="s">
        <v>564</v>
      </c>
      <c r="J1408" s="130" t="s">
        <v>552</v>
      </c>
      <c r="K1408" s="133" t="s">
        <v>1</v>
      </c>
      <c r="L1408" s="133" t="s">
        <v>1</v>
      </c>
      <c r="M1408" s="133" t="s">
        <v>1</v>
      </c>
      <c r="N1408" s="128" t="str">
        <f t="shared" si="21"/>
        <v>-</v>
      </c>
    </row>
    <row r="1409" spans="1:14" s="1" customFormat="1" x14ac:dyDescent="0.25">
      <c r="A1409" s="33">
        <f>VLOOKUP(C1409,_RESOURCE_MAP[],3,FALSE)</f>
        <v>2</v>
      </c>
      <c r="B1409" s="25" t="str">
        <f>IFERROR(VLOOKUP(C1409,_PACKAGES_MAP[],3,FALSE),"-")</f>
        <v>LCM</v>
      </c>
      <c r="C1409" s="32" t="s">
        <v>2351</v>
      </c>
      <c r="D1409" s="32" t="s">
        <v>21</v>
      </c>
      <c r="E1409" s="31" t="s">
        <v>3</v>
      </c>
      <c r="F1409" s="32" t="str">
        <f>VLOOKUP(C1409,_RESOURCE_MAP[],2,FALSE)</f>
        <v>LCM Package</v>
      </c>
      <c r="G1409" s="46" t="str">
        <f>CONCATENATE(F1409," ",VLOOKUP(E1409,_FIELDS_DESCRIPTION_MAP[],2,FALSE))</f>
        <v>LCM Package description.</v>
      </c>
      <c r="H1409" s="31" t="s">
        <v>565</v>
      </c>
      <c r="I1409" s="31" t="s">
        <v>564</v>
      </c>
      <c r="J1409" s="31" t="s">
        <v>561</v>
      </c>
      <c r="K1409" s="48" t="s">
        <v>1</v>
      </c>
      <c r="L1409" s="48" t="s">
        <v>1</v>
      </c>
      <c r="M1409" s="48" t="s">
        <v>1</v>
      </c>
      <c r="N1409" s="52" t="str">
        <f t="shared" si="21"/>
        <v>-</v>
      </c>
    </row>
    <row r="1410" spans="1:14" s="1" customFormat="1" x14ac:dyDescent="0.25">
      <c r="A1410" s="33">
        <f>VLOOKUP(C1410,_RESOURCE_MAP[],3,FALSE)</f>
        <v>2</v>
      </c>
      <c r="B1410" s="25" t="str">
        <f>IFERROR(VLOOKUP(C1410,_PACKAGES_MAP[],3,FALSE),"-")</f>
        <v>LCM</v>
      </c>
      <c r="C1410" s="32" t="s">
        <v>2351</v>
      </c>
      <c r="D1410" s="32" t="s">
        <v>21</v>
      </c>
      <c r="E1410" s="31" t="s">
        <v>566</v>
      </c>
      <c r="F1410" s="32" t="str">
        <f>VLOOKUP(C1410,_RESOURCE_MAP[],2,FALSE)</f>
        <v>LCM Package</v>
      </c>
      <c r="G1410" s="46" t="str">
        <f>CONCATENATE(F1410," ",VLOOKUP(E1410,_FIELDS_DESCRIPTION_MAP[],2,FALSE))</f>
        <v>LCM Package administrative status.</v>
      </c>
      <c r="H1410" s="31" t="s">
        <v>567</v>
      </c>
      <c r="I1410" s="31" t="s">
        <v>564</v>
      </c>
      <c r="J1410" s="31" t="s">
        <v>561</v>
      </c>
      <c r="K1410" s="140" t="s">
        <v>1</v>
      </c>
      <c r="L1410" s="140" t="s">
        <v>1</v>
      </c>
      <c r="M1410" s="140" t="s">
        <v>1</v>
      </c>
      <c r="N1410" s="73" t="str">
        <f t="shared" ref="N1410:N1411" si="22">IF(AND(K1410="-",L1410="-",M1410="-"),"-",CONCATENATE(IF(K1410="-","",CONCATENATE("Default Value is """,K1410,""". ")),IF(L1410="-","",CONCATENATE("Possible values are ",L1410,". ")),IF(M1410="-","",CONCATENATE("Format is ",M1410,"."))))</f>
        <v>-</v>
      </c>
    </row>
    <row r="1411" spans="1:14" s="1" customFormat="1" x14ac:dyDescent="0.25">
      <c r="A1411" s="33">
        <f>VLOOKUP(C1411,_RESOURCE_MAP[],3,FALSE)</f>
        <v>2</v>
      </c>
      <c r="B1411" s="25" t="str">
        <f>IFERROR(VLOOKUP(C1411,_PACKAGES_MAP[],3,FALSE),"-")</f>
        <v>LCM</v>
      </c>
      <c r="C1411" s="32" t="s">
        <v>2351</v>
      </c>
      <c r="D1411" s="32" t="s">
        <v>21</v>
      </c>
      <c r="E1411" s="31" t="s">
        <v>360</v>
      </c>
      <c r="F1411" s="32" t="str">
        <f>VLOOKUP(C1411,_RESOURCE_MAP[],2,FALSE)</f>
        <v>LCM Package</v>
      </c>
      <c r="G1411" s="46" t="str">
        <f>CONCATENATE(F1411," ",VLOOKUP(E1411,_FIELDS_DESCRIPTION_MAP[],2,FALSE))</f>
        <v>LCM Package name (alias).</v>
      </c>
      <c r="H1411" s="31" t="s">
        <v>565</v>
      </c>
      <c r="I1411" s="31" t="s">
        <v>564</v>
      </c>
      <c r="J1411" s="31" t="s">
        <v>561</v>
      </c>
      <c r="K1411" s="140" t="s">
        <v>1</v>
      </c>
      <c r="L1411" s="140" t="s">
        <v>1</v>
      </c>
      <c r="M1411" s="140" t="s">
        <v>1</v>
      </c>
      <c r="N1411" s="73" t="str">
        <f t="shared" si="22"/>
        <v>-</v>
      </c>
    </row>
    <row r="1412" spans="1:14" s="1" customFormat="1" x14ac:dyDescent="0.25">
      <c r="A1412" s="33">
        <f>VLOOKUP(C1412,_RESOURCE_MAP[],3,FALSE)</f>
        <v>2</v>
      </c>
      <c r="B1412" s="25" t="str">
        <f>IFERROR(VLOOKUP(C1412,_PACKAGES_MAP[],3,FALSE),"-")</f>
        <v>-</v>
      </c>
      <c r="C1412" s="32" t="s">
        <v>474</v>
      </c>
      <c r="D1412" s="32" t="s">
        <v>22</v>
      </c>
      <c r="E1412" s="32" t="s">
        <v>715</v>
      </c>
      <c r="F1412" s="32" t="str">
        <f>VLOOKUP(C1412,_RESOURCE_MAP[],2,FALSE)</f>
        <v>Web-GUI</v>
      </c>
      <c r="G1412" s="46" t="str">
        <f>CONCATENATE(F1412," ",VLOOKUP(E1412,_FIELDS_DESCRIPTION_MAP[],2,FALSE))</f>
        <v>Web-GUI maximum allowed number of concurrent connections.</v>
      </c>
      <c r="H1412" s="32" t="s">
        <v>570</v>
      </c>
      <c r="I1412" s="32" t="s">
        <v>572</v>
      </c>
      <c r="J1412" s="32" t="s">
        <v>1</v>
      </c>
      <c r="K1412" s="34" t="s">
        <v>1</v>
      </c>
      <c r="L1412" s="34" t="s">
        <v>1204</v>
      </c>
      <c r="M1412" s="34" t="s">
        <v>1</v>
      </c>
      <c r="N1412" s="52" t="str">
        <f t="shared" ref="N1412:N1427" si="23">IF(AND(K1412="-",L1412="-",M1412="-"),"-",CONCATENATE(IF(K1412="-","",CONCATENATE("Default Value is """,K1412,""". ")),IF(L1412="-","",CONCATENATE("Possible values are ",L1412,". ")),IF(M1412="-","",CONCATENATE("Format is ",M1412,"."))))</f>
        <v xml:space="preserve">Possible values are Integer &gt;= 1. </v>
      </c>
    </row>
    <row r="1413" spans="1:14" s="1" customFormat="1" x14ac:dyDescent="0.25">
      <c r="A1413" s="33">
        <f>VLOOKUP(C1413,_RESOURCE_MAP[],3,FALSE)</f>
        <v>2</v>
      </c>
      <c r="B1413" s="25" t="str">
        <f>IFERROR(VLOOKUP(C1413,_PACKAGES_MAP[],3,FALSE),"-")</f>
        <v>-</v>
      </c>
      <c r="C1413" s="32" t="s">
        <v>474</v>
      </c>
      <c r="D1413" s="32" t="s">
        <v>22</v>
      </c>
      <c r="E1413" s="32" t="s">
        <v>716</v>
      </c>
      <c r="F1413" s="32" t="str">
        <f>VLOOKUP(C1413,_RESOURCE_MAP[],2,FALSE)</f>
        <v>Web-GUI</v>
      </c>
      <c r="G1413" s="46" t="str">
        <f>CONCATENATE(F1413," ",VLOOKUP(E1413,_FIELDS_DESCRIPTION_MAP[],2,FALSE))</f>
        <v>Web-GUI session timeout timer.</v>
      </c>
      <c r="H1413" s="32" t="s">
        <v>570</v>
      </c>
      <c r="I1413" s="32" t="s">
        <v>572</v>
      </c>
      <c r="J1413" s="32" t="s">
        <v>1</v>
      </c>
      <c r="K1413" s="34" t="s">
        <v>1</v>
      </c>
      <c r="L1413" s="34" t="s">
        <v>1205</v>
      </c>
      <c r="M1413" s="34" t="s">
        <v>1206</v>
      </c>
      <c r="N1413" s="52" t="str">
        <f t="shared" si="23"/>
        <v>Possible values are &gt;= 0. Format is expressed in seconds.</v>
      </c>
    </row>
    <row r="1414" spans="1:14" s="1" customFormat="1" x14ac:dyDescent="0.25">
      <c r="A1414" s="33">
        <f>VLOOKUP(C1414,_RESOURCE_MAP[],3,FALSE)</f>
        <v>2</v>
      </c>
      <c r="B1414" s="25" t="str">
        <f>IFERROR(VLOOKUP(C1414,_PACKAGES_MAP[],3,FALSE),"-")</f>
        <v>-</v>
      </c>
      <c r="C1414" s="32" t="s">
        <v>474</v>
      </c>
      <c r="D1414" s="32" t="s">
        <v>22</v>
      </c>
      <c r="E1414" s="32" t="s">
        <v>566</v>
      </c>
      <c r="F1414" s="32" t="str">
        <f>VLOOKUP(C1414,_RESOURCE_MAP[],2,FALSE)</f>
        <v>Web-GUI</v>
      </c>
      <c r="G1414" s="46" t="str">
        <f>CONCATENATE(F1414," ",VLOOKUP(E1414,_FIELDS_DESCRIPTION_MAP[],2,FALSE))</f>
        <v>Web-GUI administrative status.</v>
      </c>
      <c r="H1414" s="32" t="s">
        <v>567</v>
      </c>
      <c r="I1414" s="32" t="s">
        <v>572</v>
      </c>
      <c r="J1414" s="32" t="s">
        <v>1</v>
      </c>
      <c r="K1414" s="34" t="s">
        <v>1</v>
      </c>
      <c r="L1414" s="34" t="s">
        <v>1184</v>
      </c>
      <c r="M1414" s="34" t="s">
        <v>1</v>
      </c>
      <c r="N1414" s="52" t="str">
        <f t="shared" si="23"/>
        <v xml:space="preserve">Possible values are "true" or "false". </v>
      </c>
    </row>
    <row r="1415" spans="1:14" s="1" customFormat="1" x14ac:dyDescent="0.25">
      <c r="A1415" s="33">
        <f>VLOOKUP(C1415,_RESOURCE_MAP[],3,FALSE)</f>
        <v>2</v>
      </c>
      <c r="B1415" s="25" t="str">
        <f>IFERROR(VLOOKUP(C1415,_PACKAGES_MAP[],3,FALSE),"-")</f>
        <v>-</v>
      </c>
      <c r="C1415" s="32" t="s">
        <v>474</v>
      </c>
      <c r="D1415" s="32" t="s">
        <v>22</v>
      </c>
      <c r="E1415" s="32" t="s">
        <v>575</v>
      </c>
      <c r="F1415" s="32" t="str">
        <f>VLOOKUP(C1415,_RESOURCE_MAP[],2,FALSE)</f>
        <v>Web-GUI</v>
      </c>
      <c r="G1415" s="46" t="str">
        <f>CONCATENATE(F1415," ",VLOOKUP(E1415,_FIELDS_DESCRIPTION_MAP[],2,FALSE))</f>
        <v>Web-GUI language/locale.</v>
      </c>
      <c r="H1415" s="32" t="s">
        <v>565</v>
      </c>
      <c r="I1415" s="32" t="s">
        <v>572</v>
      </c>
      <c r="J1415" s="32" t="s">
        <v>1</v>
      </c>
      <c r="K1415" s="34" t="s">
        <v>1</v>
      </c>
      <c r="L1415" s="34" t="s">
        <v>1190</v>
      </c>
      <c r="M1415" s="34" t="s">
        <v>1191</v>
      </c>
      <c r="N1415" s="52" t="str">
        <f t="shared" si="23"/>
        <v>Possible values are "EN", "DE," ES", "IT", "PT". Format is 2 char string in uppercase.</v>
      </c>
    </row>
    <row r="1416" spans="1:14" s="1" customFormat="1" x14ac:dyDescent="0.25">
      <c r="A1416" s="33">
        <f>VLOOKUP(C1416,_RESOURCE_MAP[],3,FALSE)</f>
        <v>2</v>
      </c>
      <c r="B1416" s="25" t="str">
        <f>IFERROR(VLOOKUP(C1416,_PACKAGES_MAP[],3,FALSE),"-")</f>
        <v>-</v>
      </c>
      <c r="C1416" s="32" t="s">
        <v>474</v>
      </c>
      <c r="D1416" s="32" t="s">
        <v>22</v>
      </c>
      <c r="E1416" s="32" t="s">
        <v>738</v>
      </c>
      <c r="F1416" s="32" t="str">
        <f>VLOOKUP(C1416,_RESOURCE_MAP[],2,FALSE)</f>
        <v>Web-GUI</v>
      </c>
      <c r="G1416" s="46" t="str">
        <f>CONCATENATE(F1416," ",VLOOKUP(E1416,_FIELDS_DESCRIPTION_MAP[],2,FALSE))</f>
        <v>Web-GUI enable HTTP protocol flag.</v>
      </c>
      <c r="H1416" s="32" t="s">
        <v>567</v>
      </c>
      <c r="I1416" s="32" t="s">
        <v>572</v>
      </c>
      <c r="J1416" s="32" t="s">
        <v>1</v>
      </c>
      <c r="K1416" s="34" t="s">
        <v>1</v>
      </c>
      <c r="L1416" s="34" t="s">
        <v>1184</v>
      </c>
      <c r="M1416" s="34" t="s">
        <v>1</v>
      </c>
      <c r="N1416" s="52" t="str">
        <f t="shared" si="23"/>
        <v xml:space="preserve">Possible values are "true" or "false". </v>
      </c>
    </row>
    <row r="1417" spans="1:14" s="1" customFormat="1" x14ac:dyDescent="0.25">
      <c r="A1417" s="33">
        <f>VLOOKUP(C1417,_RESOURCE_MAP[],3,FALSE)</f>
        <v>2</v>
      </c>
      <c r="B1417" s="25" t="str">
        <f>IFERROR(VLOOKUP(C1417,_PACKAGES_MAP[],3,FALSE),"-")</f>
        <v>-</v>
      </c>
      <c r="C1417" s="32" t="s">
        <v>474</v>
      </c>
      <c r="D1417" s="32" t="s">
        <v>22</v>
      </c>
      <c r="E1417" s="32" t="s">
        <v>739</v>
      </c>
      <c r="F1417" s="32" t="str">
        <f>VLOOKUP(C1417,_RESOURCE_MAP[],2,FALSE)</f>
        <v>Web-GUI</v>
      </c>
      <c r="G1417" s="46" t="str">
        <f>CONCATENATE(F1417," ",VLOOKUP(E1417,_FIELDS_DESCRIPTION_MAP[],2,FALSE))</f>
        <v>Web-GUI enable HTTPS protocol flag.</v>
      </c>
      <c r="H1417" s="32" t="s">
        <v>567</v>
      </c>
      <c r="I1417" s="32" t="s">
        <v>572</v>
      </c>
      <c r="J1417" s="32" t="s">
        <v>1</v>
      </c>
      <c r="K1417" s="34" t="s">
        <v>1</v>
      </c>
      <c r="L1417" s="34" t="s">
        <v>1184</v>
      </c>
      <c r="M1417" s="34" t="s">
        <v>1</v>
      </c>
      <c r="N1417" s="52" t="str">
        <f t="shared" si="23"/>
        <v xml:space="preserve">Possible values are "true" or "false". </v>
      </c>
    </row>
    <row r="1418" spans="1:14" s="1" customFormat="1" x14ac:dyDescent="0.25">
      <c r="A1418" s="33">
        <f>VLOOKUP(C1418,_RESOURCE_MAP[],3,FALSE)</f>
        <v>2</v>
      </c>
      <c r="B1418" s="25" t="str">
        <f>IFERROR(VLOOKUP(C1418,_PACKAGES_MAP[],3,FALSE),"-")</f>
        <v>-</v>
      </c>
      <c r="C1418" s="32" t="s">
        <v>474</v>
      </c>
      <c r="D1418" s="32" t="s">
        <v>22</v>
      </c>
      <c r="E1418" s="32" t="s">
        <v>579</v>
      </c>
      <c r="F1418" s="32" t="str">
        <f>VLOOKUP(C1418,_RESOURCE_MAP[],2,FALSE)</f>
        <v>Web-GUI</v>
      </c>
      <c r="G1418" s="46" t="str">
        <f>CONCATENATE(F1418," ",VLOOKUP(E1418,_FIELDS_DESCRIPTION_MAP[],2,FALSE))</f>
        <v>Web-GUI operational status.</v>
      </c>
      <c r="H1418" s="32" t="s">
        <v>565</v>
      </c>
      <c r="I1418" s="32" t="s">
        <v>572</v>
      </c>
      <c r="J1418" s="32" t="s">
        <v>1</v>
      </c>
      <c r="K1418" s="34" t="s">
        <v>1</v>
      </c>
      <c r="L1418" s="34" t="s">
        <v>1289</v>
      </c>
      <c r="M1418" s="34" t="s">
        <v>1</v>
      </c>
      <c r="N1418" s="52" t="str">
        <f t="shared" si="23"/>
        <v xml:space="preserve">Possible values are "Active", "Disabled", "Error". </v>
      </c>
    </row>
    <row r="1419" spans="1:14" s="1" customFormat="1" x14ac:dyDescent="0.25">
      <c r="A1419" s="33">
        <f>VLOOKUP(C1419,_RESOURCE_MAP[],3,FALSE)</f>
        <v>2</v>
      </c>
      <c r="B1419" s="25" t="str">
        <f>IFERROR(VLOOKUP(C1419,_PACKAGES_MAP[],3,FALSE),"-")</f>
        <v>-</v>
      </c>
      <c r="C1419" s="32" t="s">
        <v>474</v>
      </c>
      <c r="D1419" s="32" t="s">
        <v>21</v>
      </c>
      <c r="E1419" s="32" t="s">
        <v>715</v>
      </c>
      <c r="F1419" s="32" t="str">
        <f>VLOOKUP(C1419,_RESOURCE_MAP[],2,FALSE)</f>
        <v>Web-GUI</v>
      </c>
      <c r="G1419" s="46" t="str">
        <f>CONCATENATE(F1419," ",VLOOKUP(E1419,_FIELDS_DESCRIPTION_MAP[],2,FALSE))</f>
        <v>Web-GUI maximum allowed number of concurrent connections.</v>
      </c>
      <c r="H1419" s="32" t="s">
        <v>570</v>
      </c>
      <c r="I1419" s="32" t="s">
        <v>564</v>
      </c>
      <c r="J1419" s="32" t="s">
        <v>561</v>
      </c>
      <c r="K1419" s="34" t="s">
        <v>1658</v>
      </c>
      <c r="L1419" s="34" t="s">
        <v>1204</v>
      </c>
      <c r="M1419" s="34" t="s">
        <v>1</v>
      </c>
      <c r="N1419" s="52" t="str">
        <f t="shared" si="23"/>
        <v xml:space="preserve">Default Value is "the existing configuration". Possible values are Integer &gt;= 1. </v>
      </c>
    </row>
    <row r="1420" spans="1:14" s="1" customFormat="1" x14ac:dyDescent="0.25">
      <c r="A1420" s="33">
        <f>VLOOKUP(C1420,_RESOURCE_MAP[],3,FALSE)</f>
        <v>2</v>
      </c>
      <c r="B1420" s="25" t="str">
        <f>IFERROR(VLOOKUP(C1420,_PACKAGES_MAP[],3,FALSE),"-")</f>
        <v>-</v>
      </c>
      <c r="C1420" s="32" t="s">
        <v>474</v>
      </c>
      <c r="D1420" s="32" t="s">
        <v>21</v>
      </c>
      <c r="E1420" s="32" t="s">
        <v>716</v>
      </c>
      <c r="F1420" s="32" t="str">
        <f>VLOOKUP(C1420,_RESOURCE_MAP[],2,FALSE)</f>
        <v>Web-GUI</v>
      </c>
      <c r="G1420" s="46" t="str">
        <f>CONCATENATE(F1420," ",VLOOKUP(E1420,_FIELDS_DESCRIPTION_MAP[],2,FALSE))</f>
        <v>Web-GUI session timeout timer.</v>
      </c>
      <c r="H1420" s="32" t="s">
        <v>570</v>
      </c>
      <c r="I1420" s="32" t="s">
        <v>564</v>
      </c>
      <c r="J1420" s="32" t="s">
        <v>561</v>
      </c>
      <c r="K1420" s="34" t="s">
        <v>1658</v>
      </c>
      <c r="L1420" s="34" t="s">
        <v>1205</v>
      </c>
      <c r="M1420" s="34" t="s">
        <v>1206</v>
      </c>
      <c r="N1420" s="52" t="str">
        <f t="shared" si="23"/>
        <v>Default Value is "the existing configuration". Possible values are &gt;= 0. Format is expressed in seconds.</v>
      </c>
    </row>
    <row r="1421" spans="1:14" s="1" customFormat="1" x14ac:dyDescent="0.25">
      <c r="A1421" s="33">
        <f>VLOOKUP(C1421,_RESOURCE_MAP[],3,FALSE)</f>
        <v>2</v>
      </c>
      <c r="B1421" s="25" t="str">
        <f>IFERROR(VLOOKUP(C1421,_PACKAGES_MAP[],3,FALSE),"-")</f>
        <v>-</v>
      </c>
      <c r="C1421" s="32" t="s">
        <v>474</v>
      </c>
      <c r="D1421" s="32" t="s">
        <v>21</v>
      </c>
      <c r="E1421" s="32" t="s">
        <v>566</v>
      </c>
      <c r="F1421" s="32" t="str">
        <f>VLOOKUP(C1421,_RESOURCE_MAP[],2,FALSE)</f>
        <v>Web-GUI</v>
      </c>
      <c r="G1421" s="46" t="str">
        <f>CONCATENATE(F1421," ",VLOOKUP(E1421,_FIELDS_DESCRIPTION_MAP[],2,FALSE))</f>
        <v>Web-GUI administrative status.</v>
      </c>
      <c r="H1421" s="32" t="s">
        <v>567</v>
      </c>
      <c r="I1421" s="32" t="s">
        <v>564</v>
      </c>
      <c r="J1421" s="32" t="s">
        <v>561</v>
      </c>
      <c r="K1421" s="34" t="s">
        <v>1658</v>
      </c>
      <c r="L1421" s="34" t="s">
        <v>1184</v>
      </c>
      <c r="M1421" s="34" t="s">
        <v>1</v>
      </c>
      <c r="N1421" s="52" t="str">
        <f t="shared" si="23"/>
        <v xml:space="preserve">Default Value is "the existing configuration". Possible values are "true" or "false". </v>
      </c>
    </row>
    <row r="1422" spans="1:14" s="1" customFormat="1" x14ac:dyDescent="0.25">
      <c r="A1422" s="33">
        <f>VLOOKUP(C1422,_RESOURCE_MAP[],3,FALSE)</f>
        <v>2</v>
      </c>
      <c r="B1422" s="25" t="str">
        <f>IFERROR(VLOOKUP(C1422,_PACKAGES_MAP[],3,FALSE),"-")</f>
        <v>-</v>
      </c>
      <c r="C1422" s="32" t="s">
        <v>474</v>
      </c>
      <c r="D1422" s="32" t="s">
        <v>21</v>
      </c>
      <c r="E1422" s="32" t="s">
        <v>575</v>
      </c>
      <c r="F1422" s="32" t="str">
        <f>VLOOKUP(C1422,_RESOURCE_MAP[],2,FALSE)</f>
        <v>Web-GUI</v>
      </c>
      <c r="G1422" s="46" t="str">
        <f>CONCATENATE(F1422," ",VLOOKUP(E1422,_FIELDS_DESCRIPTION_MAP[],2,FALSE))</f>
        <v>Web-GUI language/locale.</v>
      </c>
      <c r="H1422" s="32" t="s">
        <v>565</v>
      </c>
      <c r="I1422" s="32" t="s">
        <v>564</v>
      </c>
      <c r="J1422" s="32" t="s">
        <v>561</v>
      </c>
      <c r="K1422" s="34" t="s">
        <v>1658</v>
      </c>
      <c r="L1422" s="34" t="s">
        <v>1190</v>
      </c>
      <c r="M1422" s="34" t="s">
        <v>1191</v>
      </c>
      <c r="N1422" s="52" t="str">
        <f t="shared" si="23"/>
        <v>Default Value is "the existing configuration". Possible values are "EN", "DE," ES", "IT", "PT". Format is 2 char string in uppercase.</v>
      </c>
    </row>
    <row r="1423" spans="1:14" s="1" customFormat="1" x14ac:dyDescent="0.25">
      <c r="A1423" s="33">
        <f>VLOOKUP(C1423,_RESOURCE_MAP[],3,FALSE)</f>
        <v>2</v>
      </c>
      <c r="B1423" s="25" t="str">
        <f>IFERROR(VLOOKUP(C1423,_PACKAGES_MAP[],3,FALSE),"-")</f>
        <v>-</v>
      </c>
      <c r="C1423" s="32" t="s">
        <v>474</v>
      </c>
      <c r="D1423" s="32" t="s">
        <v>21</v>
      </c>
      <c r="E1423" s="32" t="s">
        <v>738</v>
      </c>
      <c r="F1423" s="32" t="str">
        <f>VLOOKUP(C1423,_RESOURCE_MAP[],2,FALSE)</f>
        <v>Web-GUI</v>
      </c>
      <c r="G1423" s="46" t="str">
        <f>CONCATENATE(F1423," ",VLOOKUP(E1423,_FIELDS_DESCRIPTION_MAP[],2,FALSE))</f>
        <v>Web-GUI enable HTTP protocol flag.</v>
      </c>
      <c r="H1423" s="32" t="s">
        <v>567</v>
      </c>
      <c r="I1423" s="32" t="s">
        <v>564</v>
      </c>
      <c r="J1423" s="32" t="s">
        <v>561</v>
      </c>
      <c r="K1423" s="34" t="s">
        <v>1658</v>
      </c>
      <c r="L1423" s="34" t="s">
        <v>1184</v>
      </c>
      <c r="M1423" s="34" t="s">
        <v>1</v>
      </c>
      <c r="N1423" s="52" t="str">
        <f t="shared" si="23"/>
        <v xml:space="preserve">Default Value is "the existing configuration". Possible values are "true" or "false". </v>
      </c>
    </row>
    <row r="1424" spans="1:14" s="1" customFormat="1" x14ac:dyDescent="0.25">
      <c r="A1424" s="33">
        <f>VLOOKUP(C1424,_RESOURCE_MAP[],3,FALSE)</f>
        <v>2</v>
      </c>
      <c r="B1424" s="25" t="str">
        <f>IFERROR(VLOOKUP(C1424,_PACKAGES_MAP[],3,FALSE),"-")</f>
        <v>-</v>
      </c>
      <c r="C1424" s="32" t="s">
        <v>474</v>
      </c>
      <c r="D1424" s="32" t="s">
        <v>21</v>
      </c>
      <c r="E1424" s="32" t="s">
        <v>739</v>
      </c>
      <c r="F1424" s="32" t="str">
        <f>VLOOKUP(C1424,_RESOURCE_MAP[],2,FALSE)</f>
        <v>Web-GUI</v>
      </c>
      <c r="G1424" s="46" t="str">
        <f>CONCATENATE(F1424," ",VLOOKUP(E1424,_FIELDS_DESCRIPTION_MAP[],2,FALSE))</f>
        <v>Web-GUI enable HTTPS protocol flag.</v>
      </c>
      <c r="H1424" s="32" t="s">
        <v>567</v>
      </c>
      <c r="I1424" s="32" t="s">
        <v>564</v>
      </c>
      <c r="J1424" s="32" t="s">
        <v>561</v>
      </c>
      <c r="K1424" s="34" t="s">
        <v>1658</v>
      </c>
      <c r="L1424" s="34" t="s">
        <v>1184</v>
      </c>
      <c r="M1424" s="34" t="s">
        <v>1</v>
      </c>
      <c r="N1424" s="52" t="str">
        <f t="shared" si="23"/>
        <v xml:space="preserve">Default Value is "the existing configuration". Possible values are "true" or "false". </v>
      </c>
    </row>
    <row r="1425" spans="1:14" s="1" customFormat="1" x14ac:dyDescent="0.25">
      <c r="A1425" s="33">
        <f>VLOOKUP(C1425,_RESOURCE_MAP[],3,FALSE)</f>
        <v>3</v>
      </c>
      <c r="B1425" s="25" t="str">
        <f>IFERROR(VLOOKUP(C1425,_PACKAGES_MAP[],3,FALSE),"-")</f>
        <v>-</v>
      </c>
      <c r="C1425" s="32" t="s">
        <v>94</v>
      </c>
      <c r="D1425" s="32" t="s">
        <v>19</v>
      </c>
      <c r="E1425" s="32" t="s">
        <v>566</v>
      </c>
      <c r="F1425" s="32" t="str">
        <f>VLOOKUP(C1425,_RESOURCE_MAP[],2,FALSE)</f>
        <v>IP Interface</v>
      </c>
      <c r="G1425" s="46" t="str">
        <f>CONCATENATE(F1425," ",VLOOKUP(E1425,_FIELDS_DESCRIPTION_MAP[],2,FALSE))</f>
        <v>IP Interface administrative status.</v>
      </c>
      <c r="H1425" s="32" t="s">
        <v>567</v>
      </c>
      <c r="I1425" s="32" t="s">
        <v>564</v>
      </c>
      <c r="J1425" s="32" t="s">
        <v>561</v>
      </c>
      <c r="K1425" s="34" t="s">
        <v>1183</v>
      </c>
      <c r="L1425" s="34" t="s">
        <v>1184</v>
      </c>
      <c r="M1425" s="34" t="s">
        <v>1</v>
      </c>
      <c r="N1425" s="52" t="str">
        <f t="shared" si="23"/>
        <v xml:space="preserve">Default Value is "true". Possible values are "true" or "false". </v>
      </c>
    </row>
    <row r="1426" spans="1:14" s="1" customFormat="1" x14ac:dyDescent="0.25">
      <c r="A1426" s="33">
        <f>VLOOKUP(C1426,_RESOURCE_MAP[],3,FALSE)</f>
        <v>3</v>
      </c>
      <c r="B1426" s="25" t="str">
        <f>IFERROR(VLOOKUP(C1426,_PACKAGES_MAP[],3,FALSE),"-")</f>
        <v>-</v>
      </c>
      <c r="C1426" s="32" t="s">
        <v>94</v>
      </c>
      <c r="D1426" s="32" t="s">
        <v>19</v>
      </c>
      <c r="E1426" s="32" t="s">
        <v>558</v>
      </c>
      <c r="F1426" s="32" t="str">
        <f>VLOOKUP(C1426,_RESOURCE_MAP[],2,FALSE)</f>
        <v>IP Interface</v>
      </c>
      <c r="G1426" s="46" t="str">
        <f>CONCATENATE(F1426," ",VLOOKUP(E1426,_FIELDS_DESCRIPTION_MAP[],2,FALSE))</f>
        <v>IP Interface unique identifier.</v>
      </c>
      <c r="H1426" s="32" t="s">
        <v>565</v>
      </c>
      <c r="I1426" s="32" t="s">
        <v>563</v>
      </c>
      <c r="J1426" s="32" t="s">
        <v>561</v>
      </c>
      <c r="K1426" s="34" t="s">
        <v>1185</v>
      </c>
      <c r="L1426" s="34" t="s">
        <v>1194</v>
      </c>
      <c r="M1426" s="34" t="s">
        <v>1193</v>
      </c>
      <c r="N1426" s="52" t="str">
        <f t="shared" si="23"/>
        <v>Default Value is "Integer starting at 0". Possible values are any string with length from 1 up to 64 chars. Format is 1 up to 64 chars.</v>
      </c>
    </row>
    <row r="1427" spans="1:14" s="1" customFormat="1" x14ac:dyDescent="0.25">
      <c r="A1427" s="33">
        <f>VLOOKUP(C1427,_RESOURCE_MAP[],3,FALSE)</f>
        <v>3</v>
      </c>
      <c r="B1427" s="25" t="str">
        <f>IFERROR(VLOOKUP(C1427,_PACKAGES_MAP[],3,FALSE),"-")</f>
        <v>-</v>
      </c>
      <c r="C1427" s="32" t="s">
        <v>94</v>
      </c>
      <c r="D1427" s="32" t="s">
        <v>19</v>
      </c>
      <c r="E1427" s="32" t="s">
        <v>741</v>
      </c>
      <c r="F1427" s="32" t="str">
        <f>VLOOKUP(C1427,_RESOURCE_MAP[],2,FALSE)</f>
        <v>IP Interface</v>
      </c>
      <c r="G1427" s="46" t="str">
        <f>CONCATENATE(F1427," ",VLOOKUP(E1427,_FIELDS_DESCRIPTION_MAP[],2,FALSE))</f>
        <v>IP Interface IPv4 address.</v>
      </c>
      <c r="H1427" s="32" t="s">
        <v>2588</v>
      </c>
      <c r="I1427" s="32" t="s">
        <v>564</v>
      </c>
      <c r="J1427" s="32" t="s">
        <v>561</v>
      </c>
      <c r="K1427" s="34" t="s">
        <v>1182</v>
      </c>
      <c r="L1427" s="34" t="s">
        <v>1</v>
      </c>
      <c r="M1427" s="34" t="s">
        <v>1</v>
      </c>
      <c r="N1427" s="52" t="str">
        <f t="shared" si="23"/>
        <v xml:space="preserve">Default Value is "null". </v>
      </c>
    </row>
    <row r="1428" spans="1:14" s="1" customFormat="1" x14ac:dyDescent="0.25">
      <c r="A1428" s="33">
        <f>VLOOKUP(C1428,_RESOURCE_MAP[],3,FALSE)</f>
        <v>3</v>
      </c>
      <c r="B1428" s="25" t="str">
        <f>IFERROR(VLOOKUP(C1428,_PACKAGES_MAP[],3,FALSE),"-")</f>
        <v>-</v>
      </c>
      <c r="C1428" s="32" t="s">
        <v>94</v>
      </c>
      <c r="D1428" s="32" t="s">
        <v>19</v>
      </c>
      <c r="E1428" s="32" t="s">
        <v>743</v>
      </c>
      <c r="F1428" s="32" t="str">
        <f>VLOOKUP(C1428,_RESOURCE_MAP[],2,FALSE)</f>
        <v>IP Interface</v>
      </c>
      <c r="G1428" s="46" t="str">
        <f>CONCATENATE(F1428," ",VLOOKUP(E1428,_FIELDS_DESCRIPTION_MAP[],2,FALSE))</f>
        <v>IP Interface IPv4 broadbcast.</v>
      </c>
      <c r="H1428" s="32" t="s">
        <v>2588</v>
      </c>
      <c r="I1428" s="32" t="s">
        <v>564</v>
      </c>
      <c r="J1428" s="32" t="s">
        <v>561</v>
      </c>
      <c r="K1428" s="34" t="s">
        <v>1182</v>
      </c>
      <c r="L1428" s="34" t="s">
        <v>1</v>
      </c>
      <c r="M1428" s="34" t="s">
        <v>1</v>
      </c>
      <c r="N1428" s="52" t="str">
        <f t="shared" ref="N1428:N1491" si="24">IF(AND(K1428="-",L1428="-",M1428="-"),"-",CONCATENATE(IF(K1428="-","",CONCATENATE("Default Value is """,K1428,""". ")),IF(L1428="-","",CONCATENATE("Possible values are ",L1428,". ")),IF(M1428="-","",CONCATENATE("Format is ",M1428,"."))))</f>
        <v xml:space="preserve">Default Value is "null". </v>
      </c>
    </row>
    <row r="1429" spans="1:14" s="1" customFormat="1" x14ac:dyDescent="0.25">
      <c r="A1429" s="33">
        <f>VLOOKUP(C1429,_RESOURCE_MAP[],3,FALSE)</f>
        <v>3</v>
      </c>
      <c r="B1429" s="25" t="str">
        <f>IFERROR(VLOOKUP(C1429,_PACKAGES_MAP[],3,FALSE),"-")</f>
        <v>-</v>
      </c>
      <c r="C1429" s="32" t="s">
        <v>94</v>
      </c>
      <c r="D1429" s="32" t="s">
        <v>19</v>
      </c>
      <c r="E1429" s="32" t="s">
        <v>742</v>
      </c>
      <c r="F1429" s="32" t="str">
        <f>VLOOKUP(C1429,_RESOURCE_MAP[],2,FALSE)</f>
        <v>IP Interface</v>
      </c>
      <c r="G1429" s="46" t="str">
        <f>CONCATENATE(F1429," ",VLOOKUP(E1429,_FIELDS_DESCRIPTION_MAP[],2,FALSE))</f>
        <v>IP Interface IPv4 network mask.</v>
      </c>
      <c r="H1429" s="32" t="s">
        <v>2588</v>
      </c>
      <c r="I1429" s="32" t="s">
        <v>564</v>
      </c>
      <c r="J1429" s="32" t="s">
        <v>561</v>
      </c>
      <c r="K1429" s="34" t="s">
        <v>1182</v>
      </c>
      <c r="L1429" s="34" t="s">
        <v>1</v>
      </c>
      <c r="M1429" s="34" t="s">
        <v>1</v>
      </c>
      <c r="N1429" s="52" t="str">
        <f t="shared" si="24"/>
        <v xml:space="preserve">Default Value is "null". </v>
      </c>
    </row>
    <row r="1430" spans="1:14" s="1" customFormat="1" x14ac:dyDescent="0.25">
      <c r="A1430" s="33">
        <f>VLOOKUP(C1430,_RESOURCE_MAP[],3,FALSE)</f>
        <v>3</v>
      </c>
      <c r="B1430" s="25" t="str">
        <f>IFERROR(VLOOKUP(C1430,_PACKAGES_MAP[],3,FALSE),"-")</f>
        <v>-</v>
      </c>
      <c r="C1430" s="32" t="s">
        <v>94</v>
      </c>
      <c r="D1430" s="32" t="s">
        <v>19</v>
      </c>
      <c r="E1430" s="32" t="s">
        <v>740</v>
      </c>
      <c r="F1430" s="32" t="str">
        <f>VLOOKUP(C1430,_RESOURCE_MAP[],2,FALSE)</f>
        <v>IP Interface</v>
      </c>
      <c r="G1430" s="46" t="str">
        <f>CONCATENATE(F1430," ",VLOOKUP(E1430,_FIELDS_DESCRIPTION_MAP[],2,FALSE))</f>
        <v>IP Interface IPv4 negotiation protocol.</v>
      </c>
      <c r="H1430" s="32" t="s">
        <v>565</v>
      </c>
      <c r="I1430" s="32" t="s">
        <v>564</v>
      </c>
      <c r="J1430" s="32" t="s">
        <v>561</v>
      </c>
      <c r="K1430" s="34" t="s">
        <v>1236</v>
      </c>
      <c r="L1430" s="34" t="s">
        <v>1237</v>
      </c>
      <c r="M1430" s="34" t="s">
        <v>1</v>
      </c>
      <c r="N1430" s="52" t="str">
        <f t="shared" si="24"/>
        <v xml:space="preserve">Default Value is "Static". Possible values are "Static", "DHCP" or "PPP". </v>
      </c>
    </row>
    <row r="1431" spans="1:14" s="1" customFormat="1" x14ac:dyDescent="0.25">
      <c r="A1431" s="33">
        <f>VLOOKUP(C1431,_RESOURCE_MAP[],3,FALSE)</f>
        <v>3</v>
      </c>
      <c r="B1431" s="25" t="str">
        <f>IFERROR(VLOOKUP(C1431,_PACKAGES_MAP[],3,FALSE),"-")</f>
        <v>-</v>
      </c>
      <c r="C1431" s="32" t="s">
        <v>94</v>
      </c>
      <c r="D1431" s="32" t="s">
        <v>19</v>
      </c>
      <c r="E1431" s="32" t="s">
        <v>746</v>
      </c>
      <c r="F1431" s="32" t="str">
        <f>VLOOKUP(C1431,_RESOURCE_MAP[],2,FALSE)</f>
        <v>IP Interface</v>
      </c>
      <c r="G1431" s="46" t="str">
        <f>CONCATENATE(F1431," ",VLOOKUP(E1431,_FIELDS_DESCRIPTION_MAP[],2,FALSE))</f>
        <v>IP Interface IPv6 Global address.</v>
      </c>
      <c r="H1431" s="32" t="s">
        <v>2589</v>
      </c>
      <c r="I1431" s="32" t="s">
        <v>564</v>
      </c>
      <c r="J1431" s="32" t="s">
        <v>561</v>
      </c>
      <c r="K1431" s="34" t="s">
        <v>1182</v>
      </c>
      <c r="L1431" s="34" t="s">
        <v>1</v>
      </c>
      <c r="M1431" s="34" t="s">
        <v>1</v>
      </c>
      <c r="N1431" s="52" t="str">
        <f t="shared" si="24"/>
        <v xml:space="preserve">Default Value is "null". </v>
      </c>
    </row>
    <row r="1432" spans="1:14" s="1" customFormat="1" x14ac:dyDescent="0.25">
      <c r="A1432" s="33">
        <f>VLOOKUP(C1432,_RESOURCE_MAP[],3,FALSE)</f>
        <v>3</v>
      </c>
      <c r="B1432" s="25" t="str">
        <f>IFERROR(VLOOKUP(C1432,_PACKAGES_MAP[],3,FALSE),"-")</f>
        <v>-</v>
      </c>
      <c r="C1432" s="32" t="s">
        <v>94</v>
      </c>
      <c r="D1432" s="32" t="s">
        <v>19</v>
      </c>
      <c r="E1432" s="32" t="s">
        <v>745</v>
      </c>
      <c r="F1432" s="32" t="str">
        <f>VLOOKUP(C1432,_RESOURCE_MAP[],2,FALSE)</f>
        <v>IP Interface</v>
      </c>
      <c r="G1432" s="46" t="str">
        <f>CONCATENATE(F1432," ",VLOOKUP(E1432,_FIELDS_DESCRIPTION_MAP[],2,FALSE))</f>
        <v>IP Interface IPv6 Link Local address.</v>
      </c>
      <c r="H1432" s="32" t="s">
        <v>2589</v>
      </c>
      <c r="I1432" s="32" t="s">
        <v>564</v>
      </c>
      <c r="J1432" s="32" t="s">
        <v>561</v>
      </c>
      <c r="K1432" s="34" t="s">
        <v>1182</v>
      </c>
      <c r="L1432" s="34" t="s">
        <v>1</v>
      </c>
      <c r="M1432" s="34" t="s">
        <v>1</v>
      </c>
      <c r="N1432" s="52" t="str">
        <f t="shared" si="24"/>
        <v xml:space="preserve">Default Value is "null". </v>
      </c>
    </row>
    <row r="1433" spans="1:14" s="1" customFormat="1" x14ac:dyDescent="0.25">
      <c r="A1433" s="33">
        <f>VLOOKUP(C1433,_RESOURCE_MAP[],3,FALSE)</f>
        <v>3</v>
      </c>
      <c r="B1433" s="25" t="str">
        <f>IFERROR(VLOOKUP(C1433,_PACKAGES_MAP[],3,FALSE),"-")</f>
        <v>-</v>
      </c>
      <c r="C1433" s="32" t="s">
        <v>94</v>
      </c>
      <c r="D1433" s="32" t="s">
        <v>19</v>
      </c>
      <c r="E1433" s="32" t="s">
        <v>747</v>
      </c>
      <c r="F1433" s="32" t="str">
        <f>VLOOKUP(C1433,_RESOURCE_MAP[],2,FALSE)</f>
        <v>IP Interface</v>
      </c>
      <c r="G1433" s="46" t="str">
        <f>CONCATENATE(F1433," ",VLOOKUP(E1433,_FIELDS_DESCRIPTION_MAP[],2,FALSE))</f>
        <v>IP Interface IPv6 network prefix.</v>
      </c>
      <c r="H1433" s="32" t="s">
        <v>570</v>
      </c>
      <c r="I1433" s="32" t="s">
        <v>564</v>
      </c>
      <c r="J1433" s="32" t="s">
        <v>561</v>
      </c>
      <c r="K1433" s="34" t="s">
        <v>1182</v>
      </c>
      <c r="L1433" s="34" t="s">
        <v>1238</v>
      </c>
      <c r="M1433" s="34" t="s">
        <v>1</v>
      </c>
      <c r="N1433" s="52" t="str">
        <f t="shared" si="24"/>
        <v xml:space="preserve">Default Value is "null". Possible values are valid IPv6 network prefix. </v>
      </c>
    </row>
    <row r="1434" spans="1:14" s="1" customFormat="1" x14ac:dyDescent="0.25">
      <c r="A1434" s="33">
        <f>VLOOKUP(C1434,_RESOURCE_MAP[],3,FALSE)</f>
        <v>3</v>
      </c>
      <c r="B1434" s="25" t="str">
        <f>IFERROR(VLOOKUP(C1434,_PACKAGES_MAP[],3,FALSE),"-")</f>
        <v>-</v>
      </c>
      <c r="C1434" s="32" t="s">
        <v>94</v>
      </c>
      <c r="D1434" s="32" t="s">
        <v>19</v>
      </c>
      <c r="E1434" s="32" t="s">
        <v>744</v>
      </c>
      <c r="F1434" s="32" t="str">
        <f>VLOOKUP(C1434,_RESOURCE_MAP[],2,FALSE)</f>
        <v>IP Interface</v>
      </c>
      <c r="G1434" s="46" t="str">
        <f>CONCATENATE(F1434," ",VLOOKUP(E1434,_FIELDS_DESCRIPTION_MAP[],2,FALSE))</f>
        <v>IP Interface IPv6 negotiation protocol.</v>
      </c>
      <c r="H1434" s="32" t="s">
        <v>565</v>
      </c>
      <c r="I1434" s="32" t="s">
        <v>564</v>
      </c>
      <c r="J1434" s="32" t="s">
        <v>561</v>
      </c>
      <c r="K1434" s="34" t="s">
        <v>1236</v>
      </c>
      <c r="L1434" s="34" t="s">
        <v>1237</v>
      </c>
      <c r="M1434" s="34" t="s">
        <v>1</v>
      </c>
      <c r="N1434" s="52" t="str">
        <f t="shared" si="24"/>
        <v xml:space="preserve">Default Value is "Static". Possible values are "Static", "DHCP" or "PPP". </v>
      </c>
    </row>
    <row r="1435" spans="1:14" s="1" customFormat="1" x14ac:dyDescent="0.25">
      <c r="A1435" s="33">
        <f>VLOOKUP(C1435,_RESOURCE_MAP[],3,FALSE)</f>
        <v>3</v>
      </c>
      <c r="B1435" s="25" t="str">
        <f>IFERROR(VLOOKUP(C1435,_PACKAGES_MAP[],3,FALSE),"-")</f>
        <v>-</v>
      </c>
      <c r="C1435" s="32" t="s">
        <v>94</v>
      </c>
      <c r="D1435" s="32" t="s">
        <v>19</v>
      </c>
      <c r="E1435" s="32" t="s">
        <v>360</v>
      </c>
      <c r="F1435" s="32" t="str">
        <f>VLOOKUP(C1435,_RESOURCE_MAP[],2,FALSE)</f>
        <v>IP Interface</v>
      </c>
      <c r="G1435" s="46" t="str">
        <f>CONCATENATE(F1435," ",VLOOKUP(E1435,_FIELDS_DESCRIPTION_MAP[],2,FALSE))</f>
        <v>IP Interface name (alias).</v>
      </c>
      <c r="H1435" s="32" t="s">
        <v>565</v>
      </c>
      <c r="I1435" s="32" t="s">
        <v>564</v>
      </c>
      <c r="J1435" s="32" t="s">
        <v>552</v>
      </c>
      <c r="K1435" s="34" t="s">
        <v>1</v>
      </c>
      <c r="L1435" s="34" t="s">
        <v>1194</v>
      </c>
      <c r="M1435" s="34" t="s">
        <v>1</v>
      </c>
      <c r="N1435" s="52" t="str">
        <f t="shared" si="24"/>
        <v xml:space="preserve">Possible values are any string with length from 1 up to 64 chars. </v>
      </c>
    </row>
    <row r="1436" spans="1:14" s="1" customFormat="1" x14ac:dyDescent="0.25">
      <c r="A1436" s="33">
        <f>VLOOKUP(C1436,_RESOURCE_MAP[],3,FALSE)</f>
        <v>3</v>
      </c>
      <c r="B1436" s="25" t="str">
        <f>IFERROR(VLOOKUP(C1436,_PACKAGES_MAP[],3,FALSE),"-")</f>
        <v>-</v>
      </c>
      <c r="C1436" s="32" t="s">
        <v>94</v>
      </c>
      <c r="D1436" s="32" t="s">
        <v>19</v>
      </c>
      <c r="E1436" s="32" t="s">
        <v>748</v>
      </c>
      <c r="F1436" s="32" t="str">
        <f>VLOOKUP(C1436,_RESOURCE_MAP[],2,FALSE)</f>
        <v>IP Interface</v>
      </c>
      <c r="G1436" s="46" t="str">
        <f>CONCATENATE(F1436," ",VLOOKUP(E1436,_FIELDS_DESCRIPTION_MAP[],2,FALSE))</f>
        <v>IP Interface linked physical interface.</v>
      </c>
      <c r="H1436" s="32" t="s">
        <v>20</v>
      </c>
      <c r="I1436" s="32" t="s">
        <v>564</v>
      </c>
      <c r="J1436" s="32" t="s">
        <v>561</v>
      </c>
      <c r="K1436" s="34" t="s">
        <v>1182</v>
      </c>
      <c r="L1436" s="34" t="s">
        <v>2567</v>
      </c>
      <c r="M1436" s="34" t="s">
        <v>1</v>
      </c>
      <c r="N1436" s="73" t="str">
        <f t="shared" si="24"/>
        <v xml:space="preserve">Default Value is "null". Possible values are list of valid "Interfaces.Physical.Network.WAN.{DOCSIS|Ethernet|GPON|Mobile|xDSL}"|
"Interfaces.Physical.Network.LAN.EthernetSwitch.Ports.{PortId}"|
"Interfaces.Physical.Network.LAN.Wi-Fi.Radios.{RadioId}.BSSs.{BSSId}"|
"Interfaces.Physical.Network.LAN.Wi-Fi.ESSs.{ESSId}" objects. </v>
      </c>
    </row>
    <row r="1437" spans="1:14" s="1" customFormat="1" x14ac:dyDescent="0.25">
      <c r="A1437" s="33">
        <f>VLOOKUP(C1437,_RESOURCE_MAP[],3,FALSE)</f>
        <v>3</v>
      </c>
      <c r="B1437" s="25" t="str">
        <f>IFERROR(VLOOKUP(C1437,_PACKAGES_MAP[],3,FALSE),"-")</f>
        <v>-</v>
      </c>
      <c r="C1437" s="32" t="s">
        <v>94</v>
      </c>
      <c r="D1437" s="32" t="s">
        <v>20</v>
      </c>
      <c r="E1437" s="32" t="s">
        <v>634</v>
      </c>
      <c r="F1437" s="32" t="str">
        <f>VLOOKUP(C1437,_RESOURCE_MAP[],2,FALSE)</f>
        <v>IP Interface</v>
      </c>
      <c r="G1437" s="46" t="str">
        <f>CONCATENATE(F1437," ",VLOOKUP(E1437,_FIELDS_DESCRIPTION_MAP[],2,FALSE))</f>
        <v>IP Interface list of network interfaces.</v>
      </c>
      <c r="H1437" s="32" t="s">
        <v>20</v>
      </c>
      <c r="I1437" s="32" t="s">
        <v>572</v>
      </c>
      <c r="J1437" s="32" t="s">
        <v>1</v>
      </c>
      <c r="K1437" s="34" t="s">
        <v>1</v>
      </c>
      <c r="L1437" s="34" t="s">
        <v>1</v>
      </c>
      <c r="M1437" s="34" t="s">
        <v>1</v>
      </c>
      <c r="N1437" s="52" t="str">
        <f t="shared" si="24"/>
        <v>-</v>
      </c>
    </row>
    <row r="1438" spans="1:14" s="1" customFormat="1" x14ac:dyDescent="0.25">
      <c r="A1438" s="33">
        <f>VLOOKUP(C1438,_RESOURCE_MAP[],3,FALSE)</f>
        <v>3</v>
      </c>
      <c r="B1438" s="25" t="str">
        <f>IFERROR(VLOOKUP(C1438,_PACKAGES_MAP[],3,FALSE),"-")</f>
        <v>-</v>
      </c>
      <c r="C1438" s="32" t="s">
        <v>94</v>
      </c>
      <c r="D1438" s="32" t="s">
        <v>20</v>
      </c>
      <c r="E1438" s="32" t="s">
        <v>569</v>
      </c>
      <c r="F1438" s="32" t="str">
        <f>VLOOKUP(C1438,_RESOURCE_MAP[],2,FALSE)</f>
        <v>IP Interface</v>
      </c>
      <c r="G1438" s="46" t="str">
        <f>CONCATENATE(F1438," ",VLOOKUP(E1438,_FIELDS_DESCRIPTION_MAP[],2,FALSE))</f>
        <v>IP Interface maximum number of returned entries.</v>
      </c>
      <c r="H1438" s="32" t="s">
        <v>570</v>
      </c>
      <c r="I1438" s="32" t="s">
        <v>563</v>
      </c>
      <c r="J1438" s="32" t="s">
        <v>561</v>
      </c>
      <c r="K1438" s="34" t="s">
        <v>1186</v>
      </c>
      <c r="L1438" s="34" t="s">
        <v>1187</v>
      </c>
      <c r="M1438" s="34" t="s">
        <v>1</v>
      </c>
      <c r="N1438" s="52" t="str">
        <f t="shared" si="24"/>
        <v xml:space="preserve">Default Value is "0". Possible values are "0" to fetch all entries or positive integer. </v>
      </c>
    </row>
    <row r="1439" spans="1:14" s="1" customFormat="1" x14ac:dyDescent="0.25">
      <c r="A1439" s="33">
        <f>VLOOKUP(C1439,_RESOURCE_MAP[],3,FALSE)</f>
        <v>3</v>
      </c>
      <c r="B1439" s="25" t="str">
        <f>IFERROR(VLOOKUP(C1439,_PACKAGES_MAP[],3,FALSE),"-")</f>
        <v>-</v>
      </c>
      <c r="C1439" s="32" t="s">
        <v>94</v>
      </c>
      <c r="D1439" s="32" t="s">
        <v>20</v>
      </c>
      <c r="E1439" s="32" t="s">
        <v>571</v>
      </c>
      <c r="F1439" s="32" t="str">
        <f>VLOOKUP(C1439,_RESOURCE_MAP[],2,FALSE)</f>
        <v>IP Interface</v>
      </c>
      <c r="G1439" s="46" t="str">
        <f>CONCATENATE(F1439," ",VLOOKUP(E1439,_FIELDS_DESCRIPTION_MAP[],2,FALSE))</f>
        <v>IP Interface list start offset.</v>
      </c>
      <c r="H1439" s="32" t="s">
        <v>570</v>
      </c>
      <c r="I1439" s="32" t="s">
        <v>563</v>
      </c>
      <c r="J1439" s="32" t="s">
        <v>561</v>
      </c>
      <c r="K1439" s="34" t="s">
        <v>1186</v>
      </c>
      <c r="L1439" s="34" t="s">
        <v>1187</v>
      </c>
      <c r="M1439" s="34" t="s">
        <v>1</v>
      </c>
      <c r="N1439" s="52" t="str">
        <f t="shared" si="24"/>
        <v xml:space="preserve">Default Value is "0". Possible values are "0" to fetch all entries or positive integer. </v>
      </c>
    </row>
    <row r="1440" spans="1:14" s="1" customFormat="1" x14ac:dyDescent="0.25">
      <c r="A1440" s="33">
        <f>VLOOKUP(C1440,_RESOURCE_MAP[],3,FALSE)</f>
        <v>3</v>
      </c>
      <c r="B1440" s="25" t="str">
        <f>IFERROR(VLOOKUP(C1440,_PACKAGES_MAP[],3,FALSE),"-")</f>
        <v>-</v>
      </c>
      <c r="C1440" s="32" t="s">
        <v>95</v>
      </c>
      <c r="D1440" s="32" t="s">
        <v>22</v>
      </c>
      <c r="E1440" s="32" t="s">
        <v>566</v>
      </c>
      <c r="F1440" s="32" t="str">
        <f>VLOOKUP(C1440,_RESOURCE_MAP[],2,FALSE)</f>
        <v>IP Interface</v>
      </c>
      <c r="G1440" s="46" t="str">
        <f>CONCATENATE(F1440," ",VLOOKUP(E1440,_FIELDS_DESCRIPTION_MAP[],2,FALSE))</f>
        <v>IP Interface administrative status.</v>
      </c>
      <c r="H1440" s="32" t="s">
        <v>567</v>
      </c>
      <c r="I1440" s="32" t="s">
        <v>572</v>
      </c>
      <c r="J1440" s="32" t="s">
        <v>1</v>
      </c>
      <c r="K1440" s="34" t="s">
        <v>1</v>
      </c>
      <c r="L1440" s="34" t="s">
        <v>1184</v>
      </c>
      <c r="M1440" s="34" t="s">
        <v>1</v>
      </c>
      <c r="N1440" s="52" t="str">
        <f t="shared" si="24"/>
        <v xml:space="preserve">Possible values are "true" or "false". </v>
      </c>
    </row>
    <row r="1441" spans="1:14" s="1" customFormat="1" x14ac:dyDescent="0.25">
      <c r="A1441" s="33">
        <f>VLOOKUP(C1441,_RESOURCE_MAP[],3,FALSE)</f>
        <v>3</v>
      </c>
      <c r="B1441" s="25" t="str">
        <f>IFERROR(VLOOKUP(C1441,_PACKAGES_MAP[],3,FALSE),"-")</f>
        <v>-</v>
      </c>
      <c r="C1441" s="32" t="s">
        <v>95</v>
      </c>
      <c r="D1441" s="32" t="s">
        <v>22</v>
      </c>
      <c r="E1441" s="32" t="s">
        <v>558</v>
      </c>
      <c r="F1441" s="32" t="str">
        <f>VLOOKUP(C1441,_RESOURCE_MAP[],2,FALSE)</f>
        <v>IP Interface</v>
      </c>
      <c r="G1441" s="46" t="str">
        <f>CONCATENATE(F1441," ",VLOOKUP(E1441,_FIELDS_DESCRIPTION_MAP[],2,FALSE))</f>
        <v>IP Interface unique identifier.</v>
      </c>
      <c r="H1441" s="32" t="s">
        <v>565</v>
      </c>
      <c r="I1441" s="32" t="s">
        <v>572</v>
      </c>
      <c r="J1441" s="32" t="s">
        <v>1</v>
      </c>
      <c r="K1441" s="34" t="s">
        <v>1</v>
      </c>
      <c r="L1441" s="34" t="s">
        <v>1194</v>
      </c>
      <c r="M1441" s="34" t="s">
        <v>1193</v>
      </c>
      <c r="N1441" s="52" t="str">
        <f t="shared" si="24"/>
        <v>Possible values are any string with length from 1 up to 64 chars. Format is 1 up to 64 chars.</v>
      </c>
    </row>
    <row r="1442" spans="1:14" s="1" customFormat="1" x14ac:dyDescent="0.25">
      <c r="A1442" s="33">
        <f>VLOOKUP(C1442,_RESOURCE_MAP[],3,FALSE)</f>
        <v>3</v>
      </c>
      <c r="B1442" s="25" t="str">
        <f>IFERROR(VLOOKUP(C1442,_PACKAGES_MAP[],3,FALSE),"-")</f>
        <v>-</v>
      </c>
      <c r="C1442" s="32" t="s">
        <v>95</v>
      </c>
      <c r="D1442" s="32" t="s">
        <v>22</v>
      </c>
      <c r="E1442" s="32" t="s">
        <v>741</v>
      </c>
      <c r="F1442" s="32" t="str">
        <f>VLOOKUP(C1442,_RESOURCE_MAP[],2,FALSE)</f>
        <v>IP Interface</v>
      </c>
      <c r="G1442" s="46" t="str">
        <f>CONCATENATE(F1442," ",VLOOKUP(E1442,_FIELDS_DESCRIPTION_MAP[],2,FALSE))</f>
        <v>IP Interface IPv4 address.</v>
      </c>
      <c r="H1442" s="32" t="s">
        <v>2588</v>
      </c>
      <c r="I1442" s="32" t="s">
        <v>572</v>
      </c>
      <c r="J1442" s="32" t="s">
        <v>1</v>
      </c>
      <c r="K1442" s="34" t="s">
        <v>1</v>
      </c>
      <c r="L1442" s="34" t="s">
        <v>1</v>
      </c>
      <c r="M1442" s="34" t="s">
        <v>1</v>
      </c>
      <c r="N1442" s="52" t="str">
        <f t="shared" si="24"/>
        <v>-</v>
      </c>
    </row>
    <row r="1443" spans="1:14" s="1" customFormat="1" x14ac:dyDescent="0.25">
      <c r="A1443" s="33">
        <f>VLOOKUP(C1443,_RESOURCE_MAP[],3,FALSE)</f>
        <v>3</v>
      </c>
      <c r="B1443" s="25" t="str">
        <f>IFERROR(VLOOKUP(C1443,_PACKAGES_MAP[],3,FALSE),"-")</f>
        <v>-</v>
      </c>
      <c r="C1443" s="32" t="s">
        <v>95</v>
      </c>
      <c r="D1443" s="32" t="s">
        <v>22</v>
      </c>
      <c r="E1443" s="32" t="s">
        <v>743</v>
      </c>
      <c r="F1443" s="32" t="str">
        <f>VLOOKUP(C1443,_RESOURCE_MAP[],2,FALSE)</f>
        <v>IP Interface</v>
      </c>
      <c r="G1443" s="46" t="str">
        <f>CONCATENATE(F1443," ",VLOOKUP(E1443,_FIELDS_DESCRIPTION_MAP[],2,FALSE))</f>
        <v>IP Interface IPv4 broadbcast.</v>
      </c>
      <c r="H1443" s="32" t="s">
        <v>2588</v>
      </c>
      <c r="I1443" s="32" t="s">
        <v>572</v>
      </c>
      <c r="J1443" s="32" t="s">
        <v>1</v>
      </c>
      <c r="K1443" s="34" t="s">
        <v>1</v>
      </c>
      <c r="L1443" s="34" t="s">
        <v>1</v>
      </c>
      <c r="M1443" s="34" t="s">
        <v>1</v>
      </c>
      <c r="N1443" s="52" t="str">
        <f t="shared" si="24"/>
        <v>-</v>
      </c>
    </row>
    <row r="1444" spans="1:14" s="1" customFormat="1" x14ac:dyDescent="0.25">
      <c r="A1444" s="33">
        <f>VLOOKUP(C1444,_RESOURCE_MAP[],3,FALSE)</f>
        <v>3</v>
      </c>
      <c r="B1444" s="25" t="str">
        <f>IFERROR(VLOOKUP(C1444,_PACKAGES_MAP[],3,FALSE),"-")</f>
        <v>-</v>
      </c>
      <c r="C1444" s="32" t="s">
        <v>95</v>
      </c>
      <c r="D1444" s="32" t="s">
        <v>22</v>
      </c>
      <c r="E1444" s="32" t="s">
        <v>742</v>
      </c>
      <c r="F1444" s="32" t="str">
        <f>VLOOKUP(C1444,_RESOURCE_MAP[],2,FALSE)</f>
        <v>IP Interface</v>
      </c>
      <c r="G1444" s="46" t="str">
        <f>CONCATENATE(F1444," ",VLOOKUP(E1444,_FIELDS_DESCRIPTION_MAP[],2,FALSE))</f>
        <v>IP Interface IPv4 network mask.</v>
      </c>
      <c r="H1444" s="32" t="s">
        <v>2588</v>
      </c>
      <c r="I1444" s="32" t="s">
        <v>572</v>
      </c>
      <c r="J1444" s="32" t="s">
        <v>1</v>
      </c>
      <c r="K1444" s="34" t="s">
        <v>1</v>
      </c>
      <c r="L1444" s="34" t="s">
        <v>1</v>
      </c>
      <c r="M1444" s="34" t="s">
        <v>1</v>
      </c>
      <c r="N1444" s="52" t="str">
        <f t="shared" si="24"/>
        <v>-</v>
      </c>
    </row>
    <row r="1445" spans="1:14" s="1" customFormat="1" x14ac:dyDescent="0.25">
      <c r="A1445" s="33">
        <f>VLOOKUP(C1445,_RESOURCE_MAP[],3,FALSE)</f>
        <v>3</v>
      </c>
      <c r="B1445" s="25" t="str">
        <f>IFERROR(VLOOKUP(C1445,_PACKAGES_MAP[],3,FALSE),"-")</f>
        <v>-</v>
      </c>
      <c r="C1445" s="32" t="s">
        <v>95</v>
      </c>
      <c r="D1445" s="32" t="s">
        <v>22</v>
      </c>
      <c r="E1445" s="32" t="s">
        <v>740</v>
      </c>
      <c r="F1445" s="32" t="str">
        <f>VLOOKUP(C1445,_RESOURCE_MAP[],2,FALSE)</f>
        <v>IP Interface</v>
      </c>
      <c r="G1445" s="46" t="str">
        <f>CONCATENATE(F1445," ",VLOOKUP(E1445,_FIELDS_DESCRIPTION_MAP[],2,FALSE))</f>
        <v>IP Interface IPv4 negotiation protocol.</v>
      </c>
      <c r="H1445" s="32" t="s">
        <v>565</v>
      </c>
      <c r="I1445" s="32" t="s">
        <v>572</v>
      </c>
      <c r="J1445" s="32" t="s">
        <v>1</v>
      </c>
      <c r="K1445" s="34" t="s">
        <v>1</v>
      </c>
      <c r="L1445" s="34" t="s">
        <v>1237</v>
      </c>
      <c r="M1445" s="34" t="s">
        <v>1</v>
      </c>
      <c r="N1445" s="52" t="str">
        <f t="shared" si="24"/>
        <v xml:space="preserve">Possible values are "Static", "DHCP" or "PPP". </v>
      </c>
    </row>
    <row r="1446" spans="1:14" s="1" customFormat="1" x14ac:dyDescent="0.25">
      <c r="A1446" s="33">
        <f>VLOOKUP(C1446,_RESOURCE_MAP[],3,FALSE)</f>
        <v>3</v>
      </c>
      <c r="B1446" s="25" t="str">
        <f>IFERROR(VLOOKUP(C1446,_PACKAGES_MAP[],3,FALSE),"-")</f>
        <v>-</v>
      </c>
      <c r="C1446" s="32" t="s">
        <v>95</v>
      </c>
      <c r="D1446" s="32" t="s">
        <v>22</v>
      </c>
      <c r="E1446" s="32" t="s">
        <v>746</v>
      </c>
      <c r="F1446" s="32" t="str">
        <f>VLOOKUP(C1446,_RESOURCE_MAP[],2,FALSE)</f>
        <v>IP Interface</v>
      </c>
      <c r="G1446" s="46" t="str">
        <f>CONCATENATE(F1446," ",VLOOKUP(E1446,_FIELDS_DESCRIPTION_MAP[],2,FALSE))</f>
        <v>IP Interface IPv6 Global address.</v>
      </c>
      <c r="H1446" s="32" t="s">
        <v>2589</v>
      </c>
      <c r="I1446" s="32" t="s">
        <v>572</v>
      </c>
      <c r="J1446" s="32" t="s">
        <v>1</v>
      </c>
      <c r="K1446" s="34" t="s">
        <v>1</v>
      </c>
      <c r="L1446" s="34" t="s">
        <v>1</v>
      </c>
      <c r="M1446" s="34" t="s">
        <v>1</v>
      </c>
      <c r="N1446" s="52" t="str">
        <f t="shared" si="24"/>
        <v>-</v>
      </c>
    </row>
    <row r="1447" spans="1:14" s="1" customFormat="1" x14ac:dyDescent="0.25">
      <c r="A1447" s="33">
        <f>VLOOKUP(C1447,_RESOURCE_MAP[],3,FALSE)</f>
        <v>3</v>
      </c>
      <c r="B1447" s="25" t="str">
        <f>IFERROR(VLOOKUP(C1447,_PACKAGES_MAP[],3,FALSE),"-")</f>
        <v>-</v>
      </c>
      <c r="C1447" s="32" t="s">
        <v>95</v>
      </c>
      <c r="D1447" s="32" t="s">
        <v>22</v>
      </c>
      <c r="E1447" s="32" t="s">
        <v>745</v>
      </c>
      <c r="F1447" s="32" t="str">
        <f>VLOOKUP(C1447,_RESOURCE_MAP[],2,FALSE)</f>
        <v>IP Interface</v>
      </c>
      <c r="G1447" s="46" t="str">
        <f>CONCATENATE(F1447," ",VLOOKUP(E1447,_FIELDS_DESCRIPTION_MAP[],2,FALSE))</f>
        <v>IP Interface IPv6 Link Local address.</v>
      </c>
      <c r="H1447" s="32" t="s">
        <v>2589</v>
      </c>
      <c r="I1447" s="32" t="s">
        <v>572</v>
      </c>
      <c r="J1447" s="32" t="s">
        <v>1</v>
      </c>
      <c r="K1447" s="34" t="s">
        <v>1</v>
      </c>
      <c r="L1447" s="34" t="s">
        <v>1</v>
      </c>
      <c r="M1447" s="34" t="s">
        <v>1</v>
      </c>
      <c r="N1447" s="52" t="str">
        <f t="shared" si="24"/>
        <v>-</v>
      </c>
    </row>
    <row r="1448" spans="1:14" s="1" customFormat="1" x14ac:dyDescent="0.25">
      <c r="A1448" s="33">
        <f>VLOOKUP(C1448,_RESOURCE_MAP[],3,FALSE)</f>
        <v>3</v>
      </c>
      <c r="B1448" s="25" t="str">
        <f>IFERROR(VLOOKUP(C1448,_PACKAGES_MAP[],3,FALSE),"-")</f>
        <v>-</v>
      </c>
      <c r="C1448" s="32" t="s">
        <v>95</v>
      </c>
      <c r="D1448" s="32" t="s">
        <v>22</v>
      </c>
      <c r="E1448" s="32" t="s">
        <v>747</v>
      </c>
      <c r="F1448" s="32" t="str">
        <f>VLOOKUP(C1448,_RESOURCE_MAP[],2,FALSE)</f>
        <v>IP Interface</v>
      </c>
      <c r="G1448" s="46" t="str">
        <f>CONCATENATE(F1448," ",VLOOKUP(E1448,_FIELDS_DESCRIPTION_MAP[],2,FALSE))</f>
        <v>IP Interface IPv6 network prefix.</v>
      </c>
      <c r="H1448" s="32" t="s">
        <v>2595</v>
      </c>
      <c r="I1448" s="32" t="s">
        <v>572</v>
      </c>
      <c r="J1448" s="32" t="s">
        <v>1</v>
      </c>
      <c r="K1448" s="34" t="s">
        <v>1</v>
      </c>
      <c r="L1448" s="34" t="s">
        <v>1</v>
      </c>
      <c r="M1448" s="34" t="s">
        <v>1</v>
      </c>
      <c r="N1448" s="52" t="str">
        <f t="shared" si="24"/>
        <v>-</v>
      </c>
    </row>
    <row r="1449" spans="1:14" s="1" customFormat="1" x14ac:dyDescent="0.25">
      <c r="A1449" s="33">
        <f>VLOOKUP(C1449,_RESOURCE_MAP[],3,FALSE)</f>
        <v>3</v>
      </c>
      <c r="B1449" s="25" t="str">
        <f>IFERROR(VLOOKUP(C1449,_PACKAGES_MAP[],3,FALSE),"-")</f>
        <v>-</v>
      </c>
      <c r="C1449" s="32" t="s">
        <v>95</v>
      </c>
      <c r="D1449" s="32" t="s">
        <v>22</v>
      </c>
      <c r="E1449" s="32" t="s">
        <v>744</v>
      </c>
      <c r="F1449" s="32" t="str">
        <f>VLOOKUP(C1449,_RESOURCE_MAP[],2,FALSE)</f>
        <v>IP Interface</v>
      </c>
      <c r="G1449" s="46" t="str">
        <f>CONCATENATE(F1449," ",VLOOKUP(E1449,_FIELDS_DESCRIPTION_MAP[],2,FALSE))</f>
        <v>IP Interface IPv6 negotiation protocol.</v>
      </c>
      <c r="H1449" s="32" t="s">
        <v>565</v>
      </c>
      <c r="I1449" s="32" t="s">
        <v>572</v>
      </c>
      <c r="J1449" s="32" t="s">
        <v>1</v>
      </c>
      <c r="K1449" s="34" t="s">
        <v>1</v>
      </c>
      <c r="L1449" s="34" t="s">
        <v>1237</v>
      </c>
      <c r="M1449" s="34" t="s">
        <v>1</v>
      </c>
      <c r="N1449" s="52" t="str">
        <f t="shared" si="24"/>
        <v xml:space="preserve">Possible values are "Static", "DHCP" or "PPP". </v>
      </c>
    </row>
    <row r="1450" spans="1:14" s="1" customFormat="1" x14ac:dyDescent="0.25">
      <c r="A1450" s="33">
        <f>VLOOKUP(C1450,_RESOURCE_MAP[],3,FALSE)</f>
        <v>3</v>
      </c>
      <c r="B1450" s="25" t="str">
        <f>IFERROR(VLOOKUP(C1450,_PACKAGES_MAP[],3,FALSE),"-")</f>
        <v>-</v>
      </c>
      <c r="C1450" s="32" t="s">
        <v>95</v>
      </c>
      <c r="D1450" s="32" t="s">
        <v>22</v>
      </c>
      <c r="E1450" s="32" t="s">
        <v>360</v>
      </c>
      <c r="F1450" s="32" t="str">
        <f>VLOOKUP(C1450,_RESOURCE_MAP[],2,FALSE)</f>
        <v>IP Interface</v>
      </c>
      <c r="G1450" s="46" t="str">
        <f>CONCATENATE(F1450," ",VLOOKUP(E1450,_FIELDS_DESCRIPTION_MAP[],2,FALSE))</f>
        <v>IP Interface name (alias).</v>
      </c>
      <c r="H1450" s="32" t="s">
        <v>565</v>
      </c>
      <c r="I1450" s="32" t="s">
        <v>572</v>
      </c>
      <c r="J1450" s="32" t="s">
        <v>1</v>
      </c>
      <c r="K1450" s="34" t="s">
        <v>1</v>
      </c>
      <c r="L1450" s="34" t="s">
        <v>1194</v>
      </c>
      <c r="M1450" s="34" t="s">
        <v>1</v>
      </c>
      <c r="N1450" s="52" t="str">
        <f t="shared" si="24"/>
        <v xml:space="preserve">Possible values are any string with length from 1 up to 64 chars. </v>
      </c>
    </row>
    <row r="1451" spans="1:14" s="1" customFormat="1" x14ac:dyDescent="0.25">
      <c r="A1451" s="33">
        <f>VLOOKUP(C1451,_RESOURCE_MAP[],3,FALSE)</f>
        <v>3</v>
      </c>
      <c r="B1451" s="25" t="str">
        <f>IFERROR(VLOOKUP(C1451,_PACKAGES_MAP[],3,FALSE),"-")</f>
        <v>-</v>
      </c>
      <c r="C1451" s="32" t="s">
        <v>95</v>
      </c>
      <c r="D1451" s="32" t="s">
        <v>22</v>
      </c>
      <c r="E1451" s="32" t="s">
        <v>748</v>
      </c>
      <c r="F1451" s="32" t="str">
        <f>VLOOKUP(C1451,_RESOURCE_MAP[],2,FALSE)</f>
        <v>IP Interface</v>
      </c>
      <c r="G1451" s="46" t="str">
        <f>CONCATENATE(F1451," ",VLOOKUP(E1451,_FIELDS_DESCRIPTION_MAP[],2,FALSE))</f>
        <v>IP Interface linked physical interface.</v>
      </c>
      <c r="H1451" s="32" t="s">
        <v>565</v>
      </c>
      <c r="I1451" s="32" t="s">
        <v>572</v>
      </c>
      <c r="J1451" s="32" t="s">
        <v>1</v>
      </c>
      <c r="K1451" s="34" t="s">
        <v>1</v>
      </c>
      <c r="L1451" s="34" t="s">
        <v>2567</v>
      </c>
      <c r="M1451" s="34" t="s">
        <v>1</v>
      </c>
      <c r="N1451" s="73" t="str">
        <f t="shared" si="24"/>
        <v xml:space="preserve">Possible values are list of valid "Interfaces.Physical.Network.WAN.{DOCSIS|Ethernet|GPON|Mobile|xDSL}"|
"Interfaces.Physical.Network.LAN.EthernetSwitch.Ports.{PortId}"|
"Interfaces.Physical.Network.LAN.Wi-Fi.Radios.{RadioId}.BSSs.{BSSId}"|
"Interfaces.Physical.Network.LAN.Wi-Fi.ESSs.{ESSId}" objects. </v>
      </c>
    </row>
    <row r="1452" spans="1:14" s="1" customFormat="1" x14ac:dyDescent="0.25">
      <c r="A1452" s="33">
        <f>VLOOKUP(C1452,_RESOURCE_MAP[],3,FALSE)</f>
        <v>3</v>
      </c>
      <c r="B1452" s="25" t="str">
        <f>IFERROR(VLOOKUP(C1452,_PACKAGES_MAP[],3,FALSE),"-")</f>
        <v>-</v>
      </c>
      <c r="C1452" s="32" t="s">
        <v>95</v>
      </c>
      <c r="D1452" s="32" t="s">
        <v>22</v>
      </c>
      <c r="E1452" s="32" t="s">
        <v>633</v>
      </c>
      <c r="F1452" s="32" t="str">
        <f>VLOOKUP(C1452,_RESOURCE_MAP[],2,FALSE)</f>
        <v>IP Interface</v>
      </c>
      <c r="G1452" s="46" t="str">
        <f>CONCATENATE(F1452," ",VLOOKUP(E1452,_FIELDS_DESCRIPTION_MAP[],2,FALSE))</f>
        <v>IP Interface received bytes count.</v>
      </c>
      <c r="H1452" s="32" t="s">
        <v>570</v>
      </c>
      <c r="I1452" s="32" t="s">
        <v>572</v>
      </c>
      <c r="J1452" s="32" t="s">
        <v>1</v>
      </c>
      <c r="K1452" s="34" t="s">
        <v>1</v>
      </c>
      <c r="L1452" s="34" t="s">
        <v>1205</v>
      </c>
      <c r="M1452" s="34" t="s">
        <v>1</v>
      </c>
      <c r="N1452" s="52" t="str">
        <f t="shared" si="24"/>
        <v xml:space="preserve">Possible values are &gt;= 0. </v>
      </c>
    </row>
    <row r="1453" spans="1:14" s="1" customFormat="1" x14ac:dyDescent="0.25">
      <c r="A1453" s="33">
        <f>VLOOKUP(C1453,_RESOURCE_MAP[],3,FALSE)</f>
        <v>3</v>
      </c>
      <c r="B1453" s="25" t="str">
        <f>IFERROR(VLOOKUP(C1453,_PACKAGES_MAP[],3,FALSE),"-")</f>
        <v>-</v>
      </c>
      <c r="C1453" s="32" t="s">
        <v>95</v>
      </c>
      <c r="D1453" s="32" t="s">
        <v>22</v>
      </c>
      <c r="E1453" s="32" t="s">
        <v>632</v>
      </c>
      <c r="F1453" s="32" t="str">
        <f>VLOOKUP(C1453,_RESOURCE_MAP[],2,FALSE)</f>
        <v>IP Interface</v>
      </c>
      <c r="G1453" s="46" t="str">
        <f>CONCATENATE(F1453," ",VLOOKUP(E1453,_FIELDS_DESCRIPTION_MAP[],2,FALSE))</f>
        <v>IP Interface transmitted bytes count.</v>
      </c>
      <c r="H1453" s="32" t="s">
        <v>570</v>
      </c>
      <c r="I1453" s="32" t="s">
        <v>572</v>
      </c>
      <c r="J1453" s="32" t="s">
        <v>1</v>
      </c>
      <c r="K1453" s="34" t="s">
        <v>1</v>
      </c>
      <c r="L1453" s="34" t="s">
        <v>1205</v>
      </c>
      <c r="M1453" s="34" t="s">
        <v>1</v>
      </c>
      <c r="N1453" s="52" t="str">
        <f t="shared" si="24"/>
        <v xml:space="preserve">Possible values are &gt;= 0. </v>
      </c>
    </row>
    <row r="1454" spans="1:14" s="1" customFormat="1" x14ac:dyDescent="0.25">
      <c r="A1454" s="33">
        <f>VLOOKUP(C1454,_RESOURCE_MAP[],3,FALSE)</f>
        <v>3</v>
      </c>
      <c r="B1454" s="25" t="str">
        <f>IFERROR(VLOOKUP(C1454,_PACKAGES_MAP[],3,FALSE),"-")</f>
        <v>-</v>
      </c>
      <c r="C1454" s="32" t="s">
        <v>95</v>
      </c>
      <c r="D1454" s="32" t="s">
        <v>22</v>
      </c>
      <c r="E1454" s="32" t="s">
        <v>753</v>
      </c>
      <c r="F1454" s="32" t="str">
        <f>VLOOKUP(C1454,_RESOURCE_MAP[],2,FALSE)</f>
        <v>IP Interface</v>
      </c>
      <c r="G1454" s="46" t="str">
        <f>CONCATENATE(F1454," ",VLOOKUP(E1454,_FIELDS_DESCRIPTION_MAP[],2,FALSE))</f>
        <v>IP Interface frame collisions count.</v>
      </c>
      <c r="H1454" s="32" t="s">
        <v>570</v>
      </c>
      <c r="I1454" s="32" t="s">
        <v>572</v>
      </c>
      <c r="J1454" s="32" t="s">
        <v>1</v>
      </c>
      <c r="K1454" s="34" t="s">
        <v>1</v>
      </c>
      <c r="L1454" s="34" t="s">
        <v>1205</v>
      </c>
      <c r="M1454" s="34" t="s">
        <v>1</v>
      </c>
      <c r="N1454" s="52" t="str">
        <f t="shared" si="24"/>
        <v xml:space="preserve">Possible values are &gt;= 0. </v>
      </c>
    </row>
    <row r="1455" spans="1:14" s="1" customFormat="1" x14ac:dyDescent="0.25">
      <c r="A1455" s="33">
        <f>VLOOKUP(C1455,_RESOURCE_MAP[],3,FALSE)</f>
        <v>3</v>
      </c>
      <c r="B1455" s="25" t="str">
        <f>IFERROR(VLOOKUP(C1455,_PACKAGES_MAP[],3,FALSE),"-")</f>
        <v>-</v>
      </c>
      <c r="C1455" s="32" t="s">
        <v>95</v>
      </c>
      <c r="D1455" s="32" t="s">
        <v>22</v>
      </c>
      <c r="E1455" s="32" t="s">
        <v>750</v>
      </c>
      <c r="F1455" s="32" t="str">
        <f>VLOOKUP(C1455,_RESOURCE_MAP[],2,FALSE)</f>
        <v>IP Interface</v>
      </c>
      <c r="G1455" s="46" t="str">
        <f>CONCATENATE(F1455," ",VLOOKUP(E1455,_FIELDS_DESCRIPTION_MAP[],2,FALSE))</f>
        <v>IP Interface received dropped frames count.</v>
      </c>
      <c r="H1455" s="32" t="s">
        <v>570</v>
      </c>
      <c r="I1455" s="32" t="s">
        <v>572</v>
      </c>
      <c r="J1455" s="32" t="s">
        <v>1</v>
      </c>
      <c r="K1455" s="34" t="s">
        <v>1</v>
      </c>
      <c r="L1455" s="34" t="s">
        <v>1205</v>
      </c>
      <c r="M1455" s="34" t="s">
        <v>1</v>
      </c>
      <c r="N1455" s="52" t="str">
        <f t="shared" si="24"/>
        <v xml:space="preserve">Possible values are &gt;= 0. </v>
      </c>
    </row>
    <row r="1456" spans="1:14" s="1" customFormat="1" x14ac:dyDescent="0.25">
      <c r="A1456" s="33">
        <f>VLOOKUP(C1456,_RESOURCE_MAP[],3,FALSE)</f>
        <v>3</v>
      </c>
      <c r="B1456" s="25" t="str">
        <f>IFERROR(VLOOKUP(C1456,_PACKAGES_MAP[],3,FALSE),"-")</f>
        <v>-</v>
      </c>
      <c r="C1456" s="32" t="s">
        <v>95</v>
      </c>
      <c r="D1456" s="32" t="s">
        <v>22</v>
      </c>
      <c r="E1456" s="32" t="s">
        <v>749</v>
      </c>
      <c r="F1456" s="32" t="str">
        <f>VLOOKUP(C1456,_RESOURCE_MAP[],2,FALSE)</f>
        <v>IP Interface</v>
      </c>
      <c r="G1456" s="46" t="str">
        <f>CONCATENATE(F1456," ",VLOOKUP(E1456,_FIELDS_DESCRIPTION_MAP[],2,FALSE))</f>
        <v>IP Interface transmitted dropped frames count.</v>
      </c>
      <c r="H1456" s="32" t="s">
        <v>570</v>
      </c>
      <c r="I1456" s="32" t="s">
        <v>572</v>
      </c>
      <c r="J1456" s="32" t="s">
        <v>1</v>
      </c>
      <c r="K1456" s="34" t="s">
        <v>1</v>
      </c>
      <c r="L1456" s="34" t="s">
        <v>1205</v>
      </c>
      <c r="M1456" s="34" t="s">
        <v>1</v>
      </c>
      <c r="N1456" s="52" t="str">
        <f t="shared" si="24"/>
        <v xml:space="preserve">Possible values are &gt;= 0. </v>
      </c>
    </row>
    <row r="1457" spans="1:14" s="1" customFormat="1" x14ac:dyDescent="0.25">
      <c r="A1457" s="33">
        <f>VLOOKUP(C1457,_RESOURCE_MAP[],3,FALSE)</f>
        <v>3</v>
      </c>
      <c r="B1457" s="25" t="str">
        <f>IFERROR(VLOOKUP(C1457,_PACKAGES_MAP[],3,FALSE),"-")</f>
        <v>-</v>
      </c>
      <c r="C1457" s="32" t="s">
        <v>95</v>
      </c>
      <c r="D1457" s="32" t="s">
        <v>22</v>
      </c>
      <c r="E1457" s="32" t="s">
        <v>752</v>
      </c>
      <c r="F1457" s="32" t="str">
        <f>VLOOKUP(C1457,_RESOURCE_MAP[],2,FALSE)</f>
        <v>IP Interface</v>
      </c>
      <c r="G1457" s="46" t="str">
        <f>CONCATENATE(F1457," ",VLOOKUP(E1457,_FIELDS_DESCRIPTION_MAP[],2,FALSE))</f>
        <v>IP Interface received frame errors count.</v>
      </c>
      <c r="H1457" s="32" t="s">
        <v>570</v>
      </c>
      <c r="I1457" s="32" t="s">
        <v>572</v>
      </c>
      <c r="J1457" s="32" t="s">
        <v>1</v>
      </c>
      <c r="K1457" s="34" t="s">
        <v>1</v>
      </c>
      <c r="L1457" s="34" t="s">
        <v>1205</v>
      </c>
      <c r="M1457" s="34" t="s">
        <v>1</v>
      </c>
      <c r="N1457" s="52" t="str">
        <f t="shared" si="24"/>
        <v xml:space="preserve">Possible values are &gt;= 0. </v>
      </c>
    </row>
    <row r="1458" spans="1:14" s="1" customFormat="1" x14ac:dyDescent="0.25">
      <c r="A1458" s="33">
        <f>VLOOKUP(C1458,_RESOURCE_MAP[],3,FALSE)</f>
        <v>3</v>
      </c>
      <c r="B1458" s="25" t="str">
        <f>IFERROR(VLOOKUP(C1458,_PACKAGES_MAP[],3,FALSE),"-")</f>
        <v>-</v>
      </c>
      <c r="C1458" s="32" t="s">
        <v>95</v>
      </c>
      <c r="D1458" s="32" t="s">
        <v>22</v>
      </c>
      <c r="E1458" s="32" t="s">
        <v>751</v>
      </c>
      <c r="F1458" s="32" t="str">
        <f>VLOOKUP(C1458,_RESOURCE_MAP[],2,FALSE)</f>
        <v>IP Interface</v>
      </c>
      <c r="G1458" s="46" t="str">
        <f>CONCATENATE(F1458," ",VLOOKUP(E1458,_FIELDS_DESCRIPTION_MAP[],2,FALSE))</f>
        <v>IP Interface transmitted frame errors count.</v>
      </c>
      <c r="H1458" s="32" t="s">
        <v>570</v>
      </c>
      <c r="I1458" s="32" t="s">
        <v>572</v>
      </c>
      <c r="J1458" s="32" t="s">
        <v>1</v>
      </c>
      <c r="K1458" s="34" t="s">
        <v>1</v>
      </c>
      <c r="L1458" s="34" t="s">
        <v>1205</v>
      </c>
      <c r="M1458" s="34" t="s">
        <v>1</v>
      </c>
      <c r="N1458" s="52" t="str">
        <f t="shared" si="24"/>
        <v xml:space="preserve">Possible values are &gt;= 0. </v>
      </c>
    </row>
    <row r="1459" spans="1:14" s="1" customFormat="1" x14ac:dyDescent="0.25">
      <c r="A1459" s="33">
        <f>VLOOKUP(C1459,_RESOURCE_MAP[],3,FALSE)</f>
        <v>3</v>
      </c>
      <c r="B1459" s="25" t="str">
        <f>IFERROR(VLOOKUP(C1459,_PACKAGES_MAP[],3,FALSE),"-")</f>
        <v>-</v>
      </c>
      <c r="C1459" s="32" t="s">
        <v>95</v>
      </c>
      <c r="D1459" s="32" t="s">
        <v>22</v>
      </c>
      <c r="E1459" s="32" t="s">
        <v>631</v>
      </c>
      <c r="F1459" s="32" t="str">
        <f>VLOOKUP(C1459,_RESOURCE_MAP[],2,FALSE)</f>
        <v>IP Interface</v>
      </c>
      <c r="G1459" s="46" t="str">
        <f>CONCATENATE(F1459," ",VLOOKUP(E1459,_FIELDS_DESCRIPTION_MAP[],2,FALSE))</f>
        <v>IP Interface received packets count.</v>
      </c>
      <c r="H1459" s="32" t="s">
        <v>570</v>
      </c>
      <c r="I1459" s="32" t="s">
        <v>572</v>
      </c>
      <c r="J1459" s="32" t="s">
        <v>1</v>
      </c>
      <c r="K1459" s="34" t="s">
        <v>1</v>
      </c>
      <c r="L1459" s="34" t="s">
        <v>1205</v>
      </c>
      <c r="M1459" s="34" t="s">
        <v>1</v>
      </c>
      <c r="N1459" s="52" t="str">
        <f t="shared" si="24"/>
        <v xml:space="preserve">Possible values are &gt;= 0. </v>
      </c>
    </row>
    <row r="1460" spans="1:14" s="1" customFormat="1" x14ac:dyDescent="0.25">
      <c r="A1460" s="33">
        <f>VLOOKUP(C1460,_RESOURCE_MAP[],3,FALSE)</f>
        <v>3</v>
      </c>
      <c r="B1460" s="25" t="str">
        <f>IFERROR(VLOOKUP(C1460,_PACKAGES_MAP[],3,FALSE),"-")</f>
        <v>-</v>
      </c>
      <c r="C1460" s="32" t="s">
        <v>95</v>
      </c>
      <c r="D1460" s="32" t="s">
        <v>22</v>
      </c>
      <c r="E1460" s="32" t="s">
        <v>630</v>
      </c>
      <c r="F1460" s="32" t="str">
        <f>VLOOKUP(C1460,_RESOURCE_MAP[],2,FALSE)</f>
        <v>IP Interface</v>
      </c>
      <c r="G1460" s="46" t="str">
        <f>CONCATENATE(F1460," ",VLOOKUP(E1460,_FIELDS_DESCRIPTION_MAP[],2,FALSE))</f>
        <v>IP Interface transmitted packets count.</v>
      </c>
      <c r="H1460" s="32" t="s">
        <v>570</v>
      </c>
      <c r="I1460" s="32" t="s">
        <v>572</v>
      </c>
      <c r="J1460" s="32" t="s">
        <v>1</v>
      </c>
      <c r="K1460" s="34" t="s">
        <v>1</v>
      </c>
      <c r="L1460" s="34" t="s">
        <v>1205</v>
      </c>
      <c r="M1460" s="34" t="s">
        <v>1</v>
      </c>
      <c r="N1460" s="52" t="str">
        <f t="shared" si="24"/>
        <v xml:space="preserve">Possible values are &gt;= 0. </v>
      </c>
    </row>
    <row r="1461" spans="1:14" s="1" customFormat="1" x14ac:dyDescent="0.25">
      <c r="A1461" s="33">
        <f>VLOOKUP(C1461,_RESOURCE_MAP[],3,FALSE)</f>
        <v>3</v>
      </c>
      <c r="B1461" s="25" t="str">
        <f>IFERROR(VLOOKUP(C1461,_PACKAGES_MAP[],3,FALSE),"-")</f>
        <v>-</v>
      </c>
      <c r="C1461" s="32" t="s">
        <v>95</v>
      </c>
      <c r="D1461" s="32" t="s">
        <v>22</v>
      </c>
      <c r="E1461" s="32" t="s">
        <v>579</v>
      </c>
      <c r="F1461" s="32" t="str">
        <f>VLOOKUP(C1461,_RESOURCE_MAP[],2,FALSE)</f>
        <v>IP Interface</v>
      </c>
      <c r="G1461" s="46" t="str">
        <f>CONCATENATE(F1461," ",VLOOKUP(E1461,_FIELDS_DESCRIPTION_MAP[],2,FALSE))</f>
        <v>IP Interface operational status.</v>
      </c>
      <c r="H1461" s="32" t="s">
        <v>565</v>
      </c>
      <c r="I1461" s="32" t="s">
        <v>572</v>
      </c>
      <c r="J1461" s="32" t="s">
        <v>1</v>
      </c>
      <c r="K1461" s="34" t="s">
        <v>1</v>
      </c>
      <c r="L1461" s="34" t="s">
        <v>1716</v>
      </c>
      <c r="M1461" s="34" t="s">
        <v>1</v>
      </c>
      <c r="N1461" s="52" t="str">
        <f t="shared" si="24"/>
        <v xml:space="preserve">Possible values are 
- "Connected", enabled and has connectivity/IP address.
- "Disconnected", enabled but has no connectivity/IP address.
- "Disabled", disabled. </v>
      </c>
    </row>
    <row r="1462" spans="1:14" s="1" customFormat="1" x14ac:dyDescent="0.25">
      <c r="A1462" s="33">
        <f>VLOOKUP(C1462,_RESOURCE_MAP[],3,FALSE)</f>
        <v>3</v>
      </c>
      <c r="B1462" s="25" t="str">
        <f>IFERROR(VLOOKUP(C1462,_PACKAGES_MAP[],3,FALSE),"-")</f>
        <v>-</v>
      </c>
      <c r="C1462" s="32" t="s">
        <v>95</v>
      </c>
      <c r="D1462" s="32" t="s">
        <v>21</v>
      </c>
      <c r="E1462" s="32" t="s">
        <v>566</v>
      </c>
      <c r="F1462" s="32" t="str">
        <f>VLOOKUP(C1462,_RESOURCE_MAP[],2,FALSE)</f>
        <v>IP Interface</v>
      </c>
      <c r="G1462" s="46" t="str">
        <f>CONCATENATE(F1462," ",VLOOKUP(E1462,_FIELDS_DESCRIPTION_MAP[],2,FALSE))</f>
        <v>IP Interface administrative status.</v>
      </c>
      <c r="H1462" s="32" t="s">
        <v>567</v>
      </c>
      <c r="I1462" s="32" t="s">
        <v>564</v>
      </c>
      <c r="J1462" s="32" t="s">
        <v>561</v>
      </c>
      <c r="K1462" s="34" t="s">
        <v>1658</v>
      </c>
      <c r="L1462" s="34" t="s">
        <v>1184</v>
      </c>
      <c r="M1462" s="34" t="s">
        <v>1</v>
      </c>
      <c r="N1462" s="52" t="str">
        <f t="shared" si="24"/>
        <v xml:space="preserve">Default Value is "the existing configuration". Possible values are "true" or "false". </v>
      </c>
    </row>
    <row r="1463" spans="1:14" s="1" customFormat="1" x14ac:dyDescent="0.25">
      <c r="A1463" s="33">
        <f>VLOOKUP(C1463,_RESOURCE_MAP[],3,FALSE)</f>
        <v>3</v>
      </c>
      <c r="B1463" s="25" t="str">
        <f>IFERROR(VLOOKUP(C1463,_PACKAGES_MAP[],3,FALSE),"-")</f>
        <v>-</v>
      </c>
      <c r="C1463" s="32" t="s">
        <v>95</v>
      </c>
      <c r="D1463" s="32" t="s">
        <v>21</v>
      </c>
      <c r="E1463" s="32" t="s">
        <v>741</v>
      </c>
      <c r="F1463" s="32" t="str">
        <f>VLOOKUP(C1463,_RESOURCE_MAP[],2,FALSE)</f>
        <v>IP Interface</v>
      </c>
      <c r="G1463" s="46" t="str">
        <f>CONCATENATE(F1463," ",VLOOKUP(E1463,_FIELDS_DESCRIPTION_MAP[],2,FALSE))</f>
        <v>IP Interface IPv4 address.</v>
      </c>
      <c r="H1463" s="32" t="s">
        <v>2588</v>
      </c>
      <c r="I1463" s="32" t="s">
        <v>564</v>
      </c>
      <c r="J1463" s="32" t="s">
        <v>561</v>
      </c>
      <c r="K1463" s="34" t="s">
        <v>1658</v>
      </c>
      <c r="L1463" s="34" t="s">
        <v>1</v>
      </c>
      <c r="M1463" s="34" t="s">
        <v>1</v>
      </c>
      <c r="N1463" s="52" t="str">
        <f t="shared" si="24"/>
        <v xml:space="preserve">Default Value is "the existing configuration". </v>
      </c>
    </row>
    <row r="1464" spans="1:14" s="1" customFormat="1" x14ac:dyDescent="0.25">
      <c r="A1464" s="33">
        <f>VLOOKUP(C1464,_RESOURCE_MAP[],3,FALSE)</f>
        <v>3</v>
      </c>
      <c r="B1464" s="25" t="str">
        <f>IFERROR(VLOOKUP(C1464,_PACKAGES_MAP[],3,FALSE),"-")</f>
        <v>-</v>
      </c>
      <c r="C1464" s="32" t="s">
        <v>95</v>
      </c>
      <c r="D1464" s="32" t="s">
        <v>21</v>
      </c>
      <c r="E1464" s="32" t="s">
        <v>743</v>
      </c>
      <c r="F1464" s="32" t="str">
        <f>VLOOKUP(C1464,_RESOURCE_MAP[],2,FALSE)</f>
        <v>IP Interface</v>
      </c>
      <c r="G1464" s="46" t="str">
        <f>CONCATENATE(F1464," ",VLOOKUP(E1464,_FIELDS_DESCRIPTION_MAP[],2,FALSE))</f>
        <v>IP Interface IPv4 broadbcast.</v>
      </c>
      <c r="H1464" s="32" t="s">
        <v>2588</v>
      </c>
      <c r="I1464" s="32" t="s">
        <v>564</v>
      </c>
      <c r="J1464" s="32" t="s">
        <v>561</v>
      </c>
      <c r="K1464" s="34" t="s">
        <v>1658</v>
      </c>
      <c r="L1464" s="34" t="s">
        <v>1</v>
      </c>
      <c r="M1464" s="34" t="s">
        <v>1</v>
      </c>
      <c r="N1464" s="52" t="str">
        <f t="shared" si="24"/>
        <v xml:space="preserve">Default Value is "the existing configuration". </v>
      </c>
    </row>
    <row r="1465" spans="1:14" s="1" customFormat="1" x14ac:dyDescent="0.25">
      <c r="A1465" s="33">
        <f>VLOOKUP(C1465,_RESOURCE_MAP[],3,FALSE)</f>
        <v>3</v>
      </c>
      <c r="B1465" s="25" t="str">
        <f>IFERROR(VLOOKUP(C1465,_PACKAGES_MAP[],3,FALSE),"-")</f>
        <v>-</v>
      </c>
      <c r="C1465" s="32" t="s">
        <v>95</v>
      </c>
      <c r="D1465" s="32" t="s">
        <v>21</v>
      </c>
      <c r="E1465" s="32" t="s">
        <v>742</v>
      </c>
      <c r="F1465" s="32" t="str">
        <f>VLOOKUP(C1465,_RESOURCE_MAP[],2,FALSE)</f>
        <v>IP Interface</v>
      </c>
      <c r="G1465" s="46" t="str">
        <f>CONCATENATE(F1465," ",VLOOKUP(E1465,_FIELDS_DESCRIPTION_MAP[],2,FALSE))</f>
        <v>IP Interface IPv4 network mask.</v>
      </c>
      <c r="H1465" s="32" t="s">
        <v>2588</v>
      </c>
      <c r="I1465" s="32" t="s">
        <v>564</v>
      </c>
      <c r="J1465" s="32" t="s">
        <v>561</v>
      </c>
      <c r="K1465" s="34" t="s">
        <v>1658</v>
      </c>
      <c r="L1465" s="34" t="s">
        <v>1</v>
      </c>
      <c r="M1465" s="34" t="s">
        <v>1</v>
      </c>
      <c r="N1465" s="52" t="str">
        <f t="shared" si="24"/>
        <v xml:space="preserve">Default Value is "the existing configuration". </v>
      </c>
    </row>
    <row r="1466" spans="1:14" s="1" customFormat="1" x14ac:dyDescent="0.25">
      <c r="A1466" s="33">
        <f>VLOOKUP(C1466,_RESOURCE_MAP[],3,FALSE)</f>
        <v>3</v>
      </c>
      <c r="B1466" s="25" t="str">
        <f>IFERROR(VLOOKUP(C1466,_PACKAGES_MAP[],3,FALSE),"-")</f>
        <v>-</v>
      </c>
      <c r="C1466" s="32" t="s">
        <v>95</v>
      </c>
      <c r="D1466" s="32" t="s">
        <v>21</v>
      </c>
      <c r="E1466" s="32" t="s">
        <v>740</v>
      </c>
      <c r="F1466" s="32" t="str">
        <f>VLOOKUP(C1466,_RESOURCE_MAP[],2,FALSE)</f>
        <v>IP Interface</v>
      </c>
      <c r="G1466" s="46" t="str">
        <f>CONCATENATE(F1466," ",VLOOKUP(E1466,_FIELDS_DESCRIPTION_MAP[],2,FALSE))</f>
        <v>IP Interface IPv4 negotiation protocol.</v>
      </c>
      <c r="H1466" s="32" t="s">
        <v>565</v>
      </c>
      <c r="I1466" s="32" t="s">
        <v>564</v>
      </c>
      <c r="J1466" s="32" t="s">
        <v>561</v>
      </c>
      <c r="K1466" s="34" t="s">
        <v>1658</v>
      </c>
      <c r="L1466" s="34" t="s">
        <v>1237</v>
      </c>
      <c r="M1466" s="34" t="s">
        <v>1</v>
      </c>
      <c r="N1466" s="52" t="str">
        <f t="shared" si="24"/>
        <v xml:space="preserve">Default Value is "the existing configuration". Possible values are "Static", "DHCP" or "PPP". </v>
      </c>
    </row>
    <row r="1467" spans="1:14" s="1" customFormat="1" x14ac:dyDescent="0.25">
      <c r="A1467" s="33">
        <f>VLOOKUP(C1467,_RESOURCE_MAP[],3,FALSE)</f>
        <v>3</v>
      </c>
      <c r="B1467" s="25" t="str">
        <f>IFERROR(VLOOKUP(C1467,_PACKAGES_MAP[],3,FALSE),"-")</f>
        <v>-</v>
      </c>
      <c r="C1467" s="32" t="s">
        <v>95</v>
      </c>
      <c r="D1467" s="32" t="s">
        <v>21</v>
      </c>
      <c r="E1467" s="32" t="s">
        <v>746</v>
      </c>
      <c r="F1467" s="32" t="str">
        <f>VLOOKUP(C1467,_RESOURCE_MAP[],2,FALSE)</f>
        <v>IP Interface</v>
      </c>
      <c r="G1467" s="46" t="str">
        <f>CONCATENATE(F1467," ",VLOOKUP(E1467,_FIELDS_DESCRIPTION_MAP[],2,FALSE))</f>
        <v>IP Interface IPv6 Global address.</v>
      </c>
      <c r="H1467" s="32" t="s">
        <v>2589</v>
      </c>
      <c r="I1467" s="32" t="s">
        <v>564</v>
      </c>
      <c r="J1467" s="32" t="s">
        <v>561</v>
      </c>
      <c r="K1467" s="34" t="s">
        <v>1658</v>
      </c>
      <c r="L1467" s="34" t="s">
        <v>1</v>
      </c>
      <c r="M1467" s="34" t="s">
        <v>1</v>
      </c>
      <c r="N1467" s="52" t="str">
        <f t="shared" si="24"/>
        <v xml:space="preserve">Default Value is "the existing configuration". </v>
      </c>
    </row>
    <row r="1468" spans="1:14" s="1" customFormat="1" x14ac:dyDescent="0.25">
      <c r="A1468" s="33">
        <f>VLOOKUP(C1468,_RESOURCE_MAP[],3,FALSE)</f>
        <v>3</v>
      </c>
      <c r="B1468" s="25" t="str">
        <f>IFERROR(VLOOKUP(C1468,_PACKAGES_MAP[],3,FALSE),"-")</f>
        <v>-</v>
      </c>
      <c r="C1468" s="32" t="s">
        <v>95</v>
      </c>
      <c r="D1468" s="32" t="s">
        <v>21</v>
      </c>
      <c r="E1468" s="32" t="s">
        <v>745</v>
      </c>
      <c r="F1468" s="32" t="str">
        <f>VLOOKUP(C1468,_RESOURCE_MAP[],2,FALSE)</f>
        <v>IP Interface</v>
      </c>
      <c r="G1468" s="46" t="str">
        <f>CONCATENATE(F1468," ",VLOOKUP(E1468,_FIELDS_DESCRIPTION_MAP[],2,FALSE))</f>
        <v>IP Interface IPv6 Link Local address.</v>
      </c>
      <c r="H1468" s="32" t="s">
        <v>2589</v>
      </c>
      <c r="I1468" s="32" t="s">
        <v>564</v>
      </c>
      <c r="J1468" s="32" t="s">
        <v>561</v>
      </c>
      <c r="K1468" s="34" t="s">
        <v>1658</v>
      </c>
      <c r="L1468" s="34" t="s">
        <v>1</v>
      </c>
      <c r="M1468" s="34" t="s">
        <v>1</v>
      </c>
      <c r="N1468" s="52" t="str">
        <f t="shared" si="24"/>
        <v xml:space="preserve">Default Value is "the existing configuration". </v>
      </c>
    </row>
    <row r="1469" spans="1:14" s="1" customFormat="1" x14ac:dyDescent="0.25">
      <c r="A1469" s="33">
        <f>VLOOKUP(C1469,_RESOURCE_MAP[],3,FALSE)</f>
        <v>3</v>
      </c>
      <c r="B1469" s="25" t="str">
        <f>IFERROR(VLOOKUP(C1469,_PACKAGES_MAP[],3,FALSE),"-")</f>
        <v>-</v>
      </c>
      <c r="C1469" s="32" t="s">
        <v>95</v>
      </c>
      <c r="D1469" s="32" t="s">
        <v>21</v>
      </c>
      <c r="E1469" s="32" t="s">
        <v>747</v>
      </c>
      <c r="F1469" s="32" t="str">
        <f>VLOOKUP(C1469,_RESOURCE_MAP[],2,FALSE)</f>
        <v>IP Interface</v>
      </c>
      <c r="G1469" s="46" t="str">
        <f>CONCATENATE(F1469," ",VLOOKUP(E1469,_FIELDS_DESCRIPTION_MAP[],2,FALSE))</f>
        <v>IP Interface IPv6 network prefix.</v>
      </c>
      <c r="H1469" s="32" t="s">
        <v>570</v>
      </c>
      <c r="I1469" s="32" t="s">
        <v>564</v>
      </c>
      <c r="J1469" s="32" t="s">
        <v>561</v>
      </c>
      <c r="K1469" s="34" t="s">
        <v>1658</v>
      </c>
      <c r="L1469" s="34" t="s">
        <v>1238</v>
      </c>
      <c r="M1469" s="34" t="s">
        <v>1</v>
      </c>
      <c r="N1469" s="52" t="str">
        <f t="shared" si="24"/>
        <v xml:space="preserve">Default Value is "the existing configuration". Possible values are valid IPv6 network prefix. </v>
      </c>
    </row>
    <row r="1470" spans="1:14" s="1" customFormat="1" x14ac:dyDescent="0.25">
      <c r="A1470" s="33">
        <f>VLOOKUP(C1470,_RESOURCE_MAP[],3,FALSE)</f>
        <v>3</v>
      </c>
      <c r="B1470" s="25" t="str">
        <f>IFERROR(VLOOKUP(C1470,_PACKAGES_MAP[],3,FALSE),"-")</f>
        <v>-</v>
      </c>
      <c r="C1470" s="32" t="s">
        <v>95</v>
      </c>
      <c r="D1470" s="32" t="s">
        <v>21</v>
      </c>
      <c r="E1470" s="32" t="s">
        <v>744</v>
      </c>
      <c r="F1470" s="32" t="str">
        <f>VLOOKUP(C1470,_RESOURCE_MAP[],2,FALSE)</f>
        <v>IP Interface</v>
      </c>
      <c r="G1470" s="46" t="str">
        <f>CONCATENATE(F1470," ",VLOOKUP(E1470,_FIELDS_DESCRIPTION_MAP[],2,FALSE))</f>
        <v>IP Interface IPv6 negotiation protocol.</v>
      </c>
      <c r="H1470" s="32" t="s">
        <v>565</v>
      </c>
      <c r="I1470" s="32" t="s">
        <v>564</v>
      </c>
      <c r="J1470" s="32" t="s">
        <v>561</v>
      </c>
      <c r="K1470" s="34" t="s">
        <v>1658</v>
      </c>
      <c r="L1470" s="34" t="s">
        <v>1237</v>
      </c>
      <c r="M1470" s="34" t="s">
        <v>1</v>
      </c>
      <c r="N1470" s="52" t="str">
        <f t="shared" si="24"/>
        <v xml:space="preserve">Default Value is "the existing configuration". Possible values are "Static", "DHCP" or "PPP". </v>
      </c>
    </row>
    <row r="1471" spans="1:14" s="1" customFormat="1" x14ac:dyDescent="0.25">
      <c r="A1471" s="33">
        <f>VLOOKUP(C1471,_RESOURCE_MAP[],3,FALSE)</f>
        <v>3</v>
      </c>
      <c r="B1471" s="25" t="str">
        <f>IFERROR(VLOOKUP(C1471,_PACKAGES_MAP[],3,FALSE),"-")</f>
        <v>-</v>
      </c>
      <c r="C1471" s="32" t="s">
        <v>95</v>
      </c>
      <c r="D1471" s="32" t="s">
        <v>21</v>
      </c>
      <c r="E1471" s="32" t="s">
        <v>360</v>
      </c>
      <c r="F1471" s="32" t="str">
        <f>VLOOKUP(C1471,_RESOURCE_MAP[],2,FALSE)</f>
        <v>IP Interface</v>
      </c>
      <c r="G1471" s="46" t="str">
        <f>CONCATENATE(F1471," ",VLOOKUP(E1471,_FIELDS_DESCRIPTION_MAP[],2,FALSE))</f>
        <v>IP Interface name (alias).</v>
      </c>
      <c r="H1471" s="32" t="s">
        <v>565</v>
      </c>
      <c r="I1471" s="32" t="s">
        <v>564</v>
      </c>
      <c r="J1471" s="32" t="s">
        <v>561</v>
      </c>
      <c r="K1471" s="34" t="s">
        <v>1658</v>
      </c>
      <c r="L1471" s="34" t="s">
        <v>1194</v>
      </c>
      <c r="M1471" s="34" t="s">
        <v>1</v>
      </c>
      <c r="N1471" s="52" t="str">
        <f t="shared" si="24"/>
        <v xml:space="preserve">Default Value is "the existing configuration". Possible values are any string with length from 1 up to 64 chars. </v>
      </c>
    </row>
    <row r="1472" spans="1:14" s="1" customFormat="1" x14ac:dyDescent="0.25">
      <c r="A1472" s="33">
        <f>VLOOKUP(C1472,_RESOURCE_MAP[],3,FALSE)</f>
        <v>3</v>
      </c>
      <c r="B1472" s="25" t="str">
        <f>IFERROR(VLOOKUP(C1472,_PACKAGES_MAP[],3,FALSE),"-")</f>
        <v>-</v>
      </c>
      <c r="C1472" s="32" t="s">
        <v>95</v>
      </c>
      <c r="D1472" s="32" t="s">
        <v>21</v>
      </c>
      <c r="E1472" s="32" t="s">
        <v>748</v>
      </c>
      <c r="F1472" s="32" t="str">
        <f>VLOOKUP(C1472,_RESOURCE_MAP[],2,FALSE)</f>
        <v>IP Interface</v>
      </c>
      <c r="G1472" s="46" t="str">
        <f>CONCATENATE(F1472," ",VLOOKUP(E1472,_FIELDS_DESCRIPTION_MAP[],2,FALSE))</f>
        <v>IP Interface linked physical interface.</v>
      </c>
      <c r="H1472" s="32" t="s">
        <v>565</v>
      </c>
      <c r="I1472" s="32" t="s">
        <v>564</v>
      </c>
      <c r="J1472" s="32" t="s">
        <v>561</v>
      </c>
      <c r="K1472" s="34" t="s">
        <v>1658</v>
      </c>
      <c r="L1472" s="34" t="s">
        <v>2567</v>
      </c>
      <c r="M1472" s="34" t="s">
        <v>1</v>
      </c>
      <c r="N1472" s="73" t="str">
        <f t="shared" si="24"/>
        <v xml:space="preserve">Default Value is "the existing configuration". Possible values are list of valid "Interfaces.Physical.Network.WAN.{DOCSIS|Ethernet|GPON|Mobile|xDSL}"|
"Interfaces.Physical.Network.LAN.EthernetSwitch.Ports.{PortId}"|
"Interfaces.Physical.Network.LAN.Wi-Fi.Radios.{RadioId}.BSSs.{BSSId}"|
"Interfaces.Physical.Network.LAN.Wi-Fi.ESSs.{ESSId}" objects. </v>
      </c>
    </row>
    <row r="1473" spans="1:14" s="1" customFormat="1" x14ac:dyDescent="0.25">
      <c r="A1473" s="33">
        <f>VLOOKUP(C1473,_RESOURCE_MAP[],3,FALSE)</f>
        <v>3</v>
      </c>
      <c r="B1473" s="25" t="str">
        <f>IFERROR(VLOOKUP(C1473,_PACKAGES_MAP[],3,FALSE),"-")</f>
        <v>-</v>
      </c>
      <c r="C1473" s="32" t="s">
        <v>1546</v>
      </c>
      <c r="D1473" s="32" t="s">
        <v>22</v>
      </c>
      <c r="E1473" s="32" t="s">
        <v>566</v>
      </c>
      <c r="F1473" s="32" t="str">
        <f>VLOOKUP(C1473,_RESOURCE_MAP[],2,FALSE)</f>
        <v>USB Interface</v>
      </c>
      <c r="G1473" s="46" t="str">
        <f>CONCATENATE(F1473," ",VLOOKUP(E1473,_FIELDS_DESCRIPTION_MAP[],2,FALSE))</f>
        <v>USB Interface administrative status.</v>
      </c>
      <c r="H1473" s="32" t="s">
        <v>567</v>
      </c>
      <c r="I1473" s="32" t="s">
        <v>572</v>
      </c>
      <c r="J1473" s="32" t="s">
        <v>1</v>
      </c>
      <c r="K1473" s="34" t="s">
        <v>1</v>
      </c>
      <c r="L1473" s="34" t="s">
        <v>1184</v>
      </c>
      <c r="M1473" s="34" t="s">
        <v>1</v>
      </c>
      <c r="N1473" s="52" t="str">
        <f t="shared" si="24"/>
        <v xml:space="preserve">Possible values are "true" or "false". </v>
      </c>
    </row>
    <row r="1474" spans="1:14" s="1" customFormat="1" x14ac:dyDescent="0.25">
      <c r="A1474" s="33">
        <f>VLOOKUP(C1474,_RESOURCE_MAP[],3,FALSE)</f>
        <v>3</v>
      </c>
      <c r="B1474" s="25" t="str">
        <f>IFERROR(VLOOKUP(C1474,_PACKAGES_MAP[],3,FALSE),"-")</f>
        <v>-</v>
      </c>
      <c r="C1474" s="32" t="s">
        <v>1546</v>
      </c>
      <c r="D1474" s="32" t="s">
        <v>22</v>
      </c>
      <c r="E1474" s="32" t="s">
        <v>579</v>
      </c>
      <c r="F1474" s="32" t="str">
        <f>VLOOKUP(C1474,_RESOURCE_MAP[],2,FALSE)</f>
        <v>USB Interface</v>
      </c>
      <c r="G1474" s="46" t="str">
        <f>CONCATENATE(F1474," ",VLOOKUP(E1474,_FIELDS_DESCRIPTION_MAP[],2,FALSE))</f>
        <v>USB Interface operational status.</v>
      </c>
      <c r="H1474" s="32" t="s">
        <v>565</v>
      </c>
      <c r="I1474" s="32" t="s">
        <v>572</v>
      </c>
      <c r="J1474" s="32" t="s">
        <v>1</v>
      </c>
      <c r="K1474" s="34" t="s">
        <v>1</v>
      </c>
      <c r="L1474" s="34" t="s">
        <v>1717</v>
      </c>
      <c r="M1474" s="34" t="s">
        <v>1</v>
      </c>
      <c r="N1474" s="52" t="str">
        <f t="shared" si="24"/>
        <v xml:space="preserve">Possible values are 
- "Disabled", the interface is disabled.
- "Connected", the interface is enabled and there is one device connected.
- "Disconnected", the interface is enabled but there are no devices connected.. </v>
      </c>
    </row>
    <row r="1475" spans="1:14" s="1" customFormat="1" x14ac:dyDescent="0.25">
      <c r="A1475" s="33">
        <f>VLOOKUP(C1475,_RESOURCE_MAP[],3,FALSE)</f>
        <v>3</v>
      </c>
      <c r="B1475" s="25" t="str">
        <f>IFERROR(VLOOKUP(C1475,_PACKAGES_MAP[],3,FALSE),"-")</f>
        <v>-</v>
      </c>
      <c r="C1475" s="32" t="s">
        <v>1546</v>
      </c>
      <c r="D1475" s="32" t="s">
        <v>22</v>
      </c>
      <c r="E1475" s="32" t="s">
        <v>551</v>
      </c>
      <c r="F1475" s="32" t="str">
        <f>VLOOKUP(C1475,_RESOURCE_MAP[],2,FALSE)</f>
        <v>USB Interface</v>
      </c>
      <c r="G1475" s="46" t="str">
        <f>CONCATENATE(F1475," ",VLOOKUP(E1475,_FIELDS_DESCRIPTION_MAP[],2,FALSE))</f>
        <v>USB Interface type.</v>
      </c>
      <c r="H1475" s="32" t="s">
        <v>565</v>
      </c>
      <c r="I1475" s="32" t="s">
        <v>572</v>
      </c>
      <c r="J1475" s="32" t="s">
        <v>1</v>
      </c>
      <c r="K1475" s="34" t="s">
        <v>1</v>
      </c>
      <c r="L1475" s="34" t="s">
        <v>1558</v>
      </c>
      <c r="M1475" s="34" t="s">
        <v>1</v>
      </c>
      <c r="N1475" s="52" t="str">
        <f t="shared" si="24"/>
        <v xml:space="preserve">Possible values are "OHCI" (Open Host Controller Interface), "EHCI" (Enhanced Host Controller Interface), "UHCI" (Universal Host Controller Interface) or "xHCI" (Extensible Host Controller Interface).. </v>
      </c>
    </row>
    <row r="1476" spans="1:14" s="1" customFormat="1" x14ac:dyDescent="0.25">
      <c r="A1476" s="33">
        <f>VLOOKUP(C1476,_RESOURCE_MAP[],3,FALSE)</f>
        <v>3</v>
      </c>
      <c r="B1476" s="25" t="str">
        <f>IFERROR(VLOOKUP(C1476,_PACKAGES_MAP[],3,FALSE),"-")</f>
        <v>-</v>
      </c>
      <c r="C1476" s="32" t="s">
        <v>1546</v>
      </c>
      <c r="D1476" s="32" t="s">
        <v>22</v>
      </c>
      <c r="E1476" s="32" t="s">
        <v>668</v>
      </c>
      <c r="F1476" s="32" t="str">
        <f>VLOOKUP(C1476,_RESOURCE_MAP[],2,FALSE)</f>
        <v>USB Interface</v>
      </c>
      <c r="G1476" s="46" t="str">
        <f>CONCATENATE(F1476," ",VLOOKUP(E1476,_FIELDS_DESCRIPTION_MAP[],2,FALSE))</f>
        <v>USB Interface version or release number.</v>
      </c>
      <c r="H1476" s="32" t="s">
        <v>565</v>
      </c>
      <c r="I1476" s="32" t="s">
        <v>572</v>
      </c>
      <c r="J1476" s="32" t="s">
        <v>1</v>
      </c>
      <c r="K1476" s="34" t="s">
        <v>1</v>
      </c>
      <c r="L1476" s="34" t="s">
        <v>1557</v>
      </c>
      <c r="M1476" s="34" t="s">
        <v>1</v>
      </c>
      <c r="N1476" s="52" t="str">
        <f t="shared" si="24"/>
        <v xml:space="preserve">Possible values are "1.1", "2.0", "3.0" or "3.1". </v>
      </c>
    </row>
    <row r="1477" spans="1:14" s="1" customFormat="1" x14ac:dyDescent="0.25">
      <c r="A1477" s="33">
        <f>VLOOKUP(C1477,_RESOURCE_MAP[],3,FALSE)</f>
        <v>3</v>
      </c>
      <c r="B1477" s="25" t="str">
        <f>IFERROR(VLOOKUP(C1477,_PACKAGES_MAP[],3,FALSE),"-")</f>
        <v>-</v>
      </c>
      <c r="C1477" s="32" t="s">
        <v>1546</v>
      </c>
      <c r="D1477" s="32" t="s">
        <v>21</v>
      </c>
      <c r="E1477" s="32" t="s">
        <v>566</v>
      </c>
      <c r="F1477" s="32" t="str">
        <f>VLOOKUP(C1477,_RESOURCE_MAP[],2,FALSE)</f>
        <v>USB Interface</v>
      </c>
      <c r="G1477" s="46" t="str">
        <f>CONCATENATE(F1477," ",VLOOKUP(E1477,_FIELDS_DESCRIPTION_MAP[],2,FALSE))</f>
        <v>USB Interface administrative status.</v>
      </c>
      <c r="H1477" s="32" t="s">
        <v>567</v>
      </c>
      <c r="I1477" s="32" t="s">
        <v>564</v>
      </c>
      <c r="J1477" s="32" t="s">
        <v>561</v>
      </c>
      <c r="K1477" s="34" t="s">
        <v>1658</v>
      </c>
      <c r="L1477" s="34" t="s">
        <v>1184</v>
      </c>
      <c r="M1477" s="34" t="s">
        <v>1</v>
      </c>
      <c r="N1477" s="52" t="str">
        <f t="shared" si="24"/>
        <v xml:space="preserve">Default Value is "the existing configuration". Possible values are "true" or "false". </v>
      </c>
    </row>
    <row r="1478" spans="1:14" s="1" customFormat="1" x14ac:dyDescent="0.25">
      <c r="A1478" s="33">
        <f>VLOOKUP(C1478,_RESOURCE_MAP[],3,FALSE)</f>
        <v>3</v>
      </c>
      <c r="B1478" s="25" t="str">
        <f>IFERROR(VLOOKUP(C1478,_PACKAGES_MAP[],3,FALSE),"-")</f>
        <v>-</v>
      </c>
      <c r="C1478" s="32" t="s">
        <v>1548</v>
      </c>
      <c r="D1478" s="32" t="s">
        <v>20</v>
      </c>
      <c r="E1478" s="32" t="s">
        <v>569</v>
      </c>
      <c r="F1478" s="32" t="str">
        <f>VLOOKUP(C1478,_RESOURCE_MAP[],2,FALSE)</f>
        <v>USB Port</v>
      </c>
      <c r="G1478" s="46" t="str">
        <f>CONCATENATE(F1478," ",VLOOKUP(E1478,_FIELDS_DESCRIPTION_MAP[],2,FALSE))</f>
        <v>USB Port maximum number of returned entries.</v>
      </c>
      <c r="H1478" s="32" t="s">
        <v>570</v>
      </c>
      <c r="I1478" s="32" t="s">
        <v>563</v>
      </c>
      <c r="J1478" s="32" t="s">
        <v>561</v>
      </c>
      <c r="K1478" s="34" t="s">
        <v>1186</v>
      </c>
      <c r="L1478" s="34" t="s">
        <v>1205</v>
      </c>
      <c r="M1478" s="34" t="s">
        <v>1</v>
      </c>
      <c r="N1478" s="52" t="str">
        <f t="shared" si="24"/>
        <v xml:space="preserve">Default Value is "0". Possible values are &gt;= 0. </v>
      </c>
    </row>
    <row r="1479" spans="1:14" s="1" customFormat="1" x14ac:dyDescent="0.25">
      <c r="A1479" s="33">
        <f>VLOOKUP(C1479,_RESOURCE_MAP[],3,FALSE)</f>
        <v>3</v>
      </c>
      <c r="B1479" s="25" t="str">
        <f>IFERROR(VLOOKUP(C1479,_PACKAGES_MAP[],3,FALSE),"-")</f>
        <v>-</v>
      </c>
      <c r="C1479" s="32" t="s">
        <v>1548</v>
      </c>
      <c r="D1479" s="32" t="s">
        <v>20</v>
      </c>
      <c r="E1479" s="32" t="s">
        <v>20</v>
      </c>
      <c r="F1479" s="32" t="str">
        <f>VLOOKUP(C1479,_RESOURCE_MAP[],2,FALSE)</f>
        <v>USB Port</v>
      </c>
      <c r="G1479" s="46" t="str">
        <f>CONCATENATE(F1479," ",VLOOKUP(E1479,_FIELDS_DESCRIPTION_MAP[],2,FALSE))</f>
        <v>USB Port list of entries.</v>
      </c>
      <c r="H1479" s="32" t="s">
        <v>20</v>
      </c>
      <c r="I1479" s="32" t="s">
        <v>572</v>
      </c>
      <c r="J1479" s="32" t="s">
        <v>1</v>
      </c>
      <c r="K1479" s="34" t="s">
        <v>1</v>
      </c>
      <c r="L1479" s="34" t="s">
        <v>1559</v>
      </c>
      <c r="M1479" s="34" t="s">
        <v>1</v>
      </c>
      <c r="N1479" s="52" t="str">
        <f t="shared" si="24"/>
        <v xml:space="preserve">Possible values are Empty list of list of valid objects.. </v>
      </c>
    </row>
    <row r="1480" spans="1:14" s="1" customFormat="1" x14ac:dyDescent="0.25">
      <c r="A1480" s="33">
        <f>VLOOKUP(C1480,_RESOURCE_MAP[],3,FALSE)</f>
        <v>3</v>
      </c>
      <c r="B1480" s="25" t="str">
        <f>IFERROR(VLOOKUP(C1480,_PACKAGES_MAP[],3,FALSE),"-")</f>
        <v>-</v>
      </c>
      <c r="C1480" s="32" t="s">
        <v>1548</v>
      </c>
      <c r="D1480" s="32" t="s">
        <v>20</v>
      </c>
      <c r="E1480" s="32" t="s">
        <v>571</v>
      </c>
      <c r="F1480" s="32" t="str">
        <f>VLOOKUP(C1480,_RESOURCE_MAP[],2,FALSE)</f>
        <v>USB Port</v>
      </c>
      <c r="G1480" s="46" t="str">
        <f>CONCATENATE(F1480," ",VLOOKUP(E1480,_FIELDS_DESCRIPTION_MAP[],2,FALSE))</f>
        <v>USB Port list start offset.</v>
      </c>
      <c r="H1480" s="32" t="s">
        <v>570</v>
      </c>
      <c r="I1480" s="32" t="s">
        <v>563</v>
      </c>
      <c r="J1480" s="32" t="s">
        <v>561</v>
      </c>
      <c r="K1480" s="34" t="s">
        <v>1186</v>
      </c>
      <c r="L1480" s="34" t="s">
        <v>1205</v>
      </c>
      <c r="M1480" s="34" t="s">
        <v>1</v>
      </c>
      <c r="N1480" s="52" t="str">
        <f t="shared" si="24"/>
        <v xml:space="preserve">Default Value is "0". Possible values are &gt;= 0. </v>
      </c>
    </row>
    <row r="1481" spans="1:14" s="1" customFormat="1" x14ac:dyDescent="0.25">
      <c r="A1481" s="33">
        <f>VLOOKUP(C1481,_RESOURCE_MAP[],3,FALSE)</f>
        <v>3</v>
      </c>
      <c r="B1481" s="25" t="str">
        <f>IFERROR(VLOOKUP(C1481,_PACKAGES_MAP[],3,FALSE),"-")</f>
        <v>-</v>
      </c>
      <c r="C1481" s="32" t="s">
        <v>1547</v>
      </c>
      <c r="D1481" s="32" t="s">
        <v>22</v>
      </c>
      <c r="E1481" s="32" t="s">
        <v>566</v>
      </c>
      <c r="F1481" s="32" t="str">
        <f>VLOOKUP(C1481,_RESOURCE_MAP[],2,FALSE)</f>
        <v>USB Port</v>
      </c>
      <c r="G1481" s="46" t="str">
        <f>CONCATENATE(F1481," ",VLOOKUP(E1481,_FIELDS_DESCRIPTION_MAP[],2,FALSE))</f>
        <v>USB Port administrative status.</v>
      </c>
      <c r="H1481" s="32" t="s">
        <v>567</v>
      </c>
      <c r="I1481" s="32" t="s">
        <v>572</v>
      </c>
      <c r="J1481" s="32" t="s">
        <v>1</v>
      </c>
      <c r="K1481" s="34" t="s">
        <v>1</v>
      </c>
      <c r="L1481" s="34" t="s">
        <v>1184</v>
      </c>
      <c r="M1481" s="34" t="s">
        <v>1</v>
      </c>
      <c r="N1481" s="52" t="str">
        <f t="shared" si="24"/>
        <v xml:space="preserve">Possible values are "true" or "false". </v>
      </c>
    </row>
    <row r="1482" spans="1:14" s="1" customFormat="1" x14ac:dyDescent="0.25">
      <c r="A1482" s="33">
        <f>VLOOKUP(C1482,_RESOURCE_MAP[],3,FALSE)</f>
        <v>3</v>
      </c>
      <c r="B1482" s="25" t="str">
        <f>IFERROR(VLOOKUP(C1482,_PACKAGES_MAP[],3,FALSE),"-")</f>
        <v>-</v>
      </c>
      <c r="C1482" s="32" t="s">
        <v>1547</v>
      </c>
      <c r="D1482" s="32" t="s">
        <v>22</v>
      </c>
      <c r="E1482" s="32" t="s">
        <v>558</v>
      </c>
      <c r="F1482" s="32" t="str">
        <f>VLOOKUP(C1482,_RESOURCE_MAP[],2,FALSE)</f>
        <v>USB Port</v>
      </c>
      <c r="G1482" s="46" t="str">
        <f>CONCATENATE(F1482," ",VLOOKUP(E1482,_FIELDS_DESCRIPTION_MAP[],2,FALSE))</f>
        <v>USB Port unique identifier.</v>
      </c>
      <c r="H1482" s="32" t="s">
        <v>565</v>
      </c>
      <c r="I1482" s="32" t="s">
        <v>572</v>
      </c>
      <c r="J1482" s="32" t="s">
        <v>1</v>
      </c>
      <c r="K1482" s="34" t="s">
        <v>1</v>
      </c>
      <c r="L1482" s="34" t="s">
        <v>1194</v>
      </c>
      <c r="M1482" s="34" t="s">
        <v>1</v>
      </c>
      <c r="N1482" s="52" t="str">
        <f t="shared" si="24"/>
        <v xml:space="preserve">Possible values are any string with length from 1 up to 64 chars. </v>
      </c>
    </row>
    <row r="1483" spans="1:14" s="1" customFormat="1" x14ac:dyDescent="0.25">
      <c r="A1483" s="33">
        <f>VLOOKUP(C1483,_RESOURCE_MAP[],3,FALSE)</f>
        <v>3</v>
      </c>
      <c r="B1483" s="25" t="str">
        <f>IFERROR(VLOOKUP(C1483,_PACKAGES_MAP[],3,FALSE),"-")</f>
        <v>-</v>
      </c>
      <c r="C1483" s="32" t="s">
        <v>1547</v>
      </c>
      <c r="D1483" s="32" t="s">
        <v>22</v>
      </c>
      <c r="E1483" s="32" t="s">
        <v>360</v>
      </c>
      <c r="F1483" s="32" t="str">
        <f>VLOOKUP(C1483,_RESOURCE_MAP[],2,FALSE)</f>
        <v>USB Port</v>
      </c>
      <c r="G1483" s="46" t="str">
        <f>CONCATENATE(F1483," ",VLOOKUP(E1483,_FIELDS_DESCRIPTION_MAP[],2,FALSE))</f>
        <v>USB Port name (alias).</v>
      </c>
      <c r="H1483" s="32" t="s">
        <v>565</v>
      </c>
      <c r="I1483" s="32" t="s">
        <v>572</v>
      </c>
      <c r="J1483" s="32" t="s">
        <v>1</v>
      </c>
      <c r="K1483" s="34" t="s">
        <v>1</v>
      </c>
      <c r="L1483" s="34" t="s">
        <v>1194</v>
      </c>
      <c r="M1483" s="34" t="s">
        <v>1</v>
      </c>
      <c r="N1483" s="52" t="str">
        <f t="shared" si="24"/>
        <v xml:space="preserve">Possible values are any string with length from 1 up to 64 chars. </v>
      </c>
    </row>
    <row r="1484" spans="1:14" s="1" customFormat="1" x14ac:dyDescent="0.25">
      <c r="A1484" s="33">
        <f>VLOOKUP(C1484,_RESOURCE_MAP[],3,FALSE)</f>
        <v>3</v>
      </c>
      <c r="B1484" s="25" t="str">
        <f>IFERROR(VLOOKUP(C1484,_PACKAGES_MAP[],3,FALSE),"-")</f>
        <v>-</v>
      </c>
      <c r="C1484" s="32" t="s">
        <v>1547</v>
      </c>
      <c r="D1484" s="32" t="s">
        <v>22</v>
      </c>
      <c r="E1484" s="32" t="s">
        <v>633</v>
      </c>
      <c r="F1484" s="32" t="str">
        <f>VLOOKUP(C1484,_RESOURCE_MAP[],2,FALSE)</f>
        <v>USB Port</v>
      </c>
      <c r="G1484" s="46" t="str">
        <f>CONCATENATE(F1484," ",VLOOKUP(E1484,_FIELDS_DESCRIPTION_MAP[],2,FALSE))</f>
        <v>USB Port received bytes count.</v>
      </c>
      <c r="H1484" s="32" t="s">
        <v>570</v>
      </c>
      <c r="I1484" s="32" t="s">
        <v>572</v>
      </c>
      <c r="J1484" s="32" t="s">
        <v>1</v>
      </c>
      <c r="K1484" s="34" t="s">
        <v>1</v>
      </c>
      <c r="L1484" s="34" t="s">
        <v>1205</v>
      </c>
      <c r="M1484" s="34" t="s">
        <v>1</v>
      </c>
      <c r="N1484" s="52" t="str">
        <f t="shared" si="24"/>
        <v xml:space="preserve">Possible values are &gt;= 0. </v>
      </c>
    </row>
    <row r="1485" spans="1:14" s="1" customFormat="1" x14ac:dyDescent="0.25">
      <c r="A1485" s="33">
        <f>VLOOKUP(C1485,_RESOURCE_MAP[],3,FALSE)</f>
        <v>3</v>
      </c>
      <c r="B1485" s="25" t="str">
        <f>IFERROR(VLOOKUP(C1485,_PACKAGES_MAP[],3,FALSE),"-")</f>
        <v>-</v>
      </c>
      <c r="C1485" s="32" t="s">
        <v>1547</v>
      </c>
      <c r="D1485" s="32" t="s">
        <v>22</v>
      </c>
      <c r="E1485" s="32" t="s">
        <v>632</v>
      </c>
      <c r="F1485" s="32" t="str">
        <f>VLOOKUP(C1485,_RESOURCE_MAP[],2,FALSE)</f>
        <v>USB Port</v>
      </c>
      <c r="G1485" s="46" t="str">
        <f>CONCATENATE(F1485," ",VLOOKUP(E1485,_FIELDS_DESCRIPTION_MAP[],2,FALSE))</f>
        <v>USB Port transmitted bytes count.</v>
      </c>
      <c r="H1485" s="32" t="s">
        <v>570</v>
      </c>
      <c r="I1485" s="32" t="s">
        <v>572</v>
      </c>
      <c r="J1485" s="32" t="s">
        <v>1</v>
      </c>
      <c r="K1485" s="34" t="s">
        <v>1</v>
      </c>
      <c r="L1485" s="34" t="s">
        <v>1205</v>
      </c>
      <c r="M1485" s="34" t="s">
        <v>1</v>
      </c>
      <c r="N1485" s="52" t="str">
        <f t="shared" si="24"/>
        <v xml:space="preserve">Possible values are &gt;= 0. </v>
      </c>
    </row>
    <row r="1486" spans="1:14" s="1" customFormat="1" x14ac:dyDescent="0.25">
      <c r="A1486" s="33">
        <f>VLOOKUP(C1486,_RESOURCE_MAP[],3,FALSE)</f>
        <v>3</v>
      </c>
      <c r="B1486" s="25" t="str">
        <f>IFERROR(VLOOKUP(C1486,_PACKAGES_MAP[],3,FALSE),"-")</f>
        <v>-</v>
      </c>
      <c r="C1486" s="32" t="s">
        <v>1547</v>
      </c>
      <c r="D1486" s="32" t="s">
        <v>22</v>
      </c>
      <c r="E1486" s="32" t="s">
        <v>1561</v>
      </c>
      <c r="F1486" s="32" t="str">
        <f>VLOOKUP(C1486,_RESOURCE_MAP[],2,FALSE)</f>
        <v>USB Port</v>
      </c>
      <c r="G1486" s="46" t="str">
        <f>CONCATENATE(F1486," ",VLOOKUP(E1486,_FIELDS_DESCRIPTION_MAP[],2,FALSE))</f>
        <v>USB Port connected devices count.</v>
      </c>
      <c r="H1486" s="32" t="s">
        <v>570</v>
      </c>
      <c r="I1486" s="32" t="s">
        <v>572</v>
      </c>
      <c r="J1486" s="32" t="s">
        <v>1</v>
      </c>
      <c r="K1486" s="34" t="s">
        <v>1</v>
      </c>
      <c r="L1486" s="34" t="s">
        <v>1205</v>
      </c>
      <c r="M1486" s="34" t="s">
        <v>1</v>
      </c>
      <c r="N1486" s="52" t="str">
        <f t="shared" si="24"/>
        <v xml:space="preserve">Possible values are &gt;= 0. </v>
      </c>
    </row>
    <row r="1487" spans="1:14" s="1" customFormat="1" x14ac:dyDescent="0.25">
      <c r="A1487" s="33">
        <f>VLOOKUP(C1487,_RESOURCE_MAP[],3,FALSE)</f>
        <v>3</v>
      </c>
      <c r="B1487" s="25" t="str">
        <f>IFERROR(VLOOKUP(C1487,_PACKAGES_MAP[],3,FALSE),"-")</f>
        <v>-</v>
      </c>
      <c r="C1487" s="32" t="s">
        <v>1547</v>
      </c>
      <c r="D1487" s="32" t="s">
        <v>22</v>
      </c>
      <c r="E1487" s="32" t="s">
        <v>752</v>
      </c>
      <c r="F1487" s="32" t="str">
        <f>VLOOKUP(C1487,_RESOURCE_MAP[],2,FALSE)</f>
        <v>USB Port</v>
      </c>
      <c r="G1487" s="46" t="str">
        <f>CONCATENATE(F1487," ",VLOOKUP(E1487,_FIELDS_DESCRIPTION_MAP[],2,FALSE))</f>
        <v>USB Port received frame errors count.</v>
      </c>
      <c r="H1487" s="32" t="s">
        <v>570</v>
      </c>
      <c r="I1487" s="32" t="s">
        <v>572</v>
      </c>
      <c r="J1487" s="32" t="s">
        <v>1</v>
      </c>
      <c r="K1487" s="34" t="s">
        <v>1</v>
      </c>
      <c r="L1487" s="34" t="s">
        <v>1205</v>
      </c>
      <c r="M1487" s="34" t="s">
        <v>1</v>
      </c>
      <c r="N1487" s="52" t="str">
        <f t="shared" si="24"/>
        <v xml:space="preserve">Possible values are &gt;= 0. </v>
      </c>
    </row>
    <row r="1488" spans="1:14" s="1" customFormat="1" x14ac:dyDescent="0.25">
      <c r="A1488" s="33">
        <f>VLOOKUP(C1488,_RESOURCE_MAP[],3,FALSE)</f>
        <v>3</v>
      </c>
      <c r="B1488" s="25" t="str">
        <f>IFERROR(VLOOKUP(C1488,_PACKAGES_MAP[],3,FALSE),"-")</f>
        <v>-</v>
      </c>
      <c r="C1488" s="32" t="s">
        <v>1547</v>
      </c>
      <c r="D1488" s="32" t="s">
        <v>22</v>
      </c>
      <c r="E1488" s="32" t="s">
        <v>751</v>
      </c>
      <c r="F1488" s="32" t="str">
        <f>VLOOKUP(C1488,_RESOURCE_MAP[],2,FALSE)</f>
        <v>USB Port</v>
      </c>
      <c r="G1488" s="46" t="str">
        <f>CONCATENATE(F1488," ",VLOOKUP(E1488,_FIELDS_DESCRIPTION_MAP[],2,FALSE))</f>
        <v>USB Port transmitted frame errors count.</v>
      </c>
      <c r="H1488" s="32" t="s">
        <v>570</v>
      </c>
      <c r="I1488" s="32" t="s">
        <v>572</v>
      </c>
      <c r="J1488" s="32" t="s">
        <v>1</v>
      </c>
      <c r="K1488" s="34" t="s">
        <v>1</v>
      </c>
      <c r="L1488" s="34" t="s">
        <v>1205</v>
      </c>
      <c r="M1488" s="34" t="s">
        <v>1</v>
      </c>
      <c r="N1488" s="52" t="str">
        <f t="shared" si="24"/>
        <v xml:space="preserve">Possible values are &gt;= 0. </v>
      </c>
    </row>
    <row r="1489" spans="1:14" s="1" customFormat="1" x14ac:dyDescent="0.25">
      <c r="A1489" s="33">
        <f>VLOOKUP(C1489,_RESOURCE_MAP[],3,FALSE)</f>
        <v>3</v>
      </c>
      <c r="B1489" s="25" t="str">
        <f>IFERROR(VLOOKUP(C1489,_PACKAGES_MAP[],3,FALSE),"-")</f>
        <v>-</v>
      </c>
      <c r="C1489" s="32" t="s">
        <v>1547</v>
      </c>
      <c r="D1489" s="32" t="s">
        <v>22</v>
      </c>
      <c r="E1489" s="32" t="s">
        <v>631</v>
      </c>
      <c r="F1489" s="32" t="str">
        <f>VLOOKUP(C1489,_RESOURCE_MAP[],2,FALSE)</f>
        <v>USB Port</v>
      </c>
      <c r="G1489" s="46" t="str">
        <f>CONCATENATE(F1489," ",VLOOKUP(E1489,_FIELDS_DESCRIPTION_MAP[],2,FALSE))</f>
        <v>USB Port received packets count.</v>
      </c>
      <c r="H1489" s="32" t="s">
        <v>570</v>
      </c>
      <c r="I1489" s="32" t="s">
        <v>572</v>
      </c>
      <c r="J1489" s="32" t="s">
        <v>1</v>
      </c>
      <c r="K1489" s="34" t="s">
        <v>1</v>
      </c>
      <c r="L1489" s="34" t="s">
        <v>1205</v>
      </c>
      <c r="M1489" s="34" t="s">
        <v>1</v>
      </c>
      <c r="N1489" s="52" t="str">
        <f t="shared" si="24"/>
        <v xml:space="preserve">Possible values are &gt;= 0. </v>
      </c>
    </row>
    <row r="1490" spans="1:14" s="1" customFormat="1" x14ac:dyDescent="0.25">
      <c r="A1490" s="33">
        <f>VLOOKUP(C1490,_RESOURCE_MAP[],3,FALSE)</f>
        <v>3</v>
      </c>
      <c r="B1490" s="25" t="str">
        <f>IFERROR(VLOOKUP(C1490,_PACKAGES_MAP[],3,FALSE),"-")</f>
        <v>-</v>
      </c>
      <c r="C1490" s="32" t="s">
        <v>1547</v>
      </c>
      <c r="D1490" s="32" t="s">
        <v>22</v>
      </c>
      <c r="E1490" s="32" t="s">
        <v>630</v>
      </c>
      <c r="F1490" s="32" t="str">
        <f>VLOOKUP(C1490,_RESOURCE_MAP[],2,FALSE)</f>
        <v>USB Port</v>
      </c>
      <c r="G1490" s="46" t="str">
        <f>CONCATENATE(F1490," ",VLOOKUP(E1490,_FIELDS_DESCRIPTION_MAP[],2,FALSE))</f>
        <v>USB Port transmitted packets count.</v>
      </c>
      <c r="H1490" s="32" t="s">
        <v>570</v>
      </c>
      <c r="I1490" s="32" t="s">
        <v>572</v>
      </c>
      <c r="J1490" s="32" t="s">
        <v>1</v>
      </c>
      <c r="K1490" s="34" t="s">
        <v>1</v>
      </c>
      <c r="L1490" s="34" t="s">
        <v>1205</v>
      </c>
      <c r="M1490" s="34" t="s">
        <v>1</v>
      </c>
      <c r="N1490" s="52" t="str">
        <f t="shared" si="24"/>
        <v xml:space="preserve">Possible values are &gt;= 0. </v>
      </c>
    </row>
    <row r="1491" spans="1:14" s="1" customFormat="1" x14ac:dyDescent="0.25">
      <c r="A1491" s="33">
        <f>VLOOKUP(C1491,_RESOURCE_MAP[],3,FALSE)</f>
        <v>3</v>
      </c>
      <c r="B1491" s="25" t="str">
        <f>IFERROR(VLOOKUP(C1491,_PACKAGES_MAP[],3,FALSE),"-")</f>
        <v>-</v>
      </c>
      <c r="C1491" s="32" t="s">
        <v>1547</v>
      </c>
      <c r="D1491" s="32" t="s">
        <v>22</v>
      </c>
      <c r="E1491" s="32" t="s">
        <v>1560</v>
      </c>
      <c r="F1491" s="32" t="str">
        <f>VLOOKUP(C1491,_RESOURCE_MAP[],2,FALSE)</f>
        <v>USB Port</v>
      </c>
      <c r="G1491" s="46" t="str">
        <f>CONCATENATE(F1491," ",VLOOKUP(E1491,_FIELDS_DESCRIPTION_MAP[],2,FALSE))</f>
        <v>USB Port sync speed.</v>
      </c>
      <c r="H1491" s="32" t="s">
        <v>570</v>
      </c>
      <c r="I1491" s="32" t="s">
        <v>572</v>
      </c>
      <c r="J1491" s="32" t="s">
        <v>1</v>
      </c>
      <c r="K1491" s="34" t="s">
        <v>1</v>
      </c>
      <c r="L1491" s="34" t="s">
        <v>1563</v>
      </c>
      <c r="M1491" s="34" t="s">
        <v>1</v>
      </c>
      <c r="N1491" s="52" t="str">
        <f t="shared" si="24"/>
        <v xml:space="preserve">Possible values are "Low" (1.5 Mbps), "Full" (12 Mbps), "High" (480 Mbps), "Super" (5 Gbps).. </v>
      </c>
    </row>
    <row r="1492" spans="1:14" s="1" customFormat="1" x14ac:dyDescent="0.25">
      <c r="A1492" s="33">
        <f>VLOOKUP(C1492,_RESOURCE_MAP[],3,FALSE)</f>
        <v>3</v>
      </c>
      <c r="B1492" s="25" t="str">
        <f>IFERROR(VLOOKUP(C1492,_PACKAGES_MAP[],3,FALSE),"-")</f>
        <v>-</v>
      </c>
      <c r="C1492" s="32" t="s">
        <v>1547</v>
      </c>
      <c r="D1492" s="32" t="s">
        <v>22</v>
      </c>
      <c r="E1492" s="32" t="s">
        <v>586</v>
      </c>
      <c r="F1492" s="32" t="str">
        <f>VLOOKUP(C1492,_RESOURCE_MAP[],2,FALSE)</f>
        <v>USB Port</v>
      </c>
      <c r="G1492" s="46" t="str">
        <f>CONCATENATE(F1492," ",VLOOKUP(E1492,_FIELDS_DESCRIPTION_MAP[],2,FALSE))</f>
        <v>USB Port operational status.</v>
      </c>
      <c r="H1492" s="32" t="s">
        <v>565</v>
      </c>
      <c r="I1492" s="32" t="s">
        <v>572</v>
      </c>
      <c r="J1492" s="32" t="s">
        <v>1</v>
      </c>
      <c r="K1492" s="34" t="s">
        <v>1</v>
      </c>
      <c r="L1492" s="34" t="s">
        <v>1562</v>
      </c>
      <c r="M1492" s="34" t="s">
        <v>1</v>
      </c>
      <c r="N1492" s="52" t="str">
        <f t="shared" ref="N1492:N1555" si="25">IF(AND(K1492="-",L1492="-",M1492="-"),"-",CONCATENATE(IF(K1492="-","",CONCATENATE("Default Value is """,K1492,""". ")),IF(L1492="-","",CONCATENATE("Possible values are ",L1492,". ")),IF(M1492="-","",CONCATENATE("Format is ",M1492,"."))))</f>
        <v xml:space="preserve">Possible values are "Connected" (Interface enabled with at least 1 device connected), "Disconnected" (Interface enabled with no devices connected), "Disabled" (Interface disabled), "Error".. </v>
      </c>
    </row>
    <row r="1493" spans="1:14" s="1" customFormat="1" x14ac:dyDescent="0.25">
      <c r="A1493" s="33">
        <f>VLOOKUP(C1493,_RESOURCE_MAP[],3,FALSE)</f>
        <v>3</v>
      </c>
      <c r="B1493" s="25" t="str">
        <f>IFERROR(VLOOKUP(C1493,_PACKAGES_MAP[],3,FALSE),"-")</f>
        <v>-</v>
      </c>
      <c r="C1493" s="32" t="s">
        <v>1547</v>
      </c>
      <c r="D1493" s="32" t="s">
        <v>21</v>
      </c>
      <c r="E1493" s="32" t="s">
        <v>566</v>
      </c>
      <c r="F1493" s="32" t="str">
        <f>VLOOKUP(C1493,_RESOURCE_MAP[],2,FALSE)</f>
        <v>USB Port</v>
      </c>
      <c r="G1493" s="46" t="str">
        <f>CONCATENATE(F1493," ",VLOOKUP(E1493,_FIELDS_DESCRIPTION_MAP[],2,FALSE))</f>
        <v>USB Port administrative status.</v>
      </c>
      <c r="H1493" s="32" t="s">
        <v>565</v>
      </c>
      <c r="I1493" s="32" t="s">
        <v>564</v>
      </c>
      <c r="J1493" s="32" t="s">
        <v>561</v>
      </c>
      <c r="K1493" s="34" t="s">
        <v>1658</v>
      </c>
      <c r="L1493" s="34" t="s">
        <v>1184</v>
      </c>
      <c r="M1493" s="34" t="s">
        <v>1</v>
      </c>
      <c r="N1493" s="52" t="str">
        <f t="shared" si="25"/>
        <v xml:space="preserve">Default Value is "the existing configuration". Possible values are "true" or "false". </v>
      </c>
    </row>
    <row r="1494" spans="1:14" s="1" customFormat="1" x14ac:dyDescent="0.25">
      <c r="A1494" s="33">
        <f>VLOOKUP(C1494,_RESOURCE_MAP[],3,FALSE)</f>
        <v>3</v>
      </c>
      <c r="B1494" s="25" t="str">
        <f>IFERROR(VLOOKUP(C1494,_PACKAGES_MAP[],3,FALSE),"-")</f>
        <v>-</v>
      </c>
      <c r="C1494" s="32" t="s">
        <v>1547</v>
      </c>
      <c r="D1494" s="32" t="s">
        <v>21</v>
      </c>
      <c r="E1494" s="32" t="s">
        <v>360</v>
      </c>
      <c r="F1494" s="32" t="str">
        <f>VLOOKUP(C1494,_RESOURCE_MAP[],2,FALSE)</f>
        <v>USB Port</v>
      </c>
      <c r="G1494" s="46" t="str">
        <f>CONCATENATE(F1494," ",VLOOKUP(E1494,_FIELDS_DESCRIPTION_MAP[],2,FALSE))</f>
        <v>USB Port name (alias).</v>
      </c>
      <c r="H1494" s="32" t="s">
        <v>565</v>
      </c>
      <c r="I1494" s="32" t="s">
        <v>564</v>
      </c>
      <c r="J1494" s="32" t="s">
        <v>561</v>
      </c>
      <c r="K1494" s="34" t="s">
        <v>1658</v>
      </c>
      <c r="L1494" s="34" t="s">
        <v>1194</v>
      </c>
      <c r="M1494" s="34" t="s">
        <v>1</v>
      </c>
      <c r="N1494" s="52" t="str">
        <f t="shared" si="25"/>
        <v xml:space="preserve">Default Value is "the existing configuration". Possible values are any string with length from 1 up to 64 chars. </v>
      </c>
    </row>
    <row r="1495" spans="1:14" s="1" customFormat="1" x14ac:dyDescent="0.25">
      <c r="A1495" s="33">
        <f>VLOOKUP(C1495,_RESOURCE_MAP[],3,FALSE)</f>
        <v>3</v>
      </c>
      <c r="B1495" s="25" t="str">
        <f>IFERROR(VLOOKUP(C1495,_PACKAGES_MAP[],3,FALSE),"-")</f>
        <v>-</v>
      </c>
      <c r="C1495" s="32" t="s">
        <v>1551</v>
      </c>
      <c r="D1495" s="32" t="s">
        <v>20</v>
      </c>
      <c r="E1495" s="32" t="s">
        <v>569</v>
      </c>
      <c r="F1495" s="32" t="str">
        <f>VLOOKUP(C1495,_RESOURCE_MAP[],2,FALSE)</f>
        <v>USB Device</v>
      </c>
      <c r="G1495" s="46" t="str">
        <f>CONCATENATE(F1495," ",VLOOKUP(E1495,_FIELDS_DESCRIPTION_MAP[],2,FALSE))</f>
        <v>USB Device maximum number of returned entries.</v>
      </c>
      <c r="H1495" s="32" t="s">
        <v>570</v>
      </c>
      <c r="I1495" s="32" t="s">
        <v>563</v>
      </c>
      <c r="J1495" s="32" t="s">
        <v>561</v>
      </c>
      <c r="K1495" s="34" t="s">
        <v>1186</v>
      </c>
      <c r="L1495" s="34" t="s">
        <v>1205</v>
      </c>
      <c r="M1495" s="34" t="s">
        <v>1</v>
      </c>
      <c r="N1495" s="52" t="str">
        <f t="shared" si="25"/>
        <v xml:space="preserve">Default Value is "0". Possible values are &gt;= 0. </v>
      </c>
    </row>
    <row r="1496" spans="1:14" s="1" customFormat="1" x14ac:dyDescent="0.25">
      <c r="A1496" s="33">
        <f>VLOOKUP(C1496,_RESOURCE_MAP[],3,FALSE)</f>
        <v>3</v>
      </c>
      <c r="B1496" s="25" t="str">
        <f>IFERROR(VLOOKUP(C1496,_PACKAGES_MAP[],3,FALSE),"-")</f>
        <v>-</v>
      </c>
      <c r="C1496" s="32" t="s">
        <v>1551</v>
      </c>
      <c r="D1496" s="32" t="s">
        <v>20</v>
      </c>
      <c r="E1496" s="32" t="s">
        <v>20</v>
      </c>
      <c r="F1496" s="32" t="str">
        <f>VLOOKUP(C1496,_RESOURCE_MAP[],2,FALSE)</f>
        <v>USB Device</v>
      </c>
      <c r="G1496" s="46" t="str">
        <f>CONCATENATE(F1496," ",VLOOKUP(E1496,_FIELDS_DESCRIPTION_MAP[],2,FALSE))</f>
        <v>USB Device list of entries.</v>
      </c>
      <c r="H1496" s="32" t="s">
        <v>20</v>
      </c>
      <c r="I1496" s="32" t="s">
        <v>572</v>
      </c>
      <c r="J1496" s="32" t="s">
        <v>1</v>
      </c>
      <c r="K1496" s="34" t="s">
        <v>1</v>
      </c>
      <c r="L1496" s="34" t="s">
        <v>1564</v>
      </c>
      <c r="M1496" s="34" t="s">
        <v>1</v>
      </c>
      <c r="N1496" s="52" t="str">
        <f t="shared" si="25"/>
        <v xml:space="preserve">Possible values are Empty list or list of valid objects.. </v>
      </c>
    </row>
    <row r="1497" spans="1:14" s="1" customFormat="1" x14ac:dyDescent="0.25">
      <c r="A1497" s="33">
        <f>VLOOKUP(C1497,_RESOURCE_MAP[],3,FALSE)</f>
        <v>3</v>
      </c>
      <c r="B1497" s="25" t="str">
        <f>IFERROR(VLOOKUP(C1497,_PACKAGES_MAP[],3,FALSE),"-")</f>
        <v>-</v>
      </c>
      <c r="C1497" s="32" t="s">
        <v>1551</v>
      </c>
      <c r="D1497" s="32" t="s">
        <v>20</v>
      </c>
      <c r="E1497" s="32" t="s">
        <v>571</v>
      </c>
      <c r="F1497" s="32" t="str">
        <f>VLOOKUP(C1497,_RESOURCE_MAP[],2,FALSE)</f>
        <v>USB Device</v>
      </c>
      <c r="G1497" s="46" t="str">
        <f>CONCATENATE(F1497," ",VLOOKUP(E1497,_FIELDS_DESCRIPTION_MAP[],2,FALSE))</f>
        <v>USB Device list start offset.</v>
      </c>
      <c r="H1497" s="32" t="s">
        <v>570</v>
      </c>
      <c r="I1497" s="32" t="s">
        <v>563</v>
      </c>
      <c r="J1497" s="32" t="s">
        <v>561</v>
      </c>
      <c r="K1497" s="34" t="s">
        <v>1186</v>
      </c>
      <c r="L1497" s="34" t="s">
        <v>1205</v>
      </c>
      <c r="M1497" s="34" t="s">
        <v>1</v>
      </c>
      <c r="N1497" s="52" t="str">
        <f t="shared" si="25"/>
        <v xml:space="preserve">Default Value is "0". Possible values are &gt;= 0. </v>
      </c>
    </row>
    <row r="1498" spans="1:14" s="1" customFormat="1" x14ac:dyDescent="0.25">
      <c r="A1498" s="33">
        <f>VLOOKUP(C1498,_RESOURCE_MAP[],3,FALSE)</f>
        <v>3</v>
      </c>
      <c r="B1498" s="25" t="str">
        <f>IFERROR(VLOOKUP(C1498,_PACKAGES_MAP[],3,FALSE),"-")</f>
        <v>-</v>
      </c>
      <c r="C1498" s="32" t="s">
        <v>1553</v>
      </c>
      <c r="D1498" s="32" t="s">
        <v>22</v>
      </c>
      <c r="E1498" s="32" t="s">
        <v>1837</v>
      </c>
      <c r="F1498" s="32" t="str">
        <f>VLOOKUP(C1498,_RESOURCE_MAP[],2,FALSE)</f>
        <v>USB Device</v>
      </c>
      <c r="G1498" s="46" t="str">
        <f>CONCATENATE(F1498," ",VLOOKUP(E1498,_FIELDS_DESCRIPTION_MAP[],2,FALSE))</f>
        <v>USB Device class code as assigned by USB-IF.</v>
      </c>
      <c r="H1498" s="32" t="s">
        <v>565</v>
      </c>
      <c r="I1498" s="32" t="s">
        <v>572</v>
      </c>
      <c r="J1498" s="32" t="s">
        <v>1</v>
      </c>
      <c r="K1498" s="34" t="s">
        <v>1</v>
      </c>
      <c r="L1498" s="34" t="s">
        <v>1584</v>
      </c>
      <c r="M1498" s="34" t="s">
        <v>1585</v>
      </c>
      <c r="N1498" s="52" t="str">
        <f t="shared" si="25"/>
        <v>Possible values are hex code.. Format is 0xXX.</v>
      </c>
    </row>
    <row r="1499" spans="1:14" s="1" customFormat="1" x14ac:dyDescent="0.25">
      <c r="A1499" s="33">
        <f>VLOOKUP(C1499,_RESOURCE_MAP[],3,FALSE)</f>
        <v>3</v>
      </c>
      <c r="B1499" s="25" t="str">
        <f>IFERROR(VLOOKUP(C1499,_PACKAGES_MAP[],3,FALSE),"-")</f>
        <v>-</v>
      </c>
      <c r="C1499" s="32" t="s">
        <v>1553</v>
      </c>
      <c r="D1499" s="32" t="s">
        <v>22</v>
      </c>
      <c r="E1499" s="32" t="s">
        <v>1836</v>
      </c>
      <c r="F1499" s="32" t="str">
        <f>VLOOKUP(C1499,_RESOURCE_MAP[],2,FALSE)</f>
        <v>USB Device</v>
      </c>
      <c r="G1499" s="46" t="str">
        <f>CONCATENATE(F1499," ",VLOOKUP(E1499,_FIELDS_DESCRIPTION_MAP[],2,FALSE))</f>
        <v>USB Device number on bus.</v>
      </c>
      <c r="H1499" s="32" t="s">
        <v>570</v>
      </c>
      <c r="I1499" s="32" t="s">
        <v>572</v>
      </c>
      <c r="J1499" s="32" t="s">
        <v>1</v>
      </c>
      <c r="K1499" s="34" t="s">
        <v>1</v>
      </c>
      <c r="L1499" s="34" t="s">
        <v>1205</v>
      </c>
      <c r="M1499" s="34" t="s">
        <v>1</v>
      </c>
      <c r="N1499" s="52" t="str">
        <f t="shared" si="25"/>
        <v xml:space="preserve">Possible values are &gt;= 0. </v>
      </c>
    </row>
    <row r="1500" spans="1:14" s="1" customFormat="1" x14ac:dyDescent="0.25">
      <c r="A1500" s="33">
        <f>VLOOKUP(C1500,_RESOURCE_MAP[],3,FALSE)</f>
        <v>3</v>
      </c>
      <c r="B1500" s="25" t="str">
        <f>IFERROR(VLOOKUP(C1500,_PACKAGES_MAP[],3,FALSE),"-")</f>
        <v>-</v>
      </c>
      <c r="C1500" s="32" t="s">
        <v>1553</v>
      </c>
      <c r="D1500" s="32" t="s">
        <v>22</v>
      </c>
      <c r="E1500" s="32" t="s">
        <v>1565</v>
      </c>
      <c r="F1500" s="32" t="str">
        <f>VLOOKUP(C1500,_RESOURCE_MAP[],2,FALSE)</f>
        <v>USB Device</v>
      </c>
      <c r="G1500" s="46" t="str">
        <f>CONCATENATE(F1500," ",VLOOKUP(E1500,_FIELDS_DESCRIPTION_MAP[],2,FALSE))</f>
        <v>USB Device protocol code (assigned by USB-IF).</v>
      </c>
      <c r="H1500" s="32" t="s">
        <v>565</v>
      </c>
      <c r="I1500" s="32" t="s">
        <v>572</v>
      </c>
      <c r="J1500" s="32" t="s">
        <v>1</v>
      </c>
      <c r="K1500" s="34" t="s">
        <v>1</v>
      </c>
      <c r="L1500" s="34" t="s">
        <v>1</v>
      </c>
      <c r="M1500" s="34" t="s">
        <v>1585</v>
      </c>
      <c r="N1500" s="52" t="str">
        <f t="shared" si="25"/>
        <v>Format is 0xXX.</v>
      </c>
    </row>
    <row r="1501" spans="1:14" s="1" customFormat="1" x14ac:dyDescent="0.25">
      <c r="A1501" s="33">
        <f>VLOOKUP(C1501,_RESOURCE_MAP[],3,FALSE)</f>
        <v>3</v>
      </c>
      <c r="B1501" s="25" t="str">
        <f>IFERROR(VLOOKUP(C1501,_PACKAGES_MAP[],3,FALSE),"-")</f>
        <v>-</v>
      </c>
      <c r="C1501" s="32" t="s">
        <v>1553</v>
      </c>
      <c r="D1501" s="32" t="s">
        <v>22</v>
      </c>
      <c r="E1501" s="32" t="s">
        <v>1838</v>
      </c>
      <c r="F1501" s="32" t="str">
        <f>VLOOKUP(C1501,_RESOURCE_MAP[],2,FALSE)</f>
        <v>USB Device</v>
      </c>
      <c r="G1501" s="46" t="str">
        <f>CONCATENATE(F1501," ",VLOOKUP(E1501,_FIELDS_DESCRIPTION_MAP[],2,FALSE))</f>
        <v>USB Device subclass code (assigned by USB-IF).</v>
      </c>
      <c r="H1501" s="32" t="s">
        <v>565</v>
      </c>
      <c r="I1501" s="32" t="s">
        <v>572</v>
      </c>
      <c r="J1501" s="32" t="s">
        <v>1</v>
      </c>
      <c r="K1501" s="34" t="s">
        <v>1</v>
      </c>
      <c r="L1501" s="34" t="s">
        <v>1584</v>
      </c>
      <c r="M1501" s="34" t="s">
        <v>1585</v>
      </c>
      <c r="N1501" s="52" t="str">
        <f t="shared" si="25"/>
        <v>Possible values are hex code.. Format is 0xXX.</v>
      </c>
    </row>
    <row r="1502" spans="1:14" s="1" customFormat="1" x14ac:dyDescent="0.25">
      <c r="A1502" s="33">
        <f>VLOOKUP(C1502,_RESOURCE_MAP[],3,FALSE)</f>
        <v>3</v>
      </c>
      <c r="B1502" s="25" t="str">
        <f>IFERROR(VLOOKUP(C1502,_PACKAGES_MAP[],3,FALSE),"-")</f>
        <v>-</v>
      </c>
      <c r="C1502" s="32" t="s">
        <v>1553</v>
      </c>
      <c r="D1502" s="32" t="s">
        <v>22</v>
      </c>
      <c r="E1502" s="32" t="s">
        <v>1839</v>
      </c>
      <c r="F1502" s="32" t="str">
        <f>VLOOKUP(C1502,_RESOURCE_MAP[],2,FALSE)</f>
        <v>USB Device</v>
      </c>
      <c r="G1502" s="46" t="str">
        <f>CONCATENATE(F1502," ",VLOOKUP(E1502,_FIELDS_DESCRIPTION_MAP[],2,FALSE))</f>
        <v>USB Device device version.</v>
      </c>
      <c r="H1502" s="32" t="s">
        <v>570</v>
      </c>
      <c r="I1502" s="32" t="s">
        <v>572</v>
      </c>
      <c r="J1502" s="32" t="s">
        <v>1</v>
      </c>
      <c r="K1502" s="34" t="s">
        <v>1</v>
      </c>
      <c r="L1502" s="34" t="s">
        <v>1</v>
      </c>
      <c r="M1502" s="34" t="s">
        <v>1</v>
      </c>
      <c r="N1502" s="52" t="str">
        <f t="shared" si="25"/>
        <v>-</v>
      </c>
    </row>
    <row r="1503" spans="1:14" s="1" customFormat="1" x14ac:dyDescent="0.25">
      <c r="A1503" s="33">
        <f>VLOOKUP(C1503,_RESOURCE_MAP[],3,FALSE)</f>
        <v>3</v>
      </c>
      <c r="B1503" s="25" t="str">
        <f>IFERROR(VLOOKUP(C1503,_PACKAGES_MAP[],3,FALSE),"-")</f>
        <v>-</v>
      </c>
      <c r="C1503" s="32" t="s">
        <v>1553</v>
      </c>
      <c r="D1503" s="32" t="s">
        <v>22</v>
      </c>
      <c r="E1503" s="32" t="s">
        <v>558</v>
      </c>
      <c r="F1503" s="32" t="str">
        <f>VLOOKUP(C1503,_RESOURCE_MAP[],2,FALSE)</f>
        <v>USB Device</v>
      </c>
      <c r="G1503" s="46" t="str">
        <f>CONCATENATE(F1503," ",VLOOKUP(E1503,_FIELDS_DESCRIPTION_MAP[],2,FALSE))</f>
        <v>USB Device unique identifier.</v>
      </c>
      <c r="H1503" s="32" t="s">
        <v>565</v>
      </c>
      <c r="I1503" s="32" t="s">
        <v>572</v>
      </c>
      <c r="J1503" s="32" t="s">
        <v>1</v>
      </c>
      <c r="K1503" s="34" t="s">
        <v>1</v>
      </c>
      <c r="L1503" s="34" t="s">
        <v>1194</v>
      </c>
      <c r="M1503" s="34" t="s">
        <v>1</v>
      </c>
      <c r="N1503" s="52" t="str">
        <f t="shared" si="25"/>
        <v xml:space="preserve">Possible values are any string with length from 1 up to 64 chars. </v>
      </c>
    </row>
    <row r="1504" spans="1:14" s="1" customFormat="1" x14ac:dyDescent="0.25">
      <c r="A1504" s="33">
        <f>VLOOKUP(C1504,_RESOURCE_MAP[],3,FALSE)</f>
        <v>3</v>
      </c>
      <c r="B1504" s="25" t="str">
        <f>IFERROR(VLOOKUP(C1504,_PACKAGES_MAP[],3,FALSE),"-")</f>
        <v>-</v>
      </c>
      <c r="C1504" s="32" t="s">
        <v>1553</v>
      </c>
      <c r="D1504" s="32" t="s">
        <v>22</v>
      </c>
      <c r="E1504" s="32" t="s">
        <v>360</v>
      </c>
      <c r="F1504" s="32" t="str">
        <f>VLOOKUP(C1504,_RESOURCE_MAP[],2,FALSE)</f>
        <v>USB Device</v>
      </c>
      <c r="G1504" s="46" t="str">
        <f>CONCATENATE(F1504," ",VLOOKUP(E1504,_FIELDS_DESCRIPTION_MAP[],2,FALSE))</f>
        <v>USB Device name (alias).</v>
      </c>
      <c r="H1504" s="32" t="s">
        <v>565</v>
      </c>
      <c r="I1504" s="32" t="s">
        <v>572</v>
      </c>
      <c r="J1504" s="32" t="s">
        <v>1</v>
      </c>
      <c r="K1504" s="34" t="s">
        <v>1</v>
      </c>
      <c r="L1504" s="34" t="s">
        <v>1194</v>
      </c>
      <c r="M1504" s="34" t="s">
        <v>1</v>
      </c>
      <c r="N1504" s="52" t="str">
        <f t="shared" si="25"/>
        <v xml:space="preserve">Possible values are any string with length from 1 up to 64 chars. </v>
      </c>
    </row>
    <row r="1505" spans="1:14" s="1" customFormat="1" x14ac:dyDescent="0.25">
      <c r="A1505" s="33">
        <f>VLOOKUP(C1505,_RESOURCE_MAP[],3,FALSE)</f>
        <v>3</v>
      </c>
      <c r="B1505" s="25" t="str">
        <f>IFERROR(VLOOKUP(C1505,_PACKAGES_MAP[],3,FALSE),"-")</f>
        <v>-</v>
      </c>
      <c r="C1505" s="32" t="s">
        <v>1553</v>
      </c>
      <c r="D1505" s="32" t="s">
        <v>22</v>
      </c>
      <c r="E1505" s="32" t="s">
        <v>1567</v>
      </c>
      <c r="F1505" s="32" t="str">
        <f>VLOOKUP(C1505,_RESOURCE_MAP[],2,FALSE)</f>
        <v>USB Device</v>
      </c>
      <c r="G1505" s="46" t="str">
        <f>CONCATENATE(F1505," ",VLOOKUP(E1505,_FIELDS_DESCRIPTION_MAP[],2,FALSE))</f>
        <v>USB Device product class descriptor.</v>
      </c>
      <c r="H1505" s="32" t="s">
        <v>565</v>
      </c>
      <c r="I1505" s="32" t="s">
        <v>572</v>
      </c>
      <c r="J1505" s="32" t="s">
        <v>1</v>
      </c>
      <c r="K1505" s="34" t="s">
        <v>1</v>
      </c>
      <c r="L1505" s="34" t="s">
        <v>1194</v>
      </c>
      <c r="M1505" s="34" t="s">
        <v>1</v>
      </c>
      <c r="N1505" s="52" t="str">
        <f t="shared" si="25"/>
        <v xml:space="preserve">Possible values are any string with length from 1 up to 64 chars. </v>
      </c>
    </row>
    <row r="1506" spans="1:14" s="1" customFormat="1" x14ac:dyDescent="0.25">
      <c r="A1506" s="33">
        <f>VLOOKUP(C1506,_RESOURCE_MAP[],3,FALSE)</f>
        <v>3</v>
      </c>
      <c r="B1506" s="25" t="str">
        <f>IFERROR(VLOOKUP(C1506,_PACKAGES_MAP[],3,FALSE),"-")</f>
        <v>-</v>
      </c>
      <c r="C1506" s="32" t="s">
        <v>1553</v>
      </c>
      <c r="D1506" s="32" t="s">
        <v>22</v>
      </c>
      <c r="E1506" s="32" t="s">
        <v>2530</v>
      </c>
      <c r="F1506" s="32" t="str">
        <f>VLOOKUP(C1506,_RESOURCE_MAP[],2,FALSE)</f>
        <v>USB Device</v>
      </c>
      <c r="G1506" s="46" t="str">
        <f>CONCATENATE(F1506," ",VLOOKUP(E1506,_FIELDS_DESCRIPTION_MAP[],2,FALSE))</f>
        <v>USB Device product identifier (assigned by the manufacturer).</v>
      </c>
      <c r="H1506" s="32" t="s">
        <v>570</v>
      </c>
      <c r="I1506" s="32" t="s">
        <v>572</v>
      </c>
      <c r="J1506" s="32" t="s">
        <v>1</v>
      </c>
      <c r="K1506" s="34" t="s">
        <v>1</v>
      </c>
      <c r="L1506" s="34" t="s">
        <v>2531</v>
      </c>
      <c r="M1506" s="34" t="s">
        <v>1</v>
      </c>
      <c r="N1506" s="52" t="str">
        <f t="shared" si="25"/>
        <v xml:space="preserve">Possible values are &gt;=0 and &lt;=65535. </v>
      </c>
    </row>
    <row r="1507" spans="1:14" s="1" customFormat="1" x14ac:dyDescent="0.25">
      <c r="A1507" s="33">
        <f>VLOOKUP(C1507,_RESOURCE_MAP[],3,FALSE)</f>
        <v>3</v>
      </c>
      <c r="B1507" s="25" t="str">
        <f>IFERROR(VLOOKUP(C1507,_PACKAGES_MAP[],3,FALSE),"-")</f>
        <v>-</v>
      </c>
      <c r="C1507" s="32" t="s">
        <v>1553</v>
      </c>
      <c r="D1507" s="32" t="s">
        <v>22</v>
      </c>
      <c r="E1507" s="32" t="s">
        <v>1568</v>
      </c>
      <c r="F1507" s="32" t="str">
        <f>VLOOKUP(C1507,_RESOURCE_MAP[],2,FALSE)</f>
        <v>USB Device</v>
      </c>
      <c r="G1507" s="46" t="str">
        <f>CONCATENATE(F1507," ",VLOOKUP(E1507,_FIELDS_DESCRIPTION_MAP[],2,FALSE))</f>
        <v>USB Device product manufacturer.</v>
      </c>
      <c r="H1507" s="32" t="s">
        <v>565</v>
      </c>
      <c r="I1507" s="32" t="s">
        <v>572</v>
      </c>
      <c r="J1507" s="32" t="s">
        <v>1</v>
      </c>
      <c r="K1507" s="34" t="s">
        <v>1</v>
      </c>
      <c r="L1507" s="34" t="s">
        <v>1194</v>
      </c>
      <c r="M1507" s="34" t="s">
        <v>1</v>
      </c>
      <c r="N1507" s="52" t="str">
        <f t="shared" si="25"/>
        <v xml:space="preserve">Possible values are any string with length from 1 up to 64 chars. </v>
      </c>
    </row>
    <row r="1508" spans="1:14" s="1" customFormat="1" x14ac:dyDescent="0.25">
      <c r="A1508" s="33">
        <f>VLOOKUP(C1508,_RESOURCE_MAP[],3,FALSE)</f>
        <v>3</v>
      </c>
      <c r="B1508" s="25" t="str">
        <f>IFERROR(VLOOKUP(C1508,_PACKAGES_MAP[],3,FALSE),"-")</f>
        <v>-</v>
      </c>
      <c r="C1508" s="32" t="s">
        <v>1553</v>
      </c>
      <c r="D1508" s="32" t="s">
        <v>22</v>
      </c>
      <c r="E1508" s="32" t="s">
        <v>1569</v>
      </c>
      <c r="F1508" s="32" t="str">
        <f>VLOOKUP(C1508,_RESOURCE_MAP[],2,FALSE)</f>
        <v>USB Device</v>
      </c>
      <c r="G1508" s="46" t="str">
        <f>CONCATENATE(F1508," ",VLOOKUP(E1508,_FIELDS_DESCRIPTION_MAP[],2,FALSE))</f>
        <v>USB Device product serial number.</v>
      </c>
      <c r="H1508" s="32" t="s">
        <v>565</v>
      </c>
      <c r="I1508" s="32" t="s">
        <v>572</v>
      </c>
      <c r="J1508" s="32" t="s">
        <v>1</v>
      </c>
      <c r="K1508" s="34" t="s">
        <v>1</v>
      </c>
      <c r="L1508" s="34" t="s">
        <v>1194</v>
      </c>
      <c r="M1508" s="34" t="s">
        <v>1</v>
      </c>
      <c r="N1508" s="52" t="str">
        <f t="shared" si="25"/>
        <v xml:space="preserve">Possible values are any string with length from 1 up to 64 chars. </v>
      </c>
    </row>
    <row r="1509" spans="1:14" s="1" customFormat="1" x14ac:dyDescent="0.25">
      <c r="A1509" s="33">
        <f>VLOOKUP(C1509,_RESOURCE_MAP[],3,FALSE)</f>
        <v>3</v>
      </c>
      <c r="B1509" s="25" t="str">
        <f>IFERROR(VLOOKUP(C1509,_PACKAGES_MAP[],3,FALSE),"-")</f>
        <v>-</v>
      </c>
      <c r="C1509" s="32" t="s">
        <v>1553</v>
      </c>
      <c r="D1509" s="32" t="s">
        <v>22</v>
      </c>
      <c r="E1509" s="32" t="s">
        <v>1566</v>
      </c>
      <c r="F1509" s="32" t="str">
        <f>VLOOKUP(C1509,_RESOURCE_MAP[],2,FALSE)</f>
        <v>USB Device</v>
      </c>
      <c r="G1509" s="46" t="str">
        <f>CONCATENATE(F1509," ",VLOOKUP(E1509,_FIELDS_DESCRIPTION_MAP[],2,FALSE))</f>
        <v>USB Device vendor identifier (assigned by USB-IF).</v>
      </c>
      <c r="H1509" s="32" t="s">
        <v>570</v>
      </c>
      <c r="I1509" s="32" t="s">
        <v>572</v>
      </c>
      <c r="J1509" s="32" t="s">
        <v>1</v>
      </c>
      <c r="K1509" s="34" t="s">
        <v>1</v>
      </c>
      <c r="L1509" s="34" t="s">
        <v>1</v>
      </c>
      <c r="M1509" s="34" t="s">
        <v>1</v>
      </c>
      <c r="N1509" s="52" t="str">
        <f t="shared" si="25"/>
        <v>-</v>
      </c>
    </row>
    <row r="1510" spans="1:14" s="1" customFormat="1" x14ac:dyDescent="0.25">
      <c r="A1510" s="33">
        <f>VLOOKUP(C1510,_RESOURCE_MAP[],3,FALSE)</f>
        <v>3</v>
      </c>
      <c r="B1510" s="25" t="str">
        <f>IFERROR(VLOOKUP(C1510,_PACKAGES_MAP[],3,FALSE),"-")</f>
        <v>-</v>
      </c>
      <c r="C1510" s="32" t="s">
        <v>1553</v>
      </c>
      <c r="D1510" s="32" t="s">
        <v>22</v>
      </c>
      <c r="E1510" s="32" t="s">
        <v>1571</v>
      </c>
      <c r="F1510" s="32" t="str">
        <f>VLOOKUP(C1510,_RESOURCE_MAP[],2,FALSE)</f>
        <v>USB Device</v>
      </c>
      <c r="G1510" s="46" t="str">
        <f>CONCATENATE(F1510," ",VLOOKUP(E1510,_FIELDS_DESCRIPTION_MAP[],2,FALSE))</f>
        <v>USB Device speed.</v>
      </c>
      <c r="H1510" s="32" t="s">
        <v>565</v>
      </c>
      <c r="I1510" s="32" t="s">
        <v>572</v>
      </c>
      <c r="J1510" s="32" t="s">
        <v>1</v>
      </c>
      <c r="K1510" s="34" t="s">
        <v>1</v>
      </c>
      <c r="L1510" s="34" t="s">
        <v>1563</v>
      </c>
      <c r="M1510" s="34" t="s">
        <v>1</v>
      </c>
      <c r="N1510" s="52" t="str">
        <f t="shared" si="25"/>
        <v xml:space="preserve">Possible values are "Low" (1.5 Mbps), "Full" (12 Mbps), "High" (480 Mbps), "Super" (5 Gbps).. </v>
      </c>
    </row>
    <row r="1511" spans="1:14" s="1" customFormat="1" x14ac:dyDescent="0.25">
      <c r="A1511" s="33">
        <f>VLOOKUP(C1511,_RESOURCE_MAP[],3,FALSE)</f>
        <v>3</v>
      </c>
      <c r="B1511" s="25" t="str">
        <f>IFERROR(VLOOKUP(C1511,_PACKAGES_MAP[],3,FALSE),"-")</f>
        <v>-</v>
      </c>
      <c r="C1511" s="32" t="s">
        <v>1553</v>
      </c>
      <c r="D1511" s="32" t="s">
        <v>22</v>
      </c>
      <c r="E1511" s="32" t="s">
        <v>1570</v>
      </c>
      <c r="F1511" s="32" t="str">
        <f>VLOOKUP(C1511,_RESOURCE_MAP[],2,FALSE)</f>
        <v>USB Device</v>
      </c>
      <c r="G1511" s="46" t="str">
        <f>CONCATENATE(F1511," ",VLOOKUP(E1511,_FIELDS_DESCRIPTION_MAP[],2,FALSE))</f>
        <v>USB Device version specification with which the device complies. Example: "1.1".</v>
      </c>
      <c r="H1511" s="32" t="s">
        <v>565</v>
      </c>
      <c r="I1511" s="32" t="s">
        <v>572</v>
      </c>
      <c r="J1511" s="32" t="s">
        <v>1</v>
      </c>
      <c r="K1511" s="34" t="s">
        <v>1</v>
      </c>
      <c r="L1511" s="34" t="s">
        <v>1557</v>
      </c>
      <c r="M1511" s="34" t="s">
        <v>1</v>
      </c>
      <c r="N1511" s="52" t="str">
        <f t="shared" si="25"/>
        <v xml:space="preserve">Possible values are "1.1", "2.0", "3.0" or "3.1". </v>
      </c>
    </row>
    <row r="1512" spans="1:14" s="1" customFormat="1" x14ac:dyDescent="0.25">
      <c r="A1512" s="33">
        <f>VLOOKUP(C1512,_RESOURCE_MAP[],3,FALSE)</f>
        <v>3</v>
      </c>
      <c r="B1512" s="25" t="str">
        <f>IFERROR(VLOOKUP(C1512,_PACKAGES_MAP[],3,FALSE),"-")</f>
        <v>-</v>
      </c>
      <c r="C1512" s="32" t="s">
        <v>314</v>
      </c>
      <c r="D1512" s="32" t="s">
        <v>20</v>
      </c>
      <c r="E1512" s="32" t="s">
        <v>569</v>
      </c>
      <c r="F1512" s="32" t="str">
        <f>VLOOKUP(C1512,_RESOURCE_MAP[],2,FALSE)</f>
        <v>Ethernet Switch Port</v>
      </c>
      <c r="G1512" s="46" t="str">
        <f>CONCATENATE(F1512," ",VLOOKUP(E1512,_FIELDS_DESCRIPTION_MAP[],2,FALSE))</f>
        <v>Ethernet Switch Port maximum number of returned entries.</v>
      </c>
      <c r="H1512" s="32" t="s">
        <v>570</v>
      </c>
      <c r="I1512" s="32" t="s">
        <v>563</v>
      </c>
      <c r="J1512" s="32" t="s">
        <v>561</v>
      </c>
      <c r="K1512" s="34" t="s">
        <v>1186</v>
      </c>
      <c r="L1512" s="34" t="s">
        <v>1187</v>
      </c>
      <c r="M1512" s="34" t="s">
        <v>1</v>
      </c>
      <c r="N1512" s="52" t="str">
        <f t="shared" si="25"/>
        <v xml:space="preserve">Default Value is "0". Possible values are "0" to fetch all entries or positive integer. </v>
      </c>
    </row>
    <row r="1513" spans="1:14" s="1" customFormat="1" x14ac:dyDescent="0.25">
      <c r="A1513" s="33">
        <f>VLOOKUP(C1513,_RESOURCE_MAP[],3,FALSE)</f>
        <v>3</v>
      </c>
      <c r="B1513" s="25" t="str">
        <f>IFERROR(VLOOKUP(C1513,_PACKAGES_MAP[],3,FALSE),"-")</f>
        <v>-</v>
      </c>
      <c r="C1513" s="32" t="s">
        <v>314</v>
      </c>
      <c r="D1513" s="32" t="s">
        <v>20</v>
      </c>
      <c r="E1513" s="32" t="s">
        <v>20</v>
      </c>
      <c r="F1513" s="32" t="str">
        <f>VLOOKUP(C1513,_RESOURCE_MAP[],2,FALSE)</f>
        <v>Ethernet Switch Port</v>
      </c>
      <c r="G1513" s="46" t="str">
        <f>CONCATENATE(F1513," ",VLOOKUP(E1513,_FIELDS_DESCRIPTION_MAP[],2,FALSE))</f>
        <v>Ethernet Switch Port list of entries.</v>
      </c>
      <c r="H1513" s="32" t="s">
        <v>20</v>
      </c>
      <c r="I1513" s="32" t="s">
        <v>572</v>
      </c>
      <c r="J1513" s="32" t="s">
        <v>1</v>
      </c>
      <c r="K1513" s="34" t="s">
        <v>1</v>
      </c>
      <c r="L1513" s="34" t="s">
        <v>1</v>
      </c>
      <c r="M1513" s="34" t="s">
        <v>1</v>
      </c>
      <c r="N1513" s="52" t="str">
        <f t="shared" si="25"/>
        <v>-</v>
      </c>
    </row>
    <row r="1514" spans="1:14" s="1" customFormat="1" x14ac:dyDescent="0.25">
      <c r="A1514" s="33">
        <f>VLOOKUP(C1514,_RESOURCE_MAP[],3,FALSE)</f>
        <v>3</v>
      </c>
      <c r="B1514" s="25" t="str">
        <f>IFERROR(VLOOKUP(C1514,_PACKAGES_MAP[],3,FALSE),"-")</f>
        <v>-</v>
      </c>
      <c r="C1514" s="32" t="s">
        <v>314</v>
      </c>
      <c r="D1514" s="32" t="s">
        <v>20</v>
      </c>
      <c r="E1514" s="32" t="s">
        <v>571</v>
      </c>
      <c r="F1514" s="32" t="str">
        <f>VLOOKUP(C1514,_RESOURCE_MAP[],2,FALSE)</f>
        <v>Ethernet Switch Port</v>
      </c>
      <c r="G1514" s="46" t="str">
        <f>CONCATENATE(F1514," ",VLOOKUP(E1514,_FIELDS_DESCRIPTION_MAP[],2,FALSE))</f>
        <v>Ethernet Switch Port list start offset.</v>
      </c>
      <c r="H1514" s="32" t="s">
        <v>570</v>
      </c>
      <c r="I1514" s="32" t="s">
        <v>563</v>
      </c>
      <c r="J1514" s="32" t="s">
        <v>561</v>
      </c>
      <c r="K1514" s="34" t="s">
        <v>1186</v>
      </c>
      <c r="L1514" s="34" t="s">
        <v>1187</v>
      </c>
      <c r="M1514" s="34" t="s">
        <v>1</v>
      </c>
      <c r="N1514" s="52" t="str">
        <f t="shared" si="25"/>
        <v xml:space="preserve">Default Value is "0". Possible values are "0" to fetch all entries or positive integer. </v>
      </c>
    </row>
    <row r="1515" spans="1:14" s="1" customFormat="1" x14ac:dyDescent="0.25">
      <c r="A1515" s="33">
        <f>VLOOKUP(C1515,_RESOURCE_MAP[],3,FALSE)</f>
        <v>3</v>
      </c>
      <c r="B1515" s="25" t="str">
        <f>IFERROR(VLOOKUP(C1515,_PACKAGES_MAP[],3,FALSE),"-")</f>
        <v>-</v>
      </c>
      <c r="C1515" s="32" t="s">
        <v>313</v>
      </c>
      <c r="D1515" s="32" t="s">
        <v>22</v>
      </c>
      <c r="E1515" s="32" t="s">
        <v>755</v>
      </c>
      <c r="F1515" s="32" t="str">
        <f>VLOOKUP(C1515,_RESOURCE_MAP[],2,FALSE)</f>
        <v>Ethernet Switch Port</v>
      </c>
      <c r="G1515" s="46" t="str">
        <f>CONCATENATE(F1515," ",VLOOKUP(E1515,_FIELDS_DESCRIPTION_MAP[],2,FALSE))</f>
        <v>Ethernet Switch Port auto-negotation administrative status.</v>
      </c>
      <c r="H1515" s="32" t="s">
        <v>567</v>
      </c>
      <c r="I1515" s="32" t="s">
        <v>572</v>
      </c>
      <c r="J1515" s="32" t="s">
        <v>1</v>
      </c>
      <c r="K1515" s="34" t="s">
        <v>1</v>
      </c>
      <c r="L1515" s="34" t="s">
        <v>1184</v>
      </c>
      <c r="M1515" s="34" t="s">
        <v>1</v>
      </c>
      <c r="N1515" s="52" t="str">
        <f t="shared" si="25"/>
        <v xml:space="preserve">Possible values are "true" or "false". </v>
      </c>
    </row>
    <row r="1516" spans="1:14" s="1" customFormat="1" x14ac:dyDescent="0.25">
      <c r="A1516" s="33">
        <f>VLOOKUP(C1516,_RESOURCE_MAP[],3,FALSE)</f>
        <v>3</v>
      </c>
      <c r="B1516" s="25" t="str">
        <f>IFERROR(VLOOKUP(C1516,_PACKAGES_MAP[],3,FALSE),"-")</f>
        <v>-</v>
      </c>
      <c r="C1516" s="32" t="s">
        <v>313</v>
      </c>
      <c r="D1516" s="32" t="s">
        <v>22</v>
      </c>
      <c r="E1516" s="32" t="s">
        <v>756</v>
      </c>
      <c r="F1516" s="32" t="str">
        <f>VLOOKUP(C1516,_RESOURCE_MAP[],2,FALSE)</f>
        <v>Ethernet Switch Port</v>
      </c>
      <c r="G1516" s="46" t="str">
        <f>CONCATENATE(F1516," ",VLOOKUP(E1516,_FIELDS_DESCRIPTION_MAP[],2,FALSE))</f>
        <v>Ethernet Switch Port duplex mode.</v>
      </c>
      <c r="H1516" s="32" t="s">
        <v>20</v>
      </c>
      <c r="I1516" s="32" t="s">
        <v>572</v>
      </c>
      <c r="J1516" s="32" t="s">
        <v>1</v>
      </c>
      <c r="K1516" s="34" t="s">
        <v>1</v>
      </c>
      <c r="L1516" s="34" t="s">
        <v>1227</v>
      </c>
      <c r="M1516" s="34" t="s">
        <v>1</v>
      </c>
      <c r="N1516" s="52" t="str">
        <f t="shared" si="25"/>
        <v xml:space="preserve">Possible values are "Full" or "Half". </v>
      </c>
    </row>
    <row r="1517" spans="1:14" s="1" customFormat="1" x14ac:dyDescent="0.25">
      <c r="A1517" s="33">
        <f>VLOOKUP(C1517,_RESOURCE_MAP[],3,FALSE)</f>
        <v>3</v>
      </c>
      <c r="B1517" s="25" t="str">
        <f>IFERROR(VLOOKUP(C1517,_PACKAGES_MAP[],3,FALSE),"-")</f>
        <v>-</v>
      </c>
      <c r="C1517" s="32" t="s">
        <v>313</v>
      </c>
      <c r="D1517" s="32" t="s">
        <v>22</v>
      </c>
      <c r="E1517" s="32" t="s">
        <v>566</v>
      </c>
      <c r="F1517" s="32" t="str">
        <f>VLOOKUP(C1517,_RESOURCE_MAP[],2,FALSE)</f>
        <v>Ethernet Switch Port</v>
      </c>
      <c r="G1517" s="46" t="str">
        <f>CONCATENATE(F1517," ",VLOOKUP(E1517,_FIELDS_DESCRIPTION_MAP[],2,FALSE))</f>
        <v>Ethernet Switch Port administrative status.</v>
      </c>
      <c r="H1517" s="32" t="s">
        <v>567</v>
      </c>
      <c r="I1517" s="32" t="s">
        <v>572</v>
      </c>
      <c r="J1517" s="32" t="s">
        <v>1</v>
      </c>
      <c r="K1517" s="34" t="s">
        <v>1</v>
      </c>
      <c r="L1517" s="34" t="s">
        <v>1184</v>
      </c>
      <c r="M1517" s="34" t="s">
        <v>1</v>
      </c>
      <c r="N1517" s="52" t="str">
        <f t="shared" si="25"/>
        <v xml:space="preserve">Possible values are "true" or "false". </v>
      </c>
    </row>
    <row r="1518" spans="1:14" s="1" customFormat="1" x14ac:dyDescent="0.25">
      <c r="A1518" s="33">
        <f>VLOOKUP(C1518,_RESOURCE_MAP[],3,FALSE)</f>
        <v>3</v>
      </c>
      <c r="B1518" s="25" t="str">
        <f>IFERROR(VLOOKUP(C1518,_PACKAGES_MAP[],3,FALSE),"-")</f>
        <v>-</v>
      </c>
      <c r="C1518" s="32" t="s">
        <v>313</v>
      </c>
      <c r="D1518" s="32" t="s">
        <v>22</v>
      </c>
      <c r="E1518" s="32" t="s">
        <v>754</v>
      </c>
      <c r="F1518" s="32" t="str">
        <f>VLOOKUP(C1518,_RESOURCE_MAP[],2,FALSE)</f>
        <v>Ethernet Switch Port</v>
      </c>
      <c r="G1518" s="46" t="str">
        <f>CONCATENATE(F1518," ",VLOOKUP(E1518,_FIELDS_DESCRIPTION_MAP[],2,FALSE))</f>
        <v>Ethernet Switch Port Energy Efficient Ethernet (EEE) administrative status.</v>
      </c>
      <c r="H1518" s="32" t="s">
        <v>567</v>
      </c>
      <c r="I1518" s="32" t="s">
        <v>572</v>
      </c>
      <c r="J1518" s="32" t="s">
        <v>1</v>
      </c>
      <c r="K1518" s="34" t="s">
        <v>1</v>
      </c>
      <c r="L1518" s="34" t="s">
        <v>1184</v>
      </c>
      <c r="M1518" s="34" t="s">
        <v>1</v>
      </c>
      <c r="N1518" s="52" t="str">
        <f t="shared" si="25"/>
        <v xml:space="preserve">Possible values are "true" or "false". </v>
      </c>
    </row>
    <row r="1519" spans="1:14" s="1" customFormat="1" x14ac:dyDescent="0.25">
      <c r="A1519" s="33">
        <f>VLOOKUP(C1519,_RESOURCE_MAP[],3,FALSE)</f>
        <v>3</v>
      </c>
      <c r="B1519" s="25" t="str">
        <f>IFERROR(VLOOKUP(C1519,_PACKAGES_MAP[],3,FALSE),"-")</f>
        <v>-</v>
      </c>
      <c r="C1519" s="32" t="s">
        <v>313</v>
      </c>
      <c r="D1519" s="32" t="s">
        <v>22</v>
      </c>
      <c r="E1519" s="32" t="s">
        <v>558</v>
      </c>
      <c r="F1519" s="32" t="str">
        <f>VLOOKUP(C1519,_RESOURCE_MAP[],2,FALSE)</f>
        <v>Ethernet Switch Port</v>
      </c>
      <c r="G1519" s="46" t="str">
        <f>CONCATENATE(F1519," ",VLOOKUP(E1519,_FIELDS_DESCRIPTION_MAP[],2,FALSE))</f>
        <v>Ethernet Switch Port unique identifier.</v>
      </c>
      <c r="H1519" s="32" t="s">
        <v>565</v>
      </c>
      <c r="I1519" s="32" t="s">
        <v>572</v>
      </c>
      <c r="J1519" s="32" t="s">
        <v>1</v>
      </c>
      <c r="K1519" s="34" t="s">
        <v>1</v>
      </c>
      <c r="L1519" s="34" t="s">
        <v>1194</v>
      </c>
      <c r="M1519" s="34" t="s">
        <v>1193</v>
      </c>
      <c r="N1519" s="52" t="str">
        <f t="shared" si="25"/>
        <v>Possible values are any string with length from 1 up to 64 chars. Format is 1 up to 64 chars.</v>
      </c>
    </row>
    <row r="1520" spans="1:14" s="1" customFormat="1" x14ac:dyDescent="0.25">
      <c r="A1520" s="33">
        <f>VLOOKUP(C1520,_RESOURCE_MAP[],3,FALSE)</f>
        <v>3</v>
      </c>
      <c r="B1520" s="25" t="str">
        <f>IFERROR(VLOOKUP(C1520,_PACKAGES_MAP[],3,FALSE),"-")</f>
        <v>-</v>
      </c>
      <c r="C1520" s="32" t="s">
        <v>313</v>
      </c>
      <c r="D1520" s="32" t="s">
        <v>22</v>
      </c>
      <c r="E1520" s="32" t="s">
        <v>669</v>
      </c>
      <c r="F1520" s="32" t="str">
        <f>VLOOKUP(C1520,_RESOURCE_MAP[],2,FALSE)</f>
        <v>Ethernet Switch Port</v>
      </c>
      <c r="G1520" s="46" t="str">
        <f>CONCATENATE(F1520," ",VLOOKUP(E1520,_FIELDS_DESCRIPTION_MAP[],2,FALSE))</f>
        <v>Ethernet Switch Port mode.</v>
      </c>
      <c r="H1520" s="32" t="s">
        <v>20</v>
      </c>
      <c r="I1520" s="32" t="s">
        <v>572</v>
      </c>
      <c r="J1520" s="32" t="s">
        <v>1</v>
      </c>
      <c r="K1520" s="34" t="s">
        <v>1</v>
      </c>
      <c r="L1520" s="34" t="s">
        <v>1248</v>
      </c>
      <c r="M1520" s="34" t="s">
        <v>1</v>
      </c>
      <c r="N1520" s="52" t="str">
        <f t="shared" si="25"/>
        <v xml:space="preserve">Possible values are "GigabitEthernet", "FastEthernet" or "Ethernet". </v>
      </c>
    </row>
    <row r="1521" spans="1:14" s="1" customFormat="1" x14ac:dyDescent="0.25">
      <c r="A1521" s="33">
        <f>VLOOKUP(C1521,_RESOURCE_MAP[],3,FALSE)</f>
        <v>3</v>
      </c>
      <c r="B1521" s="25" t="str">
        <f>IFERROR(VLOOKUP(C1521,_PACKAGES_MAP[],3,FALSE),"-")</f>
        <v>-</v>
      </c>
      <c r="C1521" s="32" t="s">
        <v>313</v>
      </c>
      <c r="D1521" s="32" t="s">
        <v>22</v>
      </c>
      <c r="E1521" s="32" t="s">
        <v>360</v>
      </c>
      <c r="F1521" s="32" t="str">
        <f>VLOOKUP(C1521,_RESOURCE_MAP[],2,FALSE)</f>
        <v>Ethernet Switch Port</v>
      </c>
      <c r="G1521" s="46" t="str">
        <f>CONCATENATE(F1521," ",VLOOKUP(E1521,_FIELDS_DESCRIPTION_MAP[],2,FALSE))</f>
        <v>Ethernet Switch Port name (alias).</v>
      </c>
      <c r="H1521" s="32" t="s">
        <v>565</v>
      </c>
      <c r="I1521" s="32" t="s">
        <v>572</v>
      </c>
      <c r="J1521" s="32" t="s">
        <v>1</v>
      </c>
      <c r="K1521" s="34" t="s">
        <v>1</v>
      </c>
      <c r="L1521" s="34" t="s">
        <v>1194</v>
      </c>
      <c r="M1521" s="34" t="s">
        <v>1</v>
      </c>
      <c r="N1521" s="52" t="str">
        <f t="shared" si="25"/>
        <v xml:space="preserve">Possible values are any string with length from 1 up to 64 chars. </v>
      </c>
    </row>
    <row r="1522" spans="1:14" s="1" customFormat="1" x14ac:dyDescent="0.25">
      <c r="A1522" s="33">
        <f>VLOOKUP(C1522,_RESOURCE_MAP[],3,FALSE)</f>
        <v>3</v>
      </c>
      <c r="B1522" s="25" t="str">
        <f>IFERROR(VLOOKUP(C1522,_PACKAGES_MAP[],3,FALSE),"-")</f>
        <v>-</v>
      </c>
      <c r="C1522" s="32" t="s">
        <v>313</v>
      </c>
      <c r="D1522" s="32" t="s">
        <v>22</v>
      </c>
      <c r="E1522" s="32" t="s">
        <v>633</v>
      </c>
      <c r="F1522" s="32" t="str">
        <f>VLOOKUP(C1522,_RESOURCE_MAP[],2,FALSE)</f>
        <v>Ethernet Switch Port</v>
      </c>
      <c r="G1522" s="46" t="str">
        <f>CONCATENATE(F1522," ",VLOOKUP(E1522,_FIELDS_DESCRIPTION_MAP[],2,FALSE))</f>
        <v>Ethernet Switch Port received bytes count.</v>
      </c>
      <c r="H1522" s="32" t="s">
        <v>570</v>
      </c>
      <c r="I1522" s="32" t="s">
        <v>572</v>
      </c>
      <c r="J1522" s="32" t="s">
        <v>1</v>
      </c>
      <c r="K1522" s="34" t="s">
        <v>1</v>
      </c>
      <c r="L1522" s="34" t="s">
        <v>1205</v>
      </c>
      <c r="M1522" s="34" t="s">
        <v>1</v>
      </c>
      <c r="N1522" s="52" t="str">
        <f t="shared" si="25"/>
        <v xml:space="preserve">Possible values are &gt;= 0. </v>
      </c>
    </row>
    <row r="1523" spans="1:14" s="1" customFormat="1" x14ac:dyDescent="0.25">
      <c r="A1523" s="33">
        <f>VLOOKUP(C1523,_RESOURCE_MAP[],3,FALSE)</f>
        <v>3</v>
      </c>
      <c r="B1523" s="25" t="str">
        <f>IFERROR(VLOOKUP(C1523,_PACKAGES_MAP[],3,FALSE),"-")</f>
        <v>-</v>
      </c>
      <c r="C1523" s="32" t="s">
        <v>313</v>
      </c>
      <c r="D1523" s="32" t="s">
        <v>22</v>
      </c>
      <c r="E1523" s="32" t="s">
        <v>632</v>
      </c>
      <c r="F1523" s="32" t="str">
        <f>VLOOKUP(C1523,_RESOURCE_MAP[],2,FALSE)</f>
        <v>Ethernet Switch Port</v>
      </c>
      <c r="G1523" s="46" t="str">
        <f>CONCATENATE(F1523," ",VLOOKUP(E1523,_FIELDS_DESCRIPTION_MAP[],2,FALSE))</f>
        <v>Ethernet Switch Port transmitted bytes count.</v>
      </c>
      <c r="H1523" s="32" t="s">
        <v>570</v>
      </c>
      <c r="I1523" s="32" t="s">
        <v>572</v>
      </c>
      <c r="J1523" s="32" t="s">
        <v>1</v>
      </c>
      <c r="K1523" s="34" t="s">
        <v>1</v>
      </c>
      <c r="L1523" s="34" t="s">
        <v>1205</v>
      </c>
      <c r="M1523" s="34" t="s">
        <v>1</v>
      </c>
      <c r="N1523" s="52" t="str">
        <f t="shared" si="25"/>
        <v xml:space="preserve">Possible values are &gt;= 0. </v>
      </c>
    </row>
    <row r="1524" spans="1:14" s="1" customFormat="1" x14ac:dyDescent="0.25">
      <c r="A1524" s="33">
        <f>VLOOKUP(C1524,_RESOURCE_MAP[],3,FALSE)</f>
        <v>3</v>
      </c>
      <c r="B1524" s="25" t="str">
        <f>IFERROR(VLOOKUP(C1524,_PACKAGES_MAP[],3,FALSE),"-")</f>
        <v>-</v>
      </c>
      <c r="C1524" s="32" t="s">
        <v>313</v>
      </c>
      <c r="D1524" s="32" t="s">
        <v>22</v>
      </c>
      <c r="E1524" s="32" t="s">
        <v>698</v>
      </c>
      <c r="F1524" s="32" t="str">
        <f>VLOOKUP(C1524,_RESOURCE_MAP[],2,FALSE)</f>
        <v>Ethernet Switch Port</v>
      </c>
      <c r="G1524" s="46" t="str">
        <f>CONCATENATE(F1524," ",VLOOKUP(E1524,_FIELDS_DESCRIPTION_MAP[],2,FALSE))</f>
        <v>Ethernet Switch Port received frames count.</v>
      </c>
      <c r="H1524" s="32" t="s">
        <v>570</v>
      </c>
      <c r="I1524" s="32" t="s">
        <v>572</v>
      </c>
      <c r="J1524" s="32" t="s">
        <v>1</v>
      </c>
      <c r="K1524" s="34" t="s">
        <v>1</v>
      </c>
      <c r="L1524" s="34" t="s">
        <v>1205</v>
      </c>
      <c r="M1524" s="34" t="s">
        <v>1</v>
      </c>
      <c r="N1524" s="52" t="str">
        <f t="shared" si="25"/>
        <v xml:space="preserve">Possible values are &gt;= 0. </v>
      </c>
    </row>
    <row r="1525" spans="1:14" s="1" customFormat="1" x14ac:dyDescent="0.25">
      <c r="A1525" s="33">
        <f>VLOOKUP(C1525,_RESOURCE_MAP[],3,FALSE)</f>
        <v>3</v>
      </c>
      <c r="B1525" s="25" t="str">
        <f>IFERROR(VLOOKUP(C1525,_PACKAGES_MAP[],3,FALSE),"-")</f>
        <v>-</v>
      </c>
      <c r="C1525" s="32" t="s">
        <v>313</v>
      </c>
      <c r="D1525" s="32" t="s">
        <v>22</v>
      </c>
      <c r="E1525" s="32" t="s">
        <v>697</v>
      </c>
      <c r="F1525" s="32" t="str">
        <f>VLOOKUP(C1525,_RESOURCE_MAP[],2,FALSE)</f>
        <v>Ethernet Switch Port</v>
      </c>
      <c r="G1525" s="46" t="str">
        <f>CONCATENATE(F1525," ",VLOOKUP(E1525,_FIELDS_DESCRIPTION_MAP[],2,FALSE))</f>
        <v>Ethernet Switch Port transmitted frames count.</v>
      </c>
      <c r="H1525" s="32" t="s">
        <v>570</v>
      </c>
      <c r="I1525" s="32" t="s">
        <v>572</v>
      </c>
      <c r="J1525" s="32" t="s">
        <v>1</v>
      </c>
      <c r="K1525" s="34" t="s">
        <v>1</v>
      </c>
      <c r="L1525" s="34" t="s">
        <v>1205</v>
      </c>
      <c r="M1525" s="34" t="s">
        <v>1</v>
      </c>
      <c r="N1525" s="52" t="str">
        <f t="shared" si="25"/>
        <v xml:space="preserve">Possible values are &gt;= 0. </v>
      </c>
    </row>
    <row r="1526" spans="1:14" s="1" customFormat="1" x14ac:dyDescent="0.25">
      <c r="A1526" s="33">
        <f>VLOOKUP(C1526,_RESOURCE_MAP[],3,FALSE)</f>
        <v>3</v>
      </c>
      <c r="B1526" s="25" t="str">
        <f>IFERROR(VLOOKUP(C1526,_PACKAGES_MAP[],3,FALSE),"-")</f>
        <v>-</v>
      </c>
      <c r="C1526" s="32" t="s">
        <v>313</v>
      </c>
      <c r="D1526" s="32" t="s">
        <v>22</v>
      </c>
      <c r="E1526" s="32" t="s">
        <v>758</v>
      </c>
      <c r="F1526" s="32" t="str">
        <f>VLOOKUP(C1526,_RESOURCE_MAP[],2,FALSE)</f>
        <v>Ethernet Switch Port</v>
      </c>
      <c r="G1526" s="46" t="str">
        <f>CONCATENATE(F1526," ",VLOOKUP(E1526,_FIELDS_DESCRIPTION_MAP[],2,FALSE))</f>
        <v>Ethernet Switch Port duplex mode in use.</v>
      </c>
      <c r="H1526" s="32" t="s">
        <v>565</v>
      </c>
      <c r="I1526" s="32" t="s">
        <v>572</v>
      </c>
      <c r="J1526" s="32" t="s">
        <v>1</v>
      </c>
      <c r="K1526" s="34" t="s">
        <v>1</v>
      </c>
      <c r="L1526" s="34" t="s">
        <v>1227</v>
      </c>
      <c r="M1526" s="34" t="s">
        <v>1</v>
      </c>
      <c r="N1526" s="52" t="str">
        <f t="shared" si="25"/>
        <v xml:space="preserve">Possible values are "Full" or "Half". </v>
      </c>
    </row>
    <row r="1527" spans="1:14" s="1" customFormat="1" x14ac:dyDescent="0.25">
      <c r="A1527" s="33">
        <f>VLOOKUP(C1527,_RESOURCE_MAP[],3,FALSE)</f>
        <v>3</v>
      </c>
      <c r="B1527" s="25" t="str">
        <f>IFERROR(VLOOKUP(C1527,_PACKAGES_MAP[],3,FALSE),"-")</f>
        <v>-</v>
      </c>
      <c r="C1527" s="32" t="s">
        <v>313</v>
      </c>
      <c r="D1527" s="32" t="s">
        <v>22</v>
      </c>
      <c r="E1527" s="32" t="s">
        <v>757</v>
      </c>
      <c r="F1527" s="32" t="str">
        <f>VLOOKUP(C1527,_RESOURCE_MAP[],2,FALSE)</f>
        <v>Ethernet Switch Port</v>
      </c>
      <c r="G1527" s="46" t="str">
        <f>CONCATENATE(F1527," ",VLOOKUP(E1527,_FIELDS_DESCRIPTION_MAP[],2,FALSE))</f>
        <v>Ethernet Switch Port protocol in use.</v>
      </c>
      <c r="H1527" s="32" t="s">
        <v>565</v>
      </c>
      <c r="I1527" s="32" t="s">
        <v>572</v>
      </c>
      <c r="J1527" s="32" t="s">
        <v>1</v>
      </c>
      <c r="K1527" s="34" t="s">
        <v>1</v>
      </c>
      <c r="L1527" s="34" t="s">
        <v>1302</v>
      </c>
      <c r="M1527" s="34" t="s">
        <v>1</v>
      </c>
      <c r="N1527" s="52" t="str">
        <f t="shared" si="25"/>
        <v xml:space="preserve">Possible values are "Ethernet", "FastEthernet" or "GigabitEthernet". </v>
      </c>
    </row>
    <row r="1528" spans="1:14" s="1" customFormat="1" x14ac:dyDescent="0.25">
      <c r="A1528" s="33">
        <f>VLOOKUP(C1528,_RESOURCE_MAP[],3,FALSE)</f>
        <v>3</v>
      </c>
      <c r="B1528" s="25" t="str">
        <f>IFERROR(VLOOKUP(C1528,_PACKAGES_MAP[],3,FALSE),"-")</f>
        <v>-</v>
      </c>
      <c r="C1528" s="32" t="s">
        <v>313</v>
      </c>
      <c r="D1528" s="32" t="s">
        <v>22</v>
      </c>
      <c r="E1528" s="32" t="s">
        <v>586</v>
      </c>
      <c r="F1528" s="32" t="str">
        <f>VLOOKUP(C1528,_RESOURCE_MAP[],2,FALSE)</f>
        <v>Ethernet Switch Port</v>
      </c>
      <c r="G1528" s="46" t="str">
        <f>CONCATENATE(F1528," ",VLOOKUP(E1528,_FIELDS_DESCRIPTION_MAP[],2,FALSE))</f>
        <v>Ethernet Switch Port operational status.</v>
      </c>
      <c r="H1528" s="32" t="s">
        <v>565</v>
      </c>
      <c r="I1528" s="32" t="s">
        <v>572</v>
      </c>
      <c r="J1528" s="32" t="s">
        <v>1</v>
      </c>
      <c r="K1528" s="34" t="s">
        <v>1</v>
      </c>
      <c r="L1528" s="34" t="s">
        <v>1291</v>
      </c>
      <c r="M1528" s="34" t="s">
        <v>1</v>
      </c>
      <c r="N1528" s="52" t="str">
        <f t="shared" si="25"/>
        <v xml:space="preserve">Possible values are "Connected", "Disconnected", "Disabled", "Error". </v>
      </c>
    </row>
    <row r="1529" spans="1:14" s="1" customFormat="1" x14ac:dyDescent="0.25">
      <c r="A1529" s="33">
        <f>VLOOKUP(C1529,_RESOURCE_MAP[],3,FALSE)</f>
        <v>3</v>
      </c>
      <c r="B1529" s="25" t="str">
        <f>IFERROR(VLOOKUP(C1529,_PACKAGES_MAP[],3,FALSE),"-")</f>
        <v>-</v>
      </c>
      <c r="C1529" s="32" t="s">
        <v>313</v>
      </c>
      <c r="D1529" s="32" t="s">
        <v>22</v>
      </c>
      <c r="E1529" s="32" t="s">
        <v>759</v>
      </c>
      <c r="F1529" s="32" t="str">
        <f>VLOOKUP(C1529,_RESOURCE_MAP[],2,FALSE)</f>
        <v>Ethernet Switch Port</v>
      </c>
      <c r="G1529" s="46" t="str">
        <f>CONCATENATE(F1529," ",VLOOKUP(E1529,_FIELDS_DESCRIPTION_MAP[],2,FALSE))</f>
        <v>Ethernet Switch Port system uptime.</v>
      </c>
      <c r="H1529" s="32" t="s">
        <v>570</v>
      </c>
      <c r="I1529" s="32" t="s">
        <v>572</v>
      </c>
      <c r="J1529" s="32" t="s">
        <v>1</v>
      </c>
      <c r="K1529" s="34" t="s">
        <v>1</v>
      </c>
      <c r="L1529" s="34" t="s">
        <v>1205</v>
      </c>
      <c r="M1529" s="34" t="s">
        <v>1206</v>
      </c>
      <c r="N1529" s="52" t="str">
        <f t="shared" si="25"/>
        <v>Possible values are &gt;= 0. Format is expressed in seconds.</v>
      </c>
    </row>
    <row r="1530" spans="1:14" s="1" customFormat="1" x14ac:dyDescent="0.25">
      <c r="A1530" s="33">
        <f>VLOOKUP(C1530,_RESOURCE_MAP[],3,FALSE)</f>
        <v>3</v>
      </c>
      <c r="B1530" s="25" t="str">
        <f>IFERROR(VLOOKUP(C1530,_PACKAGES_MAP[],3,FALSE),"-")</f>
        <v>-</v>
      </c>
      <c r="C1530" s="32" t="s">
        <v>313</v>
      </c>
      <c r="D1530" s="32" t="s">
        <v>21</v>
      </c>
      <c r="E1530" s="32" t="s">
        <v>755</v>
      </c>
      <c r="F1530" s="32" t="str">
        <f>VLOOKUP(C1530,_RESOURCE_MAP[],2,FALSE)</f>
        <v>Ethernet Switch Port</v>
      </c>
      <c r="G1530" s="46" t="str">
        <f>CONCATENATE(F1530," ",VLOOKUP(E1530,_FIELDS_DESCRIPTION_MAP[],2,FALSE))</f>
        <v>Ethernet Switch Port auto-negotation administrative status.</v>
      </c>
      <c r="H1530" s="32" t="s">
        <v>567</v>
      </c>
      <c r="I1530" s="32" t="s">
        <v>564</v>
      </c>
      <c r="J1530" s="32" t="s">
        <v>561</v>
      </c>
      <c r="K1530" s="34" t="s">
        <v>1658</v>
      </c>
      <c r="L1530" s="34" t="s">
        <v>1184</v>
      </c>
      <c r="M1530" s="34" t="s">
        <v>1</v>
      </c>
      <c r="N1530" s="52" t="str">
        <f t="shared" si="25"/>
        <v xml:space="preserve">Default Value is "the existing configuration". Possible values are "true" or "false". </v>
      </c>
    </row>
    <row r="1531" spans="1:14" s="1" customFormat="1" x14ac:dyDescent="0.25">
      <c r="A1531" s="33">
        <f>VLOOKUP(C1531,_RESOURCE_MAP[],3,FALSE)</f>
        <v>3</v>
      </c>
      <c r="B1531" s="25" t="str">
        <f>IFERROR(VLOOKUP(C1531,_PACKAGES_MAP[],3,FALSE),"-")</f>
        <v>-</v>
      </c>
      <c r="C1531" s="32" t="s">
        <v>313</v>
      </c>
      <c r="D1531" s="32" t="s">
        <v>21</v>
      </c>
      <c r="E1531" s="32" t="s">
        <v>756</v>
      </c>
      <c r="F1531" s="32" t="str">
        <f>VLOOKUP(C1531,_RESOURCE_MAP[],2,FALSE)</f>
        <v>Ethernet Switch Port</v>
      </c>
      <c r="G1531" s="46" t="str">
        <f>CONCATENATE(F1531," ",VLOOKUP(E1531,_FIELDS_DESCRIPTION_MAP[],2,FALSE))</f>
        <v>Ethernet Switch Port duplex mode.</v>
      </c>
      <c r="H1531" s="32" t="s">
        <v>20</v>
      </c>
      <c r="I1531" s="32" t="s">
        <v>564</v>
      </c>
      <c r="J1531" s="32" t="s">
        <v>561</v>
      </c>
      <c r="K1531" s="34" t="s">
        <v>1658</v>
      </c>
      <c r="L1531" s="34" t="s">
        <v>1227</v>
      </c>
      <c r="M1531" s="34" t="s">
        <v>1</v>
      </c>
      <c r="N1531" s="52" t="str">
        <f t="shared" si="25"/>
        <v xml:space="preserve">Default Value is "the existing configuration". Possible values are "Full" or "Half". </v>
      </c>
    </row>
    <row r="1532" spans="1:14" s="1" customFormat="1" x14ac:dyDescent="0.25">
      <c r="A1532" s="33">
        <f>VLOOKUP(C1532,_RESOURCE_MAP[],3,FALSE)</f>
        <v>3</v>
      </c>
      <c r="B1532" s="25" t="str">
        <f>IFERROR(VLOOKUP(C1532,_PACKAGES_MAP[],3,FALSE),"-")</f>
        <v>-</v>
      </c>
      <c r="C1532" s="32" t="s">
        <v>313</v>
      </c>
      <c r="D1532" s="32" t="s">
        <v>21</v>
      </c>
      <c r="E1532" s="32" t="s">
        <v>566</v>
      </c>
      <c r="F1532" s="32" t="str">
        <f>VLOOKUP(C1532,_RESOURCE_MAP[],2,FALSE)</f>
        <v>Ethernet Switch Port</v>
      </c>
      <c r="G1532" s="46" t="str">
        <f>CONCATENATE(F1532," ",VLOOKUP(E1532,_FIELDS_DESCRIPTION_MAP[],2,FALSE))</f>
        <v>Ethernet Switch Port administrative status.</v>
      </c>
      <c r="H1532" s="32" t="s">
        <v>567</v>
      </c>
      <c r="I1532" s="32" t="s">
        <v>564</v>
      </c>
      <c r="J1532" s="32" t="s">
        <v>561</v>
      </c>
      <c r="K1532" s="34" t="s">
        <v>1658</v>
      </c>
      <c r="L1532" s="34" t="s">
        <v>1184</v>
      </c>
      <c r="M1532" s="34" t="s">
        <v>1</v>
      </c>
      <c r="N1532" s="52" t="str">
        <f t="shared" si="25"/>
        <v xml:space="preserve">Default Value is "the existing configuration". Possible values are "true" or "false". </v>
      </c>
    </row>
    <row r="1533" spans="1:14" s="1" customFormat="1" x14ac:dyDescent="0.25">
      <c r="A1533" s="33">
        <f>VLOOKUP(C1533,_RESOURCE_MAP[],3,FALSE)</f>
        <v>3</v>
      </c>
      <c r="B1533" s="25" t="str">
        <f>IFERROR(VLOOKUP(C1533,_PACKAGES_MAP[],3,FALSE),"-")</f>
        <v>-</v>
      </c>
      <c r="C1533" s="32" t="s">
        <v>313</v>
      </c>
      <c r="D1533" s="32" t="s">
        <v>21</v>
      </c>
      <c r="E1533" s="32" t="s">
        <v>754</v>
      </c>
      <c r="F1533" s="32" t="str">
        <f>VLOOKUP(C1533,_RESOURCE_MAP[],2,FALSE)</f>
        <v>Ethernet Switch Port</v>
      </c>
      <c r="G1533" s="46" t="str">
        <f>CONCATENATE(F1533," ",VLOOKUP(E1533,_FIELDS_DESCRIPTION_MAP[],2,FALSE))</f>
        <v>Ethernet Switch Port Energy Efficient Ethernet (EEE) administrative status.</v>
      </c>
      <c r="H1533" s="32" t="s">
        <v>567</v>
      </c>
      <c r="I1533" s="32" t="s">
        <v>564</v>
      </c>
      <c r="J1533" s="32" t="s">
        <v>561</v>
      </c>
      <c r="K1533" s="34" t="s">
        <v>1658</v>
      </c>
      <c r="L1533" s="34" t="s">
        <v>1184</v>
      </c>
      <c r="M1533" s="34" t="s">
        <v>1</v>
      </c>
      <c r="N1533" s="52" t="str">
        <f t="shared" si="25"/>
        <v xml:space="preserve">Default Value is "the existing configuration". Possible values are "true" or "false". </v>
      </c>
    </row>
    <row r="1534" spans="1:14" s="1" customFormat="1" x14ac:dyDescent="0.25">
      <c r="A1534" s="33">
        <f>VLOOKUP(C1534,_RESOURCE_MAP[],3,FALSE)</f>
        <v>3</v>
      </c>
      <c r="B1534" s="25" t="str">
        <f>IFERROR(VLOOKUP(C1534,_PACKAGES_MAP[],3,FALSE),"-")</f>
        <v>-</v>
      </c>
      <c r="C1534" s="32" t="s">
        <v>313</v>
      </c>
      <c r="D1534" s="32" t="s">
        <v>21</v>
      </c>
      <c r="E1534" s="32" t="s">
        <v>669</v>
      </c>
      <c r="F1534" s="32" t="str">
        <f>VLOOKUP(C1534,_RESOURCE_MAP[],2,FALSE)</f>
        <v>Ethernet Switch Port</v>
      </c>
      <c r="G1534" s="46" t="str">
        <f>CONCATENATE(F1534," ",VLOOKUP(E1534,_FIELDS_DESCRIPTION_MAP[],2,FALSE))</f>
        <v>Ethernet Switch Port mode.</v>
      </c>
      <c r="H1534" s="32" t="s">
        <v>20</v>
      </c>
      <c r="I1534" s="32" t="s">
        <v>564</v>
      </c>
      <c r="J1534" s="32" t="s">
        <v>561</v>
      </c>
      <c r="K1534" s="34" t="s">
        <v>1658</v>
      </c>
      <c r="L1534" s="34" t="s">
        <v>1248</v>
      </c>
      <c r="M1534" s="34" t="s">
        <v>1</v>
      </c>
      <c r="N1534" s="52" t="str">
        <f t="shared" si="25"/>
        <v xml:space="preserve">Default Value is "the existing configuration". Possible values are "GigabitEthernet", "FastEthernet" or "Ethernet". </v>
      </c>
    </row>
    <row r="1535" spans="1:14" s="1" customFormat="1" x14ac:dyDescent="0.25">
      <c r="A1535" s="33">
        <f>VLOOKUP(C1535,_RESOURCE_MAP[],3,FALSE)</f>
        <v>3</v>
      </c>
      <c r="B1535" s="25" t="str">
        <f>IFERROR(VLOOKUP(C1535,_PACKAGES_MAP[],3,FALSE),"-")</f>
        <v>-</v>
      </c>
      <c r="C1535" s="32" t="s">
        <v>313</v>
      </c>
      <c r="D1535" s="32" t="s">
        <v>21</v>
      </c>
      <c r="E1535" s="32" t="s">
        <v>360</v>
      </c>
      <c r="F1535" s="32" t="str">
        <f>VLOOKUP(C1535,_RESOURCE_MAP[],2,FALSE)</f>
        <v>Ethernet Switch Port</v>
      </c>
      <c r="G1535" s="46" t="str">
        <f>CONCATENATE(F1535," ",VLOOKUP(E1535,_FIELDS_DESCRIPTION_MAP[],2,FALSE))</f>
        <v>Ethernet Switch Port name (alias).</v>
      </c>
      <c r="H1535" s="32" t="s">
        <v>565</v>
      </c>
      <c r="I1535" s="32" t="s">
        <v>564</v>
      </c>
      <c r="J1535" s="32" t="s">
        <v>561</v>
      </c>
      <c r="K1535" s="34" t="s">
        <v>1658</v>
      </c>
      <c r="L1535" s="34" t="s">
        <v>1194</v>
      </c>
      <c r="M1535" s="34" t="s">
        <v>1</v>
      </c>
      <c r="N1535" s="52" t="str">
        <f t="shared" si="25"/>
        <v xml:space="preserve">Default Value is "the existing configuration". Possible values are any string with length from 1 up to 64 chars. </v>
      </c>
    </row>
    <row r="1536" spans="1:14" s="1" customFormat="1" x14ac:dyDescent="0.25">
      <c r="A1536" s="33">
        <f>VLOOKUP(C1536,_RESOURCE_MAP[],3,FALSE)</f>
        <v>3</v>
      </c>
      <c r="B1536" s="25" t="str">
        <f>IFERROR(VLOOKUP(C1536,_PACKAGES_MAP[],3,FALSE),"-")</f>
        <v>-</v>
      </c>
      <c r="C1536" s="32" t="s">
        <v>1675</v>
      </c>
      <c r="D1536" s="32" t="s">
        <v>19</v>
      </c>
      <c r="E1536" s="32" t="s">
        <v>794</v>
      </c>
      <c r="F1536" s="32" t="str">
        <f>VLOOKUP(C1536,_RESOURCE_MAP[],2,FALSE)</f>
        <v>Wi-Fi ESS</v>
      </c>
      <c r="G1536" s="46" t="str">
        <f>CONCATENATE(F1536," ",VLOOKUP(E1536,_FIELDS_DESCRIPTION_MAP[],2,FALSE))</f>
        <v>Wi-Fi ESS list of linked BSSs.</v>
      </c>
      <c r="H1536" s="32" t="s">
        <v>20</v>
      </c>
      <c r="I1536" s="32" t="s">
        <v>564</v>
      </c>
      <c r="J1536" s="32" t="s">
        <v>552</v>
      </c>
      <c r="K1536" s="34" t="s">
        <v>1</v>
      </c>
      <c r="L1536" s="34" t="s">
        <v>1210</v>
      </c>
      <c r="M1536" s="34" t="s">
        <v>1</v>
      </c>
      <c r="N1536" s="52" t="str">
        <f t="shared" si="25"/>
        <v xml:space="preserve">Possible values are "null" or array of valid "Interfaces.Physical.Network.LAN.Wi-Fi.Radios.{RadioId}.BSSs.{BSSId}" objects. </v>
      </c>
    </row>
    <row r="1537" spans="1:14" s="1" customFormat="1" x14ac:dyDescent="0.25">
      <c r="A1537" s="33">
        <f>VLOOKUP(C1537,_RESOURCE_MAP[],3,FALSE)</f>
        <v>3</v>
      </c>
      <c r="B1537" s="25" t="str">
        <f>IFERROR(VLOOKUP(C1537,_PACKAGES_MAP[],3,FALSE),"-")</f>
        <v>-</v>
      </c>
      <c r="C1537" s="32" t="s">
        <v>1675</v>
      </c>
      <c r="D1537" s="32" t="s">
        <v>19</v>
      </c>
      <c r="E1537" s="32" t="s">
        <v>566</v>
      </c>
      <c r="F1537" s="32" t="str">
        <f>VLOOKUP(C1537,_RESOURCE_MAP[],2,FALSE)</f>
        <v>Wi-Fi ESS</v>
      </c>
      <c r="G1537" s="46" t="str">
        <f>CONCATENATE(F1537," ",VLOOKUP(E1537,_FIELDS_DESCRIPTION_MAP[],2,FALSE))</f>
        <v>Wi-Fi ESS administrative status.</v>
      </c>
      <c r="H1537" s="32" t="s">
        <v>567</v>
      </c>
      <c r="I1537" s="32" t="s">
        <v>564</v>
      </c>
      <c r="J1537" s="32" t="s">
        <v>561</v>
      </c>
      <c r="K1537" s="34" t="s">
        <v>1183</v>
      </c>
      <c r="L1537" s="34" t="s">
        <v>1184</v>
      </c>
      <c r="M1537" s="34" t="s">
        <v>1</v>
      </c>
      <c r="N1537" s="52" t="str">
        <f t="shared" si="25"/>
        <v xml:space="preserve">Default Value is "true". Possible values are "true" or "false". </v>
      </c>
    </row>
    <row r="1538" spans="1:14" s="1" customFormat="1" x14ac:dyDescent="0.25">
      <c r="A1538" s="33">
        <f>VLOOKUP(C1538,_RESOURCE_MAP[],3,FALSE)</f>
        <v>3</v>
      </c>
      <c r="B1538" s="25" t="str">
        <f>IFERROR(VLOOKUP(C1538,_PACKAGES_MAP[],3,FALSE),"-")</f>
        <v>-</v>
      </c>
      <c r="C1538" s="32" t="s">
        <v>1675</v>
      </c>
      <c r="D1538" s="32" t="s">
        <v>19</v>
      </c>
      <c r="E1538" s="32" t="s">
        <v>785</v>
      </c>
      <c r="F1538" s="32" t="str">
        <f>VLOOKUP(C1538,_RESOURCE_MAP[],2,FALSE)</f>
        <v>Wi-Fi ESS</v>
      </c>
      <c r="G1538" s="46" t="str">
        <f>CONCATENATE(F1538," ",VLOOKUP(E1538,_FIELDS_DESCRIPTION_MAP[],2,FALSE))</f>
        <v>Wi-Fi ESS encryption mode.</v>
      </c>
      <c r="H1538" s="32" t="s">
        <v>565</v>
      </c>
      <c r="I1538" s="32" t="s">
        <v>564</v>
      </c>
      <c r="J1538" s="32" t="s">
        <v>552</v>
      </c>
      <c r="K1538" s="34" t="s">
        <v>1</v>
      </c>
      <c r="L1538" s="34" t="s">
        <v>2560</v>
      </c>
      <c r="M1538" s="34" t="s">
        <v>1</v>
      </c>
      <c r="N1538" s="52" t="str">
        <f t="shared" si="25"/>
        <v xml:space="preserve">Possible values are ["AES","TKIP","WEP", "None"]. </v>
      </c>
    </row>
    <row r="1539" spans="1:14" s="1" customFormat="1" x14ac:dyDescent="0.25">
      <c r="A1539" s="33">
        <f>VLOOKUP(C1539,_RESOURCE_MAP[],3,FALSE)</f>
        <v>3</v>
      </c>
      <c r="B1539" s="25" t="str">
        <f>IFERROR(VLOOKUP(C1539,_PACKAGES_MAP[],3,FALSE),"-")</f>
        <v>-</v>
      </c>
      <c r="C1539" s="32" t="s">
        <v>1675</v>
      </c>
      <c r="D1539" s="32" t="s">
        <v>19</v>
      </c>
      <c r="E1539" s="32" t="s">
        <v>558</v>
      </c>
      <c r="F1539" s="32" t="str">
        <f>VLOOKUP(C1539,_RESOURCE_MAP[],2,FALSE)</f>
        <v>Wi-Fi ESS</v>
      </c>
      <c r="G1539" s="46" t="str">
        <f>CONCATENATE(F1539," ",VLOOKUP(E1539,_FIELDS_DESCRIPTION_MAP[],2,FALSE))</f>
        <v>Wi-Fi ESS unique identifier.</v>
      </c>
      <c r="H1539" s="32" t="s">
        <v>565</v>
      </c>
      <c r="I1539" s="32" t="s">
        <v>563</v>
      </c>
      <c r="J1539" s="32" t="s">
        <v>561</v>
      </c>
      <c r="K1539" s="34" t="s">
        <v>1185</v>
      </c>
      <c r="L1539" s="34" t="s">
        <v>1194</v>
      </c>
      <c r="M1539" s="34" t="s">
        <v>1193</v>
      </c>
      <c r="N1539" s="52" t="str">
        <f t="shared" si="25"/>
        <v>Default Value is "Integer starting at 0". Possible values are any string with length from 1 up to 64 chars. Format is 1 up to 64 chars.</v>
      </c>
    </row>
    <row r="1540" spans="1:14" s="1" customFormat="1" x14ac:dyDescent="0.25">
      <c r="A1540" s="33">
        <f>VLOOKUP(C1540,_RESOURCE_MAP[],3,FALSE)</f>
        <v>3</v>
      </c>
      <c r="B1540" s="25" t="str">
        <f>IFERROR(VLOOKUP(C1540,_PACKAGES_MAP[],3,FALSE),"-")</f>
        <v>-</v>
      </c>
      <c r="C1540" s="32" t="s">
        <v>1675</v>
      </c>
      <c r="D1540" s="32" t="s">
        <v>19</v>
      </c>
      <c r="E1540" s="32" t="s">
        <v>360</v>
      </c>
      <c r="F1540" s="32" t="str">
        <f>VLOOKUP(C1540,_RESOURCE_MAP[],2,FALSE)</f>
        <v>Wi-Fi ESS</v>
      </c>
      <c r="G1540" s="46" t="str">
        <f>CONCATENATE(F1540," ",VLOOKUP(E1540,_FIELDS_DESCRIPTION_MAP[],2,FALSE))</f>
        <v>Wi-Fi ESS name (alias).</v>
      </c>
      <c r="H1540" s="32" t="s">
        <v>565</v>
      </c>
      <c r="I1540" s="32" t="s">
        <v>564</v>
      </c>
      <c r="J1540" s="32" t="s">
        <v>552</v>
      </c>
      <c r="K1540" s="34" t="s">
        <v>1</v>
      </c>
      <c r="L1540" s="34" t="s">
        <v>1194</v>
      </c>
      <c r="M1540" s="34" t="s">
        <v>1</v>
      </c>
      <c r="N1540" s="52" t="str">
        <f t="shared" si="25"/>
        <v xml:space="preserve">Possible values are any string with length from 1 up to 64 chars. </v>
      </c>
    </row>
    <row r="1541" spans="1:14" s="1" customFormat="1" x14ac:dyDescent="0.25">
      <c r="A1541" s="33">
        <f>VLOOKUP(C1541,_RESOURCE_MAP[],3,FALSE)</f>
        <v>3</v>
      </c>
      <c r="B1541" s="25" t="str">
        <f>IFERROR(VLOOKUP(C1541,_PACKAGES_MAP[],3,FALSE),"-")</f>
        <v>-</v>
      </c>
      <c r="C1541" s="32" t="s">
        <v>1675</v>
      </c>
      <c r="D1541" s="32" t="s">
        <v>19</v>
      </c>
      <c r="E1541" s="32" t="s">
        <v>783</v>
      </c>
      <c r="F1541" s="32" t="str">
        <f>VLOOKUP(C1541,_RESOURCE_MAP[],2,FALSE)</f>
        <v>Wi-Fi ESS</v>
      </c>
      <c r="G1541" s="46" t="str">
        <f>CONCATENATE(F1541," ",VLOOKUP(E1541,_FIELDS_DESCRIPTION_MAP[],2,FALSE))</f>
        <v>Wi-Fi ESS security key.</v>
      </c>
      <c r="H1541" s="32" t="s">
        <v>565</v>
      </c>
      <c r="I1541" s="32" t="s">
        <v>564</v>
      </c>
      <c r="J1541" s="32" t="s">
        <v>552</v>
      </c>
      <c r="K1541" s="34" t="s">
        <v>1</v>
      </c>
      <c r="L1541" s="34" t="s">
        <v>1280</v>
      </c>
      <c r="M1541" s="34" t="s">
        <v>1</v>
      </c>
      <c r="N1541" s="52" t="str">
        <f t="shared" si="25"/>
        <v xml:space="preserve">Possible values are valid password depending on the SecurityMode. </v>
      </c>
    </row>
    <row r="1542" spans="1:14" s="1" customFormat="1" x14ac:dyDescent="0.25">
      <c r="A1542" s="33">
        <f>VLOOKUP(C1542,_RESOURCE_MAP[],3,FALSE)</f>
        <v>3</v>
      </c>
      <c r="B1542" s="25" t="str">
        <f>IFERROR(VLOOKUP(C1542,_PACKAGES_MAP[],3,FALSE),"-")</f>
        <v>-</v>
      </c>
      <c r="C1542" s="32" t="s">
        <v>1675</v>
      </c>
      <c r="D1542" s="32" t="s">
        <v>19</v>
      </c>
      <c r="E1542" s="32" t="s">
        <v>784</v>
      </c>
      <c r="F1542" s="32" t="str">
        <f>VLOOKUP(C1542,_RESOURCE_MAP[],2,FALSE)</f>
        <v>Wi-Fi ESS</v>
      </c>
      <c r="G1542" s="46" t="str">
        <f>CONCATENATE(F1542," ",VLOOKUP(E1542,_FIELDS_DESCRIPTION_MAP[],2,FALSE))</f>
        <v>Wi-Fi ESS security mode.</v>
      </c>
      <c r="H1542" s="32" t="s">
        <v>565</v>
      </c>
      <c r="I1542" s="32" t="s">
        <v>564</v>
      </c>
      <c r="J1542" s="32" t="s">
        <v>552</v>
      </c>
      <c r="K1542" s="34" t="s">
        <v>1</v>
      </c>
      <c r="L1542" s="34" t="s">
        <v>2561</v>
      </c>
      <c r="M1542" s="34" t="s">
        <v>1</v>
      </c>
      <c r="N1542" s="52" t="str">
        <f t="shared" si="25"/>
        <v xml:space="preserve">Possible values are ["WPA2","WPA","WEP", "Open"]. </v>
      </c>
    </row>
    <row r="1543" spans="1:14" s="1" customFormat="1" x14ac:dyDescent="0.25">
      <c r="A1543" s="33">
        <f>VLOOKUP(C1543,_RESOURCE_MAP[],3,FALSE)</f>
        <v>3</v>
      </c>
      <c r="B1543" s="25" t="str">
        <f>IFERROR(VLOOKUP(C1543,_PACKAGES_MAP[],3,FALSE),"-")</f>
        <v>-</v>
      </c>
      <c r="C1543" s="32" t="s">
        <v>1675</v>
      </c>
      <c r="D1543" s="32" t="s">
        <v>19</v>
      </c>
      <c r="E1543" s="32" t="s">
        <v>782</v>
      </c>
      <c r="F1543" s="32" t="str">
        <f>VLOOKUP(C1543,_RESOURCE_MAP[],2,FALSE)</f>
        <v>Wi-Fi ESS</v>
      </c>
      <c r="G1543" s="46" t="str">
        <f>CONCATENATE(F1543," ",VLOOKUP(E1543,_FIELDS_DESCRIPTION_MAP[],2,FALSE))</f>
        <v>Wi-Fi ESS SSID.</v>
      </c>
      <c r="H1543" s="32" t="s">
        <v>565</v>
      </c>
      <c r="I1543" s="32" t="s">
        <v>564</v>
      </c>
      <c r="J1543" s="32" t="s">
        <v>552</v>
      </c>
      <c r="K1543" s="34" t="s">
        <v>1</v>
      </c>
      <c r="L1543" s="34" t="s">
        <v>1285</v>
      </c>
      <c r="M1543" s="34" t="s">
        <v>1</v>
      </c>
      <c r="N1543" s="52" t="str">
        <f t="shared" si="25"/>
        <v xml:space="preserve">Possible values are any string with up to 32 chars. </v>
      </c>
    </row>
    <row r="1544" spans="1:14" s="1" customFormat="1" x14ac:dyDescent="0.25">
      <c r="A1544" s="33">
        <f>VLOOKUP(C1544,_RESOURCE_MAP[],3,FALSE)</f>
        <v>3</v>
      </c>
      <c r="B1544" s="25" t="str">
        <f>IFERROR(VLOOKUP(C1544,_PACKAGES_MAP[],3,FALSE),"-")</f>
        <v>-</v>
      </c>
      <c r="C1544" s="32" t="s">
        <v>1675</v>
      </c>
      <c r="D1544" s="32" t="s">
        <v>20</v>
      </c>
      <c r="E1544" s="32" t="s">
        <v>569</v>
      </c>
      <c r="F1544" s="32" t="str">
        <f>VLOOKUP(C1544,_RESOURCE_MAP[],2,FALSE)</f>
        <v>Wi-Fi ESS</v>
      </c>
      <c r="G1544" s="46" t="str">
        <f>CONCATENATE(F1544," ",VLOOKUP(E1544,_FIELDS_DESCRIPTION_MAP[],2,FALSE))</f>
        <v>Wi-Fi ESS maximum number of returned entries.</v>
      </c>
      <c r="H1544" s="32" t="s">
        <v>570</v>
      </c>
      <c r="I1544" s="32" t="s">
        <v>563</v>
      </c>
      <c r="J1544" s="32" t="s">
        <v>561</v>
      </c>
      <c r="K1544" s="34" t="s">
        <v>1186</v>
      </c>
      <c r="L1544" s="34" t="s">
        <v>1187</v>
      </c>
      <c r="M1544" s="34" t="s">
        <v>1</v>
      </c>
      <c r="N1544" s="52" t="str">
        <f t="shared" si="25"/>
        <v xml:space="preserve">Default Value is "0". Possible values are "0" to fetch all entries or positive integer. </v>
      </c>
    </row>
    <row r="1545" spans="1:14" s="1" customFormat="1" x14ac:dyDescent="0.25">
      <c r="A1545" s="33">
        <f>VLOOKUP(C1545,_RESOURCE_MAP[],3,FALSE)</f>
        <v>3</v>
      </c>
      <c r="B1545" s="25" t="str">
        <f>IFERROR(VLOOKUP(C1545,_PACKAGES_MAP[],3,FALSE),"-")</f>
        <v>-</v>
      </c>
      <c r="C1545" s="32" t="s">
        <v>1675</v>
      </c>
      <c r="D1545" s="32" t="s">
        <v>20</v>
      </c>
      <c r="E1545" s="32" t="s">
        <v>20</v>
      </c>
      <c r="F1545" s="32" t="str">
        <f>VLOOKUP(C1545,_RESOURCE_MAP[],2,FALSE)</f>
        <v>Wi-Fi ESS</v>
      </c>
      <c r="G1545" s="46" t="str">
        <f>CONCATENATE(F1545," ",VLOOKUP(E1545,_FIELDS_DESCRIPTION_MAP[],2,FALSE))</f>
        <v>Wi-Fi ESS list of entries.</v>
      </c>
      <c r="H1545" s="32" t="s">
        <v>20</v>
      </c>
      <c r="I1545" s="32" t="s">
        <v>572</v>
      </c>
      <c r="J1545" s="32" t="s">
        <v>1</v>
      </c>
      <c r="K1545" s="34" t="s">
        <v>1</v>
      </c>
      <c r="L1545" s="34" t="s">
        <v>1</v>
      </c>
      <c r="M1545" s="34" t="s">
        <v>1</v>
      </c>
      <c r="N1545" s="52" t="str">
        <f t="shared" si="25"/>
        <v>-</v>
      </c>
    </row>
    <row r="1546" spans="1:14" s="1" customFormat="1" x14ac:dyDescent="0.25">
      <c r="A1546" s="33">
        <f>VLOOKUP(C1546,_RESOURCE_MAP[],3,FALSE)</f>
        <v>3</v>
      </c>
      <c r="B1546" s="25" t="str">
        <f>IFERROR(VLOOKUP(C1546,_PACKAGES_MAP[],3,FALSE),"-")</f>
        <v>-</v>
      </c>
      <c r="C1546" s="32" t="s">
        <v>1675</v>
      </c>
      <c r="D1546" s="32" t="s">
        <v>20</v>
      </c>
      <c r="E1546" s="32" t="s">
        <v>571</v>
      </c>
      <c r="F1546" s="32" t="str">
        <f>VLOOKUP(C1546,_RESOURCE_MAP[],2,FALSE)</f>
        <v>Wi-Fi ESS</v>
      </c>
      <c r="G1546" s="46" t="str">
        <f>CONCATENATE(F1546," ",VLOOKUP(E1546,_FIELDS_DESCRIPTION_MAP[],2,FALSE))</f>
        <v>Wi-Fi ESS list start offset.</v>
      </c>
      <c r="H1546" s="32" t="s">
        <v>570</v>
      </c>
      <c r="I1546" s="32" t="s">
        <v>563</v>
      </c>
      <c r="J1546" s="32" t="s">
        <v>561</v>
      </c>
      <c r="K1546" s="34" t="s">
        <v>1186</v>
      </c>
      <c r="L1546" s="34" t="s">
        <v>1187</v>
      </c>
      <c r="M1546" s="34" t="s">
        <v>1</v>
      </c>
      <c r="N1546" s="52" t="str">
        <f t="shared" si="25"/>
        <v xml:space="preserve">Default Value is "0". Possible values are "0" to fetch all entries or positive integer. </v>
      </c>
    </row>
    <row r="1547" spans="1:14" s="1" customFormat="1" x14ac:dyDescent="0.25">
      <c r="A1547" s="33">
        <f>VLOOKUP(C1547,_RESOURCE_MAP[],3,FALSE)</f>
        <v>3</v>
      </c>
      <c r="B1547" s="25" t="str">
        <f>IFERROR(VLOOKUP(C1547,_PACKAGES_MAP[],3,FALSE),"-")</f>
        <v>-</v>
      </c>
      <c r="C1547" s="32" t="s">
        <v>1676</v>
      </c>
      <c r="D1547" s="32" t="s">
        <v>22</v>
      </c>
      <c r="E1547" s="32" t="s">
        <v>794</v>
      </c>
      <c r="F1547" s="32" t="str">
        <f>VLOOKUP(C1547,_RESOURCE_MAP[],2,FALSE)</f>
        <v>Wi-Fi ESS</v>
      </c>
      <c r="G1547" s="46" t="str">
        <f>CONCATENATE(F1547," ",VLOOKUP(E1547,_FIELDS_DESCRIPTION_MAP[],2,FALSE))</f>
        <v>Wi-Fi ESS list of linked BSSs.</v>
      </c>
      <c r="H1547" s="32" t="s">
        <v>20</v>
      </c>
      <c r="I1547" s="32" t="s">
        <v>572</v>
      </c>
      <c r="J1547" s="32" t="s">
        <v>1</v>
      </c>
      <c r="K1547" s="34" t="s">
        <v>1</v>
      </c>
      <c r="L1547" s="34" t="s">
        <v>1210</v>
      </c>
      <c r="M1547" s="34" t="s">
        <v>1</v>
      </c>
      <c r="N1547" s="52" t="str">
        <f t="shared" si="25"/>
        <v xml:space="preserve">Possible values are "null" or array of valid "Interfaces.Physical.Network.LAN.Wi-Fi.Radios.{RadioId}.BSSs.{BSSId}" objects. </v>
      </c>
    </row>
    <row r="1548" spans="1:14" s="1" customFormat="1" x14ac:dyDescent="0.25">
      <c r="A1548" s="33">
        <f>VLOOKUP(C1548,_RESOURCE_MAP[],3,FALSE)</f>
        <v>3</v>
      </c>
      <c r="B1548" s="25" t="str">
        <f>IFERROR(VLOOKUP(C1548,_PACKAGES_MAP[],3,FALSE),"-")</f>
        <v>-</v>
      </c>
      <c r="C1548" s="32" t="s">
        <v>1676</v>
      </c>
      <c r="D1548" s="32" t="s">
        <v>22</v>
      </c>
      <c r="E1548" s="32" t="s">
        <v>566</v>
      </c>
      <c r="F1548" s="32" t="str">
        <f>VLOOKUP(C1548,_RESOURCE_MAP[],2,FALSE)</f>
        <v>Wi-Fi ESS</v>
      </c>
      <c r="G1548" s="46" t="str">
        <f>CONCATENATE(F1548," ",VLOOKUP(E1548,_FIELDS_DESCRIPTION_MAP[],2,FALSE))</f>
        <v>Wi-Fi ESS administrative status.</v>
      </c>
      <c r="H1548" s="32" t="s">
        <v>567</v>
      </c>
      <c r="I1548" s="32" t="s">
        <v>572</v>
      </c>
      <c r="J1548" s="32" t="s">
        <v>1</v>
      </c>
      <c r="K1548" s="34" t="s">
        <v>1</v>
      </c>
      <c r="L1548" s="34" t="s">
        <v>1184</v>
      </c>
      <c r="M1548" s="34" t="s">
        <v>1</v>
      </c>
      <c r="N1548" s="52" t="str">
        <f t="shared" si="25"/>
        <v xml:space="preserve">Possible values are "true" or "false". </v>
      </c>
    </row>
    <row r="1549" spans="1:14" s="1" customFormat="1" x14ac:dyDescent="0.25">
      <c r="A1549" s="33">
        <f>VLOOKUP(C1549,_RESOURCE_MAP[],3,FALSE)</f>
        <v>3</v>
      </c>
      <c r="B1549" s="25" t="str">
        <f>IFERROR(VLOOKUP(C1549,_PACKAGES_MAP[],3,FALSE),"-")</f>
        <v>-</v>
      </c>
      <c r="C1549" s="32" t="s">
        <v>1676</v>
      </c>
      <c r="D1549" s="32" t="s">
        <v>22</v>
      </c>
      <c r="E1549" s="32" t="s">
        <v>785</v>
      </c>
      <c r="F1549" s="32" t="str">
        <f>VLOOKUP(C1549,_RESOURCE_MAP[],2,FALSE)</f>
        <v>Wi-Fi ESS</v>
      </c>
      <c r="G1549" s="46" t="str">
        <f>CONCATENATE(F1549," ",VLOOKUP(E1549,_FIELDS_DESCRIPTION_MAP[],2,FALSE))</f>
        <v>Wi-Fi ESS encryption mode.</v>
      </c>
      <c r="H1549" s="32" t="s">
        <v>565</v>
      </c>
      <c r="I1549" s="32" t="s">
        <v>572</v>
      </c>
      <c r="J1549" s="32" t="s">
        <v>1</v>
      </c>
      <c r="K1549" s="34" t="s">
        <v>1</v>
      </c>
      <c r="L1549" s="34" t="s">
        <v>2560</v>
      </c>
      <c r="M1549" s="34" t="s">
        <v>1</v>
      </c>
      <c r="N1549" s="52" t="str">
        <f t="shared" si="25"/>
        <v xml:space="preserve">Possible values are ["AES","TKIP","WEP", "None"]. </v>
      </c>
    </row>
    <row r="1550" spans="1:14" s="1" customFormat="1" x14ac:dyDescent="0.25">
      <c r="A1550" s="33">
        <f>VLOOKUP(C1550,_RESOURCE_MAP[],3,FALSE)</f>
        <v>3</v>
      </c>
      <c r="B1550" s="25" t="str">
        <f>IFERROR(VLOOKUP(C1550,_PACKAGES_MAP[],3,FALSE),"-")</f>
        <v>-</v>
      </c>
      <c r="C1550" s="32" t="s">
        <v>1676</v>
      </c>
      <c r="D1550" s="32" t="s">
        <v>22</v>
      </c>
      <c r="E1550" s="32" t="s">
        <v>558</v>
      </c>
      <c r="F1550" s="32" t="str">
        <f>VLOOKUP(C1550,_RESOURCE_MAP[],2,FALSE)</f>
        <v>Wi-Fi ESS</v>
      </c>
      <c r="G1550" s="46" t="str">
        <f>CONCATENATE(F1550," ",VLOOKUP(E1550,_FIELDS_DESCRIPTION_MAP[],2,FALSE))</f>
        <v>Wi-Fi ESS unique identifier.</v>
      </c>
      <c r="H1550" s="32" t="s">
        <v>565</v>
      </c>
      <c r="I1550" s="32" t="s">
        <v>572</v>
      </c>
      <c r="J1550" s="32" t="s">
        <v>1</v>
      </c>
      <c r="K1550" s="34" t="s">
        <v>1</v>
      </c>
      <c r="L1550" s="34" t="s">
        <v>1194</v>
      </c>
      <c r="M1550" s="34" t="s">
        <v>1193</v>
      </c>
      <c r="N1550" s="52" t="str">
        <f t="shared" si="25"/>
        <v>Possible values are any string with length from 1 up to 64 chars. Format is 1 up to 64 chars.</v>
      </c>
    </row>
    <row r="1551" spans="1:14" s="1" customFormat="1" x14ac:dyDescent="0.25">
      <c r="A1551" s="33">
        <f>VLOOKUP(C1551,_RESOURCE_MAP[],3,FALSE)</f>
        <v>3</v>
      </c>
      <c r="B1551" s="25" t="str">
        <f>IFERROR(VLOOKUP(C1551,_PACKAGES_MAP[],3,FALSE),"-")</f>
        <v>-</v>
      </c>
      <c r="C1551" s="32" t="s">
        <v>1676</v>
      </c>
      <c r="D1551" s="32" t="s">
        <v>22</v>
      </c>
      <c r="E1551" s="32" t="s">
        <v>360</v>
      </c>
      <c r="F1551" s="32" t="str">
        <f>VLOOKUP(C1551,_RESOURCE_MAP[],2,FALSE)</f>
        <v>Wi-Fi ESS</v>
      </c>
      <c r="G1551" s="46" t="str">
        <f>CONCATENATE(F1551," ",VLOOKUP(E1551,_FIELDS_DESCRIPTION_MAP[],2,FALSE))</f>
        <v>Wi-Fi ESS name (alias).</v>
      </c>
      <c r="H1551" s="32" t="s">
        <v>565</v>
      </c>
      <c r="I1551" s="32" t="s">
        <v>572</v>
      </c>
      <c r="J1551" s="32" t="s">
        <v>1</v>
      </c>
      <c r="K1551" s="34" t="s">
        <v>1</v>
      </c>
      <c r="L1551" s="34" t="s">
        <v>1194</v>
      </c>
      <c r="M1551" s="34" t="s">
        <v>1</v>
      </c>
      <c r="N1551" s="52" t="str">
        <f t="shared" si="25"/>
        <v xml:space="preserve">Possible values are any string with length from 1 up to 64 chars. </v>
      </c>
    </row>
    <row r="1552" spans="1:14" s="1" customFormat="1" x14ac:dyDescent="0.25">
      <c r="A1552" s="33">
        <f>VLOOKUP(C1552,_RESOURCE_MAP[],3,FALSE)</f>
        <v>3</v>
      </c>
      <c r="B1552" s="25" t="str">
        <f>IFERROR(VLOOKUP(C1552,_PACKAGES_MAP[],3,FALSE),"-")</f>
        <v>-</v>
      </c>
      <c r="C1552" s="32" t="s">
        <v>1676</v>
      </c>
      <c r="D1552" s="32" t="s">
        <v>22</v>
      </c>
      <c r="E1552" s="32" t="s">
        <v>783</v>
      </c>
      <c r="F1552" s="32" t="str">
        <f>VLOOKUP(C1552,_RESOURCE_MAP[],2,FALSE)</f>
        <v>Wi-Fi ESS</v>
      </c>
      <c r="G1552" s="46" t="str">
        <f>CONCATENATE(F1552," ",VLOOKUP(E1552,_FIELDS_DESCRIPTION_MAP[],2,FALSE))</f>
        <v>Wi-Fi ESS security key.</v>
      </c>
      <c r="H1552" s="32" t="s">
        <v>565</v>
      </c>
      <c r="I1552" s="32" t="s">
        <v>572</v>
      </c>
      <c r="J1552" s="32" t="s">
        <v>1</v>
      </c>
      <c r="K1552" s="34" t="s">
        <v>1</v>
      </c>
      <c r="L1552" s="34" t="s">
        <v>1280</v>
      </c>
      <c r="M1552" s="34" t="s">
        <v>1</v>
      </c>
      <c r="N1552" s="52" t="str">
        <f t="shared" si="25"/>
        <v xml:space="preserve">Possible values are valid password depending on the SecurityMode. </v>
      </c>
    </row>
    <row r="1553" spans="1:14" s="1" customFormat="1" x14ac:dyDescent="0.25">
      <c r="A1553" s="33">
        <f>VLOOKUP(C1553,_RESOURCE_MAP[],3,FALSE)</f>
        <v>3</v>
      </c>
      <c r="B1553" s="25" t="str">
        <f>IFERROR(VLOOKUP(C1553,_PACKAGES_MAP[],3,FALSE),"-")</f>
        <v>-</v>
      </c>
      <c r="C1553" s="32" t="s">
        <v>1676</v>
      </c>
      <c r="D1553" s="32" t="s">
        <v>22</v>
      </c>
      <c r="E1553" s="32" t="s">
        <v>784</v>
      </c>
      <c r="F1553" s="32" t="str">
        <f>VLOOKUP(C1553,_RESOURCE_MAP[],2,FALSE)</f>
        <v>Wi-Fi ESS</v>
      </c>
      <c r="G1553" s="46" t="str">
        <f>CONCATENATE(F1553," ",VLOOKUP(E1553,_FIELDS_DESCRIPTION_MAP[],2,FALSE))</f>
        <v>Wi-Fi ESS security mode.</v>
      </c>
      <c r="H1553" s="32" t="s">
        <v>565</v>
      </c>
      <c r="I1553" s="32" t="s">
        <v>572</v>
      </c>
      <c r="J1553" s="32" t="s">
        <v>1</v>
      </c>
      <c r="K1553" s="34" t="s">
        <v>1</v>
      </c>
      <c r="L1553" s="34" t="s">
        <v>2561</v>
      </c>
      <c r="M1553" s="34" t="s">
        <v>1</v>
      </c>
      <c r="N1553" s="52" t="str">
        <f t="shared" si="25"/>
        <v xml:space="preserve">Possible values are ["WPA2","WPA","WEP", "Open"]. </v>
      </c>
    </row>
    <row r="1554" spans="1:14" s="1" customFormat="1" x14ac:dyDescent="0.25">
      <c r="A1554" s="33">
        <f>VLOOKUP(C1554,_RESOURCE_MAP[],3,FALSE)</f>
        <v>3</v>
      </c>
      <c r="B1554" s="25" t="str">
        <f>IFERROR(VLOOKUP(C1554,_PACKAGES_MAP[],3,FALSE),"-")</f>
        <v>-</v>
      </c>
      <c r="C1554" s="32" t="s">
        <v>1676</v>
      </c>
      <c r="D1554" s="32" t="s">
        <v>22</v>
      </c>
      <c r="E1554" s="32" t="s">
        <v>782</v>
      </c>
      <c r="F1554" s="32" t="str">
        <f>VLOOKUP(C1554,_RESOURCE_MAP[],2,FALSE)</f>
        <v>Wi-Fi ESS</v>
      </c>
      <c r="G1554" s="46" t="str">
        <f>CONCATENATE(F1554," ",VLOOKUP(E1554,_FIELDS_DESCRIPTION_MAP[],2,FALSE))</f>
        <v>Wi-Fi ESS SSID.</v>
      </c>
      <c r="H1554" s="32" t="s">
        <v>565</v>
      </c>
      <c r="I1554" s="32" t="s">
        <v>572</v>
      </c>
      <c r="J1554" s="32" t="s">
        <v>1</v>
      </c>
      <c r="K1554" s="34" t="s">
        <v>1</v>
      </c>
      <c r="L1554" s="34" t="s">
        <v>1285</v>
      </c>
      <c r="M1554" s="34" t="s">
        <v>1</v>
      </c>
      <c r="N1554" s="52" t="str">
        <f t="shared" si="25"/>
        <v xml:space="preserve">Possible values are any string with up to 32 chars. </v>
      </c>
    </row>
    <row r="1555" spans="1:14" s="1" customFormat="1" x14ac:dyDescent="0.25">
      <c r="A1555" s="33">
        <f>VLOOKUP(C1555,_RESOURCE_MAP[],3,FALSE)</f>
        <v>3</v>
      </c>
      <c r="B1555" s="25" t="str">
        <f>IFERROR(VLOOKUP(C1555,_PACKAGES_MAP[],3,FALSE),"-")</f>
        <v>-</v>
      </c>
      <c r="C1555" s="32" t="s">
        <v>1676</v>
      </c>
      <c r="D1555" s="32" t="s">
        <v>22</v>
      </c>
      <c r="E1555" s="32" t="s">
        <v>579</v>
      </c>
      <c r="F1555" s="32" t="str">
        <f>VLOOKUP(C1555,_RESOURCE_MAP[],2,FALSE)</f>
        <v>Wi-Fi ESS</v>
      </c>
      <c r="G1555" s="46" t="str">
        <f>CONCATENATE(F1555," ",VLOOKUP(E1555,_FIELDS_DESCRIPTION_MAP[],2,FALSE))</f>
        <v>Wi-Fi ESS operational status.</v>
      </c>
      <c r="H1555" s="32" t="s">
        <v>565</v>
      </c>
      <c r="I1555" s="32" t="s">
        <v>572</v>
      </c>
      <c r="J1555" s="32" t="s">
        <v>1</v>
      </c>
      <c r="K1555" s="34" t="s">
        <v>1</v>
      </c>
      <c r="L1555" s="34" t="s">
        <v>1288</v>
      </c>
      <c r="M1555" s="34" t="s">
        <v>1</v>
      </c>
      <c r="N1555" s="52" t="str">
        <f t="shared" si="25"/>
        <v xml:space="preserve">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556" spans="1:14" s="1" customFormat="1" x14ac:dyDescent="0.25">
      <c r="A1556" s="33">
        <f>VLOOKUP(C1556,_RESOURCE_MAP[],3,FALSE)</f>
        <v>3</v>
      </c>
      <c r="B1556" s="25" t="str">
        <f>IFERROR(VLOOKUP(C1556,_PACKAGES_MAP[],3,FALSE),"-")</f>
        <v>-</v>
      </c>
      <c r="C1556" s="32" t="s">
        <v>1676</v>
      </c>
      <c r="D1556" s="32" t="s">
        <v>21</v>
      </c>
      <c r="E1556" s="32" t="s">
        <v>794</v>
      </c>
      <c r="F1556" s="32" t="str">
        <f>VLOOKUP(C1556,_RESOURCE_MAP[],2,FALSE)</f>
        <v>Wi-Fi ESS</v>
      </c>
      <c r="G1556" s="46" t="str">
        <f>CONCATENATE(F1556," ",VLOOKUP(E1556,_FIELDS_DESCRIPTION_MAP[],2,FALSE))</f>
        <v>Wi-Fi ESS list of linked BSSs.</v>
      </c>
      <c r="H1556" s="32" t="s">
        <v>20</v>
      </c>
      <c r="I1556" s="32" t="s">
        <v>564</v>
      </c>
      <c r="J1556" s="32" t="s">
        <v>561</v>
      </c>
      <c r="K1556" s="34" t="s">
        <v>1658</v>
      </c>
      <c r="L1556" s="34" t="s">
        <v>1288</v>
      </c>
      <c r="M1556" s="34" t="s">
        <v>1</v>
      </c>
      <c r="N1556" s="52" t="str">
        <f t="shared" ref="N1556:N1619" si="26">IF(AND(K1556="-",L1556="-",M1556="-"),"-",CONCATENATE(IF(K1556="-","",CONCATENATE("Default Value is """,K1556,""". ")),IF(L1556="-","",CONCATENATE("Possible values are ",L1556,". ")),IF(M1556="-","",CONCATENATE("Format is ",M1556,"."))))</f>
        <v xml:space="preserve">Default Value is "the existing configuration". 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557" spans="1:14" s="1" customFormat="1" x14ac:dyDescent="0.25">
      <c r="A1557" s="33">
        <f>VLOOKUP(C1557,_RESOURCE_MAP[],3,FALSE)</f>
        <v>3</v>
      </c>
      <c r="B1557" s="25" t="str">
        <f>IFERROR(VLOOKUP(C1557,_PACKAGES_MAP[],3,FALSE),"-")</f>
        <v>-</v>
      </c>
      <c r="C1557" s="32" t="s">
        <v>1676</v>
      </c>
      <c r="D1557" s="32" t="s">
        <v>21</v>
      </c>
      <c r="E1557" s="32" t="s">
        <v>566</v>
      </c>
      <c r="F1557" s="32" t="str">
        <f>VLOOKUP(C1557,_RESOURCE_MAP[],2,FALSE)</f>
        <v>Wi-Fi ESS</v>
      </c>
      <c r="G1557" s="46" t="str">
        <f>CONCATENATE(F1557," ",VLOOKUP(E1557,_FIELDS_DESCRIPTION_MAP[],2,FALSE))</f>
        <v>Wi-Fi ESS administrative status.</v>
      </c>
      <c r="H1557" s="32" t="s">
        <v>567</v>
      </c>
      <c r="I1557" s="32" t="s">
        <v>564</v>
      </c>
      <c r="J1557" s="32" t="s">
        <v>561</v>
      </c>
      <c r="K1557" s="34" t="s">
        <v>1658</v>
      </c>
      <c r="L1557" s="34" t="s">
        <v>1184</v>
      </c>
      <c r="M1557" s="34" t="s">
        <v>1</v>
      </c>
      <c r="N1557" s="52" t="str">
        <f t="shared" si="26"/>
        <v xml:space="preserve">Default Value is "the existing configuration". Possible values are "true" or "false". </v>
      </c>
    </row>
    <row r="1558" spans="1:14" s="1" customFormat="1" x14ac:dyDescent="0.25">
      <c r="A1558" s="33">
        <f>VLOOKUP(C1558,_RESOURCE_MAP[],3,FALSE)</f>
        <v>3</v>
      </c>
      <c r="B1558" s="25" t="str">
        <f>IFERROR(VLOOKUP(C1558,_PACKAGES_MAP[],3,FALSE),"-")</f>
        <v>-</v>
      </c>
      <c r="C1558" s="32" t="s">
        <v>1676</v>
      </c>
      <c r="D1558" s="32" t="s">
        <v>21</v>
      </c>
      <c r="E1558" s="32" t="s">
        <v>785</v>
      </c>
      <c r="F1558" s="32" t="str">
        <f>VLOOKUP(C1558,_RESOURCE_MAP[],2,FALSE)</f>
        <v>Wi-Fi ESS</v>
      </c>
      <c r="G1558" s="46" t="str">
        <f>CONCATENATE(F1558," ",VLOOKUP(E1558,_FIELDS_DESCRIPTION_MAP[],2,FALSE))</f>
        <v>Wi-Fi ESS encryption mode.</v>
      </c>
      <c r="H1558" s="32" t="s">
        <v>565</v>
      </c>
      <c r="I1558" s="32" t="s">
        <v>564</v>
      </c>
      <c r="J1558" s="32" t="s">
        <v>561</v>
      </c>
      <c r="K1558" s="34" t="s">
        <v>1658</v>
      </c>
      <c r="L1558" s="34" t="s">
        <v>2560</v>
      </c>
      <c r="M1558" s="34" t="s">
        <v>1</v>
      </c>
      <c r="N1558" s="52" t="str">
        <f t="shared" si="26"/>
        <v xml:space="preserve">Default Value is "the existing configuration". Possible values are ["AES","TKIP","WEP", "None"]. </v>
      </c>
    </row>
    <row r="1559" spans="1:14" s="1" customFormat="1" x14ac:dyDescent="0.25">
      <c r="A1559" s="33">
        <f>VLOOKUP(C1559,_RESOURCE_MAP[],3,FALSE)</f>
        <v>3</v>
      </c>
      <c r="B1559" s="25" t="str">
        <f>IFERROR(VLOOKUP(C1559,_PACKAGES_MAP[],3,FALSE),"-")</f>
        <v>-</v>
      </c>
      <c r="C1559" s="32" t="s">
        <v>1676</v>
      </c>
      <c r="D1559" s="32" t="s">
        <v>21</v>
      </c>
      <c r="E1559" s="32" t="s">
        <v>360</v>
      </c>
      <c r="F1559" s="32" t="str">
        <f>VLOOKUP(C1559,_RESOURCE_MAP[],2,FALSE)</f>
        <v>Wi-Fi ESS</v>
      </c>
      <c r="G1559" s="46" t="str">
        <f>CONCATENATE(F1559," ",VLOOKUP(E1559,_FIELDS_DESCRIPTION_MAP[],2,FALSE))</f>
        <v>Wi-Fi ESS name (alias).</v>
      </c>
      <c r="H1559" s="32" t="s">
        <v>565</v>
      </c>
      <c r="I1559" s="32" t="s">
        <v>564</v>
      </c>
      <c r="J1559" s="32" t="s">
        <v>561</v>
      </c>
      <c r="K1559" s="34" t="s">
        <v>1658</v>
      </c>
      <c r="L1559" s="34" t="s">
        <v>1194</v>
      </c>
      <c r="M1559" s="34" t="s">
        <v>1</v>
      </c>
      <c r="N1559" s="52" t="str">
        <f t="shared" si="26"/>
        <v xml:space="preserve">Default Value is "the existing configuration". Possible values are any string with length from 1 up to 64 chars. </v>
      </c>
    </row>
    <row r="1560" spans="1:14" s="1" customFormat="1" x14ac:dyDescent="0.25">
      <c r="A1560" s="33">
        <f>VLOOKUP(C1560,_RESOURCE_MAP[],3,FALSE)</f>
        <v>3</v>
      </c>
      <c r="B1560" s="25" t="str">
        <f>IFERROR(VLOOKUP(C1560,_PACKAGES_MAP[],3,FALSE),"-")</f>
        <v>-</v>
      </c>
      <c r="C1560" s="32" t="s">
        <v>1676</v>
      </c>
      <c r="D1560" s="32" t="s">
        <v>21</v>
      </c>
      <c r="E1560" s="32" t="s">
        <v>783</v>
      </c>
      <c r="F1560" s="32" t="str">
        <f>VLOOKUP(C1560,_RESOURCE_MAP[],2,FALSE)</f>
        <v>Wi-Fi ESS</v>
      </c>
      <c r="G1560" s="46" t="str">
        <f>CONCATENATE(F1560," ",VLOOKUP(E1560,_FIELDS_DESCRIPTION_MAP[],2,FALSE))</f>
        <v>Wi-Fi ESS security key.</v>
      </c>
      <c r="H1560" s="32" t="s">
        <v>565</v>
      </c>
      <c r="I1560" s="32" t="s">
        <v>564</v>
      </c>
      <c r="J1560" s="32" t="s">
        <v>561</v>
      </c>
      <c r="K1560" s="34" t="s">
        <v>1658</v>
      </c>
      <c r="L1560" s="34" t="s">
        <v>1280</v>
      </c>
      <c r="M1560" s="34" t="s">
        <v>1</v>
      </c>
      <c r="N1560" s="52" t="str">
        <f t="shared" si="26"/>
        <v xml:space="preserve">Default Value is "the existing configuration". Possible values are valid password depending on the SecurityMode. </v>
      </c>
    </row>
    <row r="1561" spans="1:14" s="1" customFormat="1" x14ac:dyDescent="0.25">
      <c r="A1561" s="33">
        <f>VLOOKUP(C1561,_RESOURCE_MAP[],3,FALSE)</f>
        <v>3</v>
      </c>
      <c r="B1561" s="25" t="str">
        <f>IFERROR(VLOOKUP(C1561,_PACKAGES_MAP[],3,FALSE),"-")</f>
        <v>-</v>
      </c>
      <c r="C1561" s="32" t="s">
        <v>1676</v>
      </c>
      <c r="D1561" s="32" t="s">
        <v>21</v>
      </c>
      <c r="E1561" s="32" t="s">
        <v>784</v>
      </c>
      <c r="F1561" s="32" t="str">
        <f>VLOOKUP(C1561,_RESOURCE_MAP[],2,FALSE)</f>
        <v>Wi-Fi ESS</v>
      </c>
      <c r="G1561" s="46" t="str">
        <f>CONCATENATE(F1561," ",VLOOKUP(E1561,_FIELDS_DESCRIPTION_MAP[],2,FALSE))</f>
        <v>Wi-Fi ESS security mode.</v>
      </c>
      <c r="H1561" s="32" t="s">
        <v>565</v>
      </c>
      <c r="I1561" s="32" t="s">
        <v>564</v>
      </c>
      <c r="J1561" s="32" t="s">
        <v>561</v>
      </c>
      <c r="K1561" s="34" t="s">
        <v>1658</v>
      </c>
      <c r="L1561" s="34" t="s">
        <v>2561</v>
      </c>
      <c r="M1561" s="34" t="s">
        <v>1</v>
      </c>
      <c r="N1561" s="52" t="str">
        <f t="shared" si="26"/>
        <v xml:space="preserve">Default Value is "the existing configuration". Possible values are ["WPA2","WPA","WEP", "Open"]. </v>
      </c>
    </row>
    <row r="1562" spans="1:14" s="1" customFormat="1" x14ac:dyDescent="0.25">
      <c r="A1562" s="33">
        <f>VLOOKUP(C1562,_RESOURCE_MAP[],3,FALSE)</f>
        <v>3</v>
      </c>
      <c r="B1562" s="25" t="str">
        <f>IFERROR(VLOOKUP(C1562,_PACKAGES_MAP[],3,FALSE),"-")</f>
        <v>-</v>
      </c>
      <c r="C1562" s="32" t="s">
        <v>1676</v>
      </c>
      <c r="D1562" s="32" t="s">
        <v>21</v>
      </c>
      <c r="E1562" s="32" t="s">
        <v>782</v>
      </c>
      <c r="F1562" s="32" t="str">
        <f>VLOOKUP(C1562,_RESOURCE_MAP[],2,FALSE)</f>
        <v>Wi-Fi ESS</v>
      </c>
      <c r="G1562" s="46" t="str">
        <f>CONCATENATE(F1562," ",VLOOKUP(E1562,_FIELDS_DESCRIPTION_MAP[],2,FALSE))</f>
        <v>Wi-Fi ESS SSID.</v>
      </c>
      <c r="H1562" s="32" t="s">
        <v>565</v>
      </c>
      <c r="I1562" s="32" t="s">
        <v>564</v>
      </c>
      <c r="J1562" s="32" t="s">
        <v>561</v>
      </c>
      <c r="K1562" s="34" t="s">
        <v>1658</v>
      </c>
      <c r="L1562" s="34" t="s">
        <v>1285</v>
      </c>
      <c r="M1562" s="34" t="s">
        <v>1</v>
      </c>
      <c r="N1562" s="52" t="str">
        <f t="shared" si="26"/>
        <v xml:space="preserve">Default Value is "the existing configuration". Possible values are any string with up to 32 chars. </v>
      </c>
    </row>
    <row r="1563" spans="1:14" s="1" customFormat="1" x14ac:dyDescent="0.25">
      <c r="A1563" s="33">
        <f>VLOOKUP(C1563,_RESOURCE_MAP[],3,FALSE)</f>
        <v>3</v>
      </c>
      <c r="B1563" s="25" t="str">
        <f>IFERROR(VLOOKUP(C1563,_PACKAGES_MAP[],3,FALSE),"-")</f>
        <v>-</v>
      </c>
      <c r="C1563" s="32" t="s">
        <v>79</v>
      </c>
      <c r="D1563" s="32" t="s">
        <v>20</v>
      </c>
      <c r="E1563" s="32" t="s">
        <v>569</v>
      </c>
      <c r="F1563" s="32" t="str">
        <f>VLOOKUP(C1563,_RESOURCE_MAP[],2,FALSE)</f>
        <v>Wi-Fi Radio</v>
      </c>
      <c r="G1563" s="46" t="str">
        <f>CONCATENATE(F1563," ",VLOOKUP(E1563,_FIELDS_DESCRIPTION_MAP[],2,FALSE))</f>
        <v>Wi-Fi Radio maximum number of returned entries.</v>
      </c>
      <c r="H1563" s="32" t="s">
        <v>570</v>
      </c>
      <c r="I1563" s="32" t="s">
        <v>563</v>
      </c>
      <c r="J1563" s="32" t="s">
        <v>561</v>
      </c>
      <c r="K1563" s="34" t="s">
        <v>1186</v>
      </c>
      <c r="L1563" s="34" t="s">
        <v>1187</v>
      </c>
      <c r="M1563" s="34" t="s">
        <v>1</v>
      </c>
      <c r="N1563" s="52" t="str">
        <f t="shared" si="26"/>
        <v xml:space="preserve">Default Value is "0". Possible values are "0" to fetch all entries or positive integer. </v>
      </c>
    </row>
    <row r="1564" spans="1:14" s="1" customFormat="1" x14ac:dyDescent="0.25">
      <c r="A1564" s="33">
        <f>VLOOKUP(C1564,_RESOURCE_MAP[],3,FALSE)</f>
        <v>3</v>
      </c>
      <c r="B1564" s="25" t="str">
        <f>IFERROR(VLOOKUP(C1564,_PACKAGES_MAP[],3,FALSE),"-")</f>
        <v>-</v>
      </c>
      <c r="C1564" s="32" t="s">
        <v>79</v>
      </c>
      <c r="D1564" s="32" t="s">
        <v>20</v>
      </c>
      <c r="E1564" s="32" t="s">
        <v>20</v>
      </c>
      <c r="F1564" s="32" t="str">
        <f>VLOOKUP(C1564,_RESOURCE_MAP[],2,FALSE)</f>
        <v>Wi-Fi Radio</v>
      </c>
      <c r="G1564" s="46" t="str">
        <f>CONCATENATE(F1564," ",VLOOKUP(E1564,_FIELDS_DESCRIPTION_MAP[],2,FALSE))</f>
        <v>Wi-Fi Radio list of entries.</v>
      </c>
      <c r="H1564" s="32" t="s">
        <v>20</v>
      </c>
      <c r="I1564" s="32" t="s">
        <v>572</v>
      </c>
      <c r="J1564" s="32" t="s">
        <v>1</v>
      </c>
      <c r="K1564" s="34" t="s">
        <v>1</v>
      </c>
      <c r="L1564" s="34" t="s">
        <v>1</v>
      </c>
      <c r="M1564" s="34" t="s">
        <v>1</v>
      </c>
      <c r="N1564" s="52" t="str">
        <f t="shared" si="26"/>
        <v>-</v>
      </c>
    </row>
    <row r="1565" spans="1:14" s="1" customFormat="1" x14ac:dyDescent="0.25">
      <c r="A1565" s="33">
        <f>VLOOKUP(C1565,_RESOURCE_MAP[],3,FALSE)</f>
        <v>3</v>
      </c>
      <c r="B1565" s="25" t="str">
        <f>IFERROR(VLOOKUP(C1565,_PACKAGES_MAP[],3,FALSE),"-")</f>
        <v>-</v>
      </c>
      <c r="C1565" s="32" t="s">
        <v>79</v>
      </c>
      <c r="D1565" s="32" t="s">
        <v>20</v>
      </c>
      <c r="E1565" s="32" t="s">
        <v>571</v>
      </c>
      <c r="F1565" s="32" t="str">
        <f>VLOOKUP(C1565,_RESOURCE_MAP[],2,FALSE)</f>
        <v>Wi-Fi Radio</v>
      </c>
      <c r="G1565" s="46" t="str">
        <f>CONCATENATE(F1565," ",VLOOKUP(E1565,_FIELDS_DESCRIPTION_MAP[],2,FALSE))</f>
        <v>Wi-Fi Radio list start offset.</v>
      </c>
      <c r="H1565" s="32" t="s">
        <v>570</v>
      </c>
      <c r="I1565" s="32" t="s">
        <v>563</v>
      </c>
      <c r="J1565" s="32" t="s">
        <v>561</v>
      </c>
      <c r="K1565" s="34" t="s">
        <v>1186</v>
      </c>
      <c r="L1565" s="34" t="s">
        <v>1187</v>
      </c>
      <c r="M1565" s="34" t="s">
        <v>1</v>
      </c>
      <c r="N1565" s="52" t="str">
        <f t="shared" si="26"/>
        <v xml:space="preserve">Default Value is "0". Possible values are "0" to fetch all entries or positive integer. </v>
      </c>
    </row>
    <row r="1566" spans="1:14" s="1" customFormat="1" x14ac:dyDescent="0.25">
      <c r="A1566" s="33">
        <f>VLOOKUP(C1566,_RESOURCE_MAP[],3,FALSE)</f>
        <v>3</v>
      </c>
      <c r="B1566" s="25" t="str">
        <f>IFERROR(VLOOKUP(C1566,_PACKAGES_MAP[],3,FALSE),"-")</f>
        <v>-</v>
      </c>
      <c r="C1566" s="32" t="s">
        <v>80</v>
      </c>
      <c r="D1566" s="32" t="s">
        <v>22</v>
      </c>
      <c r="E1566" s="32" t="s">
        <v>761</v>
      </c>
      <c r="F1566" s="32" t="str">
        <f>VLOOKUP(C1566,_RESOURCE_MAP[],2,FALSE)</f>
        <v>Wi-Fi Radio</v>
      </c>
      <c r="G1566" s="46" t="str">
        <f>CONCATENATE(F1566," ",VLOOKUP(E1566,_FIELDS_DESCRIPTION_MAP[],2,FALSE))</f>
        <v>Wi-Fi Radio band.</v>
      </c>
      <c r="H1566" s="32" t="s">
        <v>565</v>
      </c>
      <c r="I1566" s="32" t="s">
        <v>572</v>
      </c>
      <c r="J1566" s="32" t="s">
        <v>1</v>
      </c>
      <c r="K1566" s="34" t="s">
        <v>1</v>
      </c>
      <c r="L1566" s="34" t="s">
        <v>1471</v>
      </c>
      <c r="M1566" s="34" t="s">
        <v>1</v>
      </c>
      <c r="N1566" s="52" t="str">
        <f t="shared" si="26"/>
        <v xml:space="preserve">Possible values are "2.4GHz" or "5GHz". </v>
      </c>
    </row>
    <row r="1567" spans="1:14" s="1" customFormat="1" x14ac:dyDescent="0.25">
      <c r="A1567" s="33">
        <f>VLOOKUP(C1567,_RESOURCE_MAP[],3,FALSE)</f>
        <v>3</v>
      </c>
      <c r="B1567" s="25" t="str">
        <f>IFERROR(VLOOKUP(C1567,_PACKAGES_MAP[],3,FALSE),"-")</f>
        <v>-</v>
      </c>
      <c r="C1567" s="32" t="s">
        <v>80</v>
      </c>
      <c r="D1567" s="32" t="s">
        <v>22</v>
      </c>
      <c r="E1567" s="32" t="s">
        <v>762</v>
      </c>
      <c r="F1567" s="32" t="str">
        <f>VLOOKUP(C1567,_RESOURCE_MAP[],2,FALSE)</f>
        <v>Wi-Fi Radio</v>
      </c>
      <c r="G1567" s="46" t="str">
        <f>CONCATENATE(F1567," ",VLOOKUP(E1567,_FIELDS_DESCRIPTION_MAP[],2,FALSE))</f>
        <v>Wi-Fi Radio enable 20 MHz flag.</v>
      </c>
      <c r="H1567" s="32" t="s">
        <v>567</v>
      </c>
      <c r="I1567" s="32" t="s">
        <v>572</v>
      </c>
      <c r="J1567" s="32" t="s">
        <v>1</v>
      </c>
      <c r="K1567" s="34" t="s">
        <v>1</v>
      </c>
      <c r="L1567" s="34" t="s">
        <v>1184</v>
      </c>
      <c r="M1567" s="34" t="s">
        <v>1</v>
      </c>
      <c r="N1567" s="52" t="str">
        <f t="shared" si="26"/>
        <v xml:space="preserve">Possible values are "true" or "false". </v>
      </c>
    </row>
    <row r="1568" spans="1:14" s="1" customFormat="1" x14ac:dyDescent="0.25">
      <c r="A1568" s="33">
        <f>VLOOKUP(C1568,_RESOURCE_MAP[],3,FALSE)</f>
        <v>3</v>
      </c>
      <c r="B1568" s="25" t="str">
        <f>IFERROR(VLOOKUP(C1568,_PACKAGES_MAP[],3,FALSE),"-")</f>
        <v>-</v>
      </c>
      <c r="C1568" s="32" t="s">
        <v>80</v>
      </c>
      <c r="D1568" s="32" t="s">
        <v>22</v>
      </c>
      <c r="E1568" s="32" t="s">
        <v>763</v>
      </c>
      <c r="F1568" s="32" t="str">
        <f>VLOOKUP(C1568,_RESOURCE_MAP[],2,FALSE)</f>
        <v>Wi-Fi Radio</v>
      </c>
      <c r="G1568" s="46" t="str">
        <f>CONCATENATE(F1568," ",VLOOKUP(E1568,_FIELDS_DESCRIPTION_MAP[],2,FALSE))</f>
        <v>Wi-Fi Radio enable 40 MHz flag.</v>
      </c>
      <c r="H1568" s="32" t="s">
        <v>567</v>
      </c>
      <c r="I1568" s="32" t="s">
        <v>572</v>
      </c>
      <c r="J1568" s="32" t="s">
        <v>1</v>
      </c>
      <c r="K1568" s="34" t="s">
        <v>1</v>
      </c>
      <c r="L1568" s="34" t="s">
        <v>1184</v>
      </c>
      <c r="M1568" s="34" t="s">
        <v>1</v>
      </c>
      <c r="N1568" s="52" t="str">
        <f t="shared" si="26"/>
        <v xml:space="preserve">Possible values are "true" or "false". </v>
      </c>
    </row>
    <row r="1569" spans="1:14" s="1" customFormat="1" x14ac:dyDescent="0.25">
      <c r="A1569" s="33">
        <f>VLOOKUP(C1569,_RESOURCE_MAP[],3,FALSE)</f>
        <v>3</v>
      </c>
      <c r="B1569" s="25" t="str">
        <f>IFERROR(VLOOKUP(C1569,_PACKAGES_MAP[],3,FALSE),"-")</f>
        <v>-</v>
      </c>
      <c r="C1569" s="32" t="s">
        <v>80</v>
      </c>
      <c r="D1569" s="32" t="s">
        <v>22</v>
      </c>
      <c r="E1569" s="32" t="s">
        <v>760</v>
      </c>
      <c r="F1569" s="32" t="str">
        <f>VLOOKUP(C1569,_RESOURCE_MAP[],2,FALSE)</f>
        <v>Wi-Fi Radio</v>
      </c>
      <c r="G1569" s="46" t="str">
        <f>CONCATENATE(F1569," ",VLOOKUP(E1569,_FIELDS_DESCRIPTION_MAP[],2,FALSE))</f>
        <v>Wi-Fi Radio supported MIMO streams.</v>
      </c>
      <c r="H1569" s="32" t="s">
        <v>565</v>
      </c>
      <c r="I1569" s="32" t="s">
        <v>572</v>
      </c>
      <c r="J1569" s="32" t="s">
        <v>1</v>
      </c>
      <c r="K1569" s="34" t="s">
        <v>1</v>
      </c>
      <c r="L1569" s="34" t="s">
        <v>1</v>
      </c>
      <c r="M1569" s="34" t="s">
        <v>1212</v>
      </c>
      <c r="N1569" s="52" t="str">
        <f t="shared" si="26"/>
        <v>Format is "NxM" where "N" is the number of Tx streams and "M" the Rx streams.</v>
      </c>
    </row>
    <row r="1570" spans="1:14" s="1" customFormat="1" x14ac:dyDescent="0.25">
      <c r="A1570" s="33">
        <f>VLOOKUP(C1570,_RESOURCE_MAP[],3,FALSE)</f>
        <v>3</v>
      </c>
      <c r="B1570" s="25" t="str">
        <f>IFERROR(VLOOKUP(C1570,_PACKAGES_MAP[],3,FALSE),"-")</f>
        <v>-</v>
      </c>
      <c r="C1570" s="32" t="s">
        <v>80</v>
      </c>
      <c r="D1570" s="32" t="s">
        <v>22</v>
      </c>
      <c r="E1570" s="32" t="s">
        <v>765</v>
      </c>
      <c r="F1570" s="32" t="str">
        <f>VLOOKUP(C1570,_RESOURCE_MAP[],2,FALSE)</f>
        <v>Wi-Fi Radio</v>
      </c>
      <c r="G1570" s="46" t="str">
        <f>CONCATENATE(F1570," ",VLOOKUP(E1570,_FIELDS_DESCRIPTION_MAP[],2,FALSE))</f>
        <v>Wi-Fi Radio enable channel 34 flag.</v>
      </c>
      <c r="H1570" s="32" t="s">
        <v>567</v>
      </c>
      <c r="I1570" s="32" t="s">
        <v>572</v>
      </c>
      <c r="J1570" s="32" t="s">
        <v>1</v>
      </c>
      <c r="K1570" s="34" t="s">
        <v>1</v>
      </c>
      <c r="L1570" s="34" t="s">
        <v>1184</v>
      </c>
      <c r="M1570" s="34" t="s">
        <v>1</v>
      </c>
      <c r="N1570" s="52" t="str">
        <f t="shared" si="26"/>
        <v xml:space="preserve">Possible values are "true" or "false". </v>
      </c>
    </row>
    <row r="1571" spans="1:14" s="1" customFormat="1" x14ac:dyDescent="0.25">
      <c r="A1571" s="33">
        <f>VLOOKUP(C1571,_RESOURCE_MAP[],3,FALSE)</f>
        <v>3</v>
      </c>
      <c r="B1571" s="25" t="str">
        <f>IFERROR(VLOOKUP(C1571,_PACKAGES_MAP[],3,FALSE),"-")</f>
        <v>-</v>
      </c>
      <c r="C1571" s="32" t="s">
        <v>80</v>
      </c>
      <c r="D1571" s="32" t="s">
        <v>22</v>
      </c>
      <c r="E1571" s="32" t="s">
        <v>766</v>
      </c>
      <c r="F1571" s="32" t="str">
        <f>VLOOKUP(C1571,_RESOURCE_MAP[],2,FALSE)</f>
        <v>Wi-Fi Radio</v>
      </c>
      <c r="G1571" s="46" t="str">
        <f>CONCATENATE(F1571," ",VLOOKUP(E1571,_FIELDS_DESCRIPTION_MAP[],2,FALSE))</f>
        <v>Wi-Fi Radio enable channel 36 flag.</v>
      </c>
      <c r="H1571" s="32" t="s">
        <v>567</v>
      </c>
      <c r="I1571" s="32" t="s">
        <v>572</v>
      </c>
      <c r="J1571" s="32" t="s">
        <v>1</v>
      </c>
      <c r="K1571" s="34" t="s">
        <v>1</v>
      </c>
      <c r="L1571" s="34" t="s">
        <v>1184</v>
      </c>
      <c r="M1571" s="34" t="s">
        <v>1</v>
      </c>
      <c r="N1571" s="52" t="str">
        <f t="shared" si="26"/>
        <v xml:space="preserve">Possible values are "true" or "false". </v>
      </c>
    </row>
    <row r="1572" spans="1:14" s="1" customFormat="1" x14ac:dyDescent="0.25">
      <c r="A1572" s="33">
        <f>VLOOKUP(C1572,_RESOURCE_MAP[],3,FALSE)</f>
        <v>3</v>
      </c>
      <c r="B1572" s="25" t="str">
        <f>IFERROR(VLOOKUP(C1572,_PACKAGES_MAP[],3,FALSE),"-")</f>
        <v>-</v>
      </c>
      <c r="C1572" s="32" t="s">
        <v>80</v>
      </c>
      <c r="D1572" s="32" t="s">
        <v>22</v>
      </c>
      <c r="E1572" s="32" t="s">
        <v>767</v>
      </c>
      <c r="F1572" s="32" t="str">
        <f>VLOOKUP(C1572,_RESOURCE_MAP[],2,FALSE)</f>
        <v>Wi-Fi Radio</v>
      </c>
      <c r="G1572" s="46" t="str">
        <f>CONCATENATE(F1572," ",VLOOKUP(E1572,_FIELDS_DESCRIPTION_MAP[],2,FALSE))</f>
        <v>Wi-Fi Radio enable channel 38 flag.</v>
      </c>
      <c r="H1572" s="32" t="s">
        <v>567</v>
      </c>
      <c r="I1572" s="32" t="s">
        <v>572</v>
      </c>
      <c r="J1572" s="32" t="s">
        <v>1</v>
      </c>
      <c r="K1572" s="34" t="s">
        <v>1</v>
      </c>
      <c r="L1572" s="34" t="s">
        <v>1184</v>
      </c>
      <c r="M1572" s="34" t="s">
        <v>1</v>
      </c>
      <c r="N1572" s="52" t="str">
        <f t="shared" si="26"/>
        <v xml:space="preserve">Possible values are "true" or "false". </v>
      </c>
    </row>
    <row r="1573" spans="1:14" s="1" customFormat="1" x14ac:dyDescent="0.25">
      <c r="A1573" s="33">
        <f>VLOOKUP(C1573,_RESOURCE_MAP[],3,FALSE)</f>
        <v>3</v>
      </c>
      <c r="B1573" s="25" t="str">
        <f>IFERROR(VLOOKUP(C1573,_PACKAGES_MAP[],3,FALSE),"-")</f>
        <v>-</v>
      </c>
      <c r="C1573" s="32" t="s">
        <v>80</v>
      </c>
      <c r="D1573" s="32" t="s">
        <v>22</v>
      </c>
      <c r="E1573" s="32" t="s">
        <v>768</v>
      </c>
      <c r="F1573" s="32" t="str">
        <f>VLOOKUP(C1573,_RESOURCE_MAP[],2,FALSE)</f>
        <v>Wi-Fi Radio</v>
      </c>
      <c r="G1573" s="46" t="str">
        <f>CONCATENATE(F1573," ",VLOOKUP(E1573,_FIELDS_DESCRIPTION_MAP[],2,FALSE))</f>
        <v>Wi-Fi Radio enable channel 40 flag.</v>
      </c>
      <c r="H1573" s="32" t="s">
        <v>567</v>
      </c>
      <c r="I1573" s="32" t="s">
        <v>572</v>
      </c>
      <c r="J1573" s="32" t="s">
        <v>1</v>
      </c>
      <c r="K1573" s="34" t="s">
        <v>1</v>
      </c>
      <c r="L1573" s="34" t="s">
        <v>1184</v>
      </c>
      <c r="M1573" s="34" t="s">
        <v>1</v>
      </c>
      <c r="N1573" s="52" t="str">
        <f t="shared" si="26"/>
        <v xml:space="preserve">Possible values are "true" or "false". </v>
      </c>
    </row>
    <row r="1574" spans="1:14" s="1" customFormat="1" x14ac:dyDescent="0.25">
      <c r="A1574" s="33">
        <f>VLOOKUP(C1574,_RESOURCE_MAP[],3,FALSE)</f>
        <v>3</v>
      </c>
      <c r="B1574" s="25" t="str">
        <f>IFERROR(VLOOKUP(C1574,_PACKAGES_MAP[],3,FALSE),"-")</f>
        <v>-</v>
      </c>
      <c r="C1574" s="32" t="s">
        <v>80</v>
      </c>
      <c r="D1574" s="32" t="s">
        <v>22</v>
      </c>
      <c r="E1574" s="32" t="s">
        <v>764</v>
      </c>
      <c r="F1574" s="32" t="str">
        <f>VLOOKUP(C1574,_RESOURCE_MAP[],2,FALSE)</f>
        <v>Wi-Fi Radio</v>
      </c>
      <c r="G1574" s="46" t="str">
        <f>CONCATENATE(F1574," ",VLOOKUP(E1574,_FIELDS_DESCRIPTION_MAP[],2,FALSE))</f>
        <v>Wi-Fi Radio preferred channels (applicable to ACS).</v>
      </c>
      <c r="H1574" s="32" t="s">
        <v>570</v>
      </c>
      <c r="I1574" s="32" t="s">
        <v>572</v>
      </c>
      <c r="J1574" s="32" t="s">
        <v>1</v>
      </c>
      <c r="K1574" s="34" t="s">
        <v>1</v>
      </c>
      <c r="L1574" s="34" t="s">
        <v>1215</v>
      </c>
      <c r="M1574" s="34" t="s">
        <v>1</v>
      </c>
      <c r="N1574" s="52" t="str">
        <f t="shared" si="26"/>
        <v xml:space="preserve">Possible values are valid Wi-Fi channel. </v>
      </c>
    </row>
    <row r="1575" spans="1:14" s="1" customFormat="1" x14ac:dyDescent="0.25">
      <c r="A1575" s="33">
        <f>VLOOKUP(C1575,_RESOURCE_MAP[],3,FALSE)</f>
        <v>3</v>
      </c>
      <c r="B1575" s="25" t="str">
        <f>IFERROR(VLOOKUP(C1575,_PACKAGES_MAP[],3,FALSE),"-")</f>
        <v>-</v>
      </c>
      <c r="C1575" s="32" t="s">
        <v>80</v>
      </c>
      <c r="D1575" s="32" t="s">
        <v>22</v>
      </c>
      <c r="E1575" s="32" t="s">
        <v>769</v>
      </c>
      <c r="F1575" s="32" t="str">
        <f>VLOOKUP(C1575,_RESOURCE_MAP[],2,FALSE)</f>
        <v>Wi-Fi Radio</v>
      </c>
      <c r="G1575" s="46" t="str">
        <f>CONCATENATE(F1575," ",VLOOKUP(E1575,_FIELDS_DESCRIPTION_MAP[],2,FALSE))</f>
        <v>Wi-Fi Radio channel selection mode.</v>
      </c>
      <c r="H1575" s="32" t="s">
        <v>565</v>
      </c>
      <c r="I1575" s="32" t="s">
        <v>572</v>
      </c>
      <c r="J1575" s="32" t="s">
        <v>1</v>
      </c>
      <c r="K1575" s="34" t="s">
        <v>1</v>
      </c>
      <c r="L1575" s="34" t="s">
        <v>1216</v>
      </c>
      <c r="M1575" s="34" t="s">
        <v>1</v>
      </c>
      <c r="N1575" s="52" t="str">
        <f t="shared" si="26"/>
        <v xml:space="preserve">Possible values are "Automatic" or "Manual". </v>
      </c>
    </row>
    <row r="1576" spans="1:14" s="1" customFormat="1" x14ac:dyDescent="0.25">
      <c r="A1576" s="33">
        <f>VLOOKUP(C1576,_RESOURCE_MAP[],3,FALSE)</f>
        <v>3</v>
      </c>
      <c r="B1576" s="25" t="str">
        <f>IFERROR(VLOOKUP(C1576,_PACKAGES_MAP[],3,FALSE),"-")</f>
        <v>-</v>
      </c>
      <c r="C1576" s="32" t="s">
        <v>80</v>
      </c>
      <c r="D1576" s="32" t="s">
        <v>22</v>
      </c>
      <c r="E1576" s="32" t="s">
        <v>770</v>
      </c>
      <c r="F1576" s="32" t="str">
        <f>VLOOKUP(C1576,_RESOURCE_MAP[],2,FALSE)</f>
        <v>Wi-Fi Radio</v>
      </c>
      <c r="G1576" s="46" t="str">
        <f>CONCATENATE(F1576," ",VLOOKUP(E1576,_FIELDS_DESCRIPTION_MAP[],2,FALSE))</f>
        <v>Wi-Fi Radio automatic channel selection mode timer.</v>
      </c>
      <c r="H1576" s="32" t="s">
        <v>570</v>
      </c>
      <c r="I1576" s="32" t="s">
        <v>572</v>
      </c>
      <c r="J1576" s="32" t="s">
        <v>1</v>
      </c>
      <c r="K1576" s="34" t="s">
        <v>1</v>
      </c>
      <c r="L1576" s="34" t="s">
        <v>1205</v>
      </c>
      <c r="M1576" s="34" t="s">
        <v>1206</v>
      </c>
      <c r="N1576" s="52" t="str">
        <f t="shared" si="26"/>
        <v>Possible values are &gt;= 0. Format is expressed in seconds.</v>
      </c>
    </row>
    <row r="1577" spans="1:14" s="1" customFormat="1" x14ac:dyDescent="0.25">
      <c r="A1577" s="33">
        <f>VLOOKUP(C1577,_RESOURCE_MAP[],3,FALSE)</f>
        <v>3</v>
      </c>
      <c r="B1577" s="25" t="str">
        <f>IFERROR(VLOOKUP(C1577,_PACKAGES_MAP[],3,FALSE),"-")</f>
        <v>-</v>
      </c>
      <c r="C1577" s="32" t="s">
        <v>80</v>
      </c>
      <c r="D1577" s="32" t="s">
        <v>22</v>
      </c>
      <c r="E1577" s="32" t="s">
        <v>726</v>
      </c>
      <c r="F1577" s="32" t="str">
        <f>VLOOKUP(C1577,_RESOURCE_MAP[],2,FALSE)</f>
        <v>Wi-Fi Radio</v>
      </c>
      <c r="G1577" s="46" t="str">
        <f>CONCATENATE(F1577," ",VLOOKUP(E1577,_FIELDS_DESCRIPTION_MAP[],2,FALSE))</f>
        <v>Wi-Fi Radio country.</v>
      </c>
      <c r="H1577" s="32" t="s">
        <v>565</v>
      </c>
      <c r="I1577" s="32" t="s">
        <v>572</v>
      </c>
      <c r="J1577" s="32" t="s">
        <v>1</v>
      </c>
      <c r="K1577" s="34" t="s">
        <v>1</v>
      </c>
      <c r="L1577" s="34" t="s">
        <v>1190</v>
      </c>
      <c r="M1577" s="34" t="s">
        <v>1191</v>
      </c>
      <c r="N1577" s="52" t="str">
        <f t="shared" si="26"/>
        <v>Possible values are "EN", "DE," ES", "IT", "PT". Format is 2 char string in uppercase.</v>
      </c>
    </row>
    <row r="1578" spans="1:14" s="1" customFormat="1" x14ac:dyDescent="0.25">
      <c r="A1578" s="33">
        <f>VLOOKUP(C1578,_RESOURCE_MAP[],3,FALSE)</f>
        <v>3</v>
      </c>
      <c r="B1578" s="25" t="str">
        <f>IFERROR(VLOOKUP(C1578,_PACKAGES_MAP[],3,FALSE),"-")</f>
        <v>-</v>
      </c>
      <c r="C1578" s="32" t="s">
        <v>80</v>
      </c>
      <c r="D1578" s="32" t="s">
        <v>22</v>
      </c>
      <c r="E1578" s="32" t="s">
        <v>566</v>
      </c>
      <c r="F1578" s="32" t="str">
        <f>VLOOKUP(C1578,_RESOURCE_MAP[],2,FALSE)</f>
        <v>Wi-Fi Radio</v>
      </c>
      <c r="G1578" s="46" t="str">
        <f>CONCATENATE(F1578," ",VLOOKUP(E1578,_FIELDS_DESCRIPTION_MAP[],2,FALSE))</f>
        <v>Wi-Fi Radio administrative status.</v>
      </c>
      <c r="H1578" s="32" t="s">
        <v>567</v>
      </c>
      <c r="I1578" s="32" t="s">
        <v>572</v>
      </c>
      <c r="J1578" s="32" t="s">
        <v>1</v>
      </c>
      <c r="K1578" s="34" t="s">
        <v>1</v>
      </c>
      <c r="L1578" s="34" t="s">
        <v>1184</v>
      </c>
      <c r="M1578" s="34" t="s">
        <v>1</v>
      </c>
      <c r="N1578" s="52" t="str">
        <f t="shared" si="26"/>
        <v xml:space="preserve">Possible values are "true" or "false". </v>
      </c>
    </row>
    <row r="1579" spans="1:14" s="1" customFormat="1" x14ac:dyDescent="0.25">
      <c r="A1579" s="33">
        <f>VLOOKUP(C1579,_RESOURCE_MAP[],3,FALSE)</f>
        <v>3</v>
      </c>
      <c r="B1579" s="25" t="str">
        <f>IFERROR(VLOOKUP(C1579,_PACKAGES_MAP[],3,FALSE),"-")</f>
        <v>-</v>
      </c>
      <c r="C1579" s="32" t="s">
        <v>80</v>
      </c>
      <c r="D1579" s="32" t="s">
        <v>22</v>
      </c>
      <c r="E1579" s="32" t="s">
        <v>558</v>
      </c>
      <c r="F1579" s="32" t="str">
        <f>VLOOKUP(C1579,_RESOURCE_MAP[],2,FALSE)</f>
        <v>Wi-Fi Radio</v>
      </c>
      <c r="G1579" s="46" t="str">
        <f>CONCATENATE(F1579," ",VLOOKUP(E1579,_FIELDS_DESCRIPTION_MAP[],2,FALSE))</f>
        <v>Wi-Fi Radio unique identifier.</v>
      </c>
      <c r="H1579" s="32" t="s">
        <v>565</v>
      </c>
      <c r="I1579" s="32" t="s">
        <v>572</v>
      </c>
      <c r="J1579" s="32" t="s">
        <v>1</v>
      </c>
      <c r="K1579" s="34" t="s">
        <v>1</v>
      </c>
      <c r="L1579" s="34" t="s">
        <v>1194</v>
      </c>
      <c r="M1579" s="34" t="s">
        <v>1193</v>
      </c>
      <c r="N1579" s="52" t="str">
        <f t="shared" si="26"/>
        <v>Possible values are any string with length from 1 up to 64 chars. Format is 1 up to 64 chars.</v>
      </c>
    </row>
    <row r="1580" spans="1:14" s="1" customFormat="1" x14ac:dyDescent="0.25">
      <c r="A1580" s="33">
        <f>VLOOKUP(C1580,_RESOURCE_MAP[],3,FALSE)</f>
        <v>3</v>
      </c>
      <c r="B1580" s="25" t="str">
        <f>IFERROR(VLOOKUP(C1580,_PACKAGES_MAP[],3,FALSE),"-")</f>
        <v>-</v>
      </c>
      <c r="C1580" s="32" t="s">
        <v>80</v>
      </c>
      <c r="D1580" s="32" t="s">
        <v>22</v>
      </c>
      <c r="E1580" s="32" t="s">
        <v>360</v>
      </c>
      <c r="F1580" s="32" t="str">
        <f>VLOOKUP(C1580,_RESOURCE_MAP[],2,FALSE)</f>
        <v>Wi-Fi Radio</v>
      </c>
      <c r="G1580" s="46" t="str">
        <f>CONCATENATE(F1580," ",VLOOKUP(E1580,_FIELDS_DESCRIPTION_MAP[],2,FALSE))</f>
        <v>Wi-Fi Radio name (alias).</v>
      </c>
      <c r="H1580" s="32" t="s">
        <v>565</v>
      </c>
      <c r="I1580" s="32" t="s">
        <v>572</v>
      </c>
      <c r="J1580" s="32" t="s">
        <v>1</v>
      </c>
      <c r="K1580" s="34" t="s">
        <v>1</v>
      </c>
      <c r="L1580" s="34" t="s">
        <v>1194</v>
      </c>
      <c r="M1580" s="34" t="s">
        <v>1</v>
      </c>
      <c r="N1580" s="52" t="str">
        <f t="shared" si="26"/>
        <v xml:space="preserve">Possible values are any string with length from 1 up to 64 chars. </v>
      </c>
    </row>
    <row r="1581" spans="1:14" s="1" customFormat="1" x14ac:dyDescent="0.25">
      <c r="A1581" s="33">
        <f>VLOOKUP(C1581,_RESOURCE_MAP[],3,FALSE)</f>
        <v>3</v>
      </c>
      <c r="B1581" s="25" t="str">
        <f>IFERROR(VLOOKUP(C1581,_PACKAGES_MAP[],3,FALSE),"-")</f>
        <v>-</v>
      </c>
      <c r="C1581" s="32" t="s">
        <v>80</v>
      </c>
      <c r="D1581" s="32" t="s">
        <v>22</v>
      </c>
      <c r="E1581" s="32" t="s">
        <v>772</v>
      </c>
      <c r="F1581" s="32" t="str">
        <f>VLOOKUP(C1581,_RESOURCE_MAP[],2,FALSE)</f>
        <v>Wi-Fi Radio</v>
      </c>
      <c r="G1581" s="46" t="str">
        <f>CONCATENATE(F1581," ",VLOOKUP(E1581,_FIELDS_DESCRIPTION_MAP[],2,FALSE))</f>
        <v>Wi-Fi Radio enable 802.11ac standard flag.</v>
      </c>
      <c r="H1581" s="32" t="s">
        <v>567</v>
      </c>
      <c r="I1581" s="32" t="s">
        <v>572</v>
      </c>
      <c r="J1581" s="32" t="s">
        <v>1</v>
      </c>
      <c r="K1581" s="34" t="s">
        <v>1</v>
      </c>
      <c r="L1581" s="34" t="s">
        <v>1184</v>
      </c>
      <c r="M1581" s="34" t="s">
        <v>1</v>
      </c>
      <c r="N1581" s="52" t="str">
        <f t="shared" si="26"/>
        <v xml:space="preserve">Possible values are "true" or "false". </v>
      </c>
    </row>
    <row r="1582" spans="1:14" s="1" customFormat="1" x14ac:dyDescent="0.25">
      <c r="A1582" s="33">
        <f>VLOOKUP(C1582,_RESOURCE_MAP[],3,FALSE)</f>
        <v>3</v>
      </c>
      <c r="B1582" s="25" t="str">
        <f>IFERROR(VLOOKUP(C1582,_PACKAGES_MAP[],3,FALSE),"-")</f>
        <v>-</v>
      </c>
      <c r="C1582" s="32" t="s">
        <v>80</v>
      </c>
      <c r="D1582" s="32" t="s">
        <v>22</v>
      </c>
      <c r="E1582" s="32" t="s">
        <v>771</v>
      </c>
      <c r="F1582" s="32" t="str">
        <f>VLOOKUP(C1582,_RESOURCE_MAP[],2,FALSE)</f>
        <v>Wi-Fi Radio</v>
      </c>
      <c r="G1582" s="46" t="str">
        <f>CONCATENATE(F1582," ",VLOOKUP(E1582,_FIELDS_DESCRIPTION_MAP[],2,FALSE))</f>
        <v>Wi-Fi Radio enable 802.11n standard flag.</v>
      </c>
      <c r="H1582" s="32" t="s">
        <v>567</v>
      </c>
      <c r="I1582" s="32" t="s">
        <v>572</v>
      </c>
      <c r="J1582" s="32" t="s">
        <v>1</v>
      </c>
      <c r="K1582" s="34" t="s">
        <v>1</v>
      </c>
      <c r="L1582" s="34" t="s">
        <v>1184</v>
      </c>
      <c r="M1582" s="34" t="s">
        <v>1</v>
      </c>
      <c r="N1582" s="52" t="str">
        <f t="shared" si="26"/>
        <v xml:space="preserve">Possible values are "true" or "false". </v>
      </c>
    </row>
    <row r="1583" spans="1:14" s="1" customFormat="1" x14ac:dyDescent="0.25">
      <c r="A1583" s="33">
        <f>VLOOKUP(C1583,_RESOURCE_MAP[],3,FALSE)</f>
        <v>3</v>
      </c>
      <c r="B1583" s="25" t="str">
        <f>IFERROR(VLOOKUP(C1583,_PACKAGES_MAP[],3,FALSE),"-")</f>
        <v>-</v>
      </c>
      <c r="C1583" s="32" t="s">
        <v>80</v>
      </c>
      <c r="D1583" s="32" t="s">
        <v>22</v>
      </c>
      <c r="E1583" s="32" t="s">
        <v>774</v>
      </c>
      <c r="F1583" s="32" t="str">
        <f>VLOOKUP(C1583,_RESOURCE_MAP[],2,FALSE)</f>
        <v>Wi-Fi Radio</v>
      </c>
      <c r="G1583" s="46" t="str">
        <f>CONCATENATE(F1583," ",VLOOKUP(E1583,_FIELDS_DESCRIPTION_MAP[],2,FALSE))</f>
        <v>Wi-Fi Radio active bandwidth.</v>
      </c>
      <c r="H1583" s="32" t="s">
        <v>570</v>
      </c>
      <c r="I1583" s="32" t="s">
        <v>572</v>
      </c>
      <c r="J1583" s="32" t="s">
        <v>1</v>
      </c>
      <c r="K1583" s="34" t="s">
        <v>1</v>
      </c>
      <c r="L1583" s="34" t="s">
        <v>1297</v>
      </c>
      <c r="M1583" s="34" t="s">
        <v>1298</v>
      </c>
      <c r="N1583" s="52" t="str">
        <f t="shared" si="26"/>
        <v>Possible values are "20", "40", "80" or "160". Format is expressed in MHz.</v>
      </c>
    </row>
    <row r="1584" spans="1:14" s="1" customFormat="1" x14ac:dyDescent="0.25">
      <c r="A1584" s="33">
        <f>VLOOKUP(C1584,_RESOURCE_MAP[],3,FALSE)</f>
        <v>3</v>
      </c>
      <c r="B1584" s="25" t="str">
        <f>IFERROR(VLOOKUP(C1584,_PACKAGES_MAP[],3,FALSE),"-")</f>
        <v>-</v>
      </c>
      <c r="C1584" s="32" t="s">
        <v>80</v>
      </c>
      <c r="D1584" s="32" t="s">
        <v>22</v>
      </c>
      <c r="E1584" s="32" t="s">
        <v>776</v>
      </c>
      <c r="F1584" s="32" t="str">
        <f>VLOOKUP(C1584,_RESOURCE_MAP[],2,FALSE)</f>
        <v>Wi-Fi Radio</v>
      </c>
      <c r="G1584" s="46" t="str">
        <f>CONCATENATE(F1584," ",VLOOKUP(E1584,_FIELDS_DESCRIPTION_MAP[],2,FALSE))</f>
        <v>Wi-Fi Radio received bytes count.</v>
      </c>
      <c r="H1584" s="32" t="s">
        <v>570</v>
      </c>
      <c r="I1584" s="32" t="s">
        <v>572</v>
      </c>
      <c r="J1584" s="32" t="s">
        <v>1</v>
      </c>
      <c r="K1584" s="34" t="s">
        <v>1</v>
      </c>
      <c r="L1584" s="34" t="s">
        <v>1205</v>
      </c>
      <c r="M1584" s="34" t="s">
        <v>1</v>
      </c>
      <c r="N1584" s="52" t="str">
        <f t="shared" si="26"/>
        <v xml:space="preserve">Possible values are &gt;= 0. </v>
      </c>
    </row>
    <row r="1585" spans="1:14" s="1" customFormat="1" x14ac:dyDescent="0.25">
      <c r="A1585" s="33">
        <f>VLOOKUP(C1585,_RESOURCE_MAP[],3,FALSE)</f>
        <v>3</v>
      </c>
      <c r="B1585" s="25" t="str">
        <f>IFERROR(VLOOKUP(C1585,_PACKAGES_MAP[],3,FALSE),"-")</f>
        <v>-</v>
      </c>
      <c r="C1585" s="32" t="s">
        <v>80</v>
      </c>
      <c r="D1585" s="32" t="s">
        <v>22</v>
      </c>
      <c r="E1585" s="32" t="s">
        <v>775</v>
      </c>
      <c r="F1585" s="32" t="str">
        <f>VLOOKUP(C1585,_RESOURCE_MAP[],2,FALSE)</f>
        <v>Wi-Fi Radio</v>
      </c>
      <c r="G1585" s="46" t="str">
        <f>CONCATENATE(F1585," ",VLOOKUP(E1585,_FIELDS_DESCRIPTION_MAP[],2,FALSE))</f>
        <v>Wi-Fi Radio transmitted bytes count.</v>
      </c>
      <c r="H1585" s="32" t="s">
        <v>570</v>
      </c>
      <c r="I1585" s="32" t="s">
        <v>572</v>
      </c>
      <c r="J1585" s="32" t="s">
        <v>1</v>
      </c>
      <c r="K1585" s="34" t="s">
        <v>1</v>
      </c>
      <c r="L1585" s="34" t="s">
        <v>1205</v>
      </c>
      <c r="M1585" s="34" t="s">
        <v>1</v>
      </c>
      <c r="N1585" s="52" t="str">
        <f t="shared" si="26"/>
        <v xml:space="preserve">Possible values are &gt;= 0. </v>
      </c>
    </row>
    <row r="1586" spans="1:14" s="1" customFormat="1" x14ac:dyDescent="0.25">
      <c r="A1586" s="33">
        <f>VLOOKUP(C1586,_RESOURCE_MAP[],3,FALSE)</f>
        <v>3</v>
      </c>
      <c r="B1586" s="25" t="str">
        <f>IFERROR(VLOOKUP(C1586,_PACKAGES_MAP[],3,FALSE),"-")</f>
        <v>-</v>
      </c>
      <c r="C1586" s="32" t="s">
        <v>80</v>
      </c>
      <c r="D1586" s="32" t="s">
        <v>22</v>
      </c>
      <c r="E1586" s="32" t="s">
        <v>773</v>
      </c>
      <c r="F1586" s="32" t="str">
        <f>VLOOKUP(C1586,_RESOURCE_MAP[],2,FALSE)</f>
        <v>Wi-Fi Radio</v>
      </c>
      <c r="G1586" s="46" t="str">
        <f>CONCATENATE(F1586," ",VLOOKUP(E1586,_FIELDS_DESCRIPTION_MAP[],2,FALSE))</f>
        <v>Wi-Fi Radio active channel.</v>
      </c>
      <c r="H1586" s="32" t="s">
        <v>570</v>
      </c>
      <c r="I1586" s="32" t="s">
        <v>572</v>
      </c>
      <c r="J1586" s="32" t="s">
        <v>1</v>
      </c>
      <c r="K1586" s="34" t="s">
        <v>1</v>
      </c>
      <c r="L1586" s="34" t="s">
        <v>1286</v>
      </c>
      <c r="M1586" s="34" t="s">
        <v>1</v>
      </c>
      <c r="N1586" s="52" t="str">
        <f t="shared" si="26"/>
        <v xml:space="preserve">Possible values are list of 1-14 and/or 36, 40, 44, 48, 52, 56, 60, 64, 100, 104, 108, 112, 116, 120, 124, 128, 132, 136, 140, 144, 149, 153, 157, 161, 165. </v>
      </c>
    </row>
    <row r="1587" spans="1:14" s="1" customFormat="1" x14ac:dyDescent="0.25">
      <c r="A1587" s="33">
        <f>VLOOKUP(C1587,_RESOURCE_MAP[],3,FALSE)</f>
        <v>3</v>
      </c>
      <c r="B1587" s="25" t="str">
        <f>IFERROR(VLOOKUP(C1587,_PACKAGES_MAP[],3,FALSE),"-")</f>
        <v>-</v>
      </c>
      <c r="C1587" s="32" t="s">
        <v>80</v>
      </c>
      <c r="D1587" s="32" t="s">
        <v>22</v>
      </c>
      <c r="E1587" s="32" t="s">
        <v>778</v>
      </c>
      <c r="F1587" s="32" t="str">
        <f>VLOOKUP(C1587,_RESOURCE_MAP[],2,FALSE)</f>
        <v>Wi-Fi Radio</v>
      </c>
      <c r="G1587" s="46" t="str">
        <f>CONCATENATE(F1587," ",VLOOKUP(E1587,_FIELDS_DESCRIPTION_MAP[],2,FALSE))</f>
        <v>Wi-Fi Radio received packets count.</v>
      </c>
      <c r="H1587" s="32" t="s">
        <v>570</v>
      </c>
      <c r="I1587" s="32" t="s">
        <v>572</v>
      </c>
      <c r="J1587" s="32" t="s">
        <v>1</v>
      </c>
      <c r="K1587" s="34" t="s">
        <v>1</v>
      </c>
      <c r="L1587" s="34" t="s">
        <v>1205</v>
      </c>
      <c r="M1587" s="34" t="s">
        <v>1</v>
      </c>
      <c r="N1587" s="52" t="str">
        <f t="shared" si="26"/>
        <v xml:space="preserve">Possible values are &gt;= 0. </v>
      </c>
    </row>
    <row r="1588" spans="1:14" s="1" customFormat="1" x14ac:dyDescent="0.25">
      <c r="A1588" s="33">
        <f>VLOOKUP(C1588,_RESOURCE_MAP[],3,FALSE)</f>
        <v>3</v>
      </c>
      <c r="B1588" s="25" t="str">
        <f>IFERROR(VLOOKUP(C1588,_PACKAGES_MAP[],3,FALSE),"-")</f>
        <v>-</v>
      </c>
      <c r="C1588" s="32" t="s">
        <v>80</v>
      </c>
      <c r="D1588" s="32" t="s">
        <v>22</v>
      </c>
      <c r="E1588" s="32" t="s">
        <v>777</v>
      </c>
      <c r="F1588" s="32" t="str">
        <f>VLOOKUP(C1588,_RESOURCE_MAP[],2,FALSE)</f>
        <v>Wi-Fi Radio</v>
      </c>
      <c r="G1588" s="46" t="str">
        <f>CONCATENATE(F1588," ",VLOOKUP(E1588,_FIELDS_DESCRIPTION_MAP[],2,FALSE))</f>
        <v>Wi-Fi Radio transmitted packets count.</v>
      </c>
      <c r="H1588" s="32" t="s">
        <v>570</v>
      </c>
      <c r="I1588" s="32" t="s">
        <v>572</v>
      </c>
      <c r="J1588" s="32" t="s">
        <v>1</v>
      </c>
      <c r="K1588" s="34" t="s">
        <v>1</v>
      </c>
      <c r="L1588" s="34" t="s">
        <v>1205</v>
      </c>
      <c r="M1588" s="34" t="s">
        <v>1</v>
      </c>
      <c r="N1588" s="52" t="str">
        <f t="shared" si="26"/>
        <v xml:space="preserve">Possible values are &gt;= 0. </v>
      </c>
    </row>
    <row r="1589" spans="1:14" s="1" customFormat="1" x14ac:dyDescent="0.25">
      <c r="A1589" s="33">
        <f>VLOOKUP(C1589,_RESOURCE_MAP[],3,FALSE)</f>
        <v>3</v>
      </c>
      <c r="B1589" s="25" t="str">
        <f>IFERROR(VLOOKUP(C1589,_PACKAGES_MAP[],3,FALSE),"-")</f>
        <v>-</v>
      </c>
      <c r="C1589" s="32" t="s">
        <v>80</v>
      </c>
      <c r="D1589" s="32" t="s">
        <v>22</v>
      </c>
      <c r="E1589" s="32" t="s">
        <v>586</v>
      </c>
      <c r="F1589" s="32" t="str">
        <f>VLOOKUP(C1589,_RESOURCE_MAP[],2,FALSE)</f>
        <v>Wi-Fi Radio</v>
      </c>
      <c r="G1589" s="46" t="str">
        <f>CONCATENATE(F1589," ",VLOOKUP(E1589,_FIELDS_DESCRIPTION_MAP[],2,FALSE))</f>
        <v>Wi-Fi Radio operational status.</v>
      </c>
      <c r="H1589" s="32" t="s">
        <v>565</v>
      </c>
      <c r="I1589" s="32" t="s">
        <v>572</v>
      </c>
      <c r="J1589" s="32" t="s">
        <v>1</v>
      </c>
      <c r="K1589" s="34" t="s">
        <v>1</v>
      </c>
      <c r="L1589" s="34" t="s">
        <v>1289</v>
      </c>
      <c r="M1589" s="34" t="s">
        <v>1</v>
      </c>
      <c r="N1589" s="52" t="str">
        <f t="shared" si="26"/>
        <v xml:space="preserve">Possible values are "Active", "Disabled", "Error". </v>
      </c>
    </row>
    <row r="1590" spans="1:14" s="1" customFormat="1" x14ac:dyDescent="0.25">
      <c r="A1590" s="33">
        <f>VLOOKUP(C1590,_RESOURCE_MAP[],3,FALSE)</f>
        <v>3</v>
      </c>
      <c r="B1590" s="25" t="str">
        <f>IFERROR(VLOOKUP(C1590,_PACKAGES_MAP[],3,FALSE),"-")</f>
        <v>-</v>
      </c>
      <c r="C1590" s="32" t="s">
        <v>80</v>
      </c>
      <c r="D1590" s="32" t="s">
        <v>22</v>
      </c>
      <c r="E1590" s="32" t="s">
        <v>779</v>
      </c>
      <c r="F1590" s="32" t="str">
        <f>VLOOKUP(C1590,_RESOURCE_MAP[],2,FALSE)</f>
        <v>Wi-Fi Radio</v>
      </c>
      <c r="G1590" s="46" t="str">
        <f>CONCATENATE(F1590," ",VLOOKUP(E1590,_FIELDS_DESCRIPTION_MAP[],2,FALSE))</f>
        <v>Wi-Fi Radio connected stations count.</v>
      </c>
      <c r="H1590" s="32" t="s">
        <v>570</v>
      </c>
      <c r="I1590" s="32" t="s">
        <v>572</v>
      </c>
      <c r="J1590" s="32" t="s">
        <v>1</v>
      </c>
      <c r="K1590" s="34" t="s">
        <v>1</v>
      </c>
      <c r="L1590" s="34" t="s">
        <v>1205</v>
      </c>
      <c r="M1590" s="34" t="s">
        <v>1</v>
      </c>
      <c r="N1590" s="52" t="str">
        <f t="shared" si="26"/>
        <v xml:space="preserve">Possible values are &gt;= 0. </v>
      </c>
    </row>
    <row r="1591" spans="1:14" s="1" customFormat="1" x14ac:dyDescent="0.25">
      <c r="A1591" s="33">
        <f>VLOOKUP(C1591,_RESOURCE_MAP[],3,FALSE)</f>
        <v>3</v>
      </c>
      <c r="B1591" s="25" t="str">
        <f>IFERROR(VLOOKUP(C1591,_PACKAGES_MAP[],3,FALSE),"-")</f>
        <v>-</v>
      </c>
      <c r="C1591" s="32" t="s">
        <v>80</v>
      </c>
      <c r="D1591" s="32" t="s">
        <v>21</v>
      </c>
      <c r="E1591" s="32" t="s">
        <v>761</v>
      </c>
      <c r="F1591" s="32" t="str">
        <f>VLOOKUP(C1591,_RESOURCE_MAP[],2,FALSE)</f>
        <v>Wi-Fi Radio</v>
      </c>
      <c r="G1591" s="46" t="str">
        <f>CONCATENATE(F1591," ",VLOOKUP(E1591,_FIELDS_DESCRIPTION_MAP[],2,FALSE))</f>
        <v>Wi-Fi Radio band.</v>
      </c>
      <c r="H1591" s="32" t="s">
        <v>565</v>
      </c>
      <c r="I1591" s="32" t="s">
        <v>564</v>
      </c>
      <c r="J1591" s="32" t="s">
        <v>561</v>
      </c>
      <c r="K1591" s="34" t="s">
        <v>1658</v>
      </c>
      <c r="L1591" s="34" t="s">
        <v>1471</v>
      </c>
      <c r="M1591" s="34" t="s">
        <v>1</v>
      </c>
      <c r="N1591" s="52" t="str">
        <f t="shared" si="26"/>
        <v xml:space="preserve">Default Value is "the existing configuration". Possible values are "2.4GHz" or "5GHz". </v>
      </c>
    </row>
    <row r="1592" spans="1:14" s="1" customFormat="1" x14ac:dyDescent="0.25">
      <c r="A1592" s="33">
        <f>VLOOKUP(C1592,_RESOURCE_MAP[],3,FALSE)</f>
        <v>3</v>
      </c>
      <c r="B1592" s="25" t="str">
        <f>IFERROR(VLOOKUP(C1592,_PACKAGES_MAP[],3,FALSE),"-")</f>
        <v>-</v>
      </c>
      <c r="C1592" s="32" t="s">
        <v>80</v>
      </c>
      <c r="D1592" s="32" t="s">
        <v>21</v>
      </c>
      <c r="E1592" s="32" t="s">
        <v>762</v>
      </c>
      <c r="F1592" s="32" t="str">
        <f>VLOOKUP(C1592,_RESOURCE_MAP[],2,FALSE)</f>
        <v>Wi-Fi Radio</v>
      </c>
      <c r="G1592" s="46" t="str">
        <f>CONCATENATE(F1592," ",VLOOKUP(E1592,_FIELDS_DESCRIPTION_MAP[],2,FALSE))</f>
        <v>Wi-Fi Radio enable 20 MHz flag.</v>
      </c>
      <c r="H1592" s="32" t="s">
        <v>567</v>
      </c>
      <c r="I1592" s="32" t="s">
        <v>564</v>
      </c>
      <c r="J1592" s="32" t="s">
        <v>561</v>
      </c>
      <c r="K1592" s="34" t="s">
        <v>1658</v>
      </c>
      <c r="L1592" s="34" t="s">
        <v>1184</v>
      </c>
      <c r="M1592" s="34" t="s">
        <v>1</v>
      </c>
      <c r="N1592" s="52" t="str">
        <f t="shared" si="26"/>
        <v xml:space="preserve">Default Value is "the existing configuration". Possible values are "true" or "false". </v>
      </c>
    </row>
    <row r="1593" spans="1:14" s="1" customFormat="1" x14ac:dyDescent="0.25">
      <c r="A1593" s="33">
        <f>VLOOKUP(C1593,_RESOURCE_MAP[],3,FALSE)</f>
        <v>3</v>
      </c>
      <c r="B1593" s="25" t="str">
        <f>IFERROR(VLOOKUP(C1593,_PACKAGES_MAP[],3,FALSE),"-")</f>
        <v>-</v>
      </c>
      <c r="C1593" s="32" t="s">
        <v>80</v>
      </c>
      <c r="D1593" s="32" t="s">
        <v>21</v>
      </c>
      <c r="E1593" s="32" t="s">
        <v>763</v>
      </c>
      <c r="F1593" s="32" t="str">
        <f>VLOOKUP(C1593,_RESOURCE_MAP[],2,FALSE)</f>
        <v>Wi-Fi Radio</v>
      </c>
      <c r="G1593" s="46" t="str">
        <f>CONCATENATE(F1593," ",VLOOKUP(E1593,_FIELDS_DESCRIPTION_MAP[],2,FALSE))</f>
        <v>Wi-Fi Radio enable 40 MHz flag.</v>
      </c>
      <c r="H1593" s="32" t="s">
        <v>567</v>
      </c>
      <c r="I1593" s="32" t="s">
        <v>564</v>
      </c>
      <c r="J1593" s="32" t="s">
        <v>561</v>
      </c>
      <c r="K1593" s="34" t="s">
        <v>1658</v>
      </c>
      <c r="L1593" s="34" t="s">
        <v>1184</v>
      </c>
      <c r="M1593" s="34" t="s">
        <v>1</v>
      </c>
      <c r="N1593" s="52" t="str">
        <f t="shared" si="26"/>
        <v xml:space="preserve">Default Value is "the existing configuration". Possible values are "true" or "false". </v>
      </c>
    </row>
    <row r="1594" spans="1:14" s="1" customFormat="1" x14ac:dyDescent="0.25">
      <c r="A1594" s="33">
        <f>VLOOKUP(C1594,_RESOURCE_MAP[],3,FALSE)</f>
        <v>3</v>
      </c>
      <c r="B1594" s="25" t="str">
        <f>IFERROR(VLOOKUP(C1594,_PACKAGES_MAP[],3,FALSE),"-")</f>
        <v>-</v>
      </c>
      <c r="C1594" s="32" t="s">
        <v>80</v>
      </c>
      <c r="D1594" s="32" t="s">
        <v>21</v>
      </c>
      <c r="E1594" s="32" t="s">
        <v>765</v>
      </c>
      <c r="F1594" s="32" t="str">
        <f>VLOOKUP(C1594,_RESOURCE_MAP[],2,FALSE)</f>
        <v>Wi-Fi Radio</v>
      </c>
      <c r="G1594" s="46" t="str">
        <f>CONCATENATE(F1594," ",VLOOKUP(E1594,_FIELDS_DESCRIPTION_MAP[],2,FALSE))</f>
        <v>Wi-Fi Radio enable channel 34 flag.</v>
      </c>
      <c r="H1594" s="32" t="s">
        <v>567</v>
      </c>
      <c r="I1594" s="32" t="s">
        <v>564</v>
      </c>
      <c r="J1594" s="32" t="s">
        <v>561</v>
      </c>
      <c r="K1594" s="34" t="s">
        <v>1658</v>
      </c>
      <c r="L1594" s="34" t="s">
        <v>1184</v>
      </c>
      <c r="M1594" s="34" t="s">
        <v>1</v>
      </c>
      <c r="N1594" s="52" t="str">
        <f t="shared" si="26"/>
        <v xml:space="preserve">Default Value is "the existing configuration". Possible values are "true" or "false". </v>
      </c>
    </row>
    <row r="1595" spans="1:14" s="1" customFormat="1" x14ac:dyDescent="0.25">
      <c r="A1595" s="33">
        <f>VLOOKUP(C1595,_RESOURCE_MAP[],3,FALSE)</f>
        <v>3</v>
      </c>
      <c r="B1595" s="25" t="str">
        <f>IFERROR(VLOOKUP(C1595,_PACKAGES_MAP[],3,FALSE),"-")</f>
        <v>-</v>
      </c>
      <c r="C1595" s="32" t="s">
        <v>80</v>
      </c>
      <c r="D1595" s="32" t="s">
        <v>21</v>
      </c>
      <c r="E1595" s="32" t="s">
        <v>766</v>
      </c>
      <c r="F1595" s="32" t="str">
        <f>VLOOKUP(C1595,_RESOURCE_MAP[],2,FALSE)</f>
        <v>Wi-Fi Radio</v>
      </c>
      <c r="G1595" s="46" t="str">
        <f>CONCATENATE(F1595," ",VLOOKUP(E1595,_FIELDS_DESCRIPTION_MAP[],2,FALSE))</f>
        <v>Wi-Fi Radio enable channel 36 flag.</v>
      </c>
      <c r="H1595" s="32" t="s">
        <v>567</v>
      </c>
      <c r="I1595" s="32" t="s">
        <v>564</v>
      </c>
      <c r="J1595" s="32" t="s">
        <v>561</v>
      </c>
      <c r="K1595" s="34" t="s">
        <v>1658</v>
      </c>
      <c r="L1595" s="34" t="s">
        <v>1184</v>
      </c>
      <c r="M1595" s="34" t="s">
        <v>1</v>
      </c>
      <c r="N1595" s="52" t="str">
        <f t="shared" si="26"/>
        <v xml:space="preserve">Default Value is "the existing configuration". Possible values are "true" or "false". </v>
      </c>
    </row>
    <row r="1596" spans="1:14" s="1" customFormat="1" x14ac:dyDescent="0.25">
      <c r="A1596" s="33">
        <f>VLOOKUP(C1596,_RESOURCE_MAP[],3,FALSE)</f>
        <v>3</v>
      </c>
      <c r="B1596" s="25" t="str">
        <f>IFERROR(VLOOKUP(C1596,_PACKAGES_MAP[],3,FALSE),"-")</f>
        <v>-</v>
      </c>
      <c r="C1596" s="32" t="s">
        <v>80</v>
      </c>
      <c r="D1596" s="32" t="s">
        <v>21</v>
      </c>
      <c r="E1596" s="32" t="s">
        <v>767</v>
      </c>
      <c r="F1596" s="32" t="str">
        <f>VLOOKUP(C1596,_RESOURCE_MAP[],2,FALSE)</f>
        <v>Wi-Fi Radio</v>
      </c>
      <c r="G1596" s="46" t="str">
        <f>CONCATENATE(F1596," ",VLOOKUP(E1596,_FIELDS_DESCRIPTION_MAP[],2,FALSE))</f>
        <v>Wi-Fi Radio enable channel 38 flag.</v>
      </c>
      <c r="H1596" s="32" t="s">
        <v>567</v>
      </c>
      <c r="I1596" s="32" t="s">
        <v>564</v>
      </c>
      <c r="J1596" s="32" t="s">
        <v>561</v>
      </c>
      <c r="K1596" s="34" t="s">
        <v>1658</v>
      </c>
      <c r="L1596" s="34" t="s">
        <v>1184</v>
      </c>
      <c r="M1596" s="34" t="s">
        <v>1</v>
      </c>
      <c r="N1596" s="52" t="str">
        <f t="shared" si="26"/>
        <v xml:space="preserve">Default Value is "the existing configuration". Possible values are "true" or "false". </v>
      </c>
    </row>
    <row r="1597" spans="1:14" s="1" customFormat="1" x14ac:dyDescent="0.25">
      <c r="A1597" s="33">
        <f>VLOOKUP(C1597,_RESOURCE_MAP[],3,FALSE)</f>
        <v>3</v>
      </c>
      <c r="B1597" s="25" t="str">
        <f>IFERROR(VLOOKUP(C1597,_PACKAGES_MAP[],3,FALSE),"-")</f>
        <v>-</v>
      </c>
      <c r="C1597" s="32" t="s">
        <v>80</v>
      </c>
      <c r="D1597" s="32" t="s">
        <v>21</v>
      </c>
      <c r="E1597" s="32" t="s">
        <v>768</v>
      </c>
      <c r="F1597" s="32" t="str">
        <f>VLOOKUP(C1597,_RESOURCE_MAP[],2,FALSE)</f>
        <v>Wi-Fi Radio</v>
      </c>
      <c r="G1597" s="46" t="str">
        <f>CONCATENATE(F1597," ",VLOOKUP(E1597,_FIELDS_DESCRIPTION_MAP[],2,FALSE))</f>
        <v>Wi-Fi Radio enable channel 40 flag.</v>
      </c>
      <c r="H1597" s="32" t="s">
        <v>567</v>
      </c>
      <c r="I1597" s="32" t="s">
        <v>564</v>
      </c>
      <c r="J1597" s="32" t="s">
        <v>561</v>
      </c>
      <c r="K1597" s="34" t="s">
        <v>1658</v>
      </c>
      <c r="L1597" s="34" t="s">
        <v>1184</v>
      </c>
      <c r="M1597" s="34" t="s">
        <v>1</v>
      </c>
      <c r="N1597" s="52" t="str">
        <f t="shared" si="26"/>
        <v xml:space="preserve">Default Value is "the existing configuration". Possible values are "true" or "false". </v>
      </c>
    </row>
    <row r="1598" spans="1:14" s="1" customFormat="1" x14ac:dyDescent="0.25">
      <c r="A1598" s="33">
        <f>VLOOKUP(C1598,_RESOURCE_MAP[],3,FALSE)</f>
        <v>3</v>
      </c>
      <c r="B1598" s="25" t="str">
        <f>IFERROR(VLOOKUP(C1598,_PACKAGES_MAP[],3,FALSE),"-")</f>
        <v>-</v>
      </c>
      <c r="C1598" s="32" t="s">
        <v>80</v>
      </c>
      <c r="D1598" s="32" t="s">
        <v>21</v>
      </c>
      <c r="E1598" s="32" t="s">
        <v>764</v>
      </c>
      <c r="F1598" s="32" t="str">
        <f>VLOOKUP(C1598,_RESOURCE_MAP[],2,FALSE)</f>
        <v>Wi-Fi Radio</v>
      </c>
      <c r="G1598" s="46" t="str">
        <f>CONCATENATE(F1598," ",VLOOKUP(E1598,_FIELDS_DESCRIPTION_MAP[],2,FALSE))</f>
        <v>Wi-Fi Radio preferred channels (applicable to ACS).</v>
      </c>
      <c r="H1598" s="32" t="s">
        <v>570</v>
      </c>
      <c r="I1598" s="32" t="s">
        <v>564</v>
      </c>
      <c r="J1598" s="32" t="s">
        <v>561</v>
      </c>
      <c r="K1598" s="34" t="s">
        <v>1658</v>
      </c>
      <c r="L1598" s="34" t="s">
        <v>1215</v>
      </c>
      <c r="M1598" s="34" t="s">
        <v>1</v>
      </c>
      <c r="N1598" s="52" t="str">
        <f t="shared" si="26"/>
        <v xml:space="preserve">Default Value is "the existing configuration". Possible values are valid Wi-Fi channel. </v>
      </c>
    </row>
    <row r="1599" spans="1:14" s="1" customFormat="1" x14ac:dyDescent="0.25">
      <c r="A1599" s="33">
        <f>VLOOKUP(C1599,_RESOURCE_MAP[],3,FALSE)</f>
        <v>3</v>
      </c>
      <c r="B1599" s="25" t="str">
        <f>IFERROR(VLOOKUP(C1599,_PACKAGES_MAP[],3,FALSE),"-")</f>
        <v>-</v>
      </c>
      <c r="C1599" s="32" t="s">
        <v>80</v>
      </c>
      <c r="D1599" s="32" t="s">
        <v>21</v>
      </c>
      <c r="E1599" s="32" t="s">
        <v>769</v>
      </c>
      <c r="F1599" s="32" t="str">
        <f>VLOOKUP(C1599,_RESOURCE_MAP[],2,FALSE)</f>
        <v>Wi-Fi Radio</v>
      </c>
      <c r="G1599" s="46" t="str">
        <f>CONCATENATE(F1599," ",VLOOKUP(E1599,_FIELDS_DESCRIPTION_MAP[],2,FALSE))</f>
        <v>Wi-Fi Radio channel selection mode.</v>
      </c>
      <c r="H1599" s="32" t="s">
        <v>565</v>
      </c>
      <c r="I1599" s="32" t="s">
        <v>564</v>
      </c>
      <c r="J1599" s="32" t="s">
        <v>561</v>
      </c>
      <c r="K1599" s="34" t="s">
        <v>1658</v>
      </c>
      <c r="L1599" s="34" t="s">
        <v>1216</v>
      </c>
      <c r="M1599" s="34" t="s">
        <v>1</v>
      </c>
      <c r="N1599" s="52" t="str">
        <f t="shared" si="26"/>
        <v xml:space="preserve">Default Value is "the existing configuration". Possible values are "Automatic" or "Manual". </v>
      </c>
    </row>
    <row r="1600" spans="1:14" s="1" customFormat="1" x14ac:dyDescent="0.25">
      <c r="A1600" s="33">
        <f>VLOOKUP(C1600,_RESOURCE_MAP[],3,FALSE)</f>
        <v>3</v>
      </c>
      <c r="B1600" s="25" t="str">
        <f>IFERROR(VLOOKUP(C1600,_PACKAGES_MAP[],3,FALSE),"-")</f>
        <v>-</v>
      </c>
      <c r="C1600" s="32" t="s">
        <v>80</v>
      </c>
      <c r="D1600" s="32" t="s">
        <v>21</v>
      </c>
      <c r="E1600" s="32" t="s">
        <v>770</v>
      </c>
      <c r="F1600" s="32" t="str">
        <f>VLOOKUP(C1600,_RESOURCE_MAP[],2,FALSE)</f>
        <v>Wi-Fi Radio</v>
      </c>
      <c r="G1600" s="46" t="str">
        <f>CONCATENATE(F1600," ",VLOOKUP(E1600,_FIELDS_DESCRIPTION_MAP[],2,FALSE))</f>
        <v>Wi-Fi Radio automatic channel selection mode timer.</v>
      </c>
      <c r="H1600" s="32" t="s">
        <v>570</v>
      </c>
      <c r="I1600" s="32" t="s">
        <v>564</v>
      </c>
      <c r="J1600" s="32" t="s">
        <v>561</v>
      </c>
      <c r="K1600" s="34" t="s">
        <v>1658</v>
      </c>
      <c r="L1600" s="34" t="s">
        <v>1205</v>
      </c>
      <c r="M1600" s="34" t="s">
        <v>1206</v>
      </c>
      <c r="N1600" s="52" t="str">
        <f t="shared" si="26"/>
        <v>Default Value is "the existing configuration". Possible values are &gt;= 0. Format is expressed in seconds.</v>
      </c>
    </row>
    <row r="1601" spans="1:14" s="1" customFormat="1" x14ac:dyDescent="0.25">
      <c r="A1601" s="33">
        <f>VLOOKUP(C1601,_RESOURCE_MAP[],3,FALSE)</f>
        <v>3</v>
      </c>
      <c r="B1601" s="25" t="str">
        <f>IFERROR(VLOOKUP(C1601,_PACKAGES_MAP[],3,FALSE),"-")</f>
        <v>-</v>
      </c>
      <c r="C1601" s="32" t="s">
        <v>80</v>
      </c>
      <c r="D1601" s="32" t="s">
        <v>21</v>
      </c>
      <c r="E1601" s="32" t="s">
        <v>726</v>
      </c>
      <c r="F1601" s="32" t="str">
        <f>VLOOKUP(C1601,_RESOURCE_MAP[],2,FALSE)</f>
        <v>Wi-Fi Radio</v>
      </c>
      <c r="G1601" s="46" t="str">
        <f>CONCATENATE(F1601," ",VLOOKUP(E1601,_FIELDS_DESCRIPTION_MAP[],2,FALSE))</f>
        <v>Wi-Fi Radio country.</v>
      </c>
      <c r="H1601" s="32" t="s">
        <v>565</v>
      </c>
      <c r="I1601" s="32" t="s">
        <v>564</v>
      </c>
      <c r="J1601" s="32" t="s">
        <v>561</v>
      </c>
      <c r="K1601" s="34" t="s">
        <v>1658</v>
      </c>
      <c r="L1601" s="34" t="s">
        <v>1190</v>
      </c>
      <c r="M1601" s="34" t="s">
        <v>1191</v>
      </c>
      <c r="N1601" s="52" t="str">
        <f t="shared" si="26"/>
        <v>Default Value is "the existing configuration". Possible values are "EN", "DE," ES", "IT", "PT". Format is 2 char string in uppercase.</v>
      </c>
    </row>
    <row r="1602" spans="1:14" s="1" customFormat="1" x14ac:dyDescent="0.25">
      <c r="A1602" s="33">
        <f>VLOOKUP(C1602,_RESOURCE_MAP[],3,FALSE)</f>
        <v>3</v>
      </c>
      <c r="B1602" s="25" t="str">
        <f>IFERROR(VLOOKUP(C1602,_PACKAGES_MAP[],3,FALSE),"-")</f>
        <v>-</v>
      </c>
      <c r="C1602" s="32" t="s">
        <v>80</v>
      </c>
      <c r="D1602" s="32" t="s">
        <v>21</v>
      </c>
      <c r="E1602" s="32" t="s">
        <v>566</v>
      </c>
      <c r="F1602" s="32" t="str">
        <f>VLOOKUP(C1602,_RESOURCE_MAP[],2,FALSE)</f>
        <v>Wi-Fi Radio</v>
      </c>
      <c r="G1602" s="46" t="str">
        <f>CONCATENATE(F1602," ",VLOOKUP(E1602,_FIELDS_DESCRIPTION_MAP[],2,FALSE))</f>
        <v>Wi-Fi Radio administrative status.</v>
      </c>
      <c r="H1602" s="32" t="s">
        <v>567</v>
      </c>
      <c r="I1602" s="32" t="s">
        <v>564</v>
      </c>
      <c r="J1602" s="32" t="s">
        <v>561</v>
      </c>
      <c r="K1602" s="34" t="s">
        <v>1658</v>
      </c>
      <c r="L1602" s="34" t="s">
        <v>1184</v>
      </c>
      <c r="M1602" s="34" t="s">
        <v>1</v>
      </c>
      <c r="N1602" s="52" t="str">
        <f t="shared" si="26"/>
        <v xml:space="preserve">Default Value is "the existing configuration". Possible values are "true" or "false". </v>
      </c>
    </row>
    <row r="1603" spans="1:14" s="1" customFormat="1" x14ac:dyDescent="0.25">
      <c r="A1603" s="33">
        <f>VLOOKUP(C1603,_RESOURCE_MAP[],3,FALSE)</f>
        <v>3</v>
      </c>
      <c r="B1603" s="25" t="str">
        <f>IFERROR(VLOOKUP(C1603,_PACKAGES_MAP[],3,FALSE),"-")</f>
        <v>-</v>
      </c>
      <c r="C1603" s="32" t="s">
        <v>80</v>
      </c>
      <c r="D1603" s="32" t="s">
        <v>21</v>
      </c>
      <c r="E1603" s="32" t="s">
        <v>360</v>
      </c>
      <c r="F1603" s="32" t="str">
        <f>VLOOKUP(C1603,_RESOURCE_MAP[],2,FALSE)</f>
        <v>Wi-Fi Radio</v>
      </c>
      <c r="G1603" s="46" t="str">
        <f>CONCATENATE(F1603," ",VLOOKUP(E1603,_FIELDS_DESCRIPTION_MAP[],2,FALSE))</f>
        <v>Wi-Fi Radio name (alias).</v>
      </c>
      <c r="H1603" s="32" t="s">
        <v>565</v>
      </c>
      <c r="I1603" s="32" t="s">
        <v>564</v>
      </c>
      <c r="J1603" s="32" t="s">
        <v>561</v>
      </c>
      <c r="K1603" s="34" t="s">
        <v>1658</v>
      </c>
      <c r="L1603" s="34" t="s">
        <v>1194</v>
      </c>
      <c r="M1603" s="34" t="s">
        <v>1</v>
      </c>
      <c r="N1603" s="52" t="str">
        <f t="shared" si="26"/>
        <v xml:space="preserve">Default Value is "the existing configuration". Possible values are any string with length from 1 up to 64 chars. </v>
      </c>
    </row>
    <row r="1604" spans="1:14" s="1" customFormat="1" x14ac:dyDescent="0.25">
      <c r="A1604" s="33">
        <f>VLOOKUP(C1604,_RESOURCE_MAP[],3,FALSE)</f>
        <v>3</v>
      </c>
      <c r="B1604" s="25" t="str">
        <f>IFERROR(VLOOKUP(C1604,_PACKAGES_MAP[],3,FALSE),"-")</f>
        <v>-</v>
      </c>
      <c r="C1604" s="32" t="s">
        <v>80</v>
      </c>
      <c r="D1604" s="32" t="s">
        <v>21</v>
      </c>
      <c r="E1604" s="32" t="s">
        <v>772</v>
      </c>
      <c r="F1604" s="32" t="str">
        <f>VLOOKUP(C1604,_RESOURCE_MAP[],2,FALSE)</f>
        <v>Wi-Fi Radio</v>
      </c>
      <c r="G1604" s="46" t="str">
        <f>CONCATENATE(F1604," ",VLOOKUP(E1604,_FIELDS_DESCRIPTION_MAP[],2,FALSE))</f>
        <v>Wi-Fi Radio enable 802.11ac standard flag.</v>
      </c>
      <c r="H1604" s="32" t="s">
        <v>567</v>
      </c>
      <c r="I1604" s="32" t="s">
        <v>564</v>
      </c>
      <c r="J1604" s="32" t="s">
        <v>561</v>
      </c>
      <c r="K1604" s="34" t="s">
        <v>1658</v>
      </c>
      <c r="L1604" s="34" t="s">
        <v>1184</v>
      </c>
      <c r="M1604" s="34" t="s">
        <v>1</v>
      </c>
      <c r="N1604" s="52" t="str">
        <f t="shared" si="26"/>
        <v xml:space="preserve">Default Value is "the existing configuration". Possible values are "true" or "false". </v>
      </c>
    </row>
    <row r="1605" spans="1:14" s="1" customFormat="1" x14ac:dyDescent="0.25">
      <c r="A1605" s="33">
        <f>VLOOKUP(C1605,_RESOURCE_MAP[],3,FALSE)</f>
        <v>3</v>
      </c>
      <c r="B1605" s="25" t="str">
        <f>IFERROR(VLOOKUP(C1605,_PACKAGES_MAP[],3,FALSE),"-")</f>
        <v>-</v>
      </c>
      <c r="C1605" s="32" t="s">
        <v>80</v>
      </c>
      <c r="D1605" s="32" t="s">
        <v>21</v>
      </c>
      <c r="E1605" s="32" t="s">
        <v>771</v>
      </c>
      <c r="F1605" s="32" t="str">
        <f>VLOOKUP(C1605,_RESOURCE_MAP[],2,FALSE)</f>
        <v>Wi-Fi Radio</v>
      </c>
      <c r="G1605" s="46" t="str">
        <f>CONCATENATE(F1605," ",VLOOKUP(E1605,_FIELDS_DESCRIPTION_MAP[],2,FALSE))</f>
        <v>Wi-Fi Radio enable 802.11n standard flag.</v>
      </c>
      <c r="H1605" s="32" t="s">
        <v>567</v>
      </c>
      <c r="I1605" s="32" t="s">
        <v>564</v>
      </c>
      <c r="J1605" s="32" t="s">
        <v>561</v>
      </c>
      <c r="K1605" s="34" t="s">
        <v>1658</v>
      </c>
      <c r="L1605" s="34" t="s">
        <v>1184</v>
      </c>
      <c r="M1605" s="34" t="s">
        <v>1</v>
      </c>
      <c r="N1605" s="52" t="str">
        <f t="shared" si="26"/>
        <v xml:space="preserve">Default Value is "the existing configuration". Possible values are "true" or "false". </v>
      </c>
    </row>
    <row r="1606" spans="1:14" s="1" customFormat="1" x14ac:dyDescent="0.25">
      <c r="A1606" s="33">
        <f>VLOOKUP(C1606,_RESOURCE_MAP[],3,FALSE)</f>
        <v>3</v>
      </c>
      <c r="B1606" s="25" t="str">
        <f>IFERROR(VLOOKUP(C1606,_PACKAGES_MAP[],3,FALSE),"-")</f>
        <v>-</v>
      </c>
      <c r="C1606" s="32" t="s">
        <v>81</v>
      </c>
      <c r="D1606" s="32" t="s">
        <v>19</v>
      </c>
      <c r="E1606" s="32" t="s">
        <v>780</v>
      </c>
      <c r="F1606" s="32" t="str">
        <f>VLOOKUP(C1606,_RESOURCE_MAP[],2,FALSE)</f>
        <v>Wi-Fi BSS</v>
      </c>
      <c r="G1606" s="46" t="str">
        <f>CONCATENATE(F1606," ",VLOOKUP(E1606,_FIELDS_DESCRIPTION_MAP[],2,FALSE))</f>
        <v>Wi-Fi BSS enable broadcast SSID flag.</v>
      </c>
      <c r="H1606" s="32" t="s">
        <v>567</v>
      </c>
      <c r="I1606" s="32" t="s">
        <v>564</v>
      </c>
      <c r="J1606" s="32" t="s">
        <v>561</v>
      </c>
      <c r="K1606" s="34" t="s">
        <v>1183</v>
      </c>
      <c r="L1606" s="34" t="s">
        <v>1184</v>
      </c>
      <c r="M1606" s="34" t="s">
        <v>1</v>
      </c>
      <c r="N1606" s="52" t="str">
        <f t="shared" si="26"/>
        <v xml:space="preserve">Default Value is "true". Possible values are "true" or "false". </v>
      </c>
    </row>
    <row r="1607" spans="1:14" s="1" customFormat="1" x14ac:dyDescent="0.25">
      <c r="A1607" s="33">
        <f>VLOOKUP(C1607,_RESOURCE_MAP[],3,FALSE)</f>
        <v>3</v>
      </c>
      <c r="B1607" s="25" t="str">
        <f>IFERROR(VLOOKUP(C1607,_PACKAGES_MAP[],3,FALSE),"-")</f>
        <v>-</v>
      </c>
      <c r="C1607" s="32" t="s">
        <v>81</v>
      </c>
      <c r="D1607" s="32" t="s">
        <v>19</v>
      </c>
      <c r="E1607" s="32" t="s">
        <v>781</v>
      </c>
      <c r="F1607" s="32" t="str">
        <f>VLOOKUP(C1607,_RESOURCE_MAP[],2,FALSE)</f>
        <v>Wi-Fi BSS</v>
      </c>
      <c r="G1607" s="46" t="str">
        <f>CONCATENATE(F1607," ",VLOOKUP(E1607,_FIELDS_DESCRIPTION_MAP[],2,FALSE))</f>
        <v>Wi-Fi BSS BSSID.</v>
      </c>
      <c r="H1607" s="32" t="s">
        <v>565</v>
      </c>
      <c r="I1607" s="32" t="s">
        <v>564</v>
      </c>
      <c r="J1607" s="32" t="s">
        <v>561</v>
      </c>
      <c r="K1607" s="34" t="s">
        <v>1209</v>
      </c>
      <c r="L1607" s="34" t="s">
        <v>1</v>
      </c>
      <c r="M1607" s="34" t="s">
        <v>1</v>
      </c>
      <c r="N1607" s="52" t="str">
        <f t="shared" si="26"/>
        <v xml:space="preserve">Default Value is "interface MAC Address". </v>
      </c>
    </row>
    <row r="1608" spans="1:14" s="1" customFormat="1" x14ac:dyDescent="0.25">
      <c r="A1608" s="33">
        <f>VLOOKUP(C1608,_RESOURCE_MAP[],3,FALSE)</f>
        <v>3</v>
      </c>
      <c r="B1608" s="25" t="str">
        <f>IFERROR(VLOOKUP(C1608,_PACKAGES_MAP[],3,FALSE),"-")</f>
        <v>-</v>
      </c>
      <c r="C1608" s="32" t="s">
        <v>81</v>
      </c>
      <c r="D1608" s="32" t="s">
        <v>19</v>
      </c>
      <c r="E1608" s="32" t="s">
        <v>566</v>
      </c>
      <c r="F1608" s="32" t="str">
        <f>VLOOKUP(C1608,_RESOURCE_MAP[],2,FALSE)</f>
        <v>Wi-Fi BSS</v>
      </c>
      <c r="G1608" s="46" t="str">
        <f>CONCATENATE(F1608," ",VLOOKUP(E1608,_FIELDS_DESCRIPTION_MAP[],2,FALSE))</f>
        <v>Wi-Fi BSS administrative status.</v>
      </c>
      <c r="H1608" s="32" t="s">
        <v>567</v>
      </c>
      <c r="I1608" s="32" t="s">
        <v>564</v>
      </c>
      <c r="J1608" s="32" t="s">
        <v>561</v>
      </c>
      <c r="K1608" s="34" t="s">
        <v>1183</v>
      </c>
      <c r="L1608" s="34" t="s">
        <v>1184</v>
      </c>
      <c r="M1608" s="34" t="s">
        <v>1</v>
      </c>
      <c r="N1608" s="52" t="str">
        <f t="shared" si="26"/>
        <v xml:space="preserve">Default Value is "true". Possible values are "true" or "false". </v>
      </c>
    </row>
    <row r="1609" spans="1:14" s="1" customFormat="1" x14ac:dyDescent="0.25">
      <c r="A1609" s="33">
        <f>VLOOKUP(C1609,_RESOURCE_MAP[],3,FALSE)</f>
        <v>3</v>
      </c>
      <c r="B1609" s="25" t="str">
        <f>IFERROR(VLOOKUP(C1609,_PACKAGES_MAP[],3,FALSE),"-")</f>
        <v>-</v>
      </c>
      <c r="C1609" s="32" t="s">
        <v>81</v>
      </c>
      <c r="D1609" s="32" t="s">
        <v>19</v>
      </c>
      <c r="E1609" s="32" t="s">
        <v>785</v>
      </c>
      <c r="F1609" s="32" t="str">
        <f>VLOOKUP(C1609,_RESOURCE_MAP[],2,FALSE)</f>
        <v>Wi-Fi BSS</v>
      </c>
      <c r="G1609" s="46" t="str">
        <f>CONCATENATE(F1609," ",VLOOKUP(E1609,_FIELDS_DESCRIPTION_MAP[],2,FALSE))</f>
        <v>Wi-Fi BSS encryption mode.</v>
      </c>
      <c r="H1609" s="32" t="s">
        <v>565</v>
      </c>
      <c r="I1609" s="32" t="s">
        <v>564</v>
      </c>
      <c r="J1609" s="32" t="s">
        <v>561</v>
      </c>
      <c r="K1609" s="34" t="s">
        <v>1228</v>
      </c>
      <c r="L1609" s="34" t="s">
        <v>2560</v>
      </c>
      <c r="M1609" s="34" t="s">
        <v>1</v>
      </c>
      <c r="N1609" s="52" t="str">
        <f t="shared" si="26"/>
        <v xml:space="preserve">Default Value is "WPA2 (AES)". Possible values are ["AES","TKIP","WEP", "None"]. </v>
      </c>
    </row>
    <row r="1610" spans="1:14" s="1" customFormat="1" x14ac:dyDescent="0.25">
      <c r="A1610" s="33">
        <f>VLOOKUP(C1610,_RESOURCE_MAP[],3,FALSE)</f>
        <v>3</v>
      </c>
      <c r="B1610" s="25" t="str">
        <f>IFERROR(VLOOKUP(C1610,_PACKAGES_MAP[],3,FALSE),"-")</f>
        <v>-</v>
      </c>
      <c r="C1610" s="32" t="s">
        <v>81</v>
      </c>
      <c r="D1610" s="32" t="s">
        <v>19</v>
      </c>
      <c r="E1610" s="32" t="s">
        <v>558</v>
      </c>
      <c r="F1610" s="32" t="str">
        <f>VLOOKUP(C1610,_RESOURCE_MAP[],2,FALSE)</f>
        <v>Wi-Fi BSS</v>
      </c>
      <c r="G1610" s="46" t="str">
        <f>CONCATENATE(F1610," ",VLOOKUP(E1610,_FIELDS_DESCRIPTION_MAP[],2,FALSE))</f>
        <v>Wi-Fi BSS unique identifier.</v>
      </c>
      <c r="H1610" s="32" t="s">
        <v>565</v>
      </c>
      <c r="I1610" s="32" t="s">
        <v>563</v>
      </c>
      <c r="J1610" s="32" t="s">
        <v>561</v>
      </c>
      <c r="K1610" s="34" t="s">
        <v>1185</v>
      </c>
      <c r="L1610" s="34" t="s">
        <v>1194</v>
      </c>
      <c r="M1610" s="34" t="s">
        <v>1193</v>
      </c>
      <c r="N1610" s="52" t="str">
        <f t="shared" si="26"/>
        <v>Default Value is "Integer starting at 0". Possible values are any string with length from 1 up to 64 chars. Format is 1 up to 64 chars.</v>
      </c>
    </row>
    <row r="1611" spans="1:14" s="1" customFormat="1" x14ac:dyDescent="0.25">
      <c r="A1611" s="33">
        <f>VLOOKUP(C1611,_RESOURCE_MAP[],3,FALSE)</f>
        <v>3</v>
      </c>
      <c r="B1611" s="25" t="str">
        <f>IFERROR(VLOOKUP(C1611,_PACKAGES_MAP[],3,FALSE),"-")</f>
        <v>-</v>
      </c>
      <c r="C1611" s="32" t="s">
        <v>81</v>
      </c>
      <c r="D1611" s="32" t="s">
        <v>19</v>
      </c>
      <c r="E1611" s="32" t="s">
        <v>360</v>
      </c>
      <c r="F1611" s="32" t="str">
        <f>VLOOKUP(C1611,_RESOURCE_MAP[],2,FALSE)</f>
        <v>Wi-Fi BSS</v>
      </c>
      <c r="G1611" s="46" t="str">
        <f>CONCATENATE(F1611," ",VLOOKUP(E1611,_FIELDS_DESCRIPTION_MAP[],2,FALSE))</f>
        <v>Wi-Fi BSS name (alias).</v>
      </c>
      <c r="H1611" s="32" t="s">
        <v>565</v>
      </c>
      <c r="I1611" s="32" t="s">
        <v>564</v>
      </c>
      <c r="J1611" s="32" t="s">
        <v>552</v>
      </c>
      <c r="K1611" s="34" t="s">
        <v>1</v>
      </c>
      <c r="L1611" s="34" t="s">
        <v>1194</v>
      </c>
      <c r="M1611" s="34" t="s">
        <v>1</v>
      </c>
      <c r="N1611" s="52" t="str">
        <f t="shared" si="26"/>
        <v xml:space="preserve">Possible values are any string with length from 1 up to 64 chars. </v>
      </c>
    </row>
    <row r="1612" spans="1:14" s="1" customFormat="1" x14ac:dyDescent="0.25">
      <c r="A1612" s="33">
        <f>VLOOKUP(C1612,_RESOURCE_MAP[],3,FALSE)</f>
        <v>3</v>
      </c>
      <c r="B1612" s="25" t="str">
        <f>IFERROR(VLOOKUP(C1612,_PACKAGES_MAP[],3,FALSE),"-")</f>
        <v>-</v>
      </c>
      <c r="C1612" s="32" t="s">
        <v>81</v>
      </c>
      <c r="D1612" s="32" t="s">
        <v>19</v>
      </c>
      <c r="E1612" s="32" t="s">
        <v>783</v>
      </c>
      <c r="F1612" s="32" t="str">
        <f>VLOOKUP(C1612,_RESOURCE_MAP[],2,FALSE)</f>
        <v>Wi-Fi BSS</v>
      </c>
      <c r="G1612" s="46" t="str">
        <f>CONCATENATE(F1612," ",VLOOKUP(E1612,_FIELDS_DESCRIPTION_MAP[],2,FALSE))</f>
        <v>Wi-Fi BSS security key.</v>
      </c>
      <c r="H1612" s="32" t="s">
        <v>565</v>
      </c>
      <c r="I1612" s="32" t="s">
        <v>564</v>
      </c>
      <c r="J1612" s="32" t="s">
        <v>552</v>
      </c>
      <c r="K1612" s="34" t="s">
        <v>1</v>
      </c>
      <c r="L1612" s="34" t="s">
        <v>1280</v>
      </c>
      <c r="M1612" s="34" t="s">
        <v>1</v>
      </c>
      <c r="N1612" s="52" t="str">
        <f t="shared" si="26"/>
        <v xml:space="preserve">Possible values are valid password depending on the SecurityMode. </v>
      </c>
    </row>
    <row r="1613" spans="1:14" s="1" customFormat="1" x14ac:dyDescent="0.25">
      <c r="A1613" s="33">
        <f>VLOOKUP(C1613,_RESOURCE_MAP[],3,FALSE)</f>
        <v>3</v>
      </c>
      <c r="B1613" s="25" t="str">
        <f>IFERROR(VLOOKUP(C1613,_PACKAGES_MAP[],3,FALSE),"-")</f>
        <v>-</v>
      </c>
      <c r="C1613" s="32" t="s">
        <v>81</v>
      </c>
      <c r="D1613" s="32" t="s">
        <v>19</v>
      </c>
      <c r="E1613" s="32" t="s">
        <v>784</v>
      </c>
      <c r="F1613" s="32" t="str">
        <f>VLOOKUP(C1613,_RESOURCE_MAP[],2,FALSE)</f>
        <v>Wi-Fi BSS</v>
      </c>
      <c r="G1613" s="46" t="str">
        <f>CONCATENATE(F1613," ",VLOOKUP(E1613,_FIELDS_DESCRIPTION_MAP[],2,FALSE))</f>
        <v>Wi-Fi BSS security mode.</v>
      </c>
      <c r="H1613" s="32" t="s">
        <v>565</v>
      </c>
      <c r="I1613" s="32" t="s">
        <v>564</v>
      </c>
      <c r="J1613" s="32" t="s">
        <v>552</v>
      </c>
      <c r="K1613" s="34" t="s">
        <v>1</v>
      </c>
      <c r="L1613" s="34" t="s">
        <v>2561</v>
      </c>
      <c r="M1613" s="34" t="s">
        <v>1</v>
      </c>
      <c r="N1613" s="52" t="str">
        <f t="shared" si="26"/>
        <v xml:space="preserve">Possible values are ["WPA2","WPA","WEP", "Open"]. </v>
      </c>
    </row>
    <row r="1614" spans="1:14" s="1" customFormat="1" x14ac:dyDescent="0.25">
      <c r="A1614" s="33">
        <f>VLOOKUP(C1614,_RESOURCE_MAP[],3,FALSE)</f>
        <v>3</v>
      </c>
      <c r="B1614" s="25" t="str">
        <f>IFERROR(VLOOKUP(C1614,_PACKAGES_MAP[],3,FALSE),"-")</f>
        <v>-</v>
      </c>
      <c r="C1614" s="32" t="s">
        <v>81</v>
      </c>
      <c r="D1614" s="32" t="s">
        <v>19</v>
      </c>
      <c r="E1614" s="32" t="s">
        <v>782</v>
      </c>
      <c r="F1614" s="32" t="str">
        <f>VLOOKUP(C1614,_RESOURCE_MAP[],2,FALSE)</f>
        <v>Wi-Fi BSS</v>
      </c>
      <c r="G1614" s="46" t="str">
        <f>CONCATENATE(F1614," ",VLOOKUP(E1614,_FIELDS_DESCRIPTION_MAP[],2,FALSE))</f>
        <v>Wi-Fi BSS SSID.</v>
      </c>
      <c r="H1614" s="32" t="s">
        <v>565</v>
      </c>
      <c r="I1614" s="32" t="s">
        <v>564</v>
      </c>
      <c r="J1614" s="32" t="s">
        <v>552</v>
      </c>
      <c r="K1614" s="34" t="s">
        <v>1</v>
      </c>
      <c r="L1614" s="34" t="s">
        <v>1285</v>
      </c>
      <c r="M1614" s="34" t="s">
        <v>1</v>
      </c>
      <c r="N1614" s="52" t="str">
        <f t="shared" si="26"/>
        <v xml:space="preserve">Possible values are any string with up to 32 chars. </v>
      </c>
    </row>
    <row r="1615" spans="1:14" s="1" customFormat="1" x14ac:dyDescent="0.25">
      <c r="A1615" s="33">
        <f>VLOOKUP(C1615,_RESOURCE_MAP[],3,FALSE)</f>
        <v>3</v>
      </c>
      <c r="B1615" s="25" t="str">
        <f>IFERROR(VLOOKUP(C1615,_PACKAGES_MAP[],3,FALSE),"-")</f>
        <v>-</v>
      </c>
      <c r="C1615" s="32" t="s">
        <v>81</v>
      </c>
      <c r="D1615" s="32" t="s">
        <v>20</v>
      </c>
      <c r="E1615" s="32" t="s">
        <v>569</v>
      </c>
      <c r="F1615" s="32" t="str">
        <f>VLOOKUP(C1615,_RESOURCE_MAP[],2,FALSE)</f>
        <v>Wi-Fi BSS</v>
      </c>
      <c r="G1615" s="46" t="str">
        <f>CONCATENATE(F1615," ",VLOOKUP(E1615,_FIELDS_DESCRIPTION_MAP[],2,FALSE))</f>
        <v>Wi-Fi BSS maximum number of returned entries.</v>
      </c>
      <c r="H1615" s="32" t="s">
        <v>570</v>
      </c>
      <c r="I1615" s="32" t="s">
        <v>563</v>
      </c>
      <c r="J1615" s="32" t="s">
        <v>561</v>
      </c>
      <c r="K1615" s="34" t="s">
        <v>1186</v>
      </c>
      <c r="L1615" s="34" t="s">
        <v>1187</v>
      </c>
      <c r="M1615" s="34" t="s">
        <v>1</v>
      </c>
      <c r="N1615" s="52" t="str">
        <f t="shared" si="26"/>
        <v xml:space="preserve">Default Value is "0". Possible values are "0" to fetch all entries or positive integer. </v>
      </c>
    </row>
    <row r="1616" spans="1:14" s="1" customFormat="1" x14ac:dyDescent="0.25">
      <c r="A1616" s="33">
        <f>VLOOKUP(C1616,_RESOURCE_MAP[],3,FALSE)</f>
        <v>3</v>
      </c>
      <c r="B1616" s="25" t="str">
        <f>IFERROR(VLOOKUP(C1616,_PACKAGES_MAP[],3,FALSE),"-")</f>
        <v>-</v>
      </c>
      <c r="C1616" s="32" t="s">
        <v>81</v>
      </c>
      <c r="D1616" s="32" t="s">
        <v>20</v>
      </c>
      <c r="E1616" s="32" t="s">
        <v>20</v>
      </c>
      <c r="F1616" s="32" t="str">
        <f>VLOOKUP(C1616,_RESOURCE_MAP[],2,FALSE)</f>
        <v>Wi-Fi BSS</v>
      </c>
      <c r="G1616" s="46" t="str">
        <f>CONCATENATE(F1616," ",VLOOKUP(E1616,_FIELDS_DESCRIPTION_MAP[],2,FALSE))</f>
        <v>Wi-Fi BSS list of entries.</v>
      </c>
      <c r="H1616" s="32" t="s">
        <v>20</v>
      </c>
      <c r="I1616" s="32" t="s">
        <v>572</v>
      </c>
      <c r="J1616" s="32" t="s">
        <v>1</v>
      </c>
      <c r="K1616" s="34" t="s">
        <v>1</v>
      </c>
      <c r="L1616" s="34" t="s">
        <v>1</v>
      </c>
      <c r="M1616" s="34" t="s">
        <v>1</v>
      </c>
      <c r="N1616" s="52" t="str">
        <f t="shared" si="26"/>
        <v>-</v>
      </c>
    </row>
    <row r="1617" spans="1:14" s="1" customFormat="1" x14ac:dyDescent="0.25">
      <c r="A1617" s="33">
        <f>VLOOKUP(C1617,_RESOURCE_MAP[],3,FALSE)</f>
        <v>3</v>
      </c>
      <c r="B1617" s="25" t="str">
        <f>IFERROR(VLOOKUP(C1617,_PACKAGES_MAP[],3,FALSE),"-")</f>
        <v>-</v>
      </c>
      <c r="C1617" s="32" t="s">
        <v>81</v>
      </c>
      <c r="D1617" s="32" t="s">
        <v>20</v>
      </c>
      <c r="E1617" s="32" t="s">
        <v>571</v>
      </c>
      <c r="F1617" s="32" t="str">
        <f>VLOOKUP(C1617,_RESOURCE_MAP[],2,FALSE)</f>
        <v>Wi-Fi BSS</v>
      </c>
      <c r="G1617" s="46" t="str">
        <f>CONCATENATE(F1617," ",VLOOKUP(E1617,_FIELDS_DESCRIPTION_MAP[],2,FALSE))</f>
        <v>Wi-Fi BSS list start offset.</v>
      </c>
      <c r="H1617" s="32" t="s">
        <v>570</v>
      </c>
      <c r="I1617" s="32" t="s">
        <v>563</v>
      </c>
      <c r="J1617" s="32" t="s">
        <v>561</v>
      </c>
      <c r="K1617" s="34" t="s">
        <v>1186</v>
      </c>
      <c r="L1617" s="34" t="s">
        <v>1187</v>
      </c>
      <c r="M1617" s="34" t="s">
        <v>1</v>
      </c>
      <c r="N1617" s="52" t="str">
        <f t="shared" si="26"/>
        <v xml:space="preserve">Default Value is "0". Possible values are "0" to fetch all entries or positive integer. </v>
      </c>
    </row>
    <row r="1618" spans="1:14" s="1" customFormat="1" x14ac:dyDescent="0.25">
      <c r="A1618" s="33">
        <f>VLOOKUP(C1618,_RESOURCE_MAP[],3,FALSE)</f>
        <v>3</v>
      </c>
      <c r="B1618" s="25" t="str">
        <f>IFERROR(VLOOKUP(C1618,_PACKAGES_MAP[],3,FALSE),"-")</f>
        <v>-</v>
      </c>
      <c r="C1618" s="32" t="s">
        <v>82</v>
      </c>
      <c r="D1618" s="32" t="s">
        <v>22</v>
      </c>
      <c r="E1618" s="32" t="s">
        <v>780</v>
      </c>
      <c r="F1618" s="32" t="str">
        <f>VLOOKUP(C1618,_RESOURCE_MAP[],2,FALSE)</f>
        <v>Wi-Fi BSS</v>
      </c>
      <c r="G1618" s="46" t="str">
        <f>CONCATENATE(F1618," ",VLOOKUP(E1618,_FIELDS_DESCRIPTION_MAP[],2,FALSE))</f>
        <v>Wi-Fi BSS enable broadcast SSID flag.</v>
      </c>
      <c r="H1618" s="32" t="s">
        <v>567</v>
      </c>
      <c r="I1618" s="32" t="s">
        <v>572</v>
      </c>
      <c r="J1618" s="32" t="s">
        <v>1</v>
      </c>
      <c r="K1618" s="34" t="s">
        <v>1</v>
      </c>
      <c r="L1618" s="34" t="s">
        <v>1184</v>
      </c>
      <c r="M1618" s="34" t="s">
        <v>1</v>
      </c>
      <c r="N1618" s="52" t="str">
        <f t="shared" si="26"/>
        <v xml:space="preserve">Possible values are "true" or "false". </v>
      </c>
    </row>
    <row r="1619" spans="1:14" s="1" customFormat="1" x14ac:dyDescent="0.25">
      <c r="A1619" s="33">
        <f>VLOOKUP(C1619,_RESOURCE_MAP[],3,FALSE)</f>
        <v>3</v>
      </c>
      <c r="B1619" s="25" t="str">
        <f>IFERROR(VLOOKUP(C1619,_PACKAGES_MAP[],3,FALSE),"-")</f>
        <v>-</v>
      </c>
      <c r="C1619" s="32" t="s">
        <v>82</v>
      </c>
      <c r="D1619" s="32" t="s">
        <v>22</v>
      </c>
      <c r="E1619" s="32" t="s">
        <v>781</v>
      </c>
      <c r="F1619" s="32" t="str">
        <f>VLOOKUP(C1619,_RESOURCE_MAP[],2,FALSE)</f>
        <v>Wi-Fi BSS</v>
      </c>
      <c r="G1619" s="46" t="str">
        <f>CONCATENATE(F1619," ",VLOOKUP(E1619,_FIELDS_DESCRIPTION_MAP[],2,FALSE))</f>
        <v>Wi-Fi BSS BSSID.</v>
      </c>
      <c r="H1619" s="32" t="s">
        <v>565</v>
      </c>
      <c r="I1619" s="32" t="s">
        <v>572</v>
      </c>
      <c r="J1619" s="32" t="s">
        <v>1</v>
      </c>
      <c r="K1619" s="34" t="s">
        <v>1</v>
      </c>
      <c r="L1619" s="34" t="s">
        <v>1</v>
      </c>
      <c r="M1619" s="34" t="s">
        <v>1</v>
      </c>
      <c r="N1619" s="52" t="str">
        <f t="shared" si="26"/>
        <v>-</v>
      </c>
    </row>
    <row r="1620" spans="1:14" s="1" customFormat="1" x14ac:dyDescent="0.25">
      <c r="A1620" s="33">
        <f>VLOOKUP(C1620,_RESOURCE_MAP[],3,FALSE)</f>
        <v>3</v>
      </c>
      <c r="B1620" s="25" t="str">
        <f>IFERROR(VLOOKUP(C1620,_PACKAGES_MAP[],3,FALSE),"-")</f>
        <v>-</v>
      </c>
      <c r="C1620" s="32" t="s">
        <v>82</v>
      </c>
      <c r="D1620" s="32" t="s">
        <v>22</v>
      </c>
      <c r="E1620" s="32" t="s">
        <v>566</v>
      </c>
      <c r="F1620" s="32" t="str">
        <f>VLOOKUP(C1620,_RESOURCE_MAP[],2,FALSE)</f>
        <v>Wi-Fi BSS</v>
      </c>
      <c r="G1620" s="46" t="str">
        <f>CONCATENATE(F1620," ",VLOOKUP(E1620,_FIELDS_DESCRIPTION_MAP[],2,FALSE))</f>
        <v>Wi-Fi BSS administrative status.</v>
      </c>
      <c r="H1620" s="32" t="s">
        <v>567</v>
      </c>
      <c r="I1620" s="32" t="s">
        <v>572</v>
      </c>
      <c r="J1620" s="32" t="s">
        <v>1</v>
      </c>
      <c r="K1620" s="34" t="s">
        <v>1</v>
      </c>
      <c r="L1620" s="34" t="s">
        <v>1184</v>
      </c>
      <c r="M1620" s="34" t="s">
        <v>1</v>
      </c>
      <c r="N1620" s="52" t="str">
        <f t="shared" ref="N1620:N1683" si="27">IF(AND(K1620="-",L1620="-",M1620="-"),"-",CONCATENATE(IF(K1620="-","",CONCATENATE("Default Value is """,K1620,""". ")),IF(L1620="-","",CONCATENATE("Possible values are ",L1620,". ")),IF(M1620="-","",CONCATENATE("Format is ",M1620,"."))))</f>
        <v xml:space="preserve">Possible values are "true" or "false". </v>
      </c>
    </row>
    <row r="1621" spans="1:14" s="1" customFormat="1" x14ac:dyDescent="0.25">
      <c r="A1621" s="33">
        <f>VLOOKUP(C1621,_RESOURCE_MAP[],3,FALSE)</f>
        <v>3</v>
      </c>
      <c r="B1621" s="25" t="str">
        <f>IFERROR(VLOOKUP(C1621,_PACKAGES_MAP[],3,FALSE),"-")</f>
        <v>-</v>
      </c>
      <c r="C1621" s="32" t="s">
        <v>82</v>
      </c>
      <c r="D1621" s="32" t="s">
        <v>22</v>
      </c>
      <c r="E1621" s="32" t="s">
        <v>785</v>
      </c>
      <c r="F1621" s="32" t="str">
        <f>VLOOKUP(C1621,_RESOURCE_MAP[],2,FALSE)</f>
        <v>Wi-Fi BSS</v>
      </c>
      <c r="G1621" s="46" t="str">
        <f>CONCATENATE(F1621," ",VLOOKUP(E1621,_FIELDS_DESCRIPTION_MAP[],2,FALSE))</f>
        <v>Wi-Fi BSS encryption mode.</v>
      </c>
      <c r="H1621" s="32" t="s">
        <v>565</v>
      </c>
      <c r="I1621" s="32" t="s">
        <v>572</v>
      </c>
      <c r="J1621" s="32" t="s">
        <v>1</v>
      </c>
      <c r="K1621" s="34" t="s">
        <v>1</v>
      </c>
      <c r="L1621" s="34" t="s">
        <v>2560</v>
      </c>
      <c r="M1621" s="34" t="s">
        <v>1</v>
      </c>
      <c r="N1621" s="52" t="str">
        <f t="shared" si="27"/>
        <v xml:space="preserve">Possible values are ["AES","TKIP","WEP", "None"]. </v>
      </c>
    </row>
    <row r="1622" spans="1:14" s="1" customFormat="1" x14ac:dyDescent="0.25">
      <c r="A1622" s="33">
        <f>VLOOKUP(C1622,_RESOURCE_MAP[],3,FALSE)</f>
        <v>3</v>
      </c>
      <c r="B1622" s="25" t="str">
        <f>IFERROR(VLOOKUP(C1622,_PACKAGES_MAP[],3,FALSE),"-")</f>
        <v>-</v>
      </c>
      <c r="C1622" s="32" t="s">
        <v>82</v>
      </c>
      <c r="D1622" s="32" t="s">
        <v>22</v>
      </c>
      <c r="E1622" s="32" t="s">
        <v>558</v>
      </c>
      <c r="F1622" s="32" t="str">
        <f>VLOOKUP(C1622,_RESOURCE_MAP[],2,FALSE)</f>
        <v>Wi-Fi BSS</v>
      </c>
      <c r="G1622" s="46" t="str">
        <f>CONCATENATE(F1622," ",VLOOKUP(E1622,_FIELDS_DESCRIPTION_MAP[],2,FALSE))</f>
        <v>Wi-Fi BSS unique identifier.</v>
      </c>
      <c r="H1622" s="32" t="s">
        <v>565</v>
      </c>
      <c r="I1622" s="32" t="s">
        <v>572</v>
      </c>
      <c r="J1622" s="32" t="s">
        <v>1</v>
      </c>
      <c r="K1622" s="34" t="s">
        <v>1</v>
      </c>
      <c r="L1622" s="34" t="s">
        <v>1194</v>
      </c>
      <c r="M1622" s="34" t="s">
        <v>1193</v>
      </c>
      <c r="N1622" s="52" t="str">
        <f t="shared" si="27"/>
        <v>Possible values are any string with length from 1 up to 64 chars. Format is 1 up to 64 chars.</v>
      </c>
    </row>
    <row r="1623" spans="1:14" s="1" customFormat="1" x14ac:dyDescent="0.25">
      <c r="A1623" s="33">
        <f>VLOOKUP(C1623,_RESOURCE_MAP[],3,FALSE)</f>
        <v>3</v>
      </c>
      <c r="B1623" s="25" t="str">
        <f>IFERROR(VLOOKUP(C1623,_PACKAGES_MAP[],3,FALSE),"-")</f>
        <v>-</v>
      </c>
      <c r="C1623" s="32" t="s">
        <v>82</v>
      </c>
      <c r="D1623" s="32" t="s">
        <v>22</v>
      </c>
      <c r="E1623" s="32" t="s">
        <v>360</v>
      </c>
      <c r="F1623" s="32" t="str">
        <f>VLOOKUP(C1623,_RESOURCE_MAP[],2,FALSE)</f>
        <v>Wi-Fi BSS</v>
      </c>
      <c r="G1623" s="46" t="str">
        <f>CONCATENATE(F1623," ",VLOOKUP(E1623,_FIELDS_DESCRIPTION_MAP[],2,FALSE))</f>
        <v>Wi-Fi BSS name (alias).</v>
      </c>
      <c r="H1623" s="32" t="s">
        <v>565</v>
      </c>
      <c r="I1623" s="32" t="s">
        <v>572</v>
      </c>
      <c r="J1623" s="32" t="s">
        <v>1</v>
      </c>
      <c r="K1623" s="34" t="s">
        <v>1</v>
      </c>
      <c r="L1623" s="34" t="s">
        <v>1194</v>
      </c>
      <c r="M1623" s="34" t="s">
        <v>1</v>
      </c>
      <c r="N1623" s="52" t="str">
        <f t="shared" si="27"/>
        <v xml:space="preserve">Possible values are any string with length from 1 up to 64 chars. </v>
      </c>
    </row>
    <row r="1624" spans="1:14" s="1" customFormat="1" x14ac:dyDescent="0.25">
      <c r="A1624" s="33">
        <f>VLOOKUP(C1624,_RESOURCE_MAP[],3,FALSE)</f>
        <v>3</v>
      </c>
      <c r="B1624" s="25" t="str">
        <f>IFERROR(VLOOKUP(C1624,_PACKAGES_MAP[],3,FALSE),"-")</f>
        <v>-</v>
      </c>
      <c r="C1624" s="32" t="s">
        <v>82</v>
      </c>
      <c r="D1624" s="32" t="s">
        <v>22</v>
      </c>
      <c r="E1624" s="32" t="s">
        <v>783</v>
      </c>
      <c r="F1624" s="32" t="str">
        <f>VLOOKUP(C1624,_RESOURCE_MAP[],2,FALSE)</f>
        <v>Wi-Fi BSS</v>
      </c>
      <c r="G1624" s="46" t="str">
        <f>CONCATENATE(F1624," ",VLOOKUP(E1624,_FIELDS_DESCRIPTION_MAP[],2,FALSE))</f>
        <v>Wi-Fi BSS security key.</v>
      </c>
      <c r="H1624" s="32" t="s">
        <v>565</v>
      </c>
      <c r="I1624" s="32" t="s">
        <v>572</v>
      </c>
      <c r="J1624" s="32" t="s">
        <v>1</v>
      </c>
      <c r="K1624" s="34" t="s">
        <v>1</v>
      </c>
      <c r="L1624" s="34" t="s">
        <v>1280</v>
      </c>
      <c r="M1624" s="34" t="s">
        <v>1</v>
      </c>
      <c r="N1624" s="52" t="str">
        <f t="shared" si="27"/>
        <v xml:space="preserve">Possible values are valid password depending on the SecurityMode. </v>
      </c>
    </row>
    <row r="1625" spans="1:14" s="1" customFormat="1" x14ac:dyDescent="0.25">
      <c r="A1625" s="33">
        <f>VLOOKUP(C1625,_RESOURCE_MAP[],3,FALSE)</f>
        <v>3</v>
      </c>
      <c r="B1625" s="25" t="str">
        <f>IFERROR(VLOOKUP(C1625,_PACKAGES_MAP[],3,FALSE),"-")</f>
        <v>-</v>
      </c>
      <c r="C1625" s="32" t="s">
        <v>82</v>
      </c>
      <c r="D1625" s="32" t="s">
        <v>22</v>
      </c>
      <c r="E1625" s="32" t="s">
        <v>784</v>
      </c>
      <c r="F1625" s="32" t="str">
        <f>VLOOKUP(C1625,_RESOURCE_MAP[],2,FALSE)</f>
        <v>Wi-Fi BSS</v>
      </c>
      <c r="G1625" s="46" t="str">
        <f>CONCATENATE(F1625," ",VLOOKUP(E1625,_FIELDS_DESCRIPTION_MAP[],2,FALSE))</f>
        <v>Wi-Fi BSS security mode.</v>
      </c>
      <c r="H1625" s="32" t="s">
        <v>565</v>
      </c>
      <c r="I1625" s="32" t="s">
        <v>572</v>
      </c>
      <c r="J1625" s="38" t="s">
        <v>1</v>
      </c>
      <c r="K1625" s="34" t="s">
        <v>1</v>
      </c>
      <c r="L1625" s="34" t="s">
        <v>2561</v>
      </c>
      <c r="M1625" s="34" t="s">
        <v>1</v>
      </c>
      <c r="N1625" s="52" t="str">
        <f t="shared" si="27"/>
        <v xml:space="preserve">Possible values are ["WPA2","WPA","WEP", "Open"]. </v>
      </c>
    </row>
    <row r="1626" spans="1:14" s="1" customFormat="1" x14ac:dyDescent="0.25">
      <c r="A1626" s="33">
        <f>VLOOKUP(C1626,_RESOURCE_MAP[],3,FALSE)</f>
        <v>3</v>
      </c>
      <c r="B1626" s="25" t="str">
        <f>IFERROR(VLOOKUP(C1626,_PACKAGES_MAP[],3,FALSE),"-")</f>
        <v>-</v>
      </c>
      <c r="C1626" s="32" t="s">
        <v>82</v>
      </c>
      <c r="D1626" s="32" t="s">
        <v>22</v>
      </c>
      <c r="E1626" s="32" t="s">
        <v>782</v>
      </c>
      <c r="F1626" s="32" t="str">
        <f>VLOOKUP(C1626,_RESOURCE_MAP[],2,FALSE)</f>
        <v>Wi-Fi BSS</v>
      </c>
      <c r="G1626" s="46" t="str">
        <f>CONCATENATE(F1626," ",VLOOKUP(E1626,_FIELDS_DESCRIPTION_MAP[],2,FALSE))</f>
        <v>Wi-Fi BSS SSID.</v>
      </c>
      <c r="H1626" s="32" t="s">
        <v>565</v>
      </c>
      <c r="I1626" s="32" t="s">
        <v>572</v>
      </c>
      <c r="J1626" s="32" t="s">
        <v>1</v>
      </c>
      <c r="K1626" s="34" t="s">
        <v>1</v>
      </c>
      <c r="L1626" s="34" t="s">
        <v>1285</v>
      </c>
      <c r="M1626" s="34" t="s">
        <v>1</v>
      </c>
      <c r="N1626" s="52" t="str">
        <f t="shared" si="27"/>
        <v xml:space="preserve">Possible values are any string with up to 32 chars. </v>
      </c>
    </row>
    <row r="1627" spans="1:14" s="1" customFormat="1" x14ac:dyDescent="0.25">
      <c r="A1627" s="33">
        <f>VLOOKUP(C1627,_RESOURCE_MAP[],3,FALSE)</f>
        <v>3</v>
      </c>
      <c r="B1627" s="25" t="str">
        <f>IFERROR(VLOOKUP(C1627,_PACKAGES_MAP[],3,FALSE),"-")</f>
        <v>-</v>
      </c>
      <c r="C1627" s="32" t="s">
        <v>82</v>
      </c>
      <c r="D1627" s="32" t="s">
        <v>22</v>
      </c>
      <c r="E1627" s="32" t="s">
        <v>633</v>
      </c>
      <c r="F1627" s="32" t="str">
        <f>VLOOKUP(C1627,_RESOURCE_MAP[],2,FALSE)</f>
        <v>Wi-Fi BSS</v>
      </c>
      <c r="G1627" s="46" t="str">
        <f>CONCATENATE(F1627," ",VLOOKUP(E1627,_FIELDS_DESCRIPTION_MAP[],2,FALSE))</f>
        <v>Wi-Fi BSS received bytes count.</v>
      </c>
      <c r="H1627" s="32" t="s">
        <v>570</v>
      </c>
      <c r="I1627" s="32" t="s">
        <v>572</v>
      </c>
      <c r="J1627" s="32" t="s">
        <v>1</v>
      </c>
      <c r="K1627" s="34" t="s">
        <v>1</v>
      </c>
      <c r="L1627" s="34" t="s">
        <v>1205</v>
      </c>
      <c r="M1627" s="34" t="s">
        <v>1</v>
      </c>
      <c r="N1627" s="52" t="str">
        <f t="shared" si="27"/>
        <v xml:space="preserve">Possible values are &gt;= 0. </v>
      </c>
    </row>
    <row r="1628" spans="1:14" s="1" customFormat="1" x14ac:dyDescent="0.25">
      <c r="A1628" s="33">
        <f>VLOOKUP(C1628,_RESOURCE_MAP[],3,FALSE)</f>
        <v>3</v>
      </c>
      <c r="B1628" s="25" t="str">
        <f>IFERROR(VLOOKUP(C1628,_PACKAGES_MAP[],3,FALSE),"-")</f>
        <v>-</v>
      </c>
      <c r="C1628" s="32" t="s">
        <v>82</v>
      </c>
      <c r="D1628" s="32" t="s">
        <v>22</v>
      </c>
      <c r="E1628" s="32" t="s">
        <v>632</v>
      </c>
      <c r="F1628" s="32" t="str">
        <f>VLOOKUP(C1628,_RESOURCE_MAP[],2,FALSE)</f>
        <v>Wi-Fi BSS</v>
      </c>
      <c r="G1628" s="46" t="str">
        <f>CONCATENATE(F1628," ",VLOOKUP(E1628,_FIELDS_DESCRIPTION_MAP[],2,FALSE))</f>
        <v>Wi-Fi BSS transmitted bytes count.</v>
      </c>
      <c r="H1628" s="32" t="s">
        <v>570</v>
      </c>
      <c r="I1628" s="32" t="s">
        <v>572</v>
      </c>
      <c r="J1628" s="32" t="s">
        <v>1</v>
      </c>
      <c r="K1628" s="34" t="s">
        <v>1</v>
      </c>
      <c r="L1628" s="34" t="s">
        <v>1205</v>
      </c>
      <c r="M1628" s="34" t="s">
        <v>1</v>
      </c>
      <c r="N1628" s="52" t="str">
        <f t="shared" si="27"/>
        <v xml:space="preserve">Possible values are &gt;= 0. </v>
      </c>
    </row>
    <row r="1629" spans="1:14" s="1" customFormat="1" x14ac:dyDescent="0.25">
      <c r="A1629" s="33">
        <f>VLOOKUP(C1629,_RESOURCE_MAP[],3,FALSE)</f>
        <v>3</v>
      </c>
      <c r="B1629" s="25" t="str">
        <f>IFERROR(VLOOKUP(C1629,_PACKAGES_MAP[],3,FALSE),"-")</f>
        <v>-</v>
      </c>
      <c r="C1629" s="32" t="s">
        <v>82</v>
      </c>
      <c r="D1629" s="32" t="s">
        <v>22</v>
      </c>
      <c r="E1629" s="32" t="s">
        <v>631</v>
      </c>
      <c r="F1629" s="32" t="str">
        <f>VLOOKUP(C1629,_RESOURCE_MAP[],2,FALSE)</f>
        <v>Wi-Fi BSS</v>
      </c>
      <c r="G1629" s="46" t="str">
        <f>CONCATENATE(F1629," ",VLOOKUP(E1629,_FIELDS_DESCRIPTION_MAP[],2,FALSE))</f>
        <v>Wi-Fi BSS received packets count.</v>
      </c>
      <c r="H1629" s="32" t="s">
        <v>570</v>
      </c>
      <c r="I1629" s="32" t="s">
        <v>572</v>
      </c>
      <c r="J1629" s="32" t="s">
        <v>1</v>
      </c>
      <c r="K1629" s="34" t="s">
        <v>1</v>
      </c>
      <c r="L1629" s="34" t="s">
        <v>1205</v>
      </c>
      <c r="M1629" s="34" t="s">
        <v>1</v>
      </c>
      <c r="N1629" s="52" t="str">
        <f t="shared" si="27"/>
        <v xml:space="preserve">Possible values are &gt;= 0. </v>
      </c>
    </row>
    <row r="1630" spans="1:14" s="1" customFormat="1" x14ac:dyDescent="0.25">
      <c r="A1630" s="33">
        <f>VLOOKUP(C1630,_RESOURCE_MAP[],3,FALSE)</f>
        <v>3</v>
      </c>
      <c r="B1630" s="25" t="str">
        <f>IFERROR(VLOOKUP(C1630,_PACKAGES_MAP[],3,FALSE),"-")</f>
        <v>-</v>
      </c>
      <c r="C1630" s="32" t="s">
        <v>82</v>
      </c>
      <c r="D1630" s="32" t="s">
        <v>22</v>
      </c>
      <c r="E1630" s="32" t="s">
        <v>630</v>
      </c>
      <c r="F1630" s="32" t="str">
        <f>VLOOKUP(C1630,_RESOURCE_MAP[],2,FALSE)</f>
        <v>Wi-Fi BSS</v>
      </c>
      <c r="G1630" s="46" t="str">
        <f>CONCATENATE(F1630," ",VLOOKUP(E1630,_FIELDS_DESCRIPTION_MAP[],2,FALSE))</f>
        <v>Wi-Fi BSS transmitted packets count.</v>
      </c>
      <c r="H1630" s="32" t="s">
        <v>570</v>
      </c>
      <c r="I1630" s="32" t="s">
        <v>572</v>
      </c>
      <c r="J1630" s="32" t="s">
        <v>1</v>
      </c>
      <c r="K1630" s="34" t="s">
        <v>1</v>
      </c>
      <c r="L1630" s="34" t="s">
        <v>1205</v>
      </c>
      <c r="M1630" s="34" t="s">
        <v>1</v>
      </c>
      <c r="N1630" s="52" t="str">
        <f t="shared" si="27"/>
        <v xml:space="preserve">Possible values are &gt;= 0. </v>
      </c>
    </row>
    <row r="1631" spans="1:14" s="1" customFormat="1" x14ac:dyDescent="0.25">
      <c r="A1631" s="33">
        <f>VLOOKUP(C1631,_RESOURCE_MAP[],3,FALSE)</f>
        <v>3</v>
      </c>
      <c r="B1631" s="25" t="str">
        <f>IFERROR(VLOOKUP(C1631,_PACKAGES_MAP[],3,FALSE),"-")</f>
        <v>-</v>
      </c>
      <c r="C1631" s="32" t="s">
        <v>82</v>
      </c>
      <c r="D1631" s="32" t="s">
        <v>22</v>
      </c>
      <c r="E1631" s="32" t="s">
        <v>786</v>
      </c>
      <c r="F1631" s="32" t="str">
        <f>VLOOKUP(C1631,_RESOURCE_MAP[],2,FALSE)</f>
        <v>Wi-Fi BSS</v>
      </c>
      <c r="G1631" s="46" t="str">
        <f>CONCATENATE(F1631," ",VLOOKUP(E1631,_FIELDS_DESCRIPTION_MAP[],2,FALSE))</f>
        <v>Wi-Fi BSS connected stations count.</v>
      </c>
      <c r="H1631" s="32" t="s">
        <v>570</v>
      </c>
      <c r="I1631" s="32" t="s">
        <v>572</v>
      </c>
      <c r="J1631" s="32" t="s">
        <v>1</v>
      </c>
      <c r="K1631" s="34" t="s">
        <v>1</v>
      </c>
      <c r="L1631" s="34" t="s">
        <v>1205</v>
      </c>
      <c r="M1631" s="34" t="s">
        <v>1</v>
      </c>
      <c r="N1631" s="52" t="str">
        <f t="shared" si="27"/>
        <v xml:space="preserve">Possible values are &gt;= 0. </v>
      </c>
    </row>
    <row r="1632" spans="1:14" s="1" customFormat="1" x14ac:dyDescent="0.25">
      <c r="A1632" s="33">
        <f>VLOOKUP(C1632,_RESOURCE_MAP[],3,FALSE)</f>
        <v>3</v>
      </c>
      <c r="B1632" s="25" t="str">
        <f>IFERROR(VLOOKUP(C1632,_PACKAGES_MAP[],3,FALSE),"-")</f>
        <v>-</v>
      </c>
      <c r="C1632" s="32" t="s">
        <v>82</v>
      </c>
      <c r="D1632" s="32" t="s">
        <v>22</v>
      </c>
      <c r="E1632" s="32" t="s">
        <v>579</v>
      </c>
      <c r="F1632" s="32" t="str">
        <f>VLOOKUP(C1632,_RESOURCE_MAP[],2,FALSE)</f>
        <v>Wi-Fi BSS</v>
      </c>
      <c r="G1632" s="46" t="str">
        <f>CONCATENATE(F1632," ",VLOOKUP(E1632,_FIELDS_DESCRIPTION_MAP[],2,FALSE))</f>
        <v>Wi-Fi BSS operational status.</v>
      </c>
      <c r="H1632" s="32" t="s">
        <v>565</v>
      </c>
      <c r="I1632" s="32" t="s">
        <v>572</v>
      </c>
      <c r="J1632" s="32" t="s">
        <v>1</v>
      </c>
      <c r="K1632" s="34" t="s">
        <v>1</v>
      </c>
      <c r="L1632" s="34" t="s">
        <v>1288</v>
      </c>
      <c r="M1632" s="34" t="s">
        <v>1</v>
      </c>
      <c r="N1632" s="52" t="str">
        <f t="shared" si="27"/>
        <v xml:space="preserve">Possible values are Connected (the interface is enabled - "Enabled": true - and there is connectivity), "Disconnected", the interface is enabled - "Enabled": true - but there is no connectivity, "Attached" (the interface is connected and disabled - "Enabled": false) or "Detached" (means that the interface is not binded to the CPE - USB Dongle is not plugged - Theorethicaly this mode is only applicable to gateways with external interfaces pluged via USB/SFP).. </v>
      </c>
    </row>
    <row r="1633" spans="1:14" s="1" customFormat="1" x14ac:dyDescent="0.25">
      <c r="A1633" s="33">
        <f>VLOOKUP(C1633,_RESOURCE_MAP[],3,FALSE)</f>
        <v>3</v>
      </c>
      <c r="B1633" s="25" t="str">
        <f>IFERROR(VLOOKUP(C1633,_PACKAGES_MAP[],3,FALSE),"-")</f>
        <v>-</v>
      </c>
      <c r="C1633" s="32" t="s">
        <v>82</v>
      </c>
      <c r="D1633" s="32" t="s">
        <v>21</v>
      </c>
      <c r="E1633" s="32" t="s">
        <v>780</v>
      </c>
      <c r="F1633" s="32" t="str">
        <f>VLOOKUP(C1633,_RESOURCE_MAP[],2,FALSE)</f>
        <v>Wi-Fi BSS</v>
      </c>
      <c r="G1633" s="46" t="str">
        <f>CONCATENATE(F1633," ",VLOOKUP(E1633,_FIELDS_DESCRIPTION_MAP[],2,FALSE))</f>
        <v>Wi-Fi BSS enable broadcast SSID flag.</v>
      </c>
      <c r="H1633" s="32" t="s">
        <v>567</v>
      </c>
      <c r="I1633" s="32" t="s">
        <v>564</v>
      </c>
      <c r="J1633" s="32" t="s">
        <v>561</v>
      </c>
      <c r="K1633" s="34" t="s">
        <v>1658</v>
      </c>
      <c r="L1633" s="34" t="s">
        <v>1184</v>
      </c>
      <c r="M1633" s="34" t="s">
        <v>1</v>
      </c>
      <c r="N1633" s="52" t="str">
        <f t="shared" si="27"/>
        <v xml:space="preserve">Default Value is "the existing configuration". Possible values are "true" or "false". </v>
      </c>
    </row>
    <row r="1634" spans="1:14" s="1" customFormat="1" x14ac:dyDescent="0.25">
      <c r="A1634" s="33">
        <f>VLOOKUP(C1634,_RESOURCE_MAP[],3,FALSE)</f>
        <v>3</v>
      </c>
      <c r="B1634" s="25" t="str">
        <f>IFERROR(VLOOKUP(C1634,_PACKAGES_MAP[],3,FALSE),"-")</f>
        <v>-</v>
      </c>
      <c r="C1634" s="32" t="s">
        <v>82</v>
      </c>
      <c r="D1634" s="32" t="s">
        <v>21</v>
      </c>
      <c r="E1634" s="32" t="s">
        <v>781</v>
      </c>
      <c r="F1634" s="32" t="str">
        <f>VLOOKUP(C1634,_RESOURCE_MAP[],2,FALSE)</f>
        <v>Wi-Fi BSS</v>
      </c>
      <c r="G1634" s="46" t="str">
        <f>CONCATENATE(F1634," ",VLOOKUP(E1634,_FIELDS_DESCRIPTION_MAP[],2,FALSE))</f>
        <v>Wi-Fi BSS BSSID.</v>
      </c>
      <c r="H1634" s="32" t="s">
        <v>565</v>
      </c>
      <c r="I1634" s="32" t="s">
        <v>564</v>
      </c>
      <c r="J1634" s="32" t="s">
        <v>561</v>
      </c>
      <c r="K1634" s="34" t="s">
        <v>1658</v>
      </c>
      <c r="L1634" s="34" t="s">
        <v>1</v>
      </c>
      <c r="M1634" s="34" t="s">
        <v>1</v>
      </c>
      <c r="N1634" s="52" t="str">
        <f t="shared" si="27"/>
        <v xml:space="preserve">Default Value is "the existing configuration". </v>
      </c>
    </row>
    <row r="1635" spans="1:14" s="1" customFormat="1" x14ac:dyDescent="0.25">
      <c r="A1635" s="33">
        <f>VLOOKUP(C1635,_RESOURCE_MAP[],3,FALSE)</f>
        <v>3</v>
      </c>
      <c r="B1635" s="25" t="str">
        <f>IFERROR(VLOOKUP(C1635,_PACKAGES_MAP[],3,FALSE),"-")</f>
        <v>-</v>
      </c>
      <c r="C1635" s="32" t="s">
        <v>82</v>
      </c>
      <c r="D1635" s="32" t="s">
        <v>21</v>
      </c>
      <c r="E1635" s="32" t="s">
        <v>566</v>
      </c>
      <c r="F1635" s="32" t="str">
        <f>VLOOKUP(C1635,_RESOURCE_MAP[],2,FALSE)</f>
        <v>Wi-Fi BSS</v>
      </c>
      <c r="G1635" s="46" t="str">
        <f>CONCATENATE(F1635," ",VLOOKUP(E1635,_FIELDS_DESCRIPTION_MAP[],2,FALSE))</f>
        <v>Wi-Fi BSS administrative status.</v>
      </c>
      <c r="H1635" s="32" t="s">
        <v>567</v>
      </c>
      <c r="I1635" s="32" t="s">
        <v>564</v>
      </c>
      <c r="J1635" s="32" t="s">
        <v>561</v>
      </c>
      <c r="K1635" s="34" t="s">
        <v>1658</v>
      </c>
      <c r="L1635" s="34" t="s">
        <v>1184</v>
      </c>
      <c r="M1635" s="34" t="s">
        <v>1</v>
      </c>
      <c r="N1635" s="52" t="str">
        <f t="shared" si="27"/>
        <v xml:space="preserve">Default Value is "the existing configuration". Possible values are "true" or "false". </v>
      </c>
    </row>
    <row r="1636" spans="1:14" s="1" customFormat="1" x14ac:dyDescent="0.25">
      <c r="A1636" s="33">
        <f>VLOOKUP(C1636,_RESOURCE_MAP[],3,FALSE)</f>
        <v>3</v>
      </c>
      <c r="B1636" s="25" t="str">
        <f>IFERROR(VLOOKUP(C1636,_PACKAGES_MAP[],3,FALSE),"-")</f>
        <v>-</v>
      </c>
      <c r="C1636" s="32" t="s">
        <v>82</v>
      </c>
      <c r="D1636" s="32" t="s">
        <v>21</v>
      </c>
      <c r="E1636" s="32" t="s">
        <v>785</v>
      </c>
      <c r="F1636" s="32" t="str">
        <f>VLOOKUP(C1636,_RESOURCE_MAP[],2,FALSE)</f>
        <v>Wi-Fi BSS</v>
      </c>
      <c r="G1636" s="46" t="str">
        <f>CONCATENATE(F1636," ",VLOOKUP(E1636,_FIELDS_DESCRIPTION_MAP[],2,FALSE))</f>
        <v>Wi-Fi BSS encryption mode.</v>
      </c>
      <c r="H1636" s="32" t="s">
        <v>565</v>
      </c>
      <c r="I1636" s="32" t="s">
        <v>564</v>
      </c>
      <c r="J1636" s="32" t="s">
        <v>561</v>
      </c>
      <c r="K1636" s="34" t="s">
        <v>1658</v>
      </c>
      <c r="L1636" s="34" t="s">
        <v>2560</v>
      </c>
      <c r="M1636" s="34" t="s">
        <v>1</v>
      </c>
      <c r="N1636" s="52" t="str">
        <f t="shared" si="27"/>
        <v xml:space="preserve">Default Value is "the existing configuration". Possible values are ["AES","TKIP","WEP", "None"]. </v>
      </c>
    </row>
    <row r="1637" spans="1:14" s="1" customFormat="1" x14ac:dyDescent="0.25">
      <c r="A1637" s="33">
        <f>VLOOKUP(C1637,_RESOURCE_MAP[],3,FALSE)</f>
        <v>3</v>
      </c>
      <c r="B1637" s="25" t="str">
        <f>IFERROR(VLOOKUP(C1637,_PACKAGES_MAP[],3,FALSE),"-")</f>
        <v>-</v>
      </c>
      <c r="C1637" s="32" t="s">
        <v>82</v>
      </c>
      <c r="D1637" s="32" t="s">
        <v>21</v>
      </c>
      <c r="E1637" s="32" t="s">
        <v>558</v>
      </c>
      <c r="F1637" s="32" t="str">
        <f>VLOOKUP(C1637,_RESOURCE_MAP[],2,FALSE)</f>
        <v>Wi-Fi BSS</v>
      </c>
      <c r="G1637" s="46" t="str">
        <f>CONCATENATE(F1637," ",VLOOKUP(E1637,_FIELDS_DESCRIPTION_MAP[],2,FALSE))</f>
        <v>Wi-Fi BSS unique identifier.</v>
      </c>
      <c r="H1637" s="32" t="s">
        <v>565</v>
      </c>
      <c r="I1637" s="32" t="s">
        <v>564</v>
      </c>
      <c r="J1637" s="32" t="s">
        <v>561</v>
      </c>
      <c r="K1637" s="34" t="s">
        <v>1658</v>
      </c>
      <c r="L1637" s="34" t="s">
        <v>1194</v>
      </c>
      <c r="M1637" s="34" t="s">
        <v>1193</v>
      </c>
      <c r="N1637" s="52" t="str">
        <f t="shared" si="27"/>
        <v>Default Value is "the existing configuration". Possible values are any string with length from 1 up to 64 chars. Format is 1 up to 64 chars.</v>
      </c>
    </row>
    <row r="1638" spans="1:14" s="1" customFormat="1" x14ac:dyDescent="0.25">
      <c r="A1638" s="33">
        <f>VLOOKUP(C1638,_RESOURCE_MAP[],3,FALSE)</f>
        <v>3</v>
      </c>
      <c r="B1638" s="25" t="str">
        <f>IFERROR(VLOOKUP(C1638,_PACKAGES_MAP[],3,FALSE),"-")</f>
        <v>-</v>
      </c>
      <c r="C1638" s="32" t="s">
        <v>82</v>
      </c>
      <c r="D1638" s="32" t="s">
        <v>21</v>
      </c>
      <c r="E1638" s="32" t="s">
        <v>360</v>
      </c>
      <c r="F1638" s="32" t="str">
        <f>VLOOKUP(C1638,_RESOURCE_MAP[],2,FALSE)</f>
        <v>Wi-Fi BSS</v>
      </c>
      <c r="G1638" s="46" t="str">
        <f>CONCATENATE(F1638," ",VLOOKUP(E1638,_FIELDS_DESCRIPTION_MAP[],2,FALSE))</f>
        <v>Wi-Fi BSS name (alias).</v>
      </c>
      <c r="H1638" s="32" t="s">
        <v>565</v>
      </c>
      <c r="I1638" s="32" t="s">
        <v>564</v>
      </c>
      <c r="J1638" s="32" t="s">
        <v>561</v>
      </c>
      <c r="K1638" s="34" t="s">
        <v>1658</v>
      </c>
      <c r="L1638" s="34" t="s">
        <v>1194</v>
      </c>
      <c r="M1638" s="34" t="s">
        <v>1</v>
      </c>
      <c r="N1638" s="52" t="str">
        <f t="shared" si="27"/>
        <v xml:space="preserve">Default Value is "the existing configuration". Possible values are any string with length from 1 up to 64 chars. </v>
      </c>
    </row>
    <row r="1639" spans="1:14" s="1" customFormat="1" x14ac:dyDescent="0.25">
      <c r="A1639" s="33">
        <f>VLOOKUP(C1639,_RESOURCE_MAP[],3,FALSE)</f>
        <v>3</v>
      </c>
      <c r="B1639" s="25" t="str">
        <f>IFERROR(VLOOKUP(C1639,_PACKAGES_MAP[],3,FALSE),"-")</f>
        <v>-</v>
      </c>
      <c r="C1639" s="32" t="s">
        <v>82</v>
      </c>
      <c r="D1639" s="32" t="s">
        <v>21</v>
      </c>
      <c r="E1639" s="32" t="s">
        <v>783</v>
      </c>
      <c r="F1639" s="32" t="str">
        <f>VLOOKUP(C1639,_RESOURCE_MAP[],2,FALSE)</f>
        <v>Wi-Fi BSS</v>
      </c>
      <c r="G1639" s="46" t="str">
        <f>CONCATENATE(F1639," ",VLOOKUP(E1639,_FIELDS_DESCRIPTION_MAP[],2,FALSE))</f>
        <v>Wi-Fi BSS security key.</v>
      </c>
      <c r="H1639" s="32" t="s">
        <v>565</v>
      </c>
      <c r="I1639" s="32" t="s">
        <v>564</v>
      </c>
      <c r="J1639" s="32" t="s">
        <v>561</v>
      </c>
      <c r="K1639" s="34" t="s">
        <v>1658</v>
      </c>
      <c r="L1639" s="34" t="s">
        <v>1280</v>
      </c>
      <c r="M1639" s="34" t="s">
        <v>1</v>
      </c>
      <c r="N1639" s="52" t="str">
        <f t="shared" si="27"/>
        <v xml:space="preserve">Default Value is "the existing configuration". Possible values are valid password depending on the SecurityMode. </v>
      </c>
    </row>
    <row r="1640" spans="1:14" s="1" customFormat="1" x14ac:dyDescent="0.25">
      <c r="A1640" s="33">
        <f>VLOOKUP(C1640,_RESOURCE_MAP[],3,FALSE)</f>
        <v>3</v>
      </c>
      <c r="B1640" s="25" t="str">
        <f>IFERROR(VLOOKUP(C1640,_PACKAGES_MAP[],3,FALSE),"-")</f>
        <v>-</v>
      </c>
      <c r="C1640" s="32" t="s">
        <v>82</v>
      </c>
      <c r="D1640" s="32" t="s">
        <v>21</v>
      </c>
      <c r="E1640" s="32" t="s">
        <v>784</v>
      </c>
      <c r="F1640" s="32" t="str">
        <f>VLOOKUP(C1640,_RESOURCE_MAP[],2,FALSE)</f>
        <v>Wi-Fi BSS</v>
      </c>
      <c r="G1640" s="46" t="str">
        <f>CONCATENATE(F1640," ",VLOOKUP(E1640,_FIELDS_DESCRIPTION_MAP[],2,FALSE))</f>
        <v>Wi-Fi BSS security mode.</v>
      </c>
      <c r="H1640" s="32" t="s">
        <v>565</v>
      </c>
      <c r="I1640" s="32" t="s">
        <v>564</v>
      </c>
      <c r="J1640" s="32" t="s">
        <v>561</v>
      </c>
      <c r="K1640" s="34" t="s">
        <v>1658</v>
      </c>
      <c r="L1640" s="34" t="s">
        <v>2561</v>
      </c>
      <c r="M1640" s="34" t="s">
        <v>1</v>
      </c>
      <c r="N1640" s="52" t="str">
        <f t="shared" si="27"/>
        <v xml:space="preserve">Default Value is "the existing configuration". Possible values are ["WPA2","WPA","WEP", "Open"]. </v>
      </c>
    </row>
    <row r="1641" spans="1:14" s="1" customFormat="1" x14ac:dyDescent="0.25">
      <c r="A1641" s="33">
        <f>VLOOKUP(C1641,_RESOURCE_MAP[],3,FALSE)</f>
        <v>3</v>
      </c>
      <c r="B1641" s="25" t="str">
        <f>IFERROR(VLOOKUP(C1641,_PACKAGES_MAP[],3,FALSE),"-")</f>
        <v>-</v>
      </c>
      <c r="C1641" s="32" t="s">
        <v>82</v>
      </c>
      <c r="D1641" s="32" t="s">
        <v>21</v>
      </c>
      <c r="E1641" s="32" t="s">
        <v>782</v>
      </c>
      <c r="F1641" s="32" t="str">
        <f>VLOOKUP(C1641,_RESOURCE_MAP[],2,FALSE)</f>
        <v>Wi-Fi BSS</v>
      </c>
      <c r="G1641" s="46" t="str">
        <f>CONCATENATE(F1641," ",VLOOKUP(E1641,_FIELDS_DESCRIPTION_MAP[],2,FALSE))</f>
        <v>Wi-Fi BSS SSID.</v>
      </c>
      <c r="H1641" s="32" t="s">
        <v>565</v>
      </c>
      <c r="I1641" s="32" t="s">
        <v>564</v>
      </c>
      <c r="J1641" s="32" t="s">
        <v>561</v>
      </c>
      <c r="K1641" s="34" t="s">
        <v>1658</v>
      </c>
      <c r="L1641" s="34" t="s">
        <v>1285</v>
      </c>
      <c r="M1641" s="34" t="s">
        <v>1</v>
      </c>
      <c r="N1641" s="52" t="str">
        <f t="shared" si="27"/>
        <v xml:space="preserve">Default Value is "the existing configuration". Possible values are any string with up to 32 chars. </v>
      </c>
    </row>
    <row r="1642" spans="1:14" s="1" customFormat="1" x14ac:dyDescent="0.25">
      <c r="A1642" s="33">
        <f>VLOOKUP(C1642,_RESOURCE_MAP[],3,FALSE)</f>
        <v>3</v>
      </c>
      <c r="B1642" s="25" t="str">
        <f>IFERROR(VLOOKUP(C1642,_PACKAGES_MAP[],3,FALSE),"-")</f>
        <v>-</v>
      </c>
      <c r="C1642" s="32" t="s">
        <v>83</v>
      </c>
      <c r="D1642" s="32" t="s">
        <v>20</v>
      </c>
      <c r="E1642" s="32" t="s">
        <v>569</v>
      </c>
      <c r="F1642" s="32" t="str">
        <f>VLOOKUP(C1642,_RESOURCE_MAP[],2,FALSE)</f>
        <v>Wi-Fi Station</v>
      </c>
      <c r="G1642" s="46" t="str">
        <f>CONCATENATE(F1642," ",VLOOKUP(E1642,_FIELDS_DESCRIPTION_MAP[],2,FALSE))</f>
        <v>Wi-Fi Station maximum number of returned entries.</v>
      </c>
      <c r="H1642" s="32" t="s">
        <v>570</v>
      </c>
      <c r="I1642" s="32" t="s">
        <v>563</v>
      </c>
      <c r="J1642" s="32" t="s">
        <v>561</v>
      </c>
      <c r="K1642" s="34" t="s">
        <v>1186</v>
      </c>
      <c r="L1642" s="34" t="s">
        <v>1187</v>
      </c>
      <c r="M1642" s="34" t="s">
        <v>1</v>
      </c>
      <c r="N1642" s="52" t="str">
        <f t="shared" si="27"/>
        <v xml:space="preserve">Default Value is "0". Possible values are "0" to fetch all entries or positive integer. </v>
      </c>
    </row>
    <row r="1643" spans="1:14" s="1" customFormat="1" x14ac:dyDescent="0.25">
      <c r="A1643" s="33">
        <f>VLOOKUP(C1643,_RESOURCE_MAP[],3,FALSE)</f>
        <v>3</v>
      </c>
      <c r="B1643" s="25" t="str">
        <f>IFERROR(VLOOKUP(C1643,_PACKAGES_MAP[],3,FALSE),"-")</f>
        <v>-</v>
      </c>
      <c r="C1643" s="32" t="s">
        <v>83</v>
      </c>
      <c r="D1643" s="32" t="s">
        <v>20</v>
      </c>
      <c r="E1643" s="32" t="s">
        <v>20</v>
      </c>
      <c r="F1643" s="32" t="str">
        <f>VLOOKUP(C1643,_RESOURCE_MAP[],2,FALSE)</f>
        <v>Wi-Fi Station</v>
      </c>
      <c r="G1643" s="46" t="str">
        <f>CONCATENATE(F1643," ",VLOOKUP(E1643,_FIELDS_DESCRIPTION_MAP[],2,FALSE))</f>
        <v>Wi-Fi Station list of entries.</v>
      </c>
      <c r="H1643" s="32" t="s">
        <v>20</v>
      </c>
      <c r="I1643" s="32" t="s">
        <v>572</v>
      </c>
      <c r="J1643" s="32" t="s">
        <v>1</v>
      </c>
      <c r="K1643" s="34" t="s">
        <v>1</v>
      </c>
      <c r="L1643" s="34" t="s">
        <v>1</v>
      </c>
      <c r="M1643" s="34" t="s">
        <v>1</v>
      </c>
      <c r="N1643" s="52" t="str">
        <f t="shared" si="27"/>
        <v>-</v>
      </c>
    </row>
    <row r="1644" spans="1:14" s="1" customFormat="1" x14ac:dyDescent="0.25">
      <c r="A1644" s="33">
        <f>VLOOKUP(C1644,_RESOURCE_MAP[],3,FALSE)</f>
        <v>3</v>
      </c>
      <c r="B1644" s="25" t="str">
        <f>IFERROR(VLOOKUP(C1644,_PACKAGES_MAP[],3,FALSE),"-")</f>
        <v>-</v>
      </c>
      <c r="C1644" s="32" t="s">
        <v>83</v>
      </c>
      <c r="D1644" s="32" t="s">
        <v>20</v>
      </c>
      <c r="E1644" s="32" t="s">
        <v>571</v>
      </c>
      <c r="F1644" s="32" t="str">
        <f>VLOOKUP(C1644,_RESOURCE_MAP[],2,FALSE)</f>
        <v>Wi-Fi Station</v>
      </c>
      <c r="G1644" s="46" t="str">
        <f>CONCATENATE(F1644," ",VLOOKUP(E1644,_FIELDS_DESCRIPTION_MAP[],2,FALSE))</f>
        <v>Wi-Fi Station list start offset.</v>
      </c>
      <c r="H1644" s="32" t="s">
        <v>570</v>
      </c>
      <c r="I1644" s="32" t="s">
        <v>563</v>
      </c>
      <c r="J1644" s="32" t="s">
        <v>561</v>
      </c>
      <c r="K1644" s="34" t="s">
        <v>1186</v>
      </c>
      <c r="L1644" s="34" t="s">
        <v>1187</v>
      </c>
      <c r="M1644" s="34" t="s">
        <v>1</v>
      </c>
      <c r="N1644" s="52" t="str">
        <f t="shared" si="27"/>
        <v xml:space="preserve">Default Value is "0". Possible values are "0" to fetch all entries or positive integer. </v>
      </c>
    </row>
    <row r="1645" spans="1:14" s="1" customFormat="1" x14ac:dyDescent="0.25">
      <c r="A1645" s="33">
        <f>VLOOKUP(C1645,_RESOURCE_MAP[],3,FALSE)</f>
        <v>3</v>
      </c>
      <c r="B1645" s="25" t="str">
        <f>IFERROR(VLOOKUP(C1645,_PACKAGES_MAP[],3,FALSE),"-")</f>
        <v>-</v>
      </c>
      <c r="C1645" s="32" t="s">
        <v>84</v>
      </c>
      <c r="D1645" s="32" t="s">
        <v>22</v>
      </c>
      <c r="E1645" s="32" t="s">
        <v>1681</v>
      </c>
      <c r="F1645" s="32" t="str">
        <f>VLOOKUP(C1645,_RESOURCE_MAP[],2,FALSE)</f>
        <v>Wi-Fi Station</v>
      </c>
      <c r="G1645" s="46" t="str">
        <f>CONCATENATE(F1645," ",VLOOKUP(E1645,_FIELDS_DESCRIPTION_MAP[],2,FALSE))</f>
        <v>Wi-Fi Station support for beamforming flag.</v>
      </c>
      <c r="H1645" s="32" t="s">
        <v>567</v>
      </c>
      <c r="I1645" s="32" t="s">
        <v>572</v>
      </c>
      <c r="J1645" s="32" t="s">
        <v>1</v>
      </c>
      <c r="K1645" s="34" t="s">
        <v>1</v>
      </c>
      <c r="L1645" s="34" t="s">
        <v>1682</v>
      </c>
      <c r="M1645" s="34" t="s">
        <v>1</v>
      </c>
      <c r="N1645" s="52" t="str">
        <f t="shared" si="27"/>
        <v xml:space="preserve">Possible values are "true" (station supports beamforming) or "false". </v>
      </c>
    </row>
    <row r="1646" spans="1:14" s="1" customFormat="1" x14ac:dyDescent="0.25">
      <c r="A1646" s="33">
        <f>VLOOKUP(C1646,_RESOURCE_MAP[],3,FALSE)</f>
        <v>3</v>
      </c>
      <c r="B1646" s="25" t="str">
        <f>IFERROR(VLOOKUP(C1646,_PACKAGES_MAP[],3,FALSE),"-")</f>
        <v>-</v>
      </c>
      <c r="C1646" s="32" t="s">
        <v>84</v>
      </c>
      <c r="D1646" s="32" t="s">
        <v>22</v>
      </c>
      <c r="E1646" s="32" t="s">
        <v>558</v>
      </c>
      <c r="F1646" s="32" t="str">
        <f>VLOOKUP(C1646,_RESOURCE_MAP[],2,FALSE)</f>
        <v>Wi-Fi Station</v>
      </c>
      <c r="G1646" s="46" t="str">
        <f>CONCATENATE(F1646," ",VLOOKUP(E1646,_FIELDS_DESCRIPTION_MAP[],2,FALSE))</f>
        <v>Wi-Fi Station unique identifier.</v>
      </c>
      <c r="H1646" s="32" t="s">
        <v>565</v>
      </c>
      <c r="I1646" s="32" t="s">
        <v>572</v>
      </c>
      <c r="J1646" s="32" t="s">
        <v>1</v>
      </c>
      <c r="K1646" s="34" t="s">
        <v>1</v>
      </c>
      <c r="L1646" s="34" t="s">
        <v>1194</v>
      </c>
      <c r="M1646" s="34" t="s">
        <v>1193</v>
      </c>
      <c r="N1646" s="52" t="str">
        <f t="shared" si="27"/>
        <v>Possible values are any string with length from 1 up to 64 chars. Format is 1 up to 64 chars.</v>
      </c>
    </row>
    <row r="1647" spans="1:14" s="1" customFormat="1" x14ac:dyDescent="0.25">
      <c r="A1647" s="33">
        <f>VLOOKUP(C1647,_RESOURCE_MAP[],3,FALSE)</f>
        <v>3</v>
      </c>
      <c r="B1647" s="25" t="str">
        <f>IFERROR(VLOOKUP(C1647,_PACKAGES_MAP[],3,FALSE),"-")</f>
        <v>-</v>
      </c>
      <c r="C1647" s="32" t="s">
        <v>84</v>
      </c>
      <c r="D1647" s="32" t="s">
        <v>22</v>
      </c>
      <c r="E1647" s="32" t="s">
        <v>1639</v>
      </c>
      <c r="F1647" s="32" t="str">
        <f>VLOOKUP(C1647,_RESOURCE_MAP[],2,FALSE)</f>
        <v>Wi-Fi Station</v>
      </c>
      <c r="G1647" s="46" t="str">
        <f>CONCATENATE(F1647," ",VLOOKUP(E1647,_FIELDS_DESCRIPTION_MAP[],2,FALSE))</f>
        <v>Wi-Fi Station MAC address of the host.</v>
      </c>
      <c r="H1647" s="32" t="s">
        <v>2591</v>
      </c>
      <c r="I1647" s="32" t="s">
        <v>572</v>
      </c>
      <c r="J1647" s="32" t="s">
        <v>1</v>
      </c>
      <c r="K1647" s="34" t="s">
        <v>1</v>
      </c>
      <c r="L1647" s="34" t="s">
        <v>1</v>
      </c>
      <c r="M1647" s="34" t="s">
        <v>1241</v>
      </c>
      <c r="N1647" s="52" t="str">
        <f t="shared" si="27"/>
        <v>Format is AA:BB:CC:00:11:22:33.</v>
      </c>
    </row>
    <row r="1648" spans="1:14" s="1" customFormat="1" x14ac:dyDescent="0.25">
      <c r="A1648" s="33">
        <f>VLOOKUP(C1648,_RESOURCE_MAP[],3,FALSE)</f>
        <v>3</v>
      </c>
      <c r="B1648" s="25" t="str">
        <f>IFERROR(VLOOKUP(C1648,_PACKAGES_MAP[],3,FALSE),"-")</f>
        <v>-</v>
      </c>
      <c r="C1648" s="32" t="s">
        <v>84</v>
      </c>
      <c r="D1648" s="32" t="s">
        <v>22</v>
      </c>
      <c r="E1648" s="32" t="s">
        <v>1640</v>
      </c>
      <c r="F1648" s="32" t="str">
        <f>VLOOKUP(C1648,_RESOURCE_MAP[],2,FALSE)</f>
        <v>Wi-Fi Station</v>
      </c>
      <c r="G1648" s="46" t="str">
        <f>CONCATENATE(F1648," ",VLOOKUP(E1648,_FIELDS_DESCRIPTION_MAP[],2,FALSE))</f>
        <v>Wi-Fi Station MAC address of the transmitter (e.g.: extender).</v>
      </c>
      <c r="H1648" s="32" t="s">
        <v>2591</v>
      </c>
      <c r="I1648" s="32" t="s">
        <v>572</v>
      </c>
      <c r="J1648" s="32" t="s">
        <v>1</v>
      </c>
      <c r="K1648" s="34" t="s">
        <v>1</v>
      </c>
      <c r="L1648" s="34" t="s">
        <v>1</v>
      </c>
      <c r="M1648" s="34" t="s">
        <v>1241</v>
      </c>
      <c r="N1648" s="52" t="str">
        <f t="shared" si="27"/>
        <v>Format is AA:BB:CC:00:11:22:33.</v>
      </c>
    </row>
    <row r="1649" spans="1:14" s="1" customFormat="1" x14ac:dyDescent="0.25">
      <c r="A1649" s="33">
        <f>VLOOKUP(C1649,_RESOURCE_MAP[],3,FALSE)</f>
        <v>3</v>
      </c>
      <c r="B1649" s="25" t="str">
        <f>IFERROR(VLOOKUP(C1649,_PACKAGES_MAP[],3,FALSE),"-")</f>
        <v>-</v>
      </c>
      <c r="C1649" s="32" t="s">
        <v>84</v>
      </c>
      <c r="D1649" s="32" t="s">
        <v>22</v>
      </c>
      <c r="E1649" s="32" t="s">
        <v>633</v>
      </c>
      <c r="F1649" s="32" t="str">
        <f>VLOOKUP(C1649,_RESOURCE_MAP[],2,FALSE)</f>
        <v>Wi-Fi Station</v>
      </c>
      <c r="G1649" s="46" t="str">
        <f>CONCATENATE(F1649," ",VLOOKUP(E1649,_FIELDS_DESCRIPTION_MAP[],2,FALSE))</f>
        <v>Wi-Fi Station received bytes count.</v>
      </c>
      <c r="H1649" s="32" t="s">
        <v>570</v>
      </c>
      <c r="I1649" s="32" t="s">
        <v>572</v>
      </c>
      <c r="J1649" s="32" t="s">
        <v>1</v>
      </c>
      <c r="K1649" s="34" t="s">
        <v>1</v>
      </c>
      <c r="L1649" s="34" t="s">
        <v>1205</v>
      </c>
      <c r="M1649" s="34" t="s">
        <v>1</v>
      </c>
      <c r="N1649" s="52" t="str">
        <f t="shared" si="27"/>
        <v xml:space="preserve">Possible values are &gt;= 0. </v>
      </c>
    </row>
    <row r="1650" spans="1:14" s="1" customFormat="1" x14ac:dyDescent="0.25">
      <c r="A1650" s="33">
        <f>VLOOKUP(C1650,_RESOURCE_MAP[],3,FALSE)</f>
        <v>3</v>
      </c>
      <c r="B1650" s="25" t="str">
        <f>IFERROR(VLOOKUP(C1650,_PACKAGES_MAP[],3,FALSE),"-")</f>
        <v>-</v>
      </c>
      <c r="C1650" s="32" t="s">
        <v>84</v>
      </c>
      <c r="D1650" s="32" t="s">
        <v>22</v>
      </c>
      <c r="E1650" s="32" t="s">
        <v>632</v>
      </c>
      <c r="F1650" s="32" t="str">
        <f>VLOOKUP(C1650,_RESOURCE_MAP[],2,FALSE)</f>
        <v>Wi-Fi Station</v>
      </c>
      <c r="G1650" s="46" t="str">
        <f>CONCATENATE(F1650," ",VLOOKUP(E1650,_FIELDS_DESCRIPTION_MAP[],2,FALSE))</f>
        <v>Wi-Fi Station transmitted bytes count.</v>
      </c>
      <c r="H1650" s="32" t="s">
        <v>570</v>
      </c>
      <c r="I1650" s="32" t="s">
        <v>572</v>
      </c>
      <c r="J1650" s="32" t="s">
        <v>1</v>
      </c>
      <c r="K1650" s="34" t="s">
        <v>1</v>
      </c>
      <c r="L1650" s="34" t="s">
        <v>1205</v>
      </c>
      <c r="M1650" s="34" t="s">
        <v>1</v>
      </c>
      <c r="N1650" s="52" t="str">
        <f t="shared" si="27"/>
        <v xml:space="preserve">Possible values are &gt;= 0. </v>
      </c>
    </row>
    <row r="1651" spans="1:14" s="1" customFormat="1" x14ac:dyDescent="0.25">
      <c r="A1651" s="33">
        <f>VLOOKUP(C1651,_RESOURCE_MAP[],3,FALSE)</f>
        <v>3</v>
      </c>
      <c r="B1651" s="25" t="str">
        <f>IFERROR(VLOOKUP(C1651,_PACKAGES_MAP[],3,FALSE),"-")</f>
        <v>-</v>
      </c>
      <c r="C1651" s="32" t="s">
        <v>84</v>
      </c>
      <c r="D1651" s="32" t="s">
        <v>22</v>
      </c>
      <c r="E1651" s="32" t="s">
        <v>631</v>
      </c>
      <c r="F1651" s="32" t="str">
        <f>VLOOKUP(C1651,_RESOURCE_MAP[],2,FALSE)</f>
        <v>Wi-Fi Station</v>
      </c>
      <c r="G1651" s="46" t="str">
        <f>CONCATENATE(F1651," ",VLOOKUP(E1651,_FIELDS_DESCRIPTION_MAP[],2,FALSE))</f>
        <v>Wi-Fi Station received packets count.</v>
      </c>
      <c r="H1651" s="32" t="s">
        <v>570</v>
      </c>
      <c r="I1651" s="32" t="s">
        <v>572</v>
      </c>
      <c r="J1651" s="32" t="s">
        <v>1</v>
      </c>
      <c r="K1651" s="34" t="s">
        <v>1</v>
      </c>
      <c r="L1651" s="34" t="s">
        <v>1205</v>
      </c>
      <c r="M1651" s="34" t="s">
        <v>1</v>
      </c>
      <c r="N1651" s="52" t="str">
        <f t="shared" si="27"/>
        <v xml:space="preserve">Possible values are &gt;= 0. </v>
      </c>
    </row>
    <row r="1652" spans="1:14" s="1" customFormat="1" x14ac:dyDescent="0.25">
      <c r="A1652" s="33">
        <f>VLOOKUP(C1652,_RESOURCE_MAP[],3,FALSE)</f>
        <v>3</v>
      </c>
      <c r="B1652" s="25" t="str">
        <f>IFERROR(VLOOKUP(C1652,_PACKAGES_MAP[],3,FALSE),"-")</f>
        <v>-</v>
      </c>
      <c r="C1652" s="32" t="s">
        <v>84</v>
      </c>
      <c r="D1652" s="32" t="s">
        <v>22</v>
      </c>
      <c r="E1652" s="32" t="s">
        <v>630</v>
      </c>
      <c r="F1652" s="32" t="str">
        <f>VLOOKUP(C1652,_RESOURCE_MAP[],2,FALSE)</f>
        <v>Wi-Fi Station</v>
      </c>
      <c r="G1652" s="46" t="str">
        <f>CONCATENATE(F1652," ",VLOOKUP(E1652,_FIELDS_DESCRIPTION_MAP[],2,FALSE))</f>
        <v>Wi-Fi Station transmitted packets count.</v>
      </c>
      <c r="H1652" s="32" t="s">
        <v>570</v>
      </c>
      <c r="I1652" s="32" t="s">
        <v>572</v>
      </c>
      <c r="J1652" s="32" t="s">
        <v>1</v>
      </c>
      <c r="K1652" s="34" t="s">
        <v>1</v>
      </c>
      <c r="L1652" s="34" t="s">
        <v>1205</v>
      </c>
      <c r="M1652" s="34" t="s">
        <v>1</v>
      </c>
      <c r="N1652" s="52" t="str">
        <f t="shared" si="27"/>
        <v xml:space="preserve">Possible values are &gt;= 0. </v>
      </c>
    </row>
    <row r="1653" spans="1:14" s="1" customFormat="1" x14ac:dyDescent="0.25">
      <c r="A1653" s="33">
        <f>VLOOKUP(C1653,_RESOURCE_MAP[],3,FALSE)</f>
        <v>3</v>
      </c>
      <c r="B1653" s="25" t="str">
        <f>IFERROR(VLOOKUP(C1653,_PACKAGES_MAP[],3,FALSE),"-")</f>
        <v>-</v>
      </c>
      <c r="C1653" s="32" t="s">
        <v>84</v>
      </c>
      <c r="D1653" s="32" t="s">
        <v>22</v>
      </c>
      <c r="E1653" s="32" t="s">
        <v>774</v>
      </c>
      <c r="F1653" s="32" t="str">
        <f>VLOOKUP(C1653,_RESOURCE_MAP[],2,FALSE)</f>
        <v>Wi-Fi Station</v>
      </c>
      <c r="G1653" s="46" t="str">
        <f>CONCATENATE(F1653," ",VLOOKUP(E1653,_FIELDS_DESCRIPTION_MAP[],2,FALSE))</f>
        <v>Wi-Fi Station active bandwidth.</v>
      </c>
      <c r="H1653" s="32" t="s">
        <v>570</v>
      </c>
      <c r="I1653" s="32" t="s">
        <v>572</v>
      </c>
      <c r="J1653" s="32" t="s">
        <v>1</v>
      </c>
      <c r="K1653" s="34" t="s">
        <v>1</v>
      </c>
      <c r="L1653" s="34" t="s">
        <v>1297</v>
      </c>
      <c r="M1653" s="34" t="s">
        <v>1298</v>
      </c>
      <c r="N1653" s="52" t="str">
        <f t="shared" si="27"/>
        <v>Possible values are "20", "40", "80" or "160". Format is expressed in MHz.</v>
      </c>
    </row>
    <row r="1654" spans="1:14" s="1" customFormat="1" x14ac:dyDescent="0.25">
      <c r="A1654" s="33">
        <f>VLOOKUP(C1654,_RESOURCE_MAP[],3,FALSE)</f>
        <v>3</v>
      </c>
      <c r="B1654" s="25" t="str">
        <f>IFERROR(VLOOKUP(C1654,_PACKAGES_MAP[],3,FALSE),"-")</f>
        <v>-</v>
      </c>
      <c r="C1654" s="32" t="s">
        <v>84</v>
      </c>
      <c r="D1654" s="32" t="s">
        <v>22</v>
      </c>
      <c r="E1654" s="32" t="s">
        <v>1593</v>
      </c>
      <c r="F1654" s="32" t="str">
        <f>VLOOKUP(C1654,_RESOURCE_MAP[],2,FALSE)</f>
        <v>Wi-Fi Station</v>
      </c>
      <c r="G1654" s="46" t="str">
        <f>CONCATENATE(F1654," ",VLOOKUP(E1654,_FIELDS_DESCRIPTION_MAP[],2,FALSE))</f>
        <v>Wi-Fi Station beamforming operational status.</v>
      </c>
      <c r="H1654" s="32" t="s">
        <v>567</v>
      </c>
      <c r="I1654" s="32" t="s">
        <v>572</v>
      </c>
      <c r="J1654" s="32" t="s">
        <v>1</v>
      </c>
      <c r="K1654" s="34" t="s">
        <v>1</v>
      </c>
      <c r="L1654" s="34" t="s">
        <v>1184</v>
      </c>
      <c r="M1654" s="34" t="s">
        <v>1</v>
      </c>
      <c r="N1654" s="52" t="str">
        <f t="shared" si="27"/>
        <v xml:space="preserve">Possible values are "true" or "false". </v>
      </c>
    </row>
    <row r="1655" spans="1:14" s="1" customFormat="1" x14ac:dyDescent="0.25">
      <c r="A1655" s="33">
        <f>VLOOKUP(C1655,_RESOURCE_MAP[],3,FALSE)</f>
        <v>3</v>
      </c>
      <c r="B1655" s="25" t="str">
        <f>IFERROR(VLOOKUP(C1655,_PACKAGES_MAP[],3,FALSE),"-")</f>
        <v>-</v>
      </c>
      <c r="C1655" s="32" t="s">
        <v>84</v>
      </c>
      <c r="D1655" s="32" t="s">
        <v>22</v>
      </c>
      <c r="E1655" s="32" t="s">
        <v>791</v>
      </c>
      <c r="F1655" s="32" t="str">
        <f>VLOOKUP(C1655,_RESOURCE_MAP[],2,FALSE)</f>
        <v>Wi-Fi Station</v>
      </c>
      <c r="G1655" s="46" t="str">
        <f>CONCATENATE(F1655," ",VLOOKUP(E1655,_FIELDS_DESCRIPTION_MAP[],2,FALSE))</f>
        <v>Wi-Fi Station current guard interval.</v>
      </c>
      <c r="H1655" s="32" t="s">
        <v>570</v>
      </c>
      <c r="I1655" s="32" t="s">
        <v>572</v>
      </c>
      <c r="J1655" s="32" t="s">
        <v>1</v>
      </c>
      <c r="K1655" s="34" t="s">
        <v>1</v>
      </c>
      <c r="L1655" s="34" t="s">
        <v>1299</v>
      </c>
      <c r="M1655" s="34" t="s">
        <v>1300</v>
      </c>
      <c r="N1655" s="52" t="str">
        <f t="shared" si="27"/>
        <v>Possible values are 400 or 800. Format is expressed in ns.</v>
      </c>
    </row>
    <row r="1656" spans="1:14" s="1" customFormat="1" x14ac:dyDescent="0.25">
      <c r="A1656" s="33">
        <f>VLOOKUP(C1656,_RESOURCE_MAP[],3,FALSE)</f>
        <v>3</v>
      </c>
      <c r="B1656" s="25" t="str">
        <f>IFERROR(VLOOKUP(C1656,_PACKAGES_MAP[],3,FALSE),"-")</f>
        <v>-</v>
      </c>
      <c r="C1656" s="32" t="s">
        <v>84</v>
      </c>
      <c r="D1656" s="32" t="s">
        <v>22</v>
      </c>
      <c r="E1656" s="32" t="s">
        <v>787</v>
      </c>
      <c r="F1656" s="32" t="str">
        <f>VLOOKUP(C1656,_RESOURCE_MAP[],2,FALSE)</f>
        <v>Wi-Fi Station</v>
      </c>
      <c r="G1656" s="46" t="str">
        <f>CONCATENATE(F1656," ",VLOOKUP(E1656,_FIELDS_DESCRIPTION_MAP[],2,FALSE))</f>
        <v>Wi-Fi Station idle time.</v>
      </c>
      <c r="H1656" s="32" t="s">
        <v>565</v>
      </c>
      <c r="I1656" s="32" t="s">
        <v>572</v>
      </c>
      <c r="J1656" s="32" t="s">
        <v>1</v>
      </c>
      <c r="K1656" s="34" t="s">
        <v>1</v>
      </c>
      <c r="L1656" s="34" t="s">
        <v>1205</v>
      </c>
      <c r="M1656" s="34" t="s">
        <v>1</v>
      </c>
      <c r="N1656" s="52" t="str">
        <f t="shared" si="27"/>
        <v xml:space="preserve">Possible values are &gt;= 0. </v>
      </c>
    </row>
    <row r="1657" spans="1:14" s="1" customFormat="1" x14ac:dyDescent="0.25">
      <c r="A1657" s="33">
        <f>VLOOKUP(C1657,_RESOURCE_MAP[],3,FALSE)</f>
        <v>3</v>
      </c>
      <c r="B1657" s="25" t="str">
        <f>IFERROR(VLOOKUP(C1657,_PACKAGES_MAP[],3,FALSE),"-")</f>
        <v>-</v>
      </c>
      <c r="C1657" s="32" t="s">
        <v>84</v>
      </c>
      <c r="D1657" s="32" t="s">
        <v>22</v>
      </c>
      <c r="E1657" s="32" t="s">
        <v>788</v>
      </c>
      <c r="F1657" s="32" t="str">
        <f>VLOOKUP(C1657,_RESOURCE_MAP[],2,FALSE)</f>
        <v>Wi-Fi Station</v>
      </c>
      <c r="G1657" s="46" t="str">
        <f>CONCATENATE(F1657," ",VLOOKUP(E1657,_FIELDS_DESCRIPTION_MAP[],2,FALSE))</f>
        <v>Wi-Fi Station current MCS.</v>
      </c>
      <c r="H1657" s="32" t="s">
        <v>570</v>
      </c>
      <c r="I1657" s="32" t="s">
        <v>572</v>
      </c>
      <c r="J1657" s="32" t="s">
        <v>1</v>
      </c>
      <c r="K1657" s="34" t="s">
        <v>1</v>
      </c>
      <c r="L1657" s="34" t="s">
        <v>1303</v>
      </c>
      <c r="M1657" s="34" t="s">
        <v>1</v>
      </c>
      <c r="N1657" s="52" t="str">
        <f t="shared" si="27"/>
        <v xml:space="preserve">Possible values are 0-23. </v>
      </c>
    </row>
    <row r="1658" spans="1:14" s="1" customFormat="1" x14ac:dyDescent="0.25">
      <c r="A1658" s="33">
        <f>VLOOKUP(C1658,_RESOURCE_MAP[],3,FALSE)</f>
        <v>3</v>
      </c>
      <c r="B1658" s="25" t="str">
        <f>IFERROR(VLOOKUP(C1658,_PACKAGES_MAP[],3,FALSE),"-")</f>
        <v>-</v>
      </c>
      <c r="C1658" s="32" t="s">
        <v>84</v>
      </c>
      <c r="D1658" s="32" t="s">
        <v>22</v>
      </c>
      <c r="E1658" s="32" t="s">
        <v>789</v>
      </c>
      <c r="F1658" s="32" t="str">
        <f>VLOOKUP(C1658,_RESOURCE_MAP[],2,FALSE)</f>
        <v>Wi-Fi Station</v>
      </c>
      <c r="G1658" s="46" t="str">
        <f>CONCATENATE(F1658," ",VLOOKUP(E1658,_FIELDS_DESCRIPTION_MAP[],2,FALSE))</f>
        <v>Wi-Fi Station current transmit physical rate.</v>
      </c>
      <c r="H1658" s="32" t="s">
        <v>570</v>
      </c>
      <c r="I1658" s="32" t="s">
        <v>572</v>
      </c>
      <c r="J1658" s="32" t="s">
        <v>1</v>
      </c>
      <c r="K1658" s="34" t="s">
        <v>1</v>
      </c>
      <c r="L1658" s="34" t="s">
        <v>1</v>
      </c>
      <c r="M1658" s="34" t="s">
        <v>1</v>
      </c>
      <c r="N1658" s="52" t="str">
        <f t="shared" si="27"/>
        <v>-</v>
      </c>
    </row>
    <row r="1659" spans="1:14" s="1" customFormat="1" x14ac:dyDescent="0.25">
      <c r="A1659" s="33">
        <f>VLOOKUP(C1659,_RESOURCE_MAP[],3,FALSE)</f>
        <v>3</v>
      </c>
      <c r="B1659" s="25" t="str">
        <f>IFERROR(VLOOKUP(C1659,_PACKAGES_MAP[],3,FALSE),"-")</f>
        <v>-</v>
      </c>
      <c r="C1659" s="32" t="s">
        <v>84</v>
      </c>
      <c r="D1659" s="32" t="s">
        <v>22</v>
      </c>
      <c r="E1659" s="32" t="s">
        <v>790</v>
      </c>
      <c r="F1659" s="32" t="str">
        <f>VLOOKUP(C1659,_RESOURCE_MAP[],2,FALSE)</f>
        <v>Wi-Fi Station</v>
      </c>
      <c r="G1659" s="46" t="str">
        <f>CONCATENATE(F1659," ",VLOOKUP(E1659,_FIELDS_DESCRIPTION_MAP[],2,FALSE))</f>
        <v>Wi-Fi Station current received signal strength (RSSI).</v>
      </c>
      <c r="H1659" s="32" t="s">
        <v>570</v>
      </c>
      <c r="I1659" s="32" t="s">
        <v>572</v>
      </c>
      <c r="J1659" s="32" t="s">
        <v>1</v>
      </c>
      <c r="K1659" s="34" t="s">
        <v>1</v>
      </c>
      <c r="L1659" s="34" t="s">
        <v>1</v>
      </c>
      <c r="M1659" s="34" t="s">
        <v>1305</v>
      </c>
      <c r="N1659" s="52" t="str">
        <f t="shared" si="27"/>
        <v>Format is expressed in dBm.</v>
      </c>
    </row>
    <row r="1660" spans="1:14" s="1" customFormat="1" x14ac:dyDescent="0.25">
      <c r="A1660" s="33">
        <f>VLOOKUP(C1660,_RESOURCE_MAP[],3,FALSE)</f>
        <v>3</v>
      </c>
      <c r="B1660" s="25" t="str">
        <f>IFERROR(VLOOKUP(C1660,_PACKAGES_MAP[],3,FALSE),"-")</f>
        <v>-</v>
      </c>
      <c r="C1660" s="32" t="s">
        <v>84</v>
      </c>
      <c r="D1660" s="32" t="s">
        <v>22</v>
      </c>
      <c r="E1660" s="32" t="s">
        <v>792</v>
      </c>
      <c r="F1660" s="32" t="str">
        <f>VLOOKUP(C1660,_RESOURCE_MAP[],2,FALSE)</f>
        <v>Wi-Fi Station</v>
      </c>
      <c r="G1660" s="46" t="str">
        <f>CONCATENATE(F1660," ",VLOOKUP(E1660,_FIELDS_DESCRIPTION_MAP[],2,FALSE))</f>
        <v>Wi-Fi Station current MIMO spatial streams.</v>
      </c>
      <c r="H1660" s="32" t="s">
        <v>570</v>
      </c>
      <c r="I1660" s="32" t="s">
        <v>572</v>
      </c>
      <c r="J1660" s="32" t="s">
        <v>1</v>
      </c>
      <c r="K1660" s="34" t="s">
        <v>1</v>
      </c>
      <c r="L1660" s="34" t="s">
        <v>1306</v>
      </c>
      <c r="M1660" s="34" t="s">
        <v>1</v>
      </c>
      <c r="N1660" s="52" t="str">
        <f t="shared" si="27"/>
        <v xml:space="preserve">Possible values are 1-4. </v>
      </c>
    </row>
    <row r="1661" spans="1:14" s="1" customFormat="1" x14ac:dyDescent="0.25">
      <c r="A1661" s="33">
        <f>VLOOKUP(C1661,_RESOURCE_MAP[],3,FALSE)</f>
        <v>3</v>
      </c>
      <c r="B1661" s="25" t="str">
        <f>IFERROR(VLOOKUP(C1661,_PACKAGES_MAP[],3,FALSE),"-")</f>
        <v>-</v>
      </c>
      <c r="C1661" s="32" t="s">
        <v>84</v>
      </c>
      <c r="D1661" s="32" t="s">
        <v>22</v>
      </c>
      <c r="E1661" s="32" t="s">
        <v>793</v>
      </c>
      <c r="F1661" s="32" t="str">
        <f>VLOOKUP(C1661,_RESOURCE_MAP[],2,FALSE)</f>
        <v>Wi-Fi Station</v>
      </c>
      <c r="G1661" s="46" t="str">
        <f>CONCATENATE(F1661," ",VLOOKUP(E1661,_FIELDS_DESCRIPTION_MAP[],2,FALSE))</f>
        <v>Wi-Fi Station current standard.</v>
      </c>
      <c r="H1661" s="32" t="s">
        <v>565</v>
      </c>
      <c r="I1661" s="32" t="s">
        <v>572</v>
      </c>
      <c r="J1661" s="32" t="s">
        <v>1</v>
      </c>
      <c r="K1661" s="34" t="s">
        <v>1</v>
      </c>
      <c r="L1661" s="34" t="s">
        <v>1307</v>
      </c>
      <c r="M1661" s="34" t="s">
        <v>1</v>
      </c>
      <c r="N1661" s="52" t="str">
        <f t="shared" si="27"/>
        <v xml:space="preserve">Possible values are "802.11b", "802.11g", "802.11n", "802.11a" or "802.11ac". </v>
      </c>
    </row>
    <row r="1662" spans="1:14" s="1" customFormat="1" x14ac:dyDescent="0.25">
      <c r="A1662" s="33">
        <f>VLOOKUP(C1662,_RESOURCE_MAP[],3,FALSE)</f>
        <v>3</v>
      </c>
      <c r="B1662" s="25" t="str">
        <f>IFERROR(VLOOKUP(C1662,_PACKAGES_MAP[],3,FALSE),"-")</f>
        <v>-</v>
      </c>
      <c r="C1662" s="32" t="s">
        <v>84</v>
      </c>
      <c r="D1662" s="32" t="s">
        <v>22</v>
      </c>
      <c r="E1662" s="32" t="s">
        <v>586</v>
      </c>
      <c r="F1662" s="32" t="str">
        <f>VLOOKUP(C1662,_RESOURCE_MAP[],2,FALSE)</f>
        <v>Wi-Fi Station</v>
      </c>
      <c r="G1662" s="46" t="str">
        <f>CONCATENATE(F1662," ",VLOOKUP(E1662,_FIELDS_DESCRIPTION_MAP[],2,FALSE))</f>
        <v>Wi-Fi Station operational status.</v>
      </c>
      <c r="H1662" s="32" t="s">
        <v>565</v>
      </c>
      <c r="I1662" s="32" t="s">
        <v>572</v>
      </c>
      <c r="J1662" s="32" t="s">
        <v>1</v>
      </c>
      <c r="K1662" s="34" t="s">
        <v>1</v>
      </c>
      <c r="L1662" s="34" t="s">
        <v>1289</v>
      </c>
      <c r="M1662" s="34" t="s">
        <v>1</v>
      </c>
      <c r="N1662" s="52" t="str">
        <f t="shared" si="27"/>
        <v xml:space="preserve">Possible values are "Active", "Disabled", "Error". </v>
      </c>
    </row>
    <row r="1663" spans="1:14" s="1" customFormat="1" x14ac:dyDescent="0.25">
      <c r="A1663" s="33">
        <f>VLOOKUP(C1663,_RESOURCE_MAP[],3,FALSE)</f>
        <v>3</v>
      </c>
      <c r="B1663" s="25" t="str">
        <f>IFERROR(VLOOKUP(C1663,_PACKAGES_MAP[],3,FALSE),"-")</f>
        <v>-</v>
      </c>
      <c r="C1663" s="32" t="s">
        <v>85</v>
      </c>
      <c r="D1663" s="32" t="s">
        <v>20</v>
      </c>
      <c r="E1663" s="32" t="s">
        <v>569</v>
      </c>
      <c r="F1663" s="32" t="str">
        <f>VLOOKUP(C1663,_RESOURCE_MAP[],2,FALSE)</f>
        <v>WAN Interface</v>
      </c>
      <c r="G1663" s="46" t="str">
        <f>CONCATENATE(F1663," ",VLOOKUP(E1663,_FIELDS_DESCRIPTION_MAP[],2,FALSE))</f>
        <v>WAN Interface maximum number of returned entries.</v>
      </c>
      <c r="H1663" s="32" t="s">
        <v>570</v>
      </c>
      <c r="I1663" s="32" t="s">
        <v>563</v>
      </c>
      <c r="J1663" s="32" t="s">
        <v>561</v>
      </c>
      <c r="K1663" s="34" t="s">
        <v>1186</v>
      </c>
      <c r="L1663" s="34" t="s">
        <v>1187</v>
      </c>
      <c r="M1663" s="34" t="s">
        <v>1</v>
      </c>
      <c r="N1663" s="52" t="str">
        <f t="shared" si="27"/>
        <v xml:space="preserve">Default Value is "0". Possible values are "0" to fetch all entries or positive integer. </v>
      </c>
    </row>
    <row r="1664" spans="1:14" s="1" customFormat="1" x14ac:dyDescent="0.25">
      <c r="A1664" s="33">
        <f>VLOOKUP(C1664,_RESOURCE_MAP[],3,FALSE)</f>
        <v>3</v>
      </c>
      <c r="B1664" s="25" t="str">
        <f>IFERROR(VLOOKUP(C1664,_PACKAGES_MAP[],3,FALSE),"-")</f>
        <v>-</v>
      </c>
      <c r="C1664" s="32" t="s">
        <v>85</v>
      </c>
      <c r="D1664" s="32" t="s">
        <v>20</v>
      </c>
      <c r="E1664" s="32" t="s">
        <v>20</v>
      </c>
      <c r="F1664" s="32" t="str">
        <f>VLOOKUP(C1664,_RESOURCE_MAP[],2,FALSE)</f>
        <v>WAN Interface</v>
      </c>
      <c r="G1664" s="46" t="str">
        <f>CONCATENATE(F1664," ",VLOOKUP(E1664,_FIELDS_DESCRIPTION_MAP[],2,FALSE))</f>
        <v>WAN Interface list of entries.</v>
      </c>
      <c r="H1664" s="32" t="s">
        <v>20</v>
      </c>
      <c r="I1664" s="32" t="s">
        <v>572</v>
      </c>
      <c r="J1664" s="32" t="s">
        <v>1</v>
      </c>
      <c r="K1664" s="34" t="s">
        <v>1</v>
      </c>
      <c r="L1664" s="34" t="s">
        <v>1</v>
      </c>
      <c r="M1664" s="34" t="s">
        <v>1</v>
      </c>
      <c r="N1664" s="52" t="str">
        <f t="shared" si="27"/>
        <v>-</v>
      </c>
    </row>
    <row r="1665" spans="1:14" s="1" customFormat="1" x14ac:dyDescent="0.25">
      <c r="A1665" s="33">
        <f>VLOOKUP(C1665,_RESOURCE_MAP[],3,FALSE)</f>
        <v>3</v>
      </c>
      <c r="B1665" s="25" t="str">
        <f>IFERROR(VLOOKUP(C1665,_PACKAGES_MAP[],3,FALSE),"-")</f>
        <v>-</v>
      </c>
      <c r="C1665" s="32" t="s">
        <v>85</v>
      </c>
      <c r="D1665" s="32" t="s">
        <v>20</v>
      </c>
      <c r="E1665" s="32" t="s">
        <v>571</v>
      </c>
      <c r="F1665" s="32" t="str">
        <f>VLOOKUP(C1665,_RESOURCE_MAP[],2,FALSE)</f>
        <v>WAN Interface</v>
      </c>
      <c r="G1665" s="46" t="str">
        <f>CONCATENATE(F1665," ",VLOOKUP(E1665,_FIELDS_DESCRIPTION_MAP[],2,FALSE))</f>
        <v>WAN Interface list start offset.</v>
      </c>
      <c r="H1665" s="32" t="s">
        <v>570</v>
      </c>
      <c r="I1665" s="32" t="s">
        <v>563</v>
      </c>
      <c r="J1665" s="32" t="s">
        <v>561</v>
      </c>
      <c r="K1665" s="34" t="s">
        <v>1186</v>
      </c>
      <c r="L1665" s="34" t="s">
        <v>1187</v>
      </c>
      <c r="M1665" s="34" t="s">
        <v>1</v>
      </c>
      <c r="N1665" s="52" t="str">
        <f t="shared" si="27"/>
        <v xml:space="preserve">Default Value is "0". Possible values are "0" to fetch all entries or positive integer. </v>
      </c>
    </row>
    <row r="1666" spans="1:14" s="1" customFormat="1" x14ac:dyDescent="0.25">
      <c r="A1666" s="33">
        <f>VLOOKUP(C1666,_RESOURCE_MAP[],3,FALSE)</f>
        <v>3</v>
      </c>
      <c r="B1666" s="25" t="str">
        <f>IFERROR(VLOOKUP(C1666,_PACKAGES_MAP[],3,FALSE),"-")</f>
        <v>-</v>
      </c>
      <c r="C1666" s="32" t="s">
        <v>86</v>
      </c>
      <c r="D1666" s="32" t="s">
        <v>22</v>
      </c>
      <c r="E1666" s="32" t="s">
        <v>566</v>
      </c>
      <c r="F1666" s="32" t="str">
        <f>VLOOKUP(C1666,_RESOURCE_MAP[],2,FALSE)</f>
        <v>DOCSIS WAN Interface</v>
      </c>
      <c r="G1666" s="46" t="str">
        <f>CONCATENATE(F1666," ",VLOOKUP(E1666,_FIELDS_DESCRIPTION_MAP[],2,FALSE))</f>
        <v>DOCSIS WAN Interface administrative status.</v>
      </c>
      <c r="H1666" s="32" t="s">
        <v>567</v>
      </c>
      <c r="I1666" s="32" t="s">
        <v>572</v>
      </c>
      <c r="J1666" s="32" t="s">
        <v>1</v>
      </c>
      <c r="K1666" s="34" t="s">
        <v>1</v>
      </c>
      <c r="L1666" s="34" t="s">
        <v>1184</v>
      </c>
      <c r="M1666" s="34" t="s">
        <v>1</v>
      </c>
      <c r="N1666" s="52" t="str">
        <f t="shared" si="27"/>
        <v xml:space="preserve">Possible values are "true" or "false". </v>
      </c>
    </row>
    <row r="1667" spans="1:14" s="1" customFormat="1" x14ac:dyDescent="0.25">
      <c r="A1667" s="33">
        <f>VLOOKUP(C1667,_RESOURCE_MAP[],3,FALSE)</f>
        <v>3</v>
      </c>
      <c r="B1667" s="25" t="str">
        <f>IFERROR(VLOOKUP(C1667,_PACKAGES_MAP[],3,FALSE),"-")</f>
        <v>-</v>
      </c>
      <c r="C1667" s="32" t="s">
        <v>86</v>
      </c>
      <c r="D1667" s="32" t="s">
        <v>22</v>
      </c>
      <c r="E1667" s="32" t="s">
        <v>558</v>
      </c>
      <c r="F1667" s="32" t="str">
        <f>VLOOKUP(C1667,_RESOURCE_MAP[],2,FALSE)</f>
        <v>DOCSIS WAN Interface</v>
      </c>
      <c r="G1667" s="46" t="str">
        <f>CONCATENATE(F1667," ",VLOOKUP(E1667,_FIELDS_DESCRIPTION_MAP[],2,FALSE))</f>
        <v>DOCSIS WAN Interface unique identifier.</v>
      </c>
      <c r="H1667" s="32" t="s">
        <v>565</v>
      </c>
      <c r="I1667" s="32" t="s">
        <v>572</v>
      </c>
      <c r="J1667" s="32" t="s">
        <v>1</v>
      </c>
      <c r="K1667" s="34" t="s">
        <v>1</v>
      </c>
      <c r="L1667" s="34" t="s">
        <v>1194</v>
      </c>
      <c r="M1667" s="34" t="s">
        <v>1193</v>
      </c>
      <c r="N1667" s="52" t="str">
        <f t="shared" si="27"/>
        <v>Possible values are any string with length from 1 up to 64 chars. Format is 1 up to 64 chars.</v>
      </c>
    </row>
    <row r="1668" spans="1:14" s="1" customFormat="1" x14ac:dyDescent="0.25">
      <c r="A1668" s="33">
        <f>VLOOKUP(C1668,_RESOURCE_MAP[],3,FALSE)</f>
        <v>3</v>
      </c>
      <c r="B1668" s="25" t="str">
        <f>IFERROR(VLOOKUP(C1668,_PACKAGES_MAP[],3,FALSE),"-")</f>
        <v>-</v>
      </c>
      <c r="C1668" s="32" t="s">
        <v>86</v>
      </c>
      <c r="D1668" s="32" t="s">
        <v>22</v>
      </c>
      <c r="E1668" s="32" t="s">
        <v>669</v>
      </c>
      <c r="F1668" s="32" t="str">
        <f>VLOOKUP(C1668,_RESOURCE_MAP[],2,FALSE)</f>
        <v>DOCSIS WAN Interface</v>
      </c>
      <c r="G1668" s="46" t="str">
        <f>CONCATENATE(F1668," ",VLOOKUP(E1668,_FIELDS_DESCRIPTION_MAP[],2,FALSE))</f>
        <v>DOCSIS WAN Interface mode.</v>
      </c>
      <c r="H1668" s="32" t="s">
        <v>20</v>
      </c>
      <c r="I1668" s="32" t="s">
        <v>572</v>
      </c>
      <c r="J1668" s="32" t="s">
        <v>1</v>
      </c>
      <c r="K1668" s="34" t="s">
        <v>1</v>
      </c>
      <c r="L1668" s="34" t="s">
        <v>1249</v>
      </c>
      <c r="M1668" s="34" t="s">
        <v>1</v>
      </c>
      <c r="N1668" s="52" t="str">
        <f t="shared" si="27"/>
        <v xml:space="preserve">Possible values are "DOCSIS 3.1" or "DOCSIS 3.0". </v>
      </c>
    </row>
    <row r="1669" spans="1:14" s="1" customFormat="1" x14ac:dyDescent="0.25">
      <c r="A1669" s="33">
        <f>VLOOKUP(C1669,_RESOURCE_MAP[],3,FALSE)</f>
        <v>3</v>
      </c>
      <c r="B1669" s="25" t="str">
        <f>IFERROR(VLOOKUP(C1669,_PACKAGES_MAP[],3,FALSE),"-")</f>
        <v>-</v>
      </c>
      <c r="C1669" s="32" t="s">
        <v>86</v>
      </c>
      <c r="D1669" s="32" t="s">
        <v>22</v>
      </c>
      <c r="E1669" s="32" t="s">
        <v>360</v>
      </c>
      <c r="F1669" s="32" t="str">
        <f>VLOOKUP(C1669,_RESOURCE_MAP[],2,FALSE)</f>
        <v>DOCSIS WAN Interface</v>
      </c>
      <c r="G1669" s="46" t="str">
        <f>CONCATENATE(F1669," ",VLOOKUP(E1669,_FIELDS_DESCRIPTION_MAP[],2,FALSE))</f>
        <v>DOCSIS WAN Interface name (alias).</v>
      </c>
      <c r="H1669" s="32" t="s">
        <v>565</v>
      </c>
      <c r="I1669" s="32" t="s">
        <v>572</v>
      </c>
      <c r="J1669" s="32" t="s">
        <v>1</v>
      </c>
      <c r="K1669" s="34" t="s">
        <v>1</v>
      </c>
      <c r="L1669" s="34" t="s">
        <v>1194</v>
      </c>
      <c r="M1669" s="34" t="s">
        <v>1</v>
      </c>
      <c r="N1669" s="52" t="str">
        <f t="shared" si="27"/>
        <v xml:space="preserve">Possible values are any string with length from 1 up to 64 chars. </v>
      </c>
    </row>
    <row r="1670" spans="1:14" s="1" customFormat="1" x14ac:dyDescent="0.25">
      <c r="A1670" s="33">
        <f>VLOOKUP(C1670,_RESOURCE_MAP[],3,FALSE)</f>
        <v>3</v>
      </c>
      <c r="B1670" s="25" t="str">
        <f>IFERROR(VLOOKUP(C1670,_PACKAGES_MAP[],3,FALSE),"-")</f>
        <v>-</v>
      </c>
      <c r="C1670" s="32" t="s">
        <v>86</v>
      </c>
      <c r="D1670" s="32" t="s">
        <v>22</v>
      </c>
      <c r="E1670" s="32" t="s">
        <v>633</v>
      </c>
      <c r="F1670" s="32" t="str">
        <f>VLOOKUP(C1670,_RESOURCE_MAP[],2,FALSE)</f>
        <v>DOCSIS WAN Interface</v>
      </c>
      <c r="G1670" s="46" t="str">
        <f>CONCATENATE(F1670," ",VLOOKUP(E1670,_FIELDS_DESCRIPTION_MAP[],2,FALSE))</f>
        <v>DOCSIS WAN Interface received bytes count.</v>
      </c>
      <c r="H1670" s="32" t="s">
        <v>570</v>
      </c>
      <c r="I1670" s="32" t="s">
        <v>572</v>
      </c>
      <c r="J1670" s="32" t="s">
        <v>1</v>
      </c>
      <c r="K1670" s="34" t="s">
        <v>1</v>
      </c>
      <c r="L1670" s="34" t="s">
        <v>1205</v>
      </c>
      <c r="M1670" s="34" t="s">
        <v>1</v>
      </c>
      <c r="N1670" s="52" t="str">
        <f t="shared" si="27"/>
        <v xml:space="preserve">Possible values are &gt;= 0. </v>
      </c>
    </row>
    <row r="1671" spans="1:14" s="1" customFormat="1" x14ac:dyDescent="0.25">
      <c r="A1671" s="33">
        <f>VLOOKUP(C1671,_RESOURCE_MAP[],3,FALSE)</f>
        <v>3</v>
      </c>
      <c r="B1671" s="25" t="str">
        <f>IFERROR(VLOOKUP(C1671,_PACKAGES_MAP[],3,FALSE),"-")</f>
        <v>-</v>
      </c>
      <c r="C1671" s="32" t="s">
        <v>86</v>
      </c>
      <c r="D1671" s="32" t="s">
        <v>22</v>
      </c>
      <c r="E1671" s="32" t="s">
        <v>632</v>
      </c>
      <c r="F1671" s="32" t="str">
        <f>VLOOKUP(C1671,_RESOURCE_MAP[],2,FALSE)</f>
        <v>DOCSIS WAN Interface</v>
      </c>
      <c r="G1671" s="46" t="str">
        <f>CONCATENATE(F1671," ",VLOOKUP(E1671,_FIELDS_DESCRIPTION_MAP[],2,FALSE))</f>
        <v>DOCSIS WAN Interface transmitted bytes count.</v>
      </c>
      <c r="H1671" s="32" t="s">
        <v>570</v>
      </c>
      <c r="I1671" s="32" t="s">
        <v>572</v>
      </c>
      <c r="J1671" s="32" t="s">
        <v>1</v>
      </c>
      <c r="K1671" s="34" t="s">
        <v>1</v>
      </c>
      <c r="L1671" s="34" t="s">
        <v>1205</v>
      </c>
      <c r="M1671" s="34" t="s">
        <v>1</v>
      </c>
      <c r="N1671" s="52" t="str">
        <f t="shared" si="27"/>
        <v xml:space="preserve">Possible values are &gt;= 0. </v>
      </c>
    </row>
    <row r="1672" spans="1:14" s="1" customFormat="1" x14ac:dyDescent="0.25">
      <c r="A1672" s="33">
        <f>VLOOKUP(C1672,_RESOURCE_MAP[],3,FALSE)</f>
        <v>3</v>
      </c>
      <c r="B1672" s="25" t="str">
        <f>IFERROR(VLOOKUP(C1672,_PACKAGES_MAP[],3,FALSE),"-")</f>
        <v>-</v>
      </c>
      <c r="C1672" s="32" t="s">
        <v>86</v>
      </c>
      <c r="D1672" s="32" t="s">
        <v>22</v>
      </c>
      <c r="E1672" s="32" t="s">
        <v>698</v>
      </c>
      <c r="F1672" s="32" t="str">
        <f>VLOOKUP(C1672,_RESOURCE_MAP[],2,FALSE)</f>
        <v>DOCSIS WAN Interface</v>
      </c>
      <c r="G1672" s="46" t="str">
        <f>CONCATENATE(F1672," ",VLOOKUP(E1672,_FIELDS_DESCRIPTION_MAP[],2,FALSE))</f>
        <v>DOCSIS WAN Interface received frames count.</v>
      </c>
      <c r="H1672" s="32" t="s">
        <v>570</v>
      </c>
      <c r="I1672" s="32" t="s">
        <v>572</v>
      </c>
      <c r="J1672" s="32" t="s">
        <v>1</v>
      </c>
      <c r="K1672" s="34" t="s">
        <v>1</v>
      </c>
      <c r="L1672" s="34" t="s">
        <v>1205</v>
      </c>
      <c r="M1672" s="34" t="s">
        <v>1</v>
      </c>
      <c r="N1672" s="52" t="str">
        <f t="shared" si="27"/>
        <v xml:space="preserve">Possible values are &gt;= 0. </v>
      </c>
    </row>
    <row r="1673" spans="1:14" s="1" customFormat="1" x14ac:dyDescent="0.25">
      <c r="A1673" s="33">
        <f>VLOOKUP(C1673,_RESOURCE_MAP[],3,FALSE)</f>
        <v>3</v>
      </c>
      <c r="B1673" s="25" t="str">
        <f>IFERROR(VLOOKUP(C1673,_PACKAGES_MAP[],3,FALSE),"-")</f>
        <v>-</v>
      </c>
      <c r="C1673" s="32" t="s">
        <v>86</v>
      </c>
      <c r="D1673" s="32" t="s">
        <v>22</v>
      </c>
      <c r="E1673" s="32" t="s">
        <v>697</v>
      </c>
      <c r="F1673" s="32" t="str">
        <f>VLOOKUP(C1673,_RESOURCE_MAP[],2,FALSE)</f>
        <v>DOCSIS WAN Interface</v>
      </c>
      <c r="G1673" s="46" t="str">
        <f>CONCATENATE(F1673," ",VLOOKUP(E1673,_FIELDS_DESCRIPTION_MAP[],2,FALSE))</f>
        <v>DOCSIS WAN Interface transmitted frames count.</v>
      </c>
      <c r="H1673" s="32" t="s">
        <v>570</v>
      </c>
      <c r="I1673" s="32" t="s">
        <v>572</v>
      </c>
      <c r="J1673" s="32" t="s">
        <v>1</v>
      </c>
      <c r="K1673" s="34" t="s">
        <v>1</v>
      </c>
      <c r="L1673" s="34" t="s">
        <v>1205</v>
      </c>
      <c r="M1673" s="34" t="s">
        <v>1</v>
      </c>
      <c r="N1673" s="52" t="str">
        <f t="shared" si="27"/>
        <v xml:space="preserve">Possible values are &gt;= 0. </v>
      </c>
    </row>
    <row r="1674" spans="1:14" s="1" customFormat="1" x14ac:dyDescent="0.25">
      <c r="A1674" s="33">
        <f>VLOOKUP(C1674,_RESOURCE_MAP[],3,FALSE)</f>
        <v>3</v>
      </c>
      <c r="B1674" s="25" t="str">
        <f>IFERROR(VLOOKUP(C1674,_PACKAGES_MAP[],3,FALSE),"-")</f>
        <v>-</v>
      </c>
      <c r="C1674" s="32" t="s">
        <v>86</v>
      </c>
      <c r="D1674" s="32" t="s">
        <v>22</v>
      </c>
      <c r="E1674" s="32" t="s">
        <v>757</v>
      </c>
      <c r="F1674" s="32" t="str">
        <f>VLOOKUP(C1674,_RESOURCE_MAP[],2,FALSE)</f>
        <v>DOCSIS WAN Interface</v>
      </c>
      <c r="G1674" s="46" t="str">
        <f>CONCATENATE(F1674," ",VLOOKUP(E1674,_FIELDS_DESCRIPTION_MAP[],2,FALSE))</f>
        <v>DOCSIS WAN Interface protocol in use.</v>
      </c>
      <c r="H1674" s="32" t="s">
        <v>565</v>
      </c>
      <c r="I1674" s="32" t="s">
        <v>572</v>
      </c>
      <c r="J1674" s="32" t="s">
        <v>1</v>
      </c>
      <c r="K1674" s="34" t="s">
        <v>1</v>
      </c>
      <c r="L1674" s="34" t="s">
        <v>1249</v>
      </c>
      <c r="M1674" s="34" t="s">
        <v>1</v>
      </c>
      <c r="N1674" s="52" t="str">
        <f t="shared" si="27"/>
        <v xml:space="preserve">Possible values are "DOCSIS 3.1" or "DOCSIS 3.0". </v>
      </c>
    </row>
    <row r="1675" spans="1:14" s="1" customFormat="1" x14ac:dyDescent="0.25">
      <c r="A1675" s="33">
        <f>VLOOKUP(C1675,_RESOURCE_MAP[],3,FALSE)</f>
        <v>3</v>
      </c>
      <c r="B1675" s="25" t="str">
        <f>IFERROR(VLOOKUP(C1675,_PACKAGES_MAP[],3,FALSE),"-")</f>
        <v>-</v>
      </c>
      <c r="C1675" s="32" t="s">
        <v>86</v>
      </c>
      <c r="D1675" s="32" t="s">
        <v>22</v>
      </c>
      <c r="E1675" s="32" t="s">
        <v>798</v>
      </c>
      <c r="F1675" s="32" t="str">
        <f>VLOOKUP(C1675,_RESOURCE_MAP[],2,FALSE)</f>
        <v>DOCSIS WAN Interface</v>
      </c>
      <c r="G1675" s="46" t="str">
        <f>CONCATENATE(F1675," ",VLOOKUP(E1675,_FIELDS_DESCRIPTION_MAP[],2,FALSE))</f>
        <v>DOCSIS WAN Interface current Signal to Noise Ratio (SNR).</v>
      </c>
      <c r="H1675" s="32" t="s">
        <v>570</v>
      </c>
      <c r="I1675" s="32" t="s">
        <v>572</v>
      </c>
      <c r="J1675" s="32" t="s">
        <v>1</v>
      </c>
      <c r="K1675" s="34" t="s">
        <v>1</v>
      </c>
      <c r="L1675" s="34" t="s">
        <v>1</v>
      </c>
      <c r="M1675" s="34" t="s">
        <v>1308</v>
      </c>
      <c r="N1675" s="52" t="str">
        <f t="shared" si="27"/>
        <v>Format is expressed in dB.</v>
      </c>
    </row>
    <row r="1676" spans="1:14" s="1" customFormat="1" x14ac:dyDescent="0.25">
      <c r="A1676" s="33">
        <f>VLOOKUP(C1676,_RESOURCE_MAP[],3,FALSE)</f>
        <v>3</v>
      </c>
      <c r="B1676" s="25" t="str">
        <f>IFERROR(VLOOKUP(C1676,_PACKAGES_MAP[],3,FALSE),"-")</f>
        <v>-</v>
      </c>
      <c r="C1676" s="32" t="s">
        <v>86</v>
      </c>
      <c r="D1676" s="32" t="s">
        <v>22</v>
      </c>
      <c r="E1676" s="32" t="s">
        <v>586</v>
      </c>
      <c r="F1676" s="32" t="str">
        <f>VLOOKUP(C1676,_RESOURCE_MAP[],2,FALSE)</f>
        <v>DOCSIS WAN Interface</v>
      </c>
      <c r="G1676" s="46" t="str">
        <f>CONCATENATE(F1676," ",VLOOKUP(E1676,_FIELDS_DESCRIPTION_MAP[],2,FALSE))</f>
        <v>DOCSIS WAN Interface operational status.</v>
      </c>
      <c r="H1676" s="32" t="s">
        <v>565</v>
      </c>
      <c r="I1676" s="32" t="s">
        <v>572</v>
      </c>
      <c r="J1676" s="32" t="s">
        <v>1</v>
      </c>
      <c r="K1676" s="34" t="s">
        <v>1</v>
      </c>
      <c r="L1676" s="34" t="s">
        <v>1289</v>
      </c>
      <c r="M1676" s="34" t="s">
        <v>1</v>
      </c>
      <c r="N1676" s="52" t="str">
        <f t="shared" si="27"/>
        <v xml:space="preserve">Possible values are "Active", "Disabled", "Error". </v>
      </c>
    </row>
    <row r="1677" spans="1:14" s="1" customFormat="1" x14ac:dyDescent="0.25">
      <c r="A1677" s="33">
        <f>VLOOKUP(C1677,_RESOURCE_MAP[],3,FALSE)</f>
        <v>3</v>
      </c>
      <c r="B1677" s="25" t="str">
        <f>IFERROR(VLOOKUP(C1677,_PACKAGES_MAP[],3,FALSE),"-")</f>
        <v>-</v>
      </c>
      <c r="C1677" s="32" t="s">
        <v>86</v>
      </c>
      <c r="D1677" s="32" t="s">
        <v>22</v>
      </c>
      <c r="E1677" s="32" t="s">
        <v>796</v>
      </c>
      <c r="F1677" s="32" t="str">
        <f>VLOOKUP(C1677,_RESOURCE_MAP[],2,FALSE)</f>
        <v>DOCSIS WAN Interface</v>
      </c>
      <c r="G1677" s="46" t="str">
        <f>CONCATENATE(F1677," ",VLOOKUP(E1677,_FIELDS_DESCRIPTION_MAP[],2,FALSE))</f>
        <v>DOCSIS WAN Interface current downstream sync speed.</v>
      </c>
      <c r="H1677" s="32" t="s">
        <v>570</v>
      </c>
      <c r="I1677" s="32" t="s">
        <v>572</v>
      </c>
      <c r="J1677" s="32" t="s">
        <v>1</v>
      </c>
      <c r="K1677" s="34" t="s">
        <v>1</v>
      </c>
      <c r="L1677" s="34" t="s">
        <v>1205</v>
      </c>
      <c r="M1677" s="34" t="s">
        <v>1287</v>
      </c>
      <c r="N1677" s="52" t="str">
        <f t="shared" si="27"/>
        <v>Possible values are &gt;= 0. Format is expressed in bps.</v>
      </c>
    </row>
    <row r="1678" spans="1:14" s="1" customFormat="1" x14ac:dyDescent="0.25">
      <c r="A1678" s="33">
        <f>VLOOKUP(C1678,_RESOURCE_MAP[],3,FALSE)</f>
        <v>3</v>
      </c>
      <c r="B1678" s="25" t="str">
        <f>IFERROR(VLOOKUP(C1678,_PACKAGES_MAP[],3,FALSE),"-")</f>
        <v>-</v>
      </c>
      <c r="C1678" s="32" t="s">
        <v>86</v>
      </c>
      <c r="D1678" s="32" t="s">
        <v>22</v>
      </c>
      <c r="E1678" s="32" t="s">
        <v>797</v>
      </c>
      <c r="F1678" s="32" t="str">
        <f>VLOOKUP(C1678,_RESOURCE_MAP[],2,FALSE)</f>
        <v>DOCSIS WAN Interface</v>
      </c>
      <c r="G1678" s="46" t="str">
        <f>CONCATENATE(F1678," ",VLOOKUP(E1678,_FIELDS_DESCRIPTION_MAP[],2,FALSE))</f>
        <v>DOCSIS WAN Interface current upstream sync speed.</v>
      </c>
      <c r="H1678" s="32" t="s">
        <v>570</v>
      </c>
      <c r="I1678" s="32" t="s">
        <v>572</v>
      </c>
      <c r="J1678" s="32" t="s">
        <v>1</v>
      </c>
      <c r="K1678" s="34" t="s">
        <v>1</v>
      </c>
      <c r="L1678" s="34" t="s">
        <v>1205</v>
      </c>
      <c r="M1678" s="34" t="s">
        <v>1287</v>
      </c>
      <c r="N1678" s="52" t="str">
        <f t="shared" si="27"/>
        <v>Possible values are &gt;= 0. Format is expressed in bps.</v>
      </c>
    </row>
    <row r="1679" spans="1:14" s="1" customFormat="1" x14ac:dyDescent="0.25">
      <c r="A1679" s="33">
        <f>VLOOKUP(C1679,_RESOURCE_MAP[],3,FALSE)</f>
        <v>3</v>
      </c>
      <c r="B1679" s="25" t="str">
        <f>IFERROR(VLOOKUP(C1679,_PACKAGES_MAP[],3,FALSE),"-")</f>
        <v>-</v>
      </c>
      <c r="C1679" s="32" t="s">
        <v>86</v>
      </c>
      <c r="D1679" s="32" t="s">
        <v>22</v>
      </c>
      <c r="E1679" s="32" t="s">
        <v>759</v>
      </c>
      <c r="F1679" s="32" t="str">
        <f>VLOOKUP(C1679,_RESOURCE_MAP[],2,FALSE)</f>
        <v>DOCSIS WAN Interface</v>
      </c>
      <c r="G1679" s="46" t="str">
        <f>CONCATENATE(F1679," ",VLOOKUP(E1679,_FIELDS_DESCRIPTION_MAP[],2,FALSE))</f>
        <v>DOCSIS WAN Interface system uptime.</v>
      </c>
      <c r="H1679" s="32" t="s">
        <v>570</v>
      </c>
      <c r="I1679" s="32" t="s">
        <v>572</v>
      </c>
      <c r="J1679" s="32" t="s">
        <v>1</v>
      </c>
      <c r="K1679" s="34" t="s">
        <v>1</v>
      </c>
      <c r="L1679" s="34" t="s">
        <v>1205</v>
      </c>
      <c r="M1679" s="34" t="s">
        <v>1206</v>
      </c>
      <c r="N1679" s="52" t="str">
        <f t="shared" si="27"/>
        <v>Possible values are &gt;= 0. Format is expressed in seconds.</v>
      </c>
    </row>
    <row r="1680" spans="1:14" s="1" customFormat="1" x14ac:dyDescent="0.25">
      <c r="A1680" s="33">
        <f>VLOOKUP(C1680,_RESOURCE_MAP[],3,FALSE)</f>
        <v>3</v>
      </c>
      <c r="B1680" s="25" t="str">
        <f>IFERROR(VLOOKUP(C1680,_PACKAGES_MAP[],3,FALSE),"-")</f>
        <v>-</v>
      </c>
      <c r="C1680" s="32" t="s">
        <v>86</v>
      </c>
      <c r="D1680" s="32" t="s">
        <v>21</v>
      </c>
      <c r="E1680" s="32" t="s">
        <v>566</v>
      </c>
      <c r="F1680" s="32" t="str">
        <f>VLOOKUP(C1680,_RESOURCE_MAP[],2,FALSE)</f>
        <v>DOCSIS WAN Interface</v>
      </c>
      <c r="G1680" s="46" t="str">
        <f>CONCATENATE(F1680," ",VLOOKUP(E1680,_FIELDS_DESCRIPTION_MAP[],2,FALSE))</f>
        <v>DOCSIS WAN Interface administrative status.</v>
      </c>
      <c r="H1680" s="32" t="s">
        <v>567</v>
      </c>
      <c r="I1680" s="32" t="s">
        <v>564</v>
      </c>
      <c r="J1680" s="32" t="s">
        <v>561</v>
      </c>
      <c r="K1680" s="34" t="s">
        <v>1658</v>
      </c>
      <c r="L1680" s="34" t="s">
        <v>1184</v>
      </c>
      <c r="M1680" s="34" t="s">
        <v>1</v>
      </c>
      <c r="N1680" s="52" t="str">
        <f t="shared" si="27"/>
        <v xml:space="preserve">Default Value is "the existing configuration". Possible values are "true" or "false". </v>
      </c>
    </row>
    <row r="1681" spans="1:14" s="1" customFormat="1" x14ac:dyDescent="0.25">
      <c r="A1681" s="33">
        <f>VLOOKUP(C1681,_RESOURCE_MAP[],3,FALSE)</f>
        <v>3</v>
      </c>
      <c r="B1681" s="25" t="str">
        <f>IFERROR(VLOOKUP(C1681,_PACKAGES_MAP[],3,FALSE),"-")</f>
        <v>-</v>
      </c>
      <c r="C1681" s="32" t="s">
        <v>86</v>
      </c>
      <c r="D1681" s="32" t="s">
        <v>21</v>
      </c>
      <c r="E1681" s="32" t="s">
        <v>669</v>
      </c>
      <c r="F1681" s="32" t="str">
        <f>VLOOKUP(C1681,_RESOURCE_MAP[],2,FALSE)</f>
        <v>DOCSIS WAN Interface</v>
      </c>
      <c r="G1681" s="46" t="str">
        <f>CONCATENATE(F1681," ",VLOOKUP(E1681,_FIELDS_DESCRIPTION_MAP[],2,FALSE))</f>
        <v>DOCSIS WAN Interface mode.</v>
      </c>
      <c r="H1681" s="32" t="s">
        <v>20</v>
      </c>
      <c r="I1681" s="32" t="s">
        <v>564</v>
      </c>
      <c r="J1681" s="32" t="s">
        <v>561</v>
      </c>
      <c r="K1681" s="34" t="s">
        <v>1658</v>
      </c>
      <c r="L1681" s="34" t="s">
        <v>1249</v>
      </c>
      <c r="M1681" s="34" t="s">
        <v>1</v>
      </c>
      <c r="N1681" s="52" t="str">
        <f t="shared" si="27"/>
        <v xml:space="preserve">Default Value is "the existing configuration". Possible values are "DOCSIS 3.1" or "DOCSIS 3.0". </v>
      </c>
    </row>
    <row r="1682" spans="1:14" s="1" customFormat="1" x14ac:dyDescent="0.25">
      <c r="A1682" s="33">
        <f>VLOOKUP(C1682,_RESOURCE_MAP[],3,FALSE)</f>
        <v>3</v>
      </c>
      <c r="B1682" s="25" t="str">
        <f>IFERROR(VLOOKUP(C1682,_PACKAGES_MAP[],3,FALSE),"-")</f>
        <v>-</v>
      </c>
      <c r="C1682" s="32" t="s">
        <v>86</v>
      </c>
      <c r="D1682" s="32" t="s">
        <v>21</v>
      </c>
      <c r="E1682" s="32" t="s">
        <v>360</v>
      </c>
      <c r="F1682" s="32" t="str">
        <f>VLOOKUP(C1682,_RESOURCE_MAP[],2,FALSE)</f>
        <v>DOCSIS WAN Interface</v>
      </c>
      <c r="G1682" s="46" t="str">
        <f>CONCATENATE(F1682," ",VLOOKUP(E1682,_FIELDS_DESCRIPTION_MAP[],2,FALSE))</f>
        <v>DOCSIS WAN Interface name (alias).</v>
      </c>
      <c r="H1682" s="32" t="s">
        <v>565</v>
      </c>
      <c r="I1682" s="32" t="s">
        <v>564</v>
      </c>
      <c r="J1682" s="32" t="s">
        <v>561</v>
      </c>
      <c r="K1682" s="34" t="s">
        <v>1658</v>
      </c>
      <c r="L1682" s="34" t="s">
        <v>1194</v>
      </c>
      <c r="M1682" s="34" t="s">
        <v>1</v>
      </c>
      <c r="N1682" s="52" t="str">
        <f t="shared" si="27"/>
        <v xml:space="preserve">Default Value is "the existing configuration". Possible values are any string with length from 1 up to 64 chars. </v>
      </c>
    </row>
    <row r="1683" spans="1:14" s="1" customFormat="1" x14ac:dyDescent="0.25">
      <c r="A1683" s="33">
        <f>VLOOKUP(C1683,_RESOURCE_MAP[],3,FALSE)</f>
        <v>3</v>
      </c>
      <c r="B1683" s="25" t="str">
        <f>IFERROR(VLOOKUP(C1683,_PACKAGES_MAP[],3,FALSE),"-")</f>
        <v>-</v>
      </c>
      <c r="C1683" s="32" t="s">
        <v>87</v>
      </c>
      <c r="D1683" s="32" t="s">
        <v>22</v>
      </c>
      <c r="E1683" s="32" t="s">
        <v>755</v>
      </c>
      <c r="F1683" s="32" t="str">
        <f>VLOOKUP(C1683,_RESOURCE_MAP[],2,FALSE)</f>
        <v>Ethernet WAN Interface</v>
      </c>
      <c r="G1683" s="46" t="str">
        <f>CONCATENATE(F1683," ",VLOOKUP(E1683,_FIELDS_DESCRIPTION_MAP[],2,FALSE))</f>
        <v>Ethernet WAN Interface auto-negotation administrative status.</v>
      </c>
      <c r="H1683" s="32" t="s">
        <v>567</v>
      </c>
      <c r="I1683" s="32" t="s">
        <v>572</v>
      </c>
      <c r="J1683" s="32" t="s">
        <v>1</v>
      </c>
      <c r="K1683" s="34" t="s">
        <v>1</v>
      </c>
      <c r="L1683" s="34" t="s">
        <v>1184</v>
      </c>
      <c r="M1683" s="34" t="s">
        <v>1</v>
      </c>
      <c r="N1683" s="52" t="str">
        <f t="shared" si="27"/>
        <v xml:space="preserve">Possible values are "true" or "false". </v>
      </c>
    </row>
    <row r="1684" spans="1:14" s="1" customFormat="1" x14ac:dyDescent="0.25">
      <c r="A1684" s="33">
        <f>VLOOKUP(C1684,_RESOURCE_MAP[],3,FALSE)</f>
        <v>3</v>
      </c>
      <c r="B1684" s="25" t="str">
        <f>IFERROR(VLOOKUP(C1684,_PACKAGES_MAP[],3,FALSE),"-")</f>
        <v>-</v>
      </c>
      <c r="C1684" s="32" t="s">
        <v>87</v>
      </c>
      <c r="D1684" s="32" t="s">
        <v>22</v>
      </c>
      <c r="E1684" s="32" t="s">
        <v>756</v>
      </c>
      <c r="F1684" s="32" t="str">
        <f>VLOOKUP(C1684,_RESOURCE_MAP[],2,FALSE)</f>
        <v>Ethernet WAN Interface</v>
      </c>
      <c r="G1684" s="46" t="str">
        <f>CONCATENATE(F1684," ",VLOOKUP(E1684,_FIELDS_DESCRIPTION_MAP[],2,FALSE))</f>
        <v>Ethernet WAN Interface duplex mode.</v>
      </c>
      <c r="H1684" s="32" t="s">
        <v>20</v>
      </c>
      <c r="I1684" s="32" t="s">
        <v>572</v>
      </c>
      <c r="J1684" s="32" t="s">
        <v>1</v>
      </c>
      <c r="K1684" s="34" t="s">
        <v>1</v>
      </c>
      <c r="L1684" s="34" t="s">
        <v>1227</v>
      </c>
      <c r="M1684" s="34" t="s">
        <v>1</v>
      </c>
      <c r="N1684" s="52" t="str">
        <f t="shared" ref="N1684:N1747" si="28">IF(AND(K1684="-",L1684="-",M1684="-"),"-",CONCATENATE(IF(K1684="-","",CONCATENATE("Default Value is """,K1684,""". ")),IF(L1684="-","",CONCATENATE("Possible values are ",L1684,". ")),IF(M1684="-","",CONCATENATE("Format is ",M1684,"."))))</f>
        <v xml:space="preserve">Possible values are "Full" or "Half". </v>
      </c>
    </row>
    <row r="1685" spans="1:14" s="1" customFormat="1" x14ac:dyDescent="0.25">
      <c r="A1685" s="33">
        <f>VLOOKUP(C1685,_RESOURCE_MAP[],3,FALSE)</f>
        <v>3</v>
      </c>
      <c r="B1685" s="25" t="str">
        <f>IFERROR(VLOOKUP(C1685,_PACKAGES_MAP[],3,FALSE),"-")</f>
        <v>-</v>
      </c>
      <c r="C1685" s="32" t="s">
        <v>87</v>
      </c>
      <c r="D1685" s="32" t="s">
        <v>22</v>
      </c>
      <c r="E1685" s="32" t="s">
        <v>566</v>
      </c>
      <c r="F1685" s="32" t="str">
        <f>VLOOKUP(C1685,_RESOURCE_MAP[],2,FALSE)</f>
        <v>Ethernet WAN Interface</v>
      </c>
      <c r="G1685" s="46" t="str">
        <f>CONCATENATE(F1685," ",VLOOKUP(E1685,_FIELDS_DESCRIPTION_MAP[],2,FALSE))</f>
        <v>Ethernet WAN Interface administrative status.</v>
      </c>
      <c r="H1685" s="32" t="s">
        <v>567</v>
      </c>
      <c r="I1685" s="32" t="s">
        <v>572</v>
      </c>
      <c r="J1685" s="32" t="s">
        <v>1</v>
      </c>
      <c r="K1685" s="34" t="s">
        <v>1</v>
      </c>
      <c r="L1685" s="34" t="s">
        <v>1184</v>
      </c>
      <c r="M1685" s="34" t="s">
        <v>1</v>
      </c>
      <c r="N1685" s="52" t="str">
        <f t="shared" si="28"/>
        <v xml:space="preserve">Possible values are "true" or "false". </v>
      </c>
    </row>
    <row r="1686" spans="1:14" s="1" customFormat="1" x14ac:dyDescent="0.25">
      <c r="A1686" s="33">
        <f>VLOOKUP(C1686,_RESOURCE_MAP[],3,FALSE)</f>
        <v>3</v>
      </c>
      <c r="B1686" s="25" t="str">
        <f>IFERROR(VLOOKUP(C1686,_PACKAGES_MAP[],3,FALSE),"-")</f>
        <v>-</v>
      </c>
      <c r="C1686" s="32" t="s">
        <v>87</v>
      </c>
      <c r="D1686" s="32" t="s">
        <v>22</v>
      </c>
      <c r="E1686" s="32" t="s">
        <v>754</v>
      </c>
      <c r="F1686" s="32" t="str">
        <f>VLOOKUP(C1686,_RESOURCE_MAP[],2,FALSE)</f>
        <v>Ethernet WAN Interface</v>
      </c>
      <c r="G1686" s="46" t="str">
        <f>CONCATENATE(F1686," ",VLOOKUP(E1686,_FIELDS_DESCRIPTION_MAP[],2,FALSE))</f>
        <v>Ethernet WAN Interface Energy Efficient Ethernet (EEE) administrative status.</v>
      </c>
      <c r="H1686" s="32" t="s">
        <v>567</v>
      </c>
      <c r="I1686" s="32" t="s">
        <v>572</v>
      </c>
      <c r="J1686" s="32" t="s">
        <v>1</v>
      </c>
      <c r="K1686" s="34" t="s">
        <v>1</v>
      </c>
      <c r="L1686" s="34" t="s">
        <v>1184</v>
      </c>
      <c r="M1686" s="34" t="s">
        <v>1</v>
      </c>
      <c r="N1686" s="52" t="str">
        <f t="shared" si="28"/>
        <v xml:space="preserve">Possible values are "true" or "false". </v>
      </c>
    </row>
    <row r="1687" spans="1:14" s="1" customFormat="1" x14ac:dyDescent="0.25">
      <c r="A1687" s="33">
        <f>VLOOKUP(C1687,_RESOURCE_MAP[],3,FALSE)</f>
        <v>3</v>
      </c>
      <c r="B1687" s="25" t="str">
        <f>IFERROR(VLOOKUP(C1687,_PACKAGES_MAP[],3,FALSE),"-")</f>
        <v>-</v>
      </c>
      <c r="C1687" s="32" t="s">
        <v>87</v>
      </c>
      <c r="D1687" s="32" t="s">
        <v>22</v>
      </c>
      <c r="E1687" s="32" t="s">
        <v>558</v>
      </c>
      <c r="F1687" s="32" t="str">
        <f>VLOOKUP(C1687,_RESOURCE_MAP[],2,FALSE)</f>
        <v>Ethernet WAN Interface</v>
      </c>
      <c r="G1687" s="46" t="str">
        <f>CONCATENATE(F1687," ",VLOOKUP(E1687,_FIELDS_DESCRIPTION_MAP[],2,FALSE))</f>
        <v>Ethernet WAN Interface unique identifier.</v>
      </c>
      <c r="H1687" s="32" t="s">
        <v>565</v>
      </c>
      <c r="I1687" s="32" t="s">
        <v>572</v>
      </c>
      <c r="J1687" s="32" t="s">
        <v>1</v>
      </c>
      <c r="K1687" s="34" t="s">
        <v>1</v>
      </c>
      <c r="L1687" s="34" t="s">
        <v>1194</v>
      </c>
      <c r="M1687" s="34" t="s">
        <v>1193</v>
      </c>
      <c r="N1687" s="52" t="str">
        <f t="shared" si="28"/>
        <v>Possible values are any string with length from 1 up to 64 chars. Format is 1 up to 64 chars.</v>
      </c>
    </row>
    <row r="1688" spans="1:14" s="1" customFormat="1" x14ac:dyDescent="0.25">
      <c r="A1688" s="33">
        <f>VLOOKUP(C1688,_RESOURCE_MAP[],3,FALSE)</f>
        <v>3</v>
      </c>
      <c r="B1688" s="25" t="str">
        <f>IFERROR(VLOOKUP(C1688,_PACKAGES_MAP[],3,FALSE),"-")</f>
        <v>-</v>
      </c>
      <c r="C1688" s="32" t="s">
        <v>87</v>
      </c>
      <c r="D1688" s="32" t="s">
        <v>22</v>
      </c>
      <c r="E1688" s="32" t="s">
        <v>669</v>
      </c>
      <c r="F1688" s="32" t="str">
        <f>VLOOKUP(C1688,_RESOURCE_MAP[],2,FALSE)</f>
        <v>Ethernet WAN Interface</v>
      </c>
      <c r="G1688" s="46" t="str">
        <f>CONCATENATE(F1688," ",VLOOKUP(E1688,_FIELDS_DESCRIPTION_MAP[],2,FALSE))</f>
        <v>Ethernet WAN Interface mode.</v>
      </c>
      <c r="H1688" s="32" t="s">
        <v>20</v>
      </c>
      <c r="I1688" s="32" t="s">
        <v>572</v>
      </c>
      <c r="J1688" s="32" t="s">
        <v>1</v>
      </c>
      <c r="K1688" s="34" t="s">
        <v>1</v>
      </c>
      <c r="L1688" s="34" t="s">
        <v>1248</v>
      </c>
      <c r="M1688" s="34" t="s">
        <v>1</v>
      </c>
      <c r="N1688" s="52" t="str">
        <f t="shared" si="28"/>
        <v xml:space="preserve">Possible values are "GigabitEthernet", "FastEthernet" or "Ethernet". </v>
      </c>
    </row>
    <row r="1689" spans="1:14" s="1" customFormat="1" x14ac:dyDescent="0.25">
      <c r="A1689" s="33">
        <f>VLOOKUP(C1689,_RESOURCE_MAP[],3,FALSE)</f>
        <v>3</v>
      </c>
      <c r="B1689" s="25" t="str">
        <f>IFERROR(VLOOKUP(C1689,_PACKAGES_MAP[],3,FALSE),"-")</f>
        <v>-</v>
      </c>
      <c r="C1689" s="32" t="s">
        <v>87</v>
      </c>
      <c r="D1689" s="32" t="s">
        <v>22</v>
      </c>
      <c r="E1689" s="32" t="s">
        <v>360</v>
      </c>
      <c r="F1689" s="32" t="str">
        <f>VLOOKUP(C1689,_RESOURCE_MAP[],2,FALSE)</f>
        <v>Ethernet WAN Interface</v>
      </c>
      <c r="G1689" s="46" t="str">
        <f>CONCATENATE(F1689," ",VLOOKUP(E1689,_FIELDS_DESCRIPTION_MAP[],2,FALSE))</f>
        <v>Ethernet WAN Interface name (alias).</v>
      </c>
      <c r="H1689" s="32" t="s">
        <v>565</v>
      </c>
      <c r="I1689" s="32" t="s">
        <v>572</v>
      </c>
      <c r="J1689" s="32" t="s">
        <v>1</v>
      </c>
      <c r="K1689" s="34" t="s">
        <v>1</v>
      </c>
      <c r="L1689" s="34" t="s">
        <v>1194</v>
      </c>
      <c r="M1689" s="34" t="s">
        <v>1</v>
      </c>
      <c r="N1689" s="52" t="str">
        <f t="shared" si="28"/>
        <v xml:space="preserve">Possible values are any string with length from 1 up to 64 chars. </v>
      </c>
    </row>
    <row r="1690" spans="1:14" s="1" customFormat="1" x14ac:dyDescent="0.25">
      <c r="A1690" s="33">
        <f>VLOOKUP(C1690,_RESOURCE_MAP[],3,FALSE)</f>
        <v>3</v>
      </c>
      <c r="B1690" s="25" t="str">
        <f>IFERROR(VLOOKUP(C1690,_PACKAGES_MAP[],3,FALSE),"-")</f>
        <v>-</v>
      </c>
      <c r="C1690" s="32" t="s">
        <v>87</v>
      </c>
      <c r="D1690" s="32" t="s">
        <v>22</v>
      </c>
      <c r="E1690" s="32" t="s">
        <v>633</v>
      </c>
      <c r="F1690" s="32" t="str">
        <f>VLOOKUP(C1690,_RESOURCE_MAP[],2,FALSE)</f>
        <v>Ethernet WAN Interface</v>
      </c>
      <c r="G1690" s="46" t="str">
        <f>CONCATENATE(F1690," ",VLOOKUP(E1690,_FIELDS_DESCRIPTION_MAP[],2,FALSE))</f>
        <v>Ethernet WAN Interface received bytes count.</v>
      </c>
      <c r="H1690" s="32" t="s">
        <v>570</v>
      </c>
      <c r="I1690" s="32" t="s">
        <v>572</v>
      </c>
      <c r="J1690" s="32" t="s">
        <v>1</v>
      </c>
      <c r="K1690" s="34" t="s">
        <v>1</v>
      </c>
      <c r="L1690" s="34" t="s">
        <v>1205</v>
      </c>
      <c r="M1690" s="34" t="s">
        <v>1</v>
      </c>
      <c r="N1690" s="52" t="str">
        <f t="shared" si="28"/>
        <v xml:space="preserve">Possible values are &gt;= 0. </v>
      </c>
    </row>
    <row r="1691" spans="1:14" s="1" customFormat="1" x14ac:dyDescent="0.25">
      <c r="A1691" s="33">
        <f>VLOOKUP(C1691,_RESOURCE_MAP[],3,FALSE)</f>
        <v>3</v>
      </c>
      <c r="B1691" s="25" t="str">
        <f>IFERROR(VLOOKUP(C1691,_PACKAGES_MAP[],3,FALSE),"-")</f>
        <v>-</v>
      </c>
      <c r="C1691" s="32" t="s">
        <v>87</v>
      </c>
      <c r="D1691" s="32" t="s">
        <v>22</v>
      </c>
      <c r="E1691" s="32" t="s">
        <v>632</v>
      </c>
      <c r="F1691" s="32" t="str">
        <f>VLOOKUP(C1691,_RESOURCE_MAP[],2,FALSE)</f>
        <v>Ethernet WAN Interface</v>
      </c>
      <c r="G1691" s="46" t="str">
        <f>CONCATENATE(F1691," ",VLOOKUP(E1691,_FIELDS_DESCRIPTION_MAP[],2,FALSE))</f>
        <v>Ethernet WAN Interface transmitted bytes count.</v>
      </c>
      <c r="H1691" s="32" t="s">
        <v>570</v>
      </c>
      <c r="I1691" s="32" t="s">
        <v>572</v>
      </c>
      <c r="J1691" s="32" t="s">
        <v>1</v>
      </c>
      <c r="K1691" s="34" t="s">
        <v>1</v>
      </c>
      <c r="L1691" s="34" t="s">
        <v>1205</v>
      </c>
      <c r="M1691" s="34" t="s">
        <v>1</v>
      </c>
      <c r="N1691" s="52" t="str">
        <f t="shared" si="28"/>
        <v xml:space="preserve">Possible values are &gt;= 0. </v>
      </c>
    </row>
    <row r="1692" spans="1:14" s="1" customFormat="1" x14ac:dyDescent="0.25">
      <c r="A1692" s="33">
        <f>VLOOKUP(C1692,_RESOURCE_MAP[],3,FALSE)</f>
        <v>3</v>
      </c>
      <c r="B1692" s="25" t="str">
        <f>IFERROR(VLOOKUP(C1692,_PACKAGES_MAP[],3,FALSE),"-")</f>
        <v>-</v>
      </c>
      <c r="C1692" s="32" t="s">
        <v>87</v>
      </c>
      <c r="D1692" s="32" t="s">
        <v>22</v>
      </c>
      <c r="E1692" s="32" t="s">
        <v>698</v>
      </c>
      <c r="F1692" s="32" t="str">
        <f>VLOOKUP(C1692,_RESOURCE_MAP[],2,FALSE)</f>
        <v>Ethernet WAN Interface</v>
      </c>
      <c r="G1692" s="46" t="str">
        <f>CONCATENATE(F1692," ",VLOOKUP(E1692,_FIELDS_DESCRIPTION_MAP[],2,FALSE))</f>
        <v>Ethernet WAN Interface received frames count.</v>
      </c>
      <c r="H1692" s="32" t="s">
        <v>570</v>
      </c>
      <c r="I1692" s="32" t="s">
        <v>572</v>
      </c>
      <c r="J1692" s="32" t="s">
        <v>1</v>
      </c>
      <c r="K1692" s="34" t="s">
        <v>1</v>
      </c>
      <c r="L1692" s="34" t="s">
        <v>1205</v>
      </c>
      <c r="M1692" s="34" t="s">
        <v>1</v>
      </c>
      <c r="N1692" s="52" t="str">
        <f t="shared" si="28"/>
        <v xml:space="preserve">Possible values are &gt;= 0. </v>
      </c>
    </row>
    <row r="1693" spans="1:14" s="1" customFormat="1" x14ac:dyDescent="0.25">
      <c r="A1693" s="33">
        <f>VLOOKUP(C1693,_RESOURCE_MAP[],3,FALSE)</f>
        <v>3</v>
      </c>
      <c r="B1693" s="25" t="str">
        <f>IFERROR(VLOOKUP(C1693,_PACKAGES_MAP[],3,FALSE),"-")</f>
        <v>-</v>
      </c>
      <c r="C1693" s="32" t="s">
        <v>87</v>
      </c>
      <c r="D1693" s="32" t="s">
        <v>22</v>
      </c>
      <c r="E1693" s="32" t="s">
        <v>697</v>
      </c>
      <c r="F1693" s="32" t="str">
        <f>VLOOKUP(C1693,_RESOURCE_MAP[],2,FALSE)</f>
        <v>Ethernet WAN Interface</v>
      </c>
      <c r="G1693" s="46" t="str">
        <f>CONCATENATE(F1693," ",VLOOKUP(E1693,_FIELDS_DESCRIPTION_MAP[],2,FALSE))</f>
        <v>Ethernet WAN Interface transmitted frames count.</v>
      </c>
      <c r="H1693" s="32" t="s">
        <v>570</v>
      </c>
      <c r="I1693" s="32" t="s">
        <v>572</v>
      </c>
      <c r="J1693" s="32" t="s">
        <v>1</v>
      </c>
      <c r="K1693" s="34" t="s">
        <v>1</v>
      </c>
      <c r="L1693" s="34" t="s">
        <v>1205</v>
      </c>
      <c r="M1693" s="34" t="s">
        <v>1</v>
      </c>
      <c r="N1693" s="52" t="str">
        <f t="shared" si="28"/>
        <v xml:space="preserve">Possible values are &gt;= 0. </v>
      </c>
    </row>
    <row r="1694" spans="1:14" s="1" customFormat="1" x14ac:dyDescent="0.25">
      <c r="A1694" s="33">
        <f>VLOOKUP(C1694,_RESOURCE_MAP[],3,FALSE)</f>
        <v>3</v>
      </c>
      <c r="B1694" s="25" t="str">
        <f>IFERROR(VLOOKUP(C1694,_PACKAGES_MAP[],3,FALSE),"-")</f>
        <v>-</v>
      </c>
      <c r="C1694" s="32" t="s">
        <v>87</v>
      </c>
      <c r="D1694" s="32" t="s">
        <v>22</v>
      </c>
      <c r="E1694" s="32" t="s">
        <v>758</v>
      </c>
      <c r="F1694" s="32" t="str">
        <f>VLOOKUP(C1694,_RESOURCE_MAP[],2,FALSE)</f>
        <v>Ethernet WAN Interface</v>
      </c>
      <c r="G1694" s="46" t="str">
        <f>CONCATENATE(F1694," ",VLOOKUP(E1694,_FIELDS_DESCRIPTION_MAP[],2,FALSE))</f>
        <v>Ethernet WAN Interface duplex mode in use.</v>
      </c>
      <c r="H1694" s="32" t="s">
        <v>565</v>
      </c>
      <c r="I1694" s="32" t="s">
        <v>572</v>
      </c>
      <c r="J1694" s="32" t="s">
        <v>1</v>
      </c>
      <c r="K1694" s="34" t="s">
        <v>1</v>
      </c>
      <c r="L1694" s="34" t="s">
        <v>1227</v>
      </c>
      <c r="M1694" s="34" t="s">
        <v>1</v>
      </c>
      <c r="N1694" s="52" t="str">
        <f t="shared" si="28"/>
        <v xml:space="preserve">Possible values are "Full" or "Half". </v>
      </c>
    </row>
    <row r="1695" spans="1:14" s="1" customFormat="1" x14ac:dyDescent="0.25">
      <c r="A1695" s="33">
        <f>VLOOKUP(C1695,_RESOURCE_MAP[],3,FALSE)</f>
        <v>3</v>
      </c>
      <c r="B1695" s="25" t="str">
        <f>IFERROR(VLOOKUP(C1695,_PACKAGES_MAP[],3,FALSE),"-")</f>
        <v>-</v>
      </c>
      <c r="C1695" s="32" t="s">
        <v>87</v>
      </c>
      <c r="D1695" s="32" t="s">
        <v>22</v>
      </c>
      <c r="E1695" s="32" t="s">
        <v>757</v>
      </c>
      <c r="F1695" s="32" t="str">
        <f>VLOOKUP(C1695,_RESOURCE_MAP[],2,FALSE)</f>
        <v>Ethernet WAN Interface</v>
      </c>
      <c r="G1695" s="46" t="str">
        <f>CONCATENATE(F1695," ",VLOOKUP(E1695,_FIELDS_DESCRIPTION_MAP[],2,FALSE))</f>
        <v>Ethernet WAN Interface protocol in use.</v>
      </c>
      <c r="H1695" s="32" t="s">
        <v>565</v>
      </c>
      <c r="I1695" s="32" t="s">
        <v>572</v>
      </c>
      <c r="J1695" s="32" t="s">
        <v>1</v>
      </c>
      <c r="K1695" s="34" t="s">
        <v>1</v>
      </c>
      <c r="L1695" s="34" t="s">
        <v>1302</v>
      </c>
      <c r="M1695" s="34" t="s">
        <v>1</v>
      </c>
      <c r="N1695" s="52" t="str">
        <f t="shared" si="28"/>
        <v xml:space="preserve">Possible values are "Ethernet", "FastEthernet" or "GigabitEthernet". </v>
      </c>
    </row>
    <row r="1696" spans="1:14" s="1" customFormat="1" x14ac:dyDescent="0.25">
      <c r="A1696" s="33">
        <f>VLOOKUP(C1696,_RESOURCE_MAP[],3,FALSE)</f>
        <v>3</v>
      </c>
      <c r="B1696" s="25" t="str">
        <f>IFERROR(VLOOKUP(C1696,_PACKAGES_MAP[],3,FALSE),"-")</f>
        <v>-</v>
      </c>
      <c r="C1696" s="32" t="s">
        <v>87</v>
      </c>
      <c r="D1696" s="32" t="s">
        <v>22</v>
      </c>
      <c r="E1696" s="32" t="s">
        <v>586</v>
      </c>
      <c r="F1696" s="32" t="str">
        <f>VLOOKUP(C1696,_RESOURCE_MAP[],2,FALSE)</f>
        <v>Ethernet WAN Interface</v>
      </c>
      <c r="G1696" s="46" t="str">
        <f>CONCATENATE(F1696," ",VLOOKUP(E1696,_FIELDS_DESCRIPTION_MAP[],2,FALSE))</f>
        <v>Ethernet WAN Interface operational status.</v>
      </c>
      <c r="H1696" s="32" t="s">
        <v>565</v>
      </c>
      <c r="I1696" s="32" t="s">
        <v>572</v>
      </c>
      <c r="J1696" s="32" t="s">
        <v>1</v>
      </c>
      <c r="K1696" s="34" t="s">
        <v>1</v>
      </c>
      <c r="L1696" s="34" t="s">
        <v>1289</v>
      </c>
      <c r="M1696" s="34" t="s">
        <v>1</v>
      </c>
      <c r="N1696" s="52" t="str">
        <f t="shared" si="28"/>
        <v xml:space="preserve">Possible values are "Active", "Disabled", "Error". </v>
      </c>
    </row>
    <row r="1697" spans="1:14" s="1" customFormat="1" x14ac:dyDescent="0.25">
      <c r="A1697" s="33">
        <f>VLOOKUP(C1697,_RESOURCE_MAP[],3,FALSE)</f>
        <v>3</v>
      </c>
      <c r="B1697" s="25" t="str">
        <f>IFERROR(VLOOKUP(C1697,_PACKAGES_MAP[],3,FALSE),"-")</f>
        <v>-</v>
      </c>
      <c r="C1697" s="32" t="s">
        <v>87</v>
      </c>
      <c r="D1697" s="32" t="s">
        <v>22</v>
      </c>
      <c r="E1697" s="32" t="s">
        <v>759</v>
      </c>
      <c r="F1697" s="32" t="str">
        <f>VLOOKUP(C1697,_RESOURCE_MAP[],2,FALSE)</f>
        <v>Ethernet WAN Interface</v>
      </c>
      <c r="G1697" s="46" t="str">
        <f>CONCATENATE(F1697," ",VLOOKUP(E1697,_FIELDS_DESCRIPTION_MAP[],2,FALSE))</f>
        <v>Ethernet WAN Interface system uptime.</v>
      </c>
      <c r="H1697" s="32" t="s">
        <v>570</v>
      </c>
      <c r="I1697" s="32" t="s">
        <v>572</v>
      </c>
      <c r="J1697" s="32" t="s">
        <v>1</v>
      </c>
      <c r="K1697" s="34" t="s">
        <v>1</v>
      </c>
      <c r="L1697" s="34" t="s">
        <v>1205</v>
      </c>
      <c r="M1697" s="34" t="s">
        <v>1206</v>
      </c>
      <c r="N1697" s="52" t="str">
        <f t="shared" si="28"/>
        <v>Possible values are &gt;= 0. Format is expressed in seconds.</v>
      </c>
    </row>
    <row r="1698" spans="1:14" s="1" customFormat="1" x14ac:dyDescent="0.25">
      <c r="A1698" s="33">
        <f>VLOOKUP(C1698,_RESOURCE_MAP[],3,FALSE)</f>
        <v>3</v>
      </c>
      <c r="B1698" s="25" t="str">
        <f>IFERROR(VLOOKUP(C1698,_PACKAGES_MAP[],3,FALSE),"-")</f>
        <v>-</v>
      </c>
      <c r="C1698" s="32" t="s">
        <v>87</v>
      </c>
      <c r="D1698" s="32" t="s">
        <v>21</v>
      </c>
      <c r="E1698" s="32" t="s">
        <v>755</v>
      </c>
      <c r="F1698" s="32" t="str">
        <f>VLOOKUP(C1698,_RESOURCE_MAP[],2,FALSE)</f>
        <v>Ethernet WAN Interface</v>
      </c>
      <c r="G1698" s="46" t="str">
        <f>CONCATENATE(F1698," ",VLOOKUP(E1698,_FIELDS_DESCRIPTION_MAP[],2,FALSE))</f>
        <v>Ethernet WAN Interface auto-negotation administrative status.</v>
      </c>
      <c r="H1698" s="32" t="s">
        <v>567</v>
      </c>
      <c r="I1698" s="32" t="s">
        <v>564</v>
      </c>
      <c r="J1698" s="32" t="s">
        <v>561</v>
      </c>
      <c r="K1698" s="34" t="s">
        <v>1658</v>
      </c>
      <c r="L1698" s="34" t="s">
        <v>1184</v>
      </c>
      <c r="M1698" s="34" t="s">
        <v>1</v>
      </c>
      <c r="N1698" s="52" t="str">
        <f t="shared" si="28"/>
        <v xml:space="preserve">Default Value is "the existing configuration". Possible values are "true" or "false". </v>
      </c>
    </row>
    <row r="1699" spans="1:14" s="1" customFormat="1" x14ac:dyDescent="0.25">
      <c r="A1699" s="33">
        <f>VLOOKUP(C1699,_RESOURCE_MAP[],3,FALSE)</f>
        <v>3</v>
      </c>
      <c r="B1699" s="25" t="str">
        <f>IFERROR(VLOOKUP(C1699,_PACKAGES_MAP[],3,FALSE),"-")</f>
        <v>-</v>
      </c>
      <c r="C1699" s="32" t="s">
        <v>87</v>
      </c>
      <c r="D1699" s="32" t="s">
        <v>21</v>
      </c>
      <c r="E1699" s="32" t="s">
        <v>756</v>
      </c>
      <c r="F1699" s="32" t="str">
        <f>VLOOKUP(C1699,_RESOURCE_MAP[],2,FALSE)</f>
        <v>Ethernet WAN Interface</v>
      </c>
      <c r="G1699" s="46" t="str">
        <f>CONCATENATE(F1699," ",VLOOKUP(E1699,_FIELDS_DESCRIPTION_MAP[],2,FALSE))</f>
        <v>Ethernet WAN Interface duplex mode.</v>
      </c>
      <c r="H1699" s="32" t="s">
        <v>20</v>
      </c>
      <c r="I1699" s="32" t="s">
        <v>564</v>
      </c>
      <c r="J1699" s="32" t="s">
        <v>561</v>
      </c>
      <c r="K1699" s="34" t="s">
        <v>1658</v>
      </c>
      <c r="L1699" s="34" t="s">
        <v>1227</v>
      </c>
      <c r="M1699" s="34" t="s">
        <v>1</v>
      </c>
      <c r="N1699" s="52" t="str">
        <f t="shared" si="28"/>
        <v xml:space="preserve">Default Value is "the existing configuration". Possible values are "Full" or "Half". </v>
      </c>
    </row>
    <row r="1700" spans="1:14" s="1" customFormat="1" x14ac:dyDescent="0.25">
      <c r="A1700" s="33">
        <f>VLOOKUP(C1700,_RESOURCE_MAP[],3,FALSE)</f>
        <v>3</v>
      </c>
      <c r="B1700" s="25" t="str">
        <f>IFERROR(VLOOKUP(C1700,_PACKAGES_MAP[],3,FALSE),"-")</f>
        <v>-</v>
      </c>
      <c r="C1700" s="32" t="s">
        <v>87</v>
      </c>
      <c r="D1700" s="32" t="s">
        <v>21</v>
      </c>
      <c r="E1700" s="32" t="s">
        <v>566</v>
      </c>
      <c r="F1700" s="32" t="str">
        <f>VLOOKUP(C1700,_RESOURCE_MAP[],2,FALSE)</f>
        <v>Ethernet WAN Interface</v>
      </c>
      <c r="G1700" s="46" t="str">
        <f>CONCATENATE(F1700," ",VLOOKUP(E1700,_FIELDS_DESCRIPTION_MAP[],2,FALSE))</f>
        <v>Ethernet WAN Interface administrative status.</v>
      </c>
      <c r="H1700" s="32" t="s">
        <v>567</v>
      </c>
      <c r="I1700" s="32" t="s">
        <v>564</v>
      </c>
      <c r="J1700" s="32" t="s">
        <v>561</v>
      </c>
      <c r="K1700" s="34" t="s">
        <v>1658</v>
      </c>
      <c r="L1700" s="34" t="s">
        <v>1184</v>
      </c>
      <c r="M1700" s="34" t="s">
        <v>1</v>
      </c>
      <c r="N1700" s="52" t="str">
        <f t="shared" si="28"/>
        <v xml:space="preserve">Default Value is "the existing configuration". Possible values are "true" or "false". </v>
      </c>
    </row>
    <row r="1701" spans="1:14" s="1" customFormat="1" x14ac:dyDescent="0.25">
      <c r="A1701" s="33">
        <f>VLOOKUP(C1701,_RESOURCE_MAP[],3,FALSE)</f>
        <v>3</v>
      </c>
      <c r="B1701" s="25" t="str">
        <f>IFERROR(VLOOKUP(C1701,_PACKAGES_MAP[],3,FALSE),"-")</f>
        <v>-</v>
      </c>
      <c r="C1701" s="32" t="s">
        <v>87</v>
      </c>
      <c r="D1701" s="32" t="s">
        <v>21</v>
      </c>
      <c r="E1701" s="32" t="s">
        <v>754</v>
      </c>
      <c r="F1701" s="32" t="str">
        <f>VLOOKUP(C1701,_RESOURCE_MAP[],2,FALSE)</f>
        <v>Ethernet WAN Interface</v>
      </c>
      <c r="G1701" s="46" t="str">
        <f>CONCATENATE(F1701," ",VLOOKUP(E1701,_FIELDS_DESCRIPTION_MAP[],2,FALSE))</f>
        <v>Ethernet WAN Interface Energy Efficient Ethernet (EEE) administrative status.</v>
      </c>
      <c r="H1701" s="32" t="s">
        <v>567</v>
      </c>
      <c r="I1701" s="32" t="s">
        <v>564</v>
      </c>
      <c r="J1701" s="32" t="s">
        <v>561</v>
      </c>
      <c r="K1701" s="34" t="s">
        <v>1658</v>
      </c>
      <c r="L1701" s="34" t="s">
        <v>1184</v>
      </c>
      <c r="M1701" s="34" t="s">
        <v>1</v>
      </c>
      <c r="N1701" s="52" t="str">
        <f t="shared" si="28"/>
        <v xml:space="preserve">Default Value is "the existing configuration". Possible values are "true" or "false". </v>
      </c>
    </row>
    <row r="1702" spans="1:14" s="1" customFormat="1" x14ac:dyDescent="0.25">
      <c r="A1702" s="33">
        <f>VLOOKUP(C1702,_RESOURCE_MAP[],3,FALSE)</f>
        <v>3</v>
      </c>
      <c r="B1702" s="25" t="str">
        <f>IFERROR(VLOOKUP(C1702,_PACKAGES_MAP[],3,FALSE),"-")</f>
        <v>-</v>
      </c>
      <c r="C1702" s="32" t="s">
        <v>87</v>
      </c>
      <c r="D1702" s="32" t="s">
        <v>21</v>
      </c>
      <c r="E1702" s="32" t="s">
        <v>669</v>
      </c>
      <c r="F1702" s="32" t="str">
        <f>VLOOKUP(C1702,_RESOURCE_MAP[],2,FALSE)</f>
        <v>Ethernet WAN Interface</v>
      </c>
      <c r="G1702" s="46" t="str">
        <f>CONCATENATE(F1702," ",VLOOKUP(E1702,_FIELDS_DESCRIPTION_MAP[],2,FALSE))</f>
        <v>Ethernet WAN Interface mode.</v>
      </c>
      <c r="H1702" s="32" t="s">
        <v>20</v>
      </c>
      <c r="I1702" s="32" t="s">
        <v>564</v>
      </c>
      <c r="J1702" s="32" t="s">
        <v>561</v>
      </c>
      <c r="K1702" s="34" t="s">
        <v>1658</v>
      </c>
      <c r="L1702" s="34" t="s">
        <v>1248</v>
      </c>
      <c r="M1702" s="34" t="s">
        <v>1</v>
      </c>
      <c r="N1702" s="52" t="str">
        <f t="shared" si="28"/>
        <v xml:space="preserve">Default Value is "the existing configuration". Possible values are "GigabitEthernet", "FastEthernet" or "Ethernet". </v>
      </c>
    </row>
    <row r="1703" spans="1:14" s="1" customFormat="1" x14ac:dyDescent="0.25">
      <c r="A1703" s="33">
        <f>VLOOKUP(C1703,_RESOURCE_MAP[],3,FALSE)</f>
        <v>3</v>
      </c>
      <c r="B1703" s="25" t="str">
        <f>IFERROR(VLOOKUP(C1703,_PACKAGES_MAP[],3,FALSE),"-")</f>
        <v>-</v>
      </c>
      <c r="C1703" s="32" t="s">
        <v>87</v>
      </c>
      <c r="D1703" s="32" t="s">
        <v>21</v>
      </c>
      <c r="E1703" s="32" t="s">
        <v>360</v>
      </c>
      <c r="F1703" s="32" t="str">
        <f>VLOOKUP(C1703,_RESOURCE_MAP[],2,FALSE)</f>
        <v>Ethernet WAN Interface</v>
      </c>
      <c r="G1703" s="46" t="str">
        <f>CONCATENATE(F1703," ",VLOOKUP(E1703,_FIELDS_DESCRIPTION_MAP[],2,FALSE))</f>
        <v>Ethernet WAN Interface name (alias).</v>
      </c>
      <c r="H1703" s="32" t="s">
        <v>565</v>
      </c>
      <c r="I1703" s="32" t="s">
        <v>564</v>
      </c>
      <c r="J1703" s="32" t="s">
        <v>561</v>
      </c>
      <c r="K1703" s="34" t="s">
        <v>1658</v>
      </c>
      <c r="L1703" s="34" t="s">
        <v>1194</v>
      </c>
      <c r="M1703" s="34" t="s">
        <v>1</v>
      </c>
      <c r="N1703" s="52" t="str">
        <f t="shared" si="28"/>
        <v xml:space="preserve">Default Value is "the existing configuration". Possible values are any string with length from 1 up to 64 chars. </v>
      </c>
    </row>
    <row r="1704" spans="1:14" s="1" customFormat="1" x14ac:dyDescent="0.25">
      <c r="A1704" s="33">
        <f>VLOOKUP(C1704,_RESOURCE_MAP[],3,FALSE)</f>
        <v>3</v>
      </c>
      <c r="B1704" s="25" t="str">
        <f>IFERROR(VLOOKUP(C1704,_PACKAGES_MAP[],3,FALSE),"-")</f>
        <v>-</v>
      </c>
      <c r="C1704" s="32" t="s">
        <v>469</v>
      </c>
      <c r="D1704" s="32" t="s">
        <v>22</v>
      </c>
      <c r="E1704" s="32" t="s">
        <v>566</v>
      </c>
      <c r="F1704" s="32" t="str">
        <f>VLOOKUP(C1704,_RESOURCE_MAP[],2,FALSE)</f>
        <v>Fibre WAN Interface</v>
      </c>
      <c r="G1704" s="46" t="str">
        <f>CONCATENATE(F1704," ",VLOOKUP(E1704,_FIELDS_DESCRIPTION_MAP[],2,FALSE))</f>
        <v>Fibre WAN Interface administrative status.</v>
      </c>
      <c r="H1704" s="32" t="s">
        <v>567</v>
      </c>
      <c r="I1704" s="32" t="s">
        <v>572</v>
      </c>
      <c r="J1704" s="32" t="s">
        <v>1</v>
      </c>
      <c r="K1704" s="34" t="s">
        <v>1</v>
      </c>
      <c r="L1704" s="34" t="s">
        <v>1184</v>
      </c>
      <c r="M1704" s="34" t="s">
        <v>1</v>
      </c>
      <c r="N1704" s="52" t="str">
        <f t="shared" si="28"/>
        <v xml:space="preserve">Possible values are "true" or "false". </v>
      </c>
    </row>
    <row r="1705" spans="1:14" s="1" customFormat="1" x14ac:dyDescent="0.25">
      <c r="A1705" s="33">
        <f>VLOOKUP(C1705,_RESOURCE_MAP[],3,FALSE)</f>
        <v>3</v>
      </c>
      <c r="B1705" s="25" t="str">
        <f>IFERROR(VLOOKUP(C1705,_PACKAGES_MAP[],3,FALSE),"-")</f>
        <v>-</v>
      </c>
      <c r="C1705" s="32" t="s">
        <v>469</v>
      </c>
      <c r="D1705" s="32" t="s">
        <v>22</v>
      </c>
      <c r="E1705" s="32" t="s">
        <v>558</v>
      </c>
      <c r="F1705" s="32" t="str">
        <f>VLOOKUP(C1705,_RESOURCE_MAP[],2,FALSE)</f>
        <v>Fibre WAN Interface</v>
      </c>
      <c r="G1705" s="46" t="str">
        <f>CONCATENATE(F1705," ",VLOOKUP(E1705,_FIELDS_DESCRIPTION_MAP[],2,FALSE))</f>
        <v>Fibre WAN Interface unique identifier.</v>
      </c>
      <c r="H1705" s="32" t="s">
        <v>565</v>
      </c>
      <c r="I1705" s="32" t="s">
        <v>572</v>
      </c>
      <c r="J1705" s="32" t="s">
        <v>1</v>
      </c>
      <c r="K1705" s="34" t="s">
        <v>1</v>
      </c>
      <c r="L1705" s="34" t="s">
        <v>1194</v>
      </c>
      <c r="M1705" s="34" t="s">
        <v>1193</v>
      </c>
      <c r="N1705" s="52" t="str">
        <f t="shared" si="28"/>
        <v>Possible values are any string with length from 1 up to 64 chars. Format is 1 up to 64 chars.</v>
      </c>
    </row>
    <row r="1706" spans="1:14" s="1" customFormat="1" x14ac:dyDescent="0.25">
      <c r="A1706" s="33">
        <f>VLOOKUP(C1706,_RESOURCE_MAP[],3,FALSE)</f>
        <v>3</v>
      </c>
      <c r="B1706" s="25" t="str">
        <f>IFERROR(VLOOKUP(C1706,_PACKAGES_MAP[],3,FALSE),"-")</f>
        <v>-</v>
      </c>
      <c r="C1706" s="32" t="s">
        <v>469</v>
      </c>
      <c r="D1706" s="32" t="s">
        <v>22</v>
      </c>
      <c r="E1706" s="32" t="s">
        <v>669</v>
      </c>
      <c r="F1706" s="32" t="str">
        <f>VLOOKUP(C1706,_RESOURCE_MAP[],2,FALSE)</f>
        <v>Fibre WAN Interface</v>
      </c>
      <c r="G1706" s="46" t="str">
        <f>CONCATENATE(F1706," ",VLOOKUP(E1706,_FIELDS_DESCRIPTION_MAP[],2,FALSE))</f>
        <v>Fibre WAN Interface mode.</v>
      </c>
      <c r="H1706" s="32" t="s">
        <v>20</v>
      </c>
      <c r="I1706" s="32" t="s">
        <v>572</v>
      </c>
      <c r="J1706" s="32" t="s">
        <v>1</v>
      </c>
      <c r="K1706" s="34" t="s">
        <v>1</v>
      </c>
      <c r="L1706" s="34" t="s">
        <v>1251</v>
      </c>
      <c r="M1706" s="34" t="s">
        <v>1</v>
      </c>
      <c r="N1706" s="52" t="str">
        <f t="shared" si="28"/>
        <v xml:space="preserve">Possible values are "GPON". </v>
      </c>
    </row>
    <row r="1707" spans="1:14" s="1" customFormat="1" x14ac:dyDescent="0.25">
      <c r="A1707" s="33">
        <f>VLOOKUP(C1707,_RESOURCE_MAP[],3,FALSE)</f>
        <v>3</v>
      </c>
      <c r="B1707" s="25" t="str">
        <f>IFERROR(VLOOKUP(C1707,_PACKAGES_MAP[],3,FALSE),"-")</f>
        <v>-</v>
      </c>
      <c r="C1707" s="32" t="s">
        <v>469</v>
      </c>
      <c r="D1707" s="32" t="s">
        <v>22</v>
      </c>
      <c r="E1707" s="32" t="s">
        <v>360</v>
      </c>
      <c r="F1707" s="32" t="str">
        <f>VLOOKUP(C1707,_RESOURCE_MAP[],2,FALSE)</f>
        <v>Fibre WAN Interface</v>
      </c>
      <c r="G1707" s="46" t="str">
        <f>CONCATENATE(F1707," ",VLOOKUP(E1707,_FIELDS_DESCRIPTION_MAP[],2,FALSE))</f>
        <v>Fibre WAN Interface name (alias).</v>
      </c>
      <c r="H1707" s="32" t="s">
        <v>565</v>
      </c>
      <c r="I1707" s="32" t="s">
        <v>572</v>
      </c>
      <c r="J1707" s="32" t="s">
        <v>1</v>
      </c>
      <c r="K1707" s="34" t="s">
        <v>1</v>
      </c>
      <c r="L1707" s="34" t="s">
        <v>1194</v>
      </c>
      <c r="M1707" s="34" t="s">
        <v>1</v>
      </c>
      <c r="N1707" s="52" t="str">
        <f t="shared" si="28"/>
        <v xml:space="preserve">Possible values are any string with length from 1 up to 64 chars. </v>
      </c>
    </row>
    <row r="1708" spans="1:14" s="1" customFormat="1" x14ac:dyDescent="0.25">
      <c r="A1708" s="33">
        <f>VLOOKUP(C1708,_RESOURCE_MAP[],3,FALSE)</f>
        <v>3</v>
      </c>
      <c r="B1708" s="25" t="str">
        <f>IFERROR(VLOOKUP(C1708,_PACKAGES_MAP[],3,FALSE),"-")</f>
        <v>-</v>
      </c>
      <c r="C1708" s="32" t="s">
        <v>469</v>
      </c>
      <c r="D1708" s="32" t="s">
        <v>22</v>
      </c>
      <c r="E1708" s="32" t="s">
        <v>633</v>
      </c>
      <c r="F1708" s="32" t="str">
        <f>VLOOKUP(C1708,_RESOURCE_MAP[],2,FALSE)</f>
        <v>Fibre WAN Interface</v>
      </c>
      <c r="G1708" s="46" t="str">
        <f>CONCATENATE(F1708," ",VLOOKUP(E1708,_FIELDS_DESCRIPTION_MAP[],2,FALSE))</f>
        <v>Fibre WAN Interface received bytes count.</v>
      </c>
      <c r="H1708" s="32" t="s">
        <v>570</v>
      </c>
      <c r="I1708" s="32" t="s">
        <v>572</v>
      </c>
      <c r="J1708" s="32" t="s">
        <v>1</v>
      </c>
      <c r="K1708" s="34" t="s">
        <v>1</v>
      </c>
      <c r="L1708" s="34" t="s">
        <v>1205</v>
      </c>
      <c r="M1708" s="34" t="s">
        <v>1</v>
      </c>
      <c r="N1708" s="52" t="str">
        <f t="shared" si="28"/>
        <v xml:space="preserve">Possible values are &gt;= 0. </v>
      </c>
    </row>
    <row r="1709" spans="1:14" s="1" customFormat="1" x14ac:dyDescent="0.25">
      <c r="A1709" s="33">
        <f>VLOOKUP(C1709,_RESOURCE_MAP[],3,FALSE)</f>
        <v>3</v>
      </c>
      <c r="B1709" s="25" t="str">
        <f>IFERROR(VLOOKUP(C1709,_PACKAGES_MAP[],3,FALSE),"-")</f>
        <v>-</v>
      </c>
      <c r="C1709" s="32" t="s">
        <v>469</v>
      </c>
      <c r="D1709" s="32" t="s">
        <v>22</v>
      </c>
      <c r="E1709" s="32" t="s">
        <v>632</v>
      </c>
      <c r="F1709" s="32" t="str">
        <f>VLOOKUP(C1709,_RESOURCE_MAP[],2,FALSE)</f>
        <v>Fibre WAN Interface</v>
      </c>
      <c r="G1709" s="46" t="str">
        <f>CONCATENATE(F1709," ",VLOOKUP(E1709,_FIELDS_DESCRIPTION_MAP[],2,FALSE))</f>
        <v>Fibre WAN Interface transmitted bytes count.</v>
      </c>
      <c r="H1709" s="32" t="s">
        <v>570</v>
      </c>
      <c r="I1709" s="32" t="s">
        <v>572</v>
      </c>
      <c r="J1709" s="32" t="s">
        <v>1</v>
      </c>
      <c r="K1709" s="34" t="s">
        <v>1</v>
      </c>
      <c r="L1709" s="34" t="s">
        <v>1205</v>
      </c>
      <c r="M1709" s="34" t="s">
        <v>1</v>
      </c>
      <c r="N1709" s="52" t="str">
        <f t="shared" si="28"/>
        <v xml:space="preserve">Possible values are &gt;= 0. </v>
      </c>
    </row>
    <row r="1710" spans="1:14" s="1" customFormat="1" x14ac:dyDescent="0.25">
      <c r="A1710" s="33">
        <f>VLOOKUP(C1710,_RESOURCE_MAP[],3,FALSE)</f>
        <v>3</v>
      </c>
      <c r="B1710" s="25" t="str">
        <f>IFERROR(VLOOKUP(C1710,_PACKAGES_MAP[],3,FALSE),"-")</f>
        <v>-</v>
      </c>
      <c r="C1710" s="32" t="s">
        <v>469</v>
      </c>
      <c r="D1710" s="32" t="s">
        <v>22</v>
      </c>
      <c r="E1710" s="32" t="s">
        <v>698</v>
      </c>
      <c r="F1710" s="32" t="str">
        <f>VLOOKUP(C1710,_RESOURCE_MAP[],2,FALSE)</f>
        <v>Fibre WAN Interface</v>
      </c>
      <c r="G1710" s="46" t="str">
        <f>CONCATENATE(F1710," ",VLOOKUP(E1710,_FIELDS_DESCRIPTION_MAP[],2,FALSE))</f>
        <v>Fibre WAN Interface received frames count.</v>
      </c>
      <c r="H1710" s="32" t="s">
        <v>570</v>
      </c>
      <c r="I1710" s="32" t="s">
        <v>572</v>
      </c>
      <c r="J1710" s="32" t="s">
        <v>1</v>
      </c>
      <c r="K1710" s="34" t="s">
        <v>1</v>
      </c>
      <c r="L1710" s="34" t="s">
        <v>1205</v>
      </c>
      <c r="M1710" s="34" t="s">
        <v>1</v>
      </c>
      <c r="N1710" s="52" t="str">
        <f t="shared" si="28"/>
        <v xml:space="preserve">Possible values are &gt;= 0. </v>
      </c>
    </row>
    <row r="1711" spans="1:14" s="1" customFormat="1" x14ac:dyDescent="0.25">
      <c r="A1711" s="33">
        <f>VLOOKUP(C1711,_RESOURCE_MAP[],3,FALSE)</f>
        <v>3</v>
      </c>
      <c r="B1711" s="25" t="str">
        <f>IFERROR(VLOOKUP(C1711,_PACKAGES_MAP[],3,FALSE),"-")</f>
        <v>-</v>
      </c>
      <c r="C1711" s="32" t="s">
        <v>469</v>
      </c>
      <c r="D1711" s="32" t="s">
        <v>22</v>
      </c>
      <c r="E1711" s="32" t="s">
        <v>697</v>
      </c>
      <c r="F1711" s="32" t="str">
        <f>VLOOKUP(C1711,_RESOURCE_MAP[],2,FALSE)</f>
        <v>Fibre WAN Interface</v>
      </c>
      <c r="G1711" s="46" t="str">
        <f>CONCATENATE(F1711," ",VLOOKUP(E1711,_FIELDS_DESCRIPTION_MAP[],2,FALSE))</f>
        <v>Fibre WAN Interface transmitted frames count.</v>
      </c>
      <c r="H1711" s="32" t="s">
        <v>570</v>
      </c>
      <c r="I1711" s="32" t="s">
        <v>572</v>
      </c>
      <c r="J1711" s="32" t="s">
        <v>1</v>
      </c>
      <c r="K1711" s="34" t="s">
        <v>1</v>
      </c>
      <c r="L1711" s="34" t="s">
        <v>1205</v>
      </c>
      <c r="M1711" s="34" t="s">
        <v>1</v>
      </c>
      <c r="N1711" s="52" t="str">
        <f t="shared" si="28"/>
        <v xml:space="preserve">Possible values are &gt;= 0. </v>
      </c>
    </row>
    <row r="1712" spans="1:14" s="1" customFormat="1" x14ac:dyDescent="0.25">
      <c r="A1712" s="33">
        <f>VLOOKUP(C1712,_RESOURCE_MAP[],3,FALSE)</f>
        <v>3</v>
      </c>
      <c r="B1712" s="25" t="str">
        <f>IFERROR(VLOOKUP(C1712,_PACKAGES_MAP[],3,FALSE),"-")</f>
        <v>-</v>
      </c>
      <c r="C1712" s="32" t="s">
        <v>469</v>
      </c>
      <c r="D1712" s="32" t="s">
        <v>22</v>
      </c>
      <c r="E1712" s="32" t="s">
        <v>757</v>
      </c>
      <c r="F1712" s="32" t="str">
        <f>VLOOKUP(C1712,_RESOURCE_MAP[],2,FALSE)</f>
        <v>Fibre WAN Interface</v>
      </c>
      <c r="G1712" s="46" t="str">
        <f>CONCATENATE(F1712," ",VLOOKUP(E1712,_FIELDS_DESCRIPTION_MAP[],2,FALSE))</f>
        <v>Fibre WAN Interface protocol in use.</v>
      </c>
      <c r="H1712" s="32" t="s">
        <v>565</v>
      </c>
      <c r="I1712" s="32" t="s">
        <v>572</v>
      </c>
      <c r="J1712" s="32" t="s">
        <v>1</v>
      </c>
      <c r="K1712" s="34" t="s">
        <v>1</v>
      </c>
      <c r="L1712" s="34" t="s">
        <v>1250</v>
      </c>
      <c r="M1712" s="34" t="s">
        <v>1</v>
      </c>
      <c r="N1712" s="52" t="str">
        <f t="shared" si="28"/>
        <v xml:space="preserve">Possible values are GPON. </v>
      </c>
    </row>
    <row r="1713" spans="1:14" s="1" customFormat="1" x14ac:dyDescent="0.25">
      <c r="A1713" s="33">
        <f>VLOOKUP(C1713,_RESOURCE_MAP[],3,FALSE)</f>
        <v>3</v>
      </c>
      <c r="B1713" s="25" t="str">
        <f>IFERROR(VLOOKUP(C1713,_PACKAGES_MAP[],3,FALSE),"-")</f>
        <v>-</v>
      </c>
      <c r="C1713" s="32" t="s">
        <v>469</v>
      </c>
      <c r="D1713" s="32" t="s">
        <v>22</v>
      </c>
      <c r="E1713" s="32" t="s">
        <v>586</v>
      </c>
      <c r="F1713" s="32" t="str">
        <f>VLOOKUP(C1713,_RESOURCE_MAP[],2,FALSE)</f>
        <v>Fibre WAN Interface</v>
      </c>
      <c r="G1713" s="46" t="str">
        <f>CONCATENATE(F1713," ",VLOOKUP(E1713,_FIELDS_DESCRIPTION_MAP[],2,FALSE))</f>
        <v>Fibre WAN Interface operational status.</v>
      </c>
      <c r="H1713" s="32" t="s">
        <v>565</v>
      </c>
      <c r="I1713" s="32" t="s">
        <v>572</v>
      </c>
      <c r="J1713" s="32" t="s">
        <v>1</v>
      </c>
      <c r="K1713" s="34" t="s">
        <v>1</v>
      </c>
      <c r="L1713" s="34" t="s">
        <v>1289</v>
      </c>
      <c r="M1713" s="34" t="s">
        <v>1</v>
      </c>
      <c r="N1713" s="52" t="str">
        <f t="shared" si="28"/>
        <v xml:space="preserve">Possible values are "Active", "Disabled", "Error". </v>
      </c>
    </row>
    <row r="1714" spans="1:14" s="1" customFormat="1" x14ac:dyDescent="0.25">
      <c r="A1714" s="33">
        <f>VLOOKUP(C1714,_RESOURCE_MAP[],3,FALSE)</f>
        <v>3</v>
      </c>
      <c r="B1714" s="25" t="str">
        <f>IFERROR(VLOOKUP(C1714,_PACKAGES_MAP[],3,FALSE),"-")</f>
        <v>-</v>
      </c>
      <c r="C1714" s="32" t="s">
        <v>469</v>
      </c>
      <c r="D1714" s="32" t="s">
        <v>22</v>
      </c>
      <c r="E1714" s="32" t="s">
        <v>759</v>
      </c>
      <c r="F1714" s="32" t="str">
        <f>VLOOKUP(C1714,_RESOURCE_MAP[],2,FALSE)</f>
        <v>Fibre WAN Interface</v>
      </c>
      <c r="G1714" s="46" t="str">
        <f>CONCATENATE(F1714," ",VLOOKUP(E1714,_FIELDS_DESCRIPTION_MAP[],2,FALSE))</f>
        <v>Fibre WAN Interface system uptime.</v>
      </c>
      <c r="H1714" s="32" t="s">
        <v>570</v>
      </c>
      <c r="I1714" s="32" t="s">
        <v>572</v>
      </c>
      <c r="J1714" s="32" t="s">
        <v>1</v>
      </c>
      <c r="K1714" s="34" t="s">
        <v>1</v>
      </c>
      <c r="L1714" s="34" t="s">
        <v>1205</v>
      </c>
      <c r="M1714" s="34" t="s">
        <v>1206</v>
      </c>
      <c r="N1714" s="52" t="str">
        <f t="shared" si="28"/>
        <v>Possible values are &gt;= 0. Format is expressed in seconds.</v>
      </c>
    </row>
    <row r="1715" spans="1:14" s="1" customFormat="1" x14ac:dyDescent="0.25">
      <c r="A1715" s="33">
        <f>VLOOKUP(C1715,_RESOURCE_MAP[],3,FALSE)</f>
        <v>3</v>
      </c>
      <c r="B1715" s="25" t="str">
        <f>IFERROR(VLOOKUP(C1715,_PACKAGES_MAP[],3,FALSE),"-")</f>
        <v>-</v>
      </c>
      <c r="C1715" s="32" t="s">
        <v>469</v>
      </c>
      <c r="D1715" s="32" t="s">
        <v>21</v>
      </c>
      <c r="E1715" s="32" t="s">
        <v>566</v>
      </c>
      <c r="F1715" s="32" t="str">
        <f>VLOOKUP(C1715,_RESOURCE_MAP[],2,FALSE)</f>
        <v>Fibre WAN Interface</v>
      </c>
      <c r="G1715" s="46" t="str">
        <f>CONCATENATE(F1715," ",VLOOKUP(E1715,_FIELDS_DESCRIPTION_MAP[],2,FALSE))</f>
        <v>Fibre WAN Interface administrative status.</v>
      </c>
      <c r="H1715" s="32" t="s">
        <v>567</v>
      </c>
      <c r="I1715" s="32" t="s">
        <v>564</v>
      </c>
      <c r="J1715" s="32" t="s">
        <v>561</v>
      </c>
      <c r="K1715" s="34" t="s">
        <v>1658</v>
      </c>
      <c r="L1715" s="34" t="s">
        <v>1184</v>
      </c>
      <c r="M1715" s="34" t="s">
        <v>1</v>
      </c>
      <c r="N1715" s="52" t="str">
        <f t="shared" si="28"/>
        <v xml:space="preserve">Default Value is "the existing configuration". Possible values are "true" or "false". </v>
      </c>
    </row>
    <row r="1716" spans="1:14" s="1" customFormat="1" x14ac:dyDescent="0.25">
      <c r="A1716" s="33">
        <f>VLOOKUP(C1716,_RESOURCE_MAP[],3,FALSE)</f>
        <v>3</v>
      </c>
      <c r="B1716" s="25" t="str">
        <f>IFERROR(VLOOKUP(C1716,_PACKAGES_MAP[],3,FALSE),"-")</f>
        <v>-</v>
      </c>
      <c r="C1716" s="32" t="s">
        <v>469</v>
      </c>
      <c r="D1716" s="32" t="s">
        <v>21</v>
      </c>
      <c r="E1716" s="32" t="s">
        <v>558</v>
      </c>
      <c r="F1716" s="32" t="str">
        <f>VLOOKUP(C1716,_RESOURCE_MAP[],2,FALSE)</f>
        <v>Fibre WAN Interface</v>
      </c>
      <c r="G1716" s="46" t="str">
        <f>CONCATENATE(F1716," ",VLOOKUP(E1716,_FIELDS_DESCRIPTION_MAP[],2,FALSE))</f>
        <v>Fibre WAN Interface unique identifier.</v>
      </c>
      <c r="H1716" s="32" t="s">
        <v>565</v>
      </c>
      <c r="I1716" s="32" t="s">
        <v>564</v>
      </c>
      <c r="J1716" s="32" t="s">
        <v>561</v>
      </c>
      <c r="K1716" s="34" t="s">
        <v>1658</v>
      </c>
      <c r="L1716" s="34" t="s">
        <v>1194</v>
      </c>
      <c r="M1716" s="34" t="s">
        <v>1193</v>
      </c>
      <c r="N1716" s="52" t="str">
        <f t="shared" si="28"/>
        <v>Default Value is "the existing configuration". Possible values are any string with length from 1 up to 64 chars. Format is 1 up to 64 chars.</v>
      </c>
    </row>
    <row r="1717" spans="1:14" s="1" customFormat="1" x14ac:dyDescent="0.25">
      <c r="A1717" s="33">
        <f>VLOOKUP(C1717,_RESOURCE_MAP[],3,FALSE)</f>
        <v>3</v>
      </c>
      <c r="B1717" s="25" t="str">
        <f>IFERROR(VLOOKUP(C1717,_PACKAGES_MAP[],3,FALSE),"-")</f>
        <v>-</v>
      </c>
      <c r="C1717" s="32" t="s">
        <v>469</v>
      </c>
      <c r="D1717" s="32" t="s">
        <v>21</v>
      </c>
      <c r="E1717" s="32" t="s">
        <v>669</v>
      </c>
      <c r="F1717" s="32" t="str">
        <f>VLOOKUP(C1717,_RESOURCE_MAP[],2,FALSE)</f>
        <v>Fibre WAN Interface</v>
      </c>
      <c r="G1717" s="46" t="str">
        <f>CONCATENATE(F1717," ",VLOOKUP(E1717,_FIELDS_DESCRIPTION_MAP[],2,FALSE))</f>
        <v>Fibre WAN Interface mode.</v>
      </c>
      <c r="H1717" s="32" t="s">
        <v>20</v>
      </c>
      <c r="I1717" s="32" t="s">
        <v>564</v>
      </c>
      <c r="J1717" s="32" t="s">
        <v>561</v>
      </c>
      <c r="K1717" s="34" t="s">
        <v>1658</v>
      </c>
      <c r="L1717" s="34" t="s">
        <v>1251</v>
      </c>
      <c r="M1717" s="34" t="s">
        <v>1</v>
      </c>
      <c r="N1717" s="52" t="str">
        <f t="shared" si="28"/>
        <v xml:space="preserve">Default Value is "the existing configuration". Possible values are "GPON". </v>
      </c>
    </row>
    <row r="1718" spans="1:14" s="1" customFormat="1" x14ac:dyDescent="0.25">
      <c r="A1718" s="33">
        <f>VLOOKUP(C1718,_RESOURCE_MAP[],3,FALSE)</f>
        <v>3</v>
      </c>
      <c r="B1718" s="25" t="str">
        <f>IFERROR(VLOOKUP(C1718,_PACKAGES_MAP[],3,FALSE),"-")</f>
        <v>-</v>
      </c>
      <c r="C1718" s="32" t="s">
        <v>469</v>
      </c>
      <c r="D1718" s="32" t="s">
        <v>21</v>
      </c>
      <c r="E1718" s="32" t="s">
        <v>360</v>
      </c>
      <c r="F1718" s="32" t="str">
        <f>VLOOKUP(C1718,_RESOURCE_MAP[],2,FALSE)</f>
        <v>Fibre WAN Interface</v>
      </c>
      <c r="G1718" s="46" t="str">
        <f>CONCATENATE(F1718," ",VLOOKUP(E1718,_FIELDS_DESCRIPTION_MAP[],2,FALSE))</f>
        <v>Fibre WAN Interface name (alias).</v>
      </c>
      <c r="H1718" s="32" t="s">
        <v>565</v>
      </c>
      <c r="I1718" s="32" t="s">
        <v>564</v>
      </c>
      <c r="J1718" s="32" t="s">
        <v>561</v>
      </c>
      <c r="K1718" s="34" t="s">
        <v>1658</v>
      </c>
      <c r="L1718" s="34" t="s">
        <v>1194</v>
      </c>
      <c r="M1718" s="34" t="s">
        <v>1</v>
      </c>
      <c r="N1718" s="52" t="str">
        <f t="shared" si="28"/>
        <v xml:space="preserve">Default Value is "the existing configuration". Possible values are any string with length from 1 up to 64 chars. </v>
      </c>
    </row>
    <row r="1719" spans="1:14" s="1" customFormat="1" x14ac:dyDescent="0.25">
      <c r="A1719" s="33">
        <f>VLOOKUP(C1719,_RESOURCE_MAP[],3,FALSE)</f>
        <v>3</v>
      </c>
      <c r="B1719" s="25" t="str">
        <f>IFERROR(VLOOKUP(C1719,_PACKAGES_MAP[],3,FALSE),"-")</f>
        <v>-</v>
      </c>
      <c r="C1719" s="32" t="s">
        <v>88</v>
      </c>
      <c r="D1719" s="32" t="s">
        <v>22</v>
      </c>
      <c r="E1719" s="32" t="s">
        <v>566</v>
      </c>
      <c r="F1719" s="32" t="str">
        <f>VLOOKUP(C1719,_RESOURCE_MAP[],2,FALSE)</f>
        <v>Mobile WAN Interface</v>
      </c>
      <c r="G1719" s="46" t="str">
        <f>CONCATENATE(F1719," ",VLOOKUP(E1719,_FIELDS_DESCRIPTION_MAP[],2,FALSE))</f>
        <v>Mobile WAN Interface administrative status.</v>
      </c>
      <c r="H1719" s="32" t="s">
        <v>567</v>
      </c>
      <c r="I1719" s="32" t="s">
        <v>572</v>
      </c>
      <c r="J1719" s="32" t="s">
        <v>1</v>
      </c>
      <c r="K1719" s="34" t="s">
        <v>1</v>
      </c>
      <c r="L1719" s="34" t="s">
        <v>1184</v>
      </c>
      <c r="M1719" s="34" t="s">
        <v>1</v>
      </c>
      <c r="N1719" s="52" t="str">
        <f t="shared" si="28"/>
        <v xml:space="preserve">Possible values are "true" or "false". </v>
      </c>
    </row>
    <row r="1720" spans="1:14" s="1" customFormat="1" x14ac:dyDescent="0.25">
      <c r="A1720" s="33">
        <f>VLOOKUP(C1720,_RESOURCE_MAP[],3,FALSE)</f>
        <v>3</v>
      </c>
      <c r="B1720" s="25" t="str">
        <f>IFERROR(VLOOKUP(C1720,_PACKAGES_MAP[],3,FALSE),"-")</f>
        <v>-</v>
      </c>
      <c r="C1720" s="32" t="s">
        <v>88</v>
      </c>
      <c r="D1720" s="32" t="s">
        <v>22</v>
      </c>
      <c r="E1720" s="32" t="s">
        <v>558</v>
      </c>
      <c r="F1720" s="32" t="str">
        <f>VLOOKUP(C1720,_RESOURCE_MAP[],2,FALSE)</f>
        <v>Mobile WAN Interface</v>
      </c>
      <c r="G1720" s="46" t="str">
        <f>CONCATENATE(F1720," ",VLOOKUP(E1720,_FIELDS_DESCRIPTION_MAP[],2,FALSE))</f>
        <v>Mobile WAN Interface unique identifier.</v>
      </c>
      <c r="H1720" s="32" t="s">
        <v>565</v>
      </c>
      <c r="I1720" s="32" t="s">
        <v>572</v>
      </c>
      <c r="J1720" s="32" t="s">
        <v>1</v>
      </c>
      <c r="K1720" s="34" t="s">
        <v>1</v>
      </c>
      <c r="L1720" s="34" t="s">
        <v>1194</v>
      </c>
      <c r="M1720" s="34" t="s">
        <v>1193</v>
      </c>
      <c r="N1720" s="52" t="str">
        <f t="shared" si="28"/>
        <v>Possible values are any string with length from 1 up to 64 chars. Format is 1 up to 64 chars.</v>
      </c>
    </row>
    <row r="1721" spans="1:14" s="1" customFormat="1" x14ac:dyDescent="0.25">
      <c r="A1721" s="33">
        <f>VLOOKUP(C1721,_RESOURCE_MAP[],3,FALSE)</f>
        <v>3</v>
      </c>
      <c r="B1721" s="25" t="str">
        <f>IFERROR(VLOOKUP(C1721,_PACKAGES_MAP[],3,FALSE),"-")</f>
        <v>-</v>
      </c>
      <c r="C1721" s="32" t="s">
        <v>88</v>
      </c>
      <c r="D1721" s="32" t="s">
        <v>22</v>
      </c>
      <c r="E1721" s="32" t="s">
        <v>801</v>
      </c>
      <c r="F1721" s="32" t="str">
        <f>VLOOKUP(C1721,_RESOURCE_MAP[],2,FALSE)</f>
        <v>Mobile WAN Interface</v>
      </c>
      <c r="G1721" s="46" t="str">
        <f>CONCATENATE(F1721," ",VLOOKUP(E1721,_FIELDS_DESCRIPTION_MAP[],2,FALSE))</f>
        <v>Mobile WAN Interface enable 2G mode flag.</v>
      </c>
      <c r="H1721" s="32" t="s">
        <v>567</v>
      </c>
      <c r="I1721" s="32" t="s">
        <v>572</v>
      </c>
      <c r="J1721" s="32" t="s">
        <v>1</v>
      </c>
      <c r="K1721" s="34" t="s">
        <v>1</v>
      </c>
      <c r="L1721" s="34" t="s">
        <v>1184</v>
      </c>
      <c r="M1721" s="34" t="s">
        <v>1</v>
      </c>
      <c r="N1721" s="52" t="str">
        <f t="shared" si="28"/>
        <v xml:space="preserve">Possible values are "true" or "false". </v>
      </c>
    </row>
    <row r="1722" spans="1:14" s="1" customFormat="1" x14ac:dyDescent="0.25">
      <c r="A1722" s="33">
        <f>VLOOKUP(C1722,_RESOURCE_MAP[],3,FALSE)</f>
        <v>3</v>
      </c>
      <c r="B1722" s="25" t="str">
        <f>IFERROR(VLOOKUP(C1722,_PACKAGES_MAP[],3,FALSE),"-")</f>
        <v>-</v>
      </c>
      <c r="C1722" s="32" t="s">
        <v>88</v>
      </c>
      <c r="D1722" s="32" t="s">
        <v>22</v>
      </c>
      <c r="E1722" s="32" t="s">
        <v>800</v>
      </c>
      <c r="F1722" s="32" t="str">
        <f>VLOOKUP(C1722,_RESOURCE_MAP[],2,FALSE)</f>
        <v>Mobile WAN Interface</v>
      </c>
      <c r="G1722" s="46" t="str">
        <f>CONCATENATE(F1722," ",VLOOKUP(E1722,_FIELDS_DESCRIPTION_MAP[],2,FALSE))</f>
        <v>Mobile WAN Interface enable 3G mode flag.</v>
      </c>
      <c r="H1722" s="32" t="s">
        <v>567</v>
      </c>
      <c r="I1722" s="32" t="s">
        <v>572</v>
      </c>
      <c r="J1722" s="32" t="s">
        <v>1</v>
      </c>
      <c r="K1722" s="34" t="s">
        <v>1</v>
      </c>
      <c r="L1722" s="34" t="s">
        <v>1184</v>
      </c>
      <c r="M1722" s="34" t="s">
        <v>1</v>
      </c>
      <c r="N1722" s="52" t="str">
        <f t="shared" si="28"/>
        <v xml:space="preserve">Possible values are "true" or "false". </v>
      </c>
    </row>
    <row r="1723" spans="1:14" s="1" customFormat="1" x14ac:dyDescent="0.25">
      <c r="A1723" s="33">
        <f>VLOOKUP(C1723,_RESOURCE_MAP[],3,FALSE)</f>
        <v>3</v>
      </c>
      <c r="B1723" s="25" t="str">
        <f>IFERROR(VLOOKUP(C1723,_PACKAGES_MAP[],3,FALSE),"-")</f>
        <v>-</v>
      </c>
      <c r="C1723" s="32" t="s">
        <v>88</v>
      </c>
      <c r="D1723" s="32" t="s">
        <v>22</v>
      </c>
      <c r="E1723" s="32" t="s">
        <v>799</v>
      </c>
      <c r="F1723" s="32" t="str">
        <f>VLOOKUP(C1723,_RESOURCE_MAP[],2,FALSE)</f>
        <v>Mobile WAN Interface</v>
      </c>
      <c r="G1723" s="46" t="str">
        <f>CONCATENATE(F1723," ",VLOOKUP(E1723,_FIELDS_DESCRIPTION_MAP[],2,FALSE))</f>
        <v>Mobile WAN Interface enable 4G mode flag.</v>
      </c>
      <c r="H1723" s="32" t="s">
        <v>567</v>
      </c>
      <c r="I1723" s="32" t="s">
        <v>572</v>
      </c>
      <c r="J1723" s="32" t="s">
        <v>1</v>
      </c>
      <c r="K1723" s="34" t="s">
        <v>1</v>
      </c>
      <c r="L1723" s="34" t="s">
        <v>1184</v>
      </c>
      <c r="M1723" s="34" t="s">
        <v>1</v>
      </c>
      <c r="N1723" s="52" t="str">
        <f t="shared" si="28"/>
        <v xml:space="preserve">Possible values are "true" or "false". </v>
      </c>
    </row>
    <row r="1724" spans="1:14" s="1" customFormat="1" x14ac:dyDescent="0.25">
      <c r="A1724" s="33">
        <f>VLOOKUP(C1724,_RESOURCE_MAP[],3,FALSE)</f>
        <v>3</v>
      </c>
      <c r="B1724" s="25" t="str">
        <f>IFERROR(VLOOKUP(C1724,_PACKAGES_MAP[],3,FALSE),"-")</f>
        <v>-</v>
      </c>
      <c r="C1724" s="32" t="s">
        <v>88</v>
      </c>
      <c r="D1724" s="32" t="s">
        <v>22</v>
      </c>
      <c r="E1724" s="32" t="s">
        <v>360</v>
      </c>
      <c r="F1724" s="32" t="str">
        <f>VLOOKUP(C1724,_RESOURCE_MAP[],2,FALSE)</f>
        <v>Mobile WAN Interface</v>
      </c>
      <c r="G1724" s="46" t="str">
        <f>CONCATENATE(F1724," ",VLOOKUP(E1724,_FIELDS_DESCRIPTION_MAP[],2,FALSE))</f>
        <v>Mobile WAN Interface name (alias).</v>
      </c>
      <c r="H1724" s="32" t="s">
        <v>565</v>
      </c>
      <c r="I1724" s="32" t="s">
        <v>572</v>
      </c>
      <c r="J1724" s="32" t="s">
        <v>1</v>
      </c>
      <c r="K1724" s="34" t="s">
        <v>1</v>
      </c>
      <c r="L1724" s="34" t="s">
        <v>1194</v>
      </c>
      <c r="M1724" s="34" t="s">
        <v>1</v>
      </c>
      <c r="N1724" s="52" t="str">
        <f t="shared" si="28"/>
        <v xml:space="preserve">Possible values are any string with length from 1 up to 64 chars. </v>
      </c>
    </row>
    <row r="1725" spans="1:14" s="1" customFormat="1" x14ac:dyDescent="0.25">
      <c r="A1725" s="33">
        <f>VLOOKUP(C1725,_RESOURCE_MAP[],3,FALSE)</f>
        <v>3</v>
      </c>
      <c r="B1725" s="25" t="str">
        <f>IFERROR(VLOOKUP(C1725,_PACKAGES_MAP[],3,FALSE),"-")</f>
        <v>-</v>
      </c>
      <c r="C1725" s="32" t="s">
        <v>88</v>
      </c>
      <c r="D1725" s="32" t="s">
        <v>22</v>
      </c>
      <c r="E1725" s="32" t="s">
        <v>808</v>
      </c>
      <c r="F1725" s="32" t="str">
        <f>VLOOKUP(C1725,_RESOURCE_MAP[],2,FALSE)</f>
        <v>Mobile WAN Interface</v>
      </c>
      <c r="G1725" s="46" t="str">
        <f>CONCATENATE(F1725," ",VLOOKUP(E1725,_FIELDS_DESCRIPTION_MAP[],2,FALSE))</f>
        <v>Mobile WAN Interface enable EDGE flag.</v>
      </c>
      <c r="H1725" s="32" t="s">
        <v>567</v>
      </c>
      <c r="I1725" s="32" t="s">
        <v>572</v>
      </c>
      <c r="J1725" s="32" t="s">
        <v>1</v>
      </c>
      <c r="K1725" s="34" t="s">
        <v>1</v>
      </c>
      <c r="L1725" s="34" t="s">
        <v>1184</v>
      </c>
      <c r="M1725" s="34" t="s">
        <v>1</v>
      </c>
      <c r="N1725" s="52" t="str">
        <f t="shared" si="28"/>
        <v xml:space="preserve">Possible values are "true" or "false". </v>
      </c>
    </row>
    <row r="1726" spans="1:14" s="1" customFormat="1" x14ac:dyDescent="0.25">
      <c r="A1726" s="33">
        <f>VLOOKUP(C1726,_RESOURCE_MAP[],3,FALSE)</f>
        <v>3</v>
      </c>
      <c r="B1726" s="25" t="str">
        <f>IFERROR(VLOOKUP(C1726,_PACKAGES_MAP[],3,FALSE),"-")</f>
        <v>-</v>
      </c>
      <c r="C1726" s="32" t="s">
        <v>88</v>
      </c>
      <c r="D1726" s="32" t="s">
        <v>22</v>
      </c>
      <c r="E1726" s="32" t="s">
        <v>809</v>
      </c>
      <c r="F1726" s="32" t="str">
        <f>VLOOKUP(C1726,_RESOURCE_MAP[],2,FALSE)</f>
        <v>Mobile WAN Interface</v>
      </c>
      <c r="G1726" s="46" t="str">
        <f>CONCATENATE(F1726," ",VLOOKUP(E1726,_FIELDS_DESCRIPTION_MAP[],2,FALSE))</f>
        <v>Mobile WAN Interface enable GPRS flag.</v>
      </c>
      <c r="H1726" s="32" t="s">
        <v>567</v>
      </c>
      <c r="I1726" s="32" t="s">
        <v>572</v>
      </c>
      <c r="J1726" s="32" t="s">
        <v>1</v>
      </c>
      <c r="K1726" s="34" t="s">
        <v>1</v>
      </c>
      <c r="L1726" s="34" t="s">
        <v>1184</v>
      </c>
      <c r="M1726" s="34" t="s">
        <v>1</v>
      </c>
      <c r="N1726" s="52" t="str">
        <f t="shared" si="28"/>
        <v xml:space="preserve">Possible values are "true" or "false". </v>
      </c>
    </row>
    <row r="1727" spans="1:14" s="1" customFormat="1" x14ac:dyDescent="0.25">
      <c r="A1727" s="33">
        <f>VLOOKUP(C1727,_RESOURCE_MAP[],3,FALSE)</f>
        <v>3</v>
      </c>
      <c r="B1727" s="25" t="str">
        <f>IFERROR(VLOOKUP(C1727,_PACKAGES_MAP[],3,FALSE),"-")</f>
        <v>-</v>
      </c>
      <c r="C1727" s="32" t="s">
        <v>88</v>
      </c>
      <c r="D1727" s="32" t="s">
        <v>22</v>
      </c>
      <c r="E1727" s="32" t="s">
        <v>810</v>
      </c>
      <c r="F1727" s="32" t="str">
        <f>VLOOKUP(C1727,_RESOURCE_MAP[],2,FALSE)</f>
        <v>Mobile WAN Interface</v>
      </c>
      <c r="G1727" s="46" t="str">
        <f>CONCATENATE(F1727," ",VLOOKUP(E1727,_FIELDS_DESCRIPTION_MAP[],2,FALSE))</f>
        <v>Mobile WAN Interface enable GSM flag.</v>
      </c>
      <c r="H1727" s="32" t="s">
        <v>567</v>
      </c>
      <c r="I1727" s="32" t="s">
        <v>572</v>
      </c>
      <c r="J1727" s="32" t="s">
        <v>1</v>
      </c>
      <c r="K1727" s="34" t="s">
        <v>1</v>
      </c>
      <c r="L1727" s="34" t="s">
        <v>1184</v>
      </c>
      <c r="M1727" s="34" t="s">
        <v>1</v>
      </c>
      <c r="N1727" s="52" t="str">
        <f t="shared" si="28"/>
        <v xml:space="preserve">Possible values are "true" or "false". </v>
      </c>
    </row>
    <row r="1728" spans="1:14" s="1" customFormat="1" x14ac:dyDescent="0.25">
      <c r="A1728" s="33">
        <f>VLOOKUP(C1728,_RESOURCE_MAP[],3,FALSE)</f>
        <v>3</v>
      </c>
      <c r="B1728" s="25" t="str">
        <f>IFERROR(VLOOKUP(C1728,_PACKAGES_MAP[],3,FALSE),"-")</f>
        <v>-</v>
      </c>
      <c r="C1728" s="32" t="s">
        <v>88</v>
      </c>
      <c r="D1728" s="32" t="s">
        <v>22</v>
      </c>
      <c r="E1728" s="32" t="s">
        <v>806</v>
      </c>
      <c r="F1728" s="32" t="str">
        <f>VLOOKUP(C1728,_RESOURCE_MAP[],2,FALSE)</f>
        <v>Mobile WAN Interface</v>
      </c>
      <c r="G1728" s="46" t="str">
        <f>CONCATENATE(F1728," ",VLOOKUP(E1728,_FIELDS_DESCRIPTION_MAP[],2,FALSE))</f>
        <v>Mobile WAN Interface enable HSDPA standard flag.</v>
      </c>
      <c r="H1728" s="32" t="s">
        <v>567</v>
      </c>
      <c r="I1728" s="32" t="s">
        <v>572</v>
      </c>
      <c r="J1728" s="32" t="s">
        <v>1</v>
      </c>
      <c r="K1728" s="34" t="s">
        <v>1</v>
      </c>
      <c r="L1728" s="34" t="s">
        <v>1184</v>
      </c>
      <c r="M1728" s="34" t="s">
        <v>1</v>
      </c>
      <c r="N1728" s="52" t="str">
        <f t="shared" si="28"/>
        <v xml:space="preserve">Possible values are "true" or "false". </v>
      </c>
    </row>
    <row r="1729" spans="1:14" s="1" customFormat="1" x14ac:dyDescent="0.25">
      <c r="A1729" s="33">
        <f>VLOOKUP(C1729,_RESOURCE_MAP[],3,FALSE)</f>
        <v>3</v>
      </c>
      <c r="B1729" s="25" t="str">
        <f>IFERROR(VLOOKUP(C1729,_PACKAGES_MAP[],3,FALSE),"-")</f>
        <v>-</v>
      </c>
      <c r="C1729" s="32" t="s">
        <v>88</v>
      </c>
      <c r="D1729" s="32" t="s">
        <v>22</v>
      </c>
      <c r="E1729" s="32" t="s">
        <v>804</v>
      </c>
      <c r="F1729" s="32" t="str">
        <f>VLOOKUP(C1729,_RESOURCE_MAP[],2,FALSE)</f>
        <v>Mobile WAN Interface</v>
      </c>
      <c r="G1729" s="46" t="str">
        <f>CONCATENATE(F1729," ",VLOOKUP(E1729,_FIELDS_DESCRIPTION_MAP[],2,FALSE))</f>
        <v>Mobile WAN Interface enable HSPA+ standard flag.</v>
      </c>
      <c r="H1729" s="32" t="s">
        <v>567</v>
      </c>
      <c r="I1729" s="32" t="s">
        <v>572</v>
      </c>
      <c r="J1729" s="32" t="s">
        <v>1</v>
      </c>
      <c r="K1729" s="34" t="s">
        <v>1</v>
      </c>
      <c r="L1729" s="34" t="s">
        <v>1184</v>
      </c>
      <c r="M1729" s="34" t="s">
        <v>1</v>
      </c>
      <c r="N1729" s="52" t="str">
        <f t="shared" si="28"/>
        <v xml:space="preserve">Possible values are "true" or "false". </v>
      </c>
    </row>
    <row r="1730" spans="1:14" s="1" customFormat="1" x14ac:dyDescent="0.25">
      <c r="A1730" s="33">
        <f>VLOOKUP(C1730,_RESOURCE_MAP[],3,FALSE)</f>
        <v>3</v>
      </c>
      <c r="B1730" s="25" t="str">
        <f>IFERROR(VLOOKUP(C1730,_PACKAGES_MAP[],3,FALSE),"-")</f>
        <v>-</v>
      </c>
      <c r="C1730" s="32" t="s">
        <v>88</v>
      </c>
      <c r="D1730" s="32" t="s">
        <v>22</v>
      </c>
      <c r="E1730" s="32" t="s">
        <v>805</v>
      </c>
      <c r="F1730" s="32" t="str">
        <f>VLOOKUP(C1730,_RESOURCE_MAP[],2,FALSE)</f>
        <v>Mobile WAN Interface</v>
      </c>
      <c r="G1730" s="46" t="str">
        <f>CONCATENATE(F1730," ",VLOOKUP(E1730,_FIELDS_DESCRIPTION_MAP[],2,FALSE))</f>
        <v>Mobile WAN Interface enable HSUPA standard flag.</v>
      </c>
      <c r="H1730" s="32" t="s">
        <v>567</v>
      </c>
      <c r="I1730" s="32" t="s">
        <v>572</v>
      </c>
      <c r="J1730" s="32" t="s">
        <v>1</v>
      </c>
      <c r="K1730" s="34" t="s">
        <v>1</v>
      </c>
      <c r="L1730" s="34" t="s">
        <v>1184</v>
      </c>
      <c r="M1730" s="34" t="s">
        <v>1</v>
      </c>
      <c r="N1730" s="52" t="str">
        <f t="shared" si="28"/>
        <v xml:space="preserve">Possible values are "true" or "false". </v>
      </c>
    </row>
    <row r="1731" spans="1:14" s="1" customFormat="1" x14ac:dyDescent="0.25">
      <c r="A1731" s="33">
        <f>VLOOKUP(C1731,_RESOURCE_MAP[],3,FALSE)</f>
        <v>3</v>
      </c>
      <c r="B1731" s="25" t="str">
        <f>IFERROR(VLOOKUP(C1731,_PACKAGES_MAP[],3,FALSE),"-")</f>
        <v>-</v>
      </c>
      <c r="C1731" s="32" t="s">
        <v>88</v>
      </c>
      <c r="D1731" s="32" t="s">
        <v>22</v>
      </c>
      <c r="E1731" s="32" t="s">
        <v>807</v>
      </c>
      <c r="F1731" s="32" t="str">
        <f>VLOOKUP(C1731,_RESOURCE_MAP[],2,FALSE)</f>
        <v>Mobile WAN Interface</v>
      </c>
      <c r="G1731" s="46" t="str">
        <f>CONCATENATE(F1731," ",VLOOKUP(E1731,_FIELDS_DESCRIPTION_MAP[],2,FALSE))</f>
        <v>Mobile WAN Interface enable UMTS flag.</v>
      </c>
      <c r="H1731" s="32" t="s">
        <v>567</v>
      </c>
      <c r="I1731" s="32" t="s">
        <v>572</v>
      </c>
      <c r="J1731" s="32" t="s">
        <v>1</v>
      </c>
      <c r="K1731" s="34" t="s">
        <v>1</v>
      </c>
      <c r="L1731" s="34" t="s">
        <v>1184</v>
      </c>
      <c r="M1731" s="34" t="s">
        <v>1</v>
      </c>
      <c r="N1731" s="52" t="str">
        <f t="shared" si="28"/>
        <v xml:space="preserve">Possible values are "true" or "false". </v>
      </c>
    </row>
    <row r="1732" spans="1:14" s="1" customFormat="1" x14ac:dyDescent="0.25">
      <c r="A1732" s="33">
        <f>VLOOKUP(C1732,_RESOURCE_MAP[],3,FALSE)</f>
        <v>3</v>
      </c>
      <c r="B1732" s="25" t="str">
        <f>IFERROR(VLOOKUP(C1732,_PACKAGES_MAP[],3,FALSE),"-")</f>
        <v>-</v>
      </c>
      <c r="C1732" s="32" t="s">
        <v>88</v>
      </c>
      <c r="D1732" s="32" t="s">
        <v>22</v>
      </c>
      <c r="E1732" s="32" t="s">
        <v>803</v>
      </c>
      <c r="F1732" s="32" t="str">
        <f>VLOOKUP(C1732,_RESOURCE_MAP[],2,FALSE)</f>
        <v>Mobile WAN Interface</v>
      </c>
      <c r="G1732" s="46" t="str">
        <f>CONCATENATE(F1732," ",VLOOKUP(E1732,_FIELDS_DESCRIPTION_MAP[],2,FALSE))</f>
        <v>Mobile WAN Interface enable LTE standard flag.</v>
      </c>
      <c r="H1732" s="32" t="s">
        <v>567</v>
      </c>
      <c r="I1732" s="32" t="s">
        <v>572</v>
      </c>
      <c r="J1732" s="32" t="s">
        <v>1</v>
      </c>
      <c r="K1732" s="34" t="s">
        <v>1</v>
      </c>
      <c r="L1732" s="34" t="s">
        <v>1184</v>
      </c>
      <c r="M1732" s="34" t="s">
        <v>1</v>
      </c>
      <c r="N1732" s="52" t="str">
        <f t="shared" si="28"/>
        <v xml:space="preserve">Possible values are "true" or "false". </v>
      </c>
    </row>
    <row r="1733" spans="1:14" s="1" customFormat="1" x14ac:dyDescent="0.25">
      <c r="A1733" s="33">
        <f>VLOOKUP(C1733,_RESOURCE_MAP[],3,FALSE)</f>
        <v>3</v>
      </c>
      <c r="B1733" s="25" t="str">
        <f>IFERROR(VLOOKUP(C1733,_PACKAGES_MAP[],3,FALSE),"-")</f>
        <v>-</v>
      </c>
      <c r="C1733" s="32" t="s">
        <v>88</v>
      </c>
      <c r="D1733" s="32" t="s">
        <v>22</v>
      </c>
      <c r="E1733" s="32" t="s">
        <v>802</v>
      </c>
      <c r="F1733" s="32" t="str">
        <f>VLOOKUP(C1733,_RESOURCE_MAP[],2,FALSE)</f>
        <v>Mobile WAN Interface</v>
      </c>
      <c r="G1733" s="46" t="str">
        <f>CONCATENATE(F1733," ",VLOOKUP(E1733,_FIELDS_DESCRIPTION_MAP[],2,FALSE))</f>
        <v>Mobile WAN Interface enable LTE Advanced standard flag.</v>
      </c>
      <c r="H1733" s="32" t="s">
        <v>567</v>
      </c>
      <c r="I1733" s="32" t="s">
        <v>572</v>
      </c>
      <c r="J1733" s="32" t="s">
        <v>1</v>
      </c>
      <c r="K1733" s="34" t="s">
        <v>1</v>
      </c>
      <c r="L1733" s="34" t="s">
        <v>1184</v>
      </c>
      <c r="M1733" s="34" t="s">
        <v>1</v>
      </c>
      <c r="N1733" s="52" t="str">
        <f t="shared" si="28"/>
        <v xml:space="preserve">Possible values are "true" or "false". </v>
      </c>
    </row>
    <row r="1734" spans="1:14" s="1" customFormat="1" x14ac:dyDescent="0.25">
      <c r="A1734" s="33">
        <f>VLOOKUP(C1734,_RESOURCE_MAP[],3,FALSE)</f>
        <v>3</v>
      </c>
      <c r="B1734" s="25" t="str">
        <f>IFERROR(VLOOKUP(C1734,_PACKAGES_MAP[],3,FALSE),"-")</f>
        <v>-</v>
      </c>
      <c r="C1734" s="32" t="s">
        <v>88</v>
      </c>
      <c r="D1734" s="32" t="s">
        <v>22</v>
      </c>
      <c r="E1734" s="32" t="s">
        <v>633</v>
      </c>
      <c r="F1734" s="32" t="str">
        <f>VLOOKUP(C1734,_RESOURCE_MAP[],2,FALSE)</f>
        <v>Mobile WAN Interface</v>
      </c>
      <c r="G1734" s="46" t="str">
        <f>CONCATENATE(F1734," ",VLOOKUP(E1734,_FIELDS_DESCRIPTION_MAP[],2,FALSE))</f>
        <v>Mobile WAN Interface received bytes count.</v>
      </c>
      <c r="H1734" s="32" t="s">
        <v>570</v>
      </c>
      <c r="I1734" s="32" t="s">
        <v>572</v>
      </c>
      <c r="J1734" s="32" t="s">
        <v>1</v>
      </c>
      <c r="K1734" s="34" t="s">
        <v>1</v>
      </c>
      <c r="L1734" s="34" t="s">
        <v>1205</v>
      </c>
      <c r="M1734" s="34" t="s">
        <v>1</v>
      </c>
      <c r="N1734" s="52" t="str">
        <f t="shared" si="28"/>
        <v xml:space="preserve">Possible values are &gt;= 0. </v>
      </c>
    </row>
    <row r="1735" spans="1:14" s="1" customFormat="1" x14ac:dyDescent="0.25">
      <c r="A1735" s="33">
        <f>VLOOKUP(C1735,_RESOURCE_MAP[],3,FALSE)</f>
        <v>3</v>
      </c>
      <c r="B1735" s="25" t="str">
        <f>IFERROR(VLOOKUP(C1735,_PACKAGES_MAP[],3,FALSE),"-")</f>
        <v>-</v>
      </c>
      <c r="C1735" s="32" t="s">
        <v>88</v>
      </c>
      <c r="D1735" s="32" t="s">
        <v>22</v>
      </c>
      <c r="E1735" s="32" t="s">
        <v>632</v>
      </c>
      <c r="F1735" s="32" t="str">
        <f>VLOOKUP(C1735,_RESOURCE_MAP[],2,FALSE)</f>
        <v>Mobile WAN Interface</v>
      </c>
      <c r="G1735" s="46" t="str">
        <f>CONCATENATE(F1735," ",VLOOKUP(E1735,_FIELDS_DESCRIPTION_MAP[],2,FALSE))</f>
        <v>Mobile WAN Interface transmitted bytes count.</v>
      </c>
      <c r="H1735" s="32" t="s">
        <v>570</v>
      </c>
      <c r="I1735" s="32" t="s">
        <v>572</v>
      </c>
      <c r="J1735" s="32" t="s">
        <v>1</v>
      </c>
      <c r="K1735" s="34" t="s">
        <v>1</v>
      </c>
      <c r="L1735" s="34" t="s">
        <v>1205</v>
      </c>
      <c r="M1735" s="34" t="s">
        <v>1</v>
      </c>
      <c r="N1735" s="52" t="str">
        <f t="shared" si="28"/>
        <v xml:space="preserve">Possible values are &gt;= 0. </v>
      </c>
    </row>
    <row r="1736" spans="1:14" s="1" customFormat="1" x14ac:dyDescent="0.25">
      <c r="A1736" s="33">
        <f>VLOOKUP(C1736,_RESOURCE_MAP[],3,FALSE)</f>
        <v>3</v>
      </c>
      <c r="B1736" s="25" t="str">
        <f>IFERROR(VLOOKUP(C1736,_PACKAGES_MAP[],3,FALSE),"-")</f>
        <v>-</v>
      </c>
      <c r="C1736" s="32" t="s">
        <v>88</v>
      </c>
      <c r="D1736" s="32" t="s">
        <v>22</v>
      </c>
      <c r="E1736" s="32" t="s">
        <v>698</v>
      </c>
      <c r="F1736" s="32" t="str">
        <f>VLOOKUP(C1736,_RESOURCE_MAP[],2,FALSE)</f>
        <v>Mobile WAN Interface</v>
      </c>
      <c r="G1736" s="46" t="str">
        <f>CONCATENATE(F1736," ",VLOOKUP(E1736,_FIELDS_DESCRIPTION_MAP[],2,FALSE))</f>
        <v>Mobile WAN Interface received frames count.</v>
      </c>
      <c r="H1736" s="32" t="s">
        <v>570</v>
      </c>
      <c r="I1736" s="32" t="s">
        <v>572</v>
      </c>
      <c r="J1736" s="32" t="s">
        <v>1</v>
      </c>
      <c r="K1736" s="34" t="s">
        <v>1</v>
      </c>
      <c r="L1736" s="34" t="s">
        <v>1205</v>
      </c>
      <c r="M1736" s="34" t="s">
        <v>1</v>
      </c>
      <c r="N1736" s="52" t="str">
        <f t="shared" si="28"/>
        <v xml:space="preserve">Possible values are &gt;= 0. </v>
      </c>
    </row>
    <row r="1737" spans="1:14" s="1" customFormat="1" x14ac:dyDescent="0.25">
      <c r="A1737" s="33">
        <f>VLOOKUP(C1737,_RESOURCE_MAP[],3,FALSE)</f>
        <v>3</v>
      </c>
      <c r="B1737" s="25" t="str">
        <f>IFERROR(VLOOKUP(C1737,_PACKAGES_MAP[],3,FALSE),"-")</f>
        <v>-</v>
      </c>
      <c r="C1737" s="32" t="s">
        <v>88</v>
      </c>
      <c r="D1737" s="32" t="s">
        <v>22</v>
      </c>
      <c r="E1737" s="32" t="s">
        <v>697</v>
      </c>
      <c r="F1737" s="32" t="str">
        <f>VLOOKUP(C1737,_RESOURCE_MAP[],2,FALSE)</f>
        <v>Mobile WAN Interface</v>
      </c>
      <c r="G1737" s="46" t="str">
        <f>CONCATENATE(F1737," ",VLOOKUP(E1737,_FIELDS_DESCRIPTION_MAP[],2,FALSE))</f>
        <v>Mobile WAN Interface transmitted frames count.</v>
      </c>
      <c r="H1737" s="32" t="s">
        <v>570</v>
      </c>
      <c r="I1737" s="32" t="s">
        <v>572</v>
      </c>
      <c r="J1737" s="32" t="s">
        <v>1</v>
      </c>
      <c r="K1737" s="34" t="s">
        <v>1</v>
      </c>
      <c r="L1737" s="34" t="s">
        <v>1205</v>
      </c>
      <c r="M1737" s="34" t="s">
        <v>1</v>
      </c>
      <c r="N1737" s="52" t="str">
        <f t="shared" si="28"/>
        <v xml:space="preserve">Possible values are &gt;= 0. </v>
      </c>
    </row>
    <row r="1738" spans="1:14" s="1" customFormat="1" x14ac:dyDescent="0.25">
      <c r="A1738" s="33">
        <f>VLOOKUP(C1738,_RESOURCE_MAP[],3,FALSE)</f>
        <v>3</v>
      </c>
      <c r="B1738" s="25" t="str">
        <f>IFERROR(VLOOKUP(C1738,_PACKAGES_MAP[],3,FALSE),"-")</f>
        <v>-</v>
      </c>
      <c r="C1738" s="32" t="s">
        <v>88</v>
      </c>
      <c r="D1738" s="32" t="s">
        <v>22</v>
      </c>
      <c r="E1738" s="32" t="s">
        <v>811</v>
      </c>
      <c r="F1738" s="32" t="str">
        <f>VLOOKUP(C1738,_RESOURCE_MAP[],2,FALSE)</f>
        <v>Mobile WAN Interface</v>
      </c>
      <c r="G1738" s="46" t="str">
        <f>CONCATENATE(F1738," ",VLOOKUP(E1738,_FIELDS_DESCRIPTION_MAP[],2,FALSE))</f>
        <v>Mobile WAN Interface current connected carrier.</v>
      </c>
      <c r="H1738" s="32" t="s">
        <v>565</v>
      </c>
      <c r="I1738" s="32" t="s">
        <v>572</v>
      </c>
      <c r="J1738" s="32" t="s">
        <v>1</v>
      </c>
      <c r="K1738" s="34" t="s">
        <v>1</v>
      </c>
      <c r="L1738" s="34" t="s">
        <v>1</v>
      </c>
      <c r="M1738" s="34" t="s">
        <v>1</v>
      </c>
      <c r="N1738" s="52" t="str">
        <f t="shared" si="28"/>
        <v>-</v>
      </c>
    </row>
    <row r="1739" spans="1:14" s="1" customFormat="1" x14ac:dyDescent="0.25">
      <c r="A1739" s="33">
        <f>VLOOKUP(C1739,_RESOURCE_MAP[],3,FALSE)</f>
        <v>3</v>
      </c>
      <c r="B1739" s="25" t="str">
        <f>IFERROR(VLOOKUP(C1739,_PACKAGES_MAP[],3,FALSE),"-")</f>
        <v>-</v>
      </c>
      <c r="C1739" s="32" t="s">
        <v>88</v>
      </c>
      <c r="D1739" s="32" t="s">
        <v>22</v>
      </c>
      <c r="E1739" s="32" t="s">
        <v>813</v>
      </c>
      <c r="F1739" s="32" t="str">
        <f>VLOOKUP(C1739,_RESOURCE_MAP[],2,FALSE)</f>
        <v>Mobile WAN Interface</v>
      </c>
      <c r="G1739" s="46" t="str">
        <f>CONCATENATE(F1739," ",VLOOKUP(E1739,_FIELDS_DESCRIPTION_MAP[],2,FALSE))</f>
        <v>Mobile WAN Interface current grade.</v>
      </c>
      <c r="H1739" s="32" t="s">
        <v>627</v>
      </c>
      <c r="I1739" s="32" t="s">
        <v>572</v>
      </c>
      <c r="J1739" s="32" t="s">
        <v>1</v>
      </c>
      <c r="K1739" s="34" t="s">
        <v>1</v>
      </c>
      <c r="L1739" s="34" t="s">
        <v>1208</v>
      </c>
      <c r="M1739" s="34" t="s">
        <v>1301</v>
      </c>
      <c r="N1739" s="52" t="str">
        <f t="shared" si="28"/>
        <v>Possible values are &gt;= 0.00 and &lt;= 1.00. Format is 2 digital places.</v>
      </c>
    </row>
    <row r="1740" spans="1:14" s="1" customFormat="1" x14ac:dyDescent="0.25">
      <c r="A1740" s="33">
        <f>VLOOKUP(C1740,_RESOURCE_MAP[],3,FALSE)</f>
        <v>3</v>
      </c>
      <c r="B1740" s="25" t="str">
        <f>IFERROR(VLOOKUP(C1740,_PACKAGES_MAP[],3,FALSE),"-")</f>
        <v>-</v>
      </c>
      <c r="C1740" s="32" t="s">
        <v>88</v>
      </c>
      <c r="D1740" s="32" t="s">
        <v>22</v>
      </c>
      <c r="E1740" s="32" t="s">
        <v>812</v>
      </c>
      <c r="F1740" s="32" t="str">
        <f>VLOOKUP(C1740,_RESOURCE_MAP[],2,FALSE)</f>
        <v>Mobile WAN Interface</v>
      </c>
      <c r="G1740" s="46" t="str">
        <f>CONCATENATE(F1740," ",VLOOKUP(E1740,_FIELDS_DESCRIPTION_MAP[],2,FALSE))</f>
        <v>Mobile WAN Interface current mode.</v>
      </c>
      <c r="H1740" s="32" t="s">
        <v>565</v>
      </c>
      <c r="I1740" s="32" t="s">
        <v>572</v>
      </c>
      <c r="J1740" s="32" t="s">
        <v>1</v>
      </c>
      <c r="K1740" s="34" t="s">
        <v>1</v>
      </c>
      <c r="L1740" s="34" t="s">
        <v>1304</v>
      </c>
      <c r="M1740" s="34" t="s">
        <v>1</v>
      </c>
      <c r="N1740" s="52" t="str">
        <f t="shared" si="28"/>
        <v xml:space="preserve">Possible values are "4G", "3G" or "2G". </v>
      </c>
    </row>
    <row r="1741" spans="1:14" s="1" customFormat="1" x14ac:dyDescent="0.25">
      <c r="A1741" s="33">
        <f>VLOOKUP(C1741,_RESOURCE_MAP[],3,FALSE)</f>
        <v>3</v>
      </c>
      <c r="B1741" s="25" t="str">
        <f>IFERROR(VLOOKUP(C1741,_PACKAGES_MAP[],3,FALSE),"-")</f>
        <v>-</v>
      </c>
      <c r="C1741" s="32" t="s">
        <v>88</v>
      </c>
      <c r="D1741" s="32" t="s">
        <v>22</v>
      </c>
      <c r="E1741" s="32" t="s">
        <v>816</v>
      </c>
      <c r="F1741" s="32" t="str">
        <f>VLOOKUP(C1741,_RESOURCE_MAP[],2,FALSE)</f>
        <v>Mobile WAN Interface</v>
      </c>
      <c r="G1741" s="46" t="str">
        <f>CONCATENATE(F1741," ",VLOOKUP(E1741,_FIELDS_DESCRIPTION_MAP[],2,FALSE))</f>
        <v>Mobile WAN Interface current Received Signal Strength Indicator (RSSI).</v>
      </c>
      <c r="H1741" s="32" t="s">
        <v>570</v>
      </c>
      <c r="I1741" s="32" t="s">
        <v>572</v>
      </c>
      <c r="J1741" s="32" t="s">
        <v>1</v>
      </c>
      <c r="K1741" s="34" t="s">
        <v>1</v>
      </c>
      <c r="L1741" s="34" t="s">
        <v>1</v>
      </c>
      <c r="M1741" s="34" t="s">
        <v>1305</v>
      </c>
      <c r="N1741" s="52" t="str">
        <f t="shared" si="28"/>
        <v>Format is expressed in dBm.</v>
      </c>
    </row>
    <row r="1742" spans="1:14" s="1" customFormat="1" x14ac:dyDescent="0.25">
      <c r="A1742" s="33">
        <f>VLOOKUP(C1742,_RESOURCE_MAP[],3,FALSE)</f>
        <v>3</v>
      </c>
      <c r="B1742" s="25" t="str">
        <f>IFERROR(VLOOKUP(C1742,_PACKAGES_MAP[],3,FALSE),"-")</f>
        <v>-</v>
      </c>
      <c r="C1742" s="32" t="s">
        <v>88</v>
      </c>
      <c r="D1742" s="32" t="s">
        <v>22</v>
      </c>
      <c r="E1742" s="32" t="s">
        <v>815</v>
      </c>
      <c r="F1742" s="32" t="str">
        <f>VLOOKUP(C1742,_RESOURCE_MAP[],2,FALSE)</f>
        <v>Mobile WAN Interface</v>
      </c>
      <c r="G1742" s="46" t="str">
        <f>CONCATENATE(F1742," ",VLOOKUP(E1742,_FIELDS_DESCRIPTION_MAP[],2,FALSE))</f>
        <v>Mobile WAN Interface current Reference Signal Received Power (RSRP).</v>
      </c>
      <c r="H1742" s="32" t="s">
        <v>570</v>
      </c>
      <c r="I1742" s="32" t="s">
        <v>572</v>
      </c>
      <c r="J1742" s="32" t="s">
        <v>1</v>
      </c>
      <c r="K1742" s="34" t="s">
        <v>1</v>
      </c>
      <c r="L1742" s="34" t="s">
        <v>1</v>
      </c>
      <c r="M1742" s="34" t="s">
        <v>1305</v>
      </c>
      <c r="N1742" s="52" t="str">
        <f t="shared" si="28"/>
        <v>Format is expressed in dBm.</v>
      </c>
    </row>
    <row r="1743" spans="1:14" s="1" customFormat="1" x14ac:dyDescent="0.25">
      <c r="A1743" s="33">
        <f>VLOOKUP(C1743,_RESOURCE_MAP[],3,FALSE)</f>
        <v>3</v>
      </c>
      <c r="B1743" s="25" t="str">
        <f>IFERROR(VLOOKUP(C1743,_PACKAGES_MAP[],3,FALSE),"-")</f>
        <v>-</v>
      </c>
      <c r="C1743" s="32" t="s">
        <v>88</v>
      </c>
      <c r="D1743" s="32" t="s">
        <v>22</v>
      </c>
      <c r="E1743" s="32" t="s">
        <v>814</v>
      </c>
      <c r="F1743" s="32" t="str">
        <f>VLOOKUP(C1743,_RESOURCE_MAP[],2,FALSE)</f>
        <v>Mobile WAN Interface</v>
      </c>
      <c r="G1743" s="46" t="str">
        <f>CONCATENATE(F1743," ",VLOOKUP(E1743,_FIELDS_DESCRIPTION_MAP[],2,FALSE))</f>
        <v>Mobile WAN Interface current Reference Signal Received Quality (RSRQ).</v>
      </c>
      <c r="H1743" s="32" t="s">
        <v>570</v>
      </c>
      <c r="I1743" s="32" t="s">
        <v>572</v>
      </c>
      <c r="J1743" s="32" t="s">
        <v>1</v>
      </c>
      <c r="K1743" s="34" t="s">
        <v>1</v>
      </c>
      <c r="L1743" s="34" t="s">
        <v>1</v>
      </c>
      <c r="M1743" s="34" t="s">
        <v>1305</v>
      </c>
      <c r="N1743" s="52" t="str">
        <f t="shared" si="28"/>
        <v>Format is expressed in dBm.</v>
      </c>
    </row>
    <row r="1744" spans="1:14" s="1" customFormat="1" x14ac:dyDescent="0.25">
      <c r="A1744" s="33">
        <f>VLOOKUP(C1744,_RESOURCE_MAP[],3,FALSE)</f>
        <v>3</v>
      </c>
      <c r="B1744" s="25" t="str">
        <f>IFERROR(VLOOKUP(C1744,_PACKAGES_MAP[],3,FALSE),"-")</f>
        <v>-</v>
      </c>
      <c r="C1744" s="32" t="s">
        <v>88</v>
      </c>
      <c r="D1744" s="32" t="s">
        <v>22</v>
      </c>
      <c r="E1744" s="32" t="s">
        <v>798</v>
      </c>
      <c r="F1744" s="32" t="str">
        <f>VLOOKUP(C1744,_RESOURCE_MAP[],2,FALSE)</f>
        <v>Mobile WAN Interface</v>
      </c>
      <c r="G1744" s="46" t="str">
        <f>CONCATENATE(F1744," ",VLOOKUP(E1744,_FIELDS_DESCRIPTION_MAP[],2,FALSE))</f>
        <v>Mobile WAN Interface current Signal to Noise Ratio (SNR).</v>
      </c>
      <c r="H1744" s="32" t="s">
        <v>570</v>
      </c>
      <c r="I1744" s="32" t="s">
        <v>572</v>
      </c>
      <c r="J1744" s="32" t="s">
        <v>1</v>
      </c>
      <c r="K1744" s="34" t="s">
        <v>1</v>
      </c>
      <c r="L1744" s="34" t="s">
        <v>1</v>
      </c>
      <c r="M1744" s="34" t="s">
        <v>1308</v>
      </c>
      <c r="N1744" s="52" t="str">
        <f t="shared" si="28"/>
        <v>Format is expressed in dB.</v>
      </c>
    </row>
    <row r="1745" spans="1:14" s="1" customFormat="1" x14ac:dyDescent="0.25">
      <c r="A1745" s="33">
        <f>VLOOKUP(C1745,_RESOURCE_MAP[],3,FALSE)</f>
        <v>3</v>
      </c>
      <c r="B1745" s="25" t="str">
        <f>IFERROR(VLOOKUP(C1745,_PACKAGES_MAP[],3,FALSE),"-")</f>
        <v>-</v>
      </c>
      <c r="C1745" s="32" t="s">
        <v>88</v>
      </c>
      <c r="D1745" s="32" t="s">
        <v>22</v>
      </c>
      <c r="E1745" s="32" t="s">
        <v>793</v>
      </c>
      <c r="F1745" s="32" t="str">
        <f>VLOOKUP(C1745,_RESOURCE_MAP[],2,FALSE)</f>
        <v>Mobile WAN Interface</v>
      </c>
      <c r="G1745" s="46" t="str">
        <f>CONCATENATE(F1745," ",VLOOKUP(E1745,_FIELDS_DESCRIPTION_MAP[],2,FALSE))</f>
        <v>Mobile WAN Interface current standard.</v>
      </c>
      <c r="H1745" s="32" t="s">
        <v>565</v>
      </c>
      <c r="I1745" s="32" t="s">
        <v>572</v>
      </c>
      <c r="J1745" s="32" t="s">
        <v>1</v>
      </c>
      <c r="K1745" s="34" t="s">
        <v>1</v>
      </c>
      <c r="L1745" s="34" t="s">
        <v>1309</v>
      </c>
      <c r="M1745" s="34" t="s">
        <v>1</v>
      </c>
      <c r="N1745" s="52" t="str">
        <f t="shared" si="28"/>
        <v xml:space="preserve">Possible values are "LTE Advanced", "LTE", "UMTS", "HSUPA", "HSPA+", "HSDPA", "GSM", "GPRS", "EDGE". </v>
      </c>
    </row>
    <row r="1746" spans="1:14" s="1" customFormat="1" x14ac:dyDescent="0.25">
      <c r="A1746" s="33">
        <f>VLOOKUP(C1746,_RESOURCE_MAP[],3,FALSE)</f>
        <v>3</v>
      </c>
      <c r="B1746" s="25" t="str">
        <f>IFERROR(VLOOKUP(C1746,_PACKAGES_MAP[],3,FALSE),"-")</f>
        <v>-</v>
      </c>
      <c r="C1746" s="32" t="s">
        <v>88</v>
      </c>
      <c r="D1746" s="32" t="s">
        <v>22</v>
      </c>
      <c r="E1746" s="32" t="s">
        <v>586</v>
      </c>
      <c r="F1746" s="32" t="str">
        <f>VLOOKUP(C1746,_RESOURCE_MAP[],2,FALSE)</f>
        <v>Mobile WAN Interface</v>
      </c>
      <c r="G1746" s="46" t="str">
        <f>CONCATENATE(F1746," ",VLOOKUP(E1746,_FIELDS_DESCRIPTION_MAP[],2,FALSE))</f>
        <v>Mobile WAN Interface operational status.</v>
      </c>
      <c r="H1746" s="32" t="s">
        <v>565</v>
      </c>
      <c r="I1746" s="32" t="s">
        <v>572</v>
      </c>
      <c r="J1746" s="32" t="s">
        <v>1</v>
      </c>
      <c r="K1746" s="34" t="s">
        <v>1</v>
      </c>
      <c r="L1746" s="34" t="s">
        <v>1289</v>
      </c>
      <c r="M1746" s="34" t="s">
        <v>1</v>
      </c>
      <c r="N1746" s="52" t="str">
        <f t="shared" si="28"/>
        <v xml:space="preserve">Possible values are "Active", "Disabled", "Error". </v>
      </c>
    </row>
    <row r="1747" spans="1:14" s="1" customFormat="1" x14ac:dyDescent="0.25">
      <c r="A1747" s="33">
        <f>VLOOKUP(C1747,_RESOURCE_MAP[],3,FALSE)</f>
        <v>3</v>
      </c>
      <c r="B1747" s="25" t="str">
        <f>IFERROR(VLOOKUP(C1747,_PACKAGES_MAP[],3,FALSE),"-")</f>
        <v>-</v>
      </c>
      <c r="C1747" s="32" t="s">
        <v>88</v>
      </c>
      <c r="D1747" s="32" t="s">
        <v>22</v>
      </c>
      <c r="E1747" s="32" t="s">
        <v>759</v>
      </c>
      <c r="F1747" s="32" t="str">
        <f>VLOOKUP(C1747,_RESOURCE_MAP[],2,FALSE)</f>
        <v>Mobile WAN Interface</v>
      </c>
      <c r="G1747" s="46" t="str">
        <f>CONCATENATE(F1747," ",VLOOKUP(E1747,_FIELDS_DESCRIPTION_MAP[],2,FALSE))</f>
        <v>Mobile WAN Interface system uptime.</v>
      </c>
      <c r="H1747" s="32" t="s">
        <v>570</v>
      </c>
      <c r="I1747" s="32" t="s">
        <v>572</v>
      </c>
      <c r="J1747" s="32" t="s">
        <v>1</v>
      </c>
      <c r="K1747" s="34" t="s">
        <v>1</v>
      </c>
      <c r="L1747" s="34" t="s">
        <v>1205</v>
      </c>
      <c r="M1747" s="34" t="s">
        <v>1206</v>
      </c>
      <c r="N1747" s="52" t="str">
        <f t="shared" si="28"/>
        <v>Possible values are &gt;= 0. Format is expressed in seconds.</v>
      </c>
    </row>
    <row r="1748" spans="1:14" s="1" customFormat="1" x14ac:dyDescent="0.25">
      <c r="A1748" s="33">
        <f>VLOOKUP(C1748,_RESOURCE_MAP[],3,FALSE)</f>
        <v>3</v>
      </c>
      <c r="B1748" s="25" t="str">
        <f>IFERROR(VLOOKUP(C1748,_PACKAGES_MAP[],3,FALSE),"-")</f>
        <v>-</v>
      </c>
      <c r="C1748" s="32" t="s">
        <v>88</v>
      </c>
      <c r="D1748" s="32" t="s">
        <v>21</v>
      </c>
      <c r="E1748" s="32" t="s">
        <v>566</v>
      </c>
      <c r="F1748" s="32" t="str">
        <f>VLOOKUP(C1748,_RESOURCE_MAP[],2,FALSE)</f>
        <v>Mobile WAN Interface</v>
      </c>
      <c r="G1748" s="46" t="str">
        <f>CONCATENATE(F1748," ",VLOOKUP(E1748,_FIELDS_DESCRIPTION_MAP[],2,FALSE))</f>
        <v>Mobile WAN Interface administrative status.</v>
      </c>
      <c r="H1748" s="32" t="s">
        <v>567</v>
      </c>
      <c r="I1748" s="32" t="s">
        <v>564</v>
      </c>
      <c r="J1748" s="32" t="s">
        <v>561</v>
      </c>
      <c r="K1748" s="34" t="s">
        <v>1658</v>
      </c>
      <c r="L1748" s="34" t="s">
        <v>1184</v>
      </c>
      <c r="M1748" s="34" t="s">
        <v>1</v>
      </c>
      <c r="N1748" s="52" t="str">
        <f t="shared" ref="N1748:N1811" si="29">IF(AND(K1748="-",L1748="-",M1748="-"),"-",CONCATENATE(IF(K1748="-","",CONCATENATE("Default Value is """,K1748,""". ")),IF(L1748="-","",CONCATENATE("Possible values are ",L1748,". ")),IF(M1748="-","",CONCATENATE("Format is ",M1748,"."))))</f>
        <v xml:space="preserve">Default Value is "the existing configuration". Possible values are "true" or "false". </v>
      </c>
    </row>
    <row r="1749" spans="1:14" s="1" customFormat="1" x14ac:dyDescent="0.25">
      <c r="A1749" s="33">
        <f>VLOOKUP(C1749,_RESOURCE_MAP[],3,FALSE)</f>
        <v>3</v>
      </c>
      <c r="B1749" s="25" t="str">
        <f>IFERROR(VLOOKUP(C1749,_PACKAGES_MAP[],3,FALSE),"-")</f>
        <v>-</v>
      </c>
      <c r="C1749" s="32" t="s">
        <v>88</v>
      </c>
      <c r="D1749" s="32" t="s">
        <v>21</v>
      </c>
      <c r="E1749" s="32" t="s">
        <v>801</v>
      </c>
      <c r="F1749" s="32" t="str">
        <f>VLOOKUP(C1749,_RESOURCE_MAP[],2,FALSE)</f>
        <v>Mobile WAN Interface</v>
      </c>
      <c r="G1749" s="46" t="str">
        <f>CONCATENATE(F1749," ",VLOOKUP(E1749,_FIELDS_DESCRIPTION_MAP[],2,FALSE))</f>
        <v>Mobile WAN Interface enable 2G mode flag.</v>
      </c>
      <c r="H1749" s="32" t="s">
        <v>567</v>
      </c>
      <c r="I1749" s="32" t="s">
        <v>564</v>
      </c>
      <c r="J1749" s="32" t="s">
        <v>561</v>
      </c>
      <c r="K1749" s="34" t="s">
        <v>1658</v>
      </c>
      <c r="L1749" s="34" t="s">
        <v>1184</v>
      </c>
      <c r="M1749" s="34" t="s">
        <v>1</v>
      </c>
      <c r="N1749" s="52" t="str">
        <f t="shared" si="29"/>
        <v xml:space="preserve">Default Value is "the existing configuration". Possible values are "true" or "false". </v>
      </c>
    </row>
    <row r="1750" spans="1:14" s="1" customFormat="1" x14ac:dyDescent="0.25">
      <c r="A1750" s="33">
        <f>VLOOKUP(C1750,_RESOURCE_MAP[],3,FALSE)</f>
        <v>3</v>
      </c>
      <c r="B1750" s="25" t="str">
        <f>IFERROR(VLOOKUP(C1750,_PACKAGES_MAP[],3,FALSE),"-")</f>
        <v>-</v>
      </c>
      <c r="C1750" s="32" t="s">
        <v>88</v>
      </c>
      <c r="D1750" s="32" t="s">
        <v>21</v>
      </c>
      <c r="E1750" s="32" t="s">
        <v>800</v>
      </c>
      <c r="F1750" s="32" t="str">
        <f>VLOOKUP(C1750,_RESOURCE_MAP[],2,FALSE)</f>
        <v>Mobile WAN Interface</v>
      </c>
      <c r="G1750" s="46" t="str">
        <f>CONCATENATE(F1750," ",VLOOKUP(E1750,_FIELDS_DESCRIPTION_MAP[],2,FALSE))</f>
        <v>Mobile WAN Interface enable 3G mode flag.</v>
      </c>
      <c r="H1750" s="32" t="s">
        <v>567</v>
      </c>
      <c r="I1750" s="32" t="s">
        <v>564</v>
      </c>
      <c r="J1750" s="32" t="s">
        <v>561</v>
      </c>
      <c r="K1750" s="34" t="s">
        <v>1658</v>
      </c>
      <c r="L1750" s="34" t="s">
        <v>1184</v>
      </c>
      <c r="M1750" s="34" t="s">
        <v>1</v>
      </c>
      <c r="N1750" s="52" t="str">
        <f t="shared" si="29"/>
        <v xml:space="preserve">Default Value is "the existing configuration". Possible values are "true" or "false". </v>
      </c>
    </row>
    <row r="1751" spans="1:14" s="1" customFormat="1" x14ac:dyDescent="0.25">
      <c r="A1751" s="33">
        <f>VLOOKUP(C1751,_RESOURCE_MAP[],3,FALSE)</f>
        <v>3</v>
      </c>
      <c r="B1751" s="25" t="str">
        <f>IFERROR(VLOOKUP(C1751,_PACKAGES_MAP[],3,FALSE),"-")</f>
        <v>-</v>
      </c>
      <c r="C1751" s="32" t="s">
        <v>88</v>
      </c>
      <c r="D1751" s="32" t="s">
        <v>21</v>
      </c>
      <c r="E1751" s="32" t="s">
        <v>799</v>
      </c>
      <c r="F1751" s="32" t="str">
        <f>VLOOKUP(C1751,_RESOURCE_MAP[],2,FALSE)</f>
        <v>Mobile WAN Interface</v>
      </c>
      <c r="G1751" s="46" t="str">
        <f>CONCATENATE(F1751," ",VLOOKUP(E1751,_FIELDS_DESCRIPTION_MAP[],2,FALSE))</f>
        <v>Mobile WAN Interface enable 4G mode flag.</v>
      </c>
      <c r="H1751" s="32" t="s">
        <v>567</v>
      </c>
      <c r="I1751" s="32" t="s">
        <v>564</v>
      </c>
      <c r="J1751" s="32" t="s">
        <v>561</v>
      </c>
      <c r="K1751" s="34" t="s">
        <v>1658</v>
      </c>
      <c r="L1751" s="34" t="s">
        <v>1184</v>
      </c>
      <c r="M1751" s="34" t="s">
        <v>1</v>
      </c>
      <c r="N1751" s="52" t="str">
        <f t="shared" si="29"/>
        <v xml:space="preserve">Default Value is "the existing configuration". Possible values are "true" or "false". </v>
      </c>
    </row>
    <row r="1752" spans="1:14" s="1" customFormat="1" x14ac:dyDescent="0.25">
      <c r="A1752" s="33">
        <f>VLOOKUP(C1752,_RESOURCE_MAP[],3,FALSE)</f>
        <v>3</v>
      </c>
      <c r="B1752" s="25" t="str">
        <f>IFERROR(VLOOKUP(C1752,_PACKAGES_MAP[],3,FALSE),"-")</f>
        <v>-</v>
      </c>
      <c r="C1752" s="32" t="s">
        <v>88</v>
      </c>
      <c r="D1752" s="32" t="s">
        <v>21</v>
      </c>
      <c r="E1752" s="32" t="s">
        <v>360</v>
      </c>
      <c r="F1752" s="32" t="str">
        <f>VLOOKUP(C1752,_RESOURCE_MAP[],2,FALSE)</f>
        <v>Mobile WAN Interface</v>
      </c>
      <c r="G1752" s="46" t="str">
        <f>CONCATENATE(F1752," ",VLOOKUP(E1752,_FIELDS_DESCRIPTION_MAP[],2,FALSE))</f>
        <v>Mobile WAN Interface name (alias).</v>
      </c>
      <c r="H1752" s="32" t="s">
        <v>565</v>
      </c>
      <c r="I1752" s="32" t="s">
        <v>564</v>
      </c>
      <c r="J1752" s="32" t="s">
        <v>561</v>
      </c>
      <c r="K1752" s="34" t="s">
        <v>1658</v>
      </c>
      <c r="L1752" s="34" t="s">
        <v>1194</v>
      </c>
      <c r="M1752" s="34" t="s">
        <v>1</v>
      </c>
      <c r="N1752" s="52" t="str">
        <f t="shared" si="29"/>
        <v xml:space="preserve">Default Value is "the existing configuration". Possible values are any string with length from 1 up to 64 chars. </v>
      </c>
    </row>
    <row r="1753" spans="1:14" s="1" customFormat="1" x14ac:dyDescent="0.25">
      <c r="A1753" s="33">
        <f>VLOOKUP(C1753,_RESOURCE_MAP[],3,FALSE)</f>
        <v>3</v>
      </c>
      <c r="B1753" s="25" t="str">
        <f>IFERROR(VLOOKUP(C1753,_PACKAGES_MAP[],3,FALSE),"-")</f>
        <v>-</v>
      </c>
      <c r="C1753" s="32" t="s">
        <v>88</v>
      </c>
      <c r="D1753" s="32" t="s">
        <v>21</v>
      </c>
      <c r="E1753" s="32" t="s">
        <v>808</v>
      </c>
      <c r="F1753" s="32" t="str">
        <f>VLOOKUP(C1753,_RESOURCE_MAP[],2,FALSE)</f>
        <v>Mobile WAN Interface</v>
      </c>
      <c r="G1753" s="46" t="str">
        <f>CONCATENATE(F1753," ",VLOOKUP(E1753,_FIELDS_DESCRIPTION_MAP[],2,FALSE))</f>
        <v>Mobile WAN Interface enable EDGE flag.</v>
      </c>
      <c r="H1753" s="32" t="s">
        <v>567</v>
      </c>
      <c r="I1753" s="32" t="s">
        <v>564</v>
      </c>
      <c r="J1753" s="32" t="s">
        <v>561</v>
      </c>
      <c r="K1753" s="34" t="s">
        <v>1658</v>
      </c>
      <c r="L1753" s="34" t="s">
        <v>1184</v>
      </c>
      <c r="M1753" s="34" t="s">
        <v>1</v>
      </c>
      <c r="N1753" s="52" t="str">
        <f t="shared" si="29"/>
        <v xml:space="preserve">Default Value is "the existing configuration". Possible values are "true" or "false". </v>
      </c>
    </row>
    <row r="1754" spans="1:14" s="1" customFormat="1" x14ac:dyDescent="0.25">
      <c r="A1754" s="33">
        <f>VLOOKUP(C1754,_RESOURCE_MAP[],3,FALSE)</f>
        <v>3</v>
      </c>
      <c r="B1754" s="25" t="str">
        <f>IFERROR(VLOOKUP(C1754,_PACKAGES_MAP[],3,FALSE),"-")</f>
        <v>-</v>
      </c>
      <c r="C1754" s="32" t="s">
        <v>88</v>
      </c>
      <c r="D1754" s="32" t="s">
        <v>21</v>
      </c>
      <c r="E1754" s="32" t="s">
        <v>809</v>
      </c>
      <c r="F1754" s="32" t="str">
        <f>VLOOKUP(C1754,_RESOURCE_MAP[],2,FALSE)</f>
        <v>Mobile WAN Interface</v>
      </c>
      <c r="G1754" s="46" t="str">
        <f>CONCATENATE(F1754," ",VLOOKUP(E1754,_FIELDS_DESCRIPTION_MAP[],2,FALSE))</f>
        <v>Mobile WAN Interface enable GPRS flag.</v>
      </c>
      <c r="H1754" s="32" t="s">
        <v>567</v>
      </c>
      <c r="I1754" s="32" t="s">
        <v>564</v>
      </c>
      <c r="J1754" s="32" t="s">
        <v>561</v>
      </c>
      <c r="K1754" s="34" t="s">
        <v>1658</v>
      </c>
      <c r="L1754" s="34" t="s">
        <v>1184</v>
      </c>
      <c r="M1754" s="34" t="s">
        <v>1</v>
      </c>
      <c r="N1754" s="52" t="str">
        <f t="shared" si="29"/>
        <v xml:space="preserve">Default Value is "the existing configuration". Possible values are "true" or "false". </v>
      </c>
    </row>
    <row r="1755" spans="1:14" s="1" customFormat="1" x14ac:dyDescent="0.25">
      <c r="A1755" s="33">
        <f>VLOOKUP(C1755,_RESOURCE_MAP[],3,FALSE)</f>
        <v>3</v>
      </c>
      <c r="B1755" s="25" t="str">
        <f>IFERROR(VLOOKUP(C1755,_PACKAGES_MAP[],3,FALSE),"-")</f>
        <v>-</v>
      </c>
      <c r="C1755" s="32" t="s">
        <v>88</v>
      </c>
      <c r="D1755" s="32" t="s">
        <v>21</v>
      </c>
      <c r="E1755" s="32" t="s">
        <v>810</v>
      </c>
      <c r="F1755" s="32" t="str">
        <f>VLOOKUP(C1755,_RESOURCE_MAP[],2,FALSE)</f>
        <v>Mobile WAN Interface</v>
      </c>
      <c r="G1755" s="46" t="str">
        <f>CONCATENATE(F1755," ",VLOOKUP(E1755,_FIELDS_DESCRIPTION_MAP[],2,FALSE))</f>
        <v>Mobile WAN Interface enable GSM flag.</v>
      </c>
      <c r="H1755" s="32" t="s">
        <v>567</v>
      </c>
      <c r="I1755" s="32" t="s">
        <v>564</v>
      </c>
      <c r="J1755" s="32" t="s">
        <v>561</v>
      </c>
      <c r="K1755" s="34" t="s">
        <v>1658</v>
      </c>
      <c r="L1755" s="34" t="s">
        <v>1184</v>
      </c>
      <c r="M1755" s="34" t="s">
        <v>1</v>
      </c>
      <c r="N1755" s="52" t="str">
        <f t="shared" si="29"/>
        <v xml:space="preserve">Default Value is "the existing configuration". Possible values are "true" or "false". </v>
      </c>
    </row>
    <row r="1756" spans="1:14" s="1" customFormat="1" x14ac:dyDescent="0.25">
      <c r="A1756" s="33">
        <f>VLOOKUP(C1756,_RESOURCE_MAP[],3,FALSE)</f>
        <v>3</v>
      </c>
      <c r="B1756" s="25" t="str">
        <f>IFERROR(VLOOKUP(C1756,_PACKAGES_MAP[],3,FALSE),"-")</f>
        <v>-</v>
      </c>
      <c r="C1756" s="32" t="s">
        <v>88</v>
      </c>
      <c r="D1756" s="32" t="s">
        <v>21</v>
      </c>
      <c r="E1756" s="32" t="s">
        <v>806</v>
      </c>
      <c r="F1756" s="32" t="str">
        <f>VLOOKUP(C1756,_RESOURCE_MAP[],2,FALSE)</f>
        <v>Mobile WAN Interface</v>
      </c>
      <c r="G1756" s="46" t="str">
        <f>CONCATENATE(F1756," ",VLOOKUP(E1756,_FIELDS_DESCRIPTION_MAP[],2,FALSE))</f>
        <v>Mobile WAN Interface enable HSDPA standard flag.</v>
      </c>
      <c r="H1756" s="32" t="s">
        <v>567</v>
      </c>
      <c r="I1756" s="32" t="s">
        <v>564</v>
      </c>
      <c r="J1756" s="32" t="s">
        <v>561</v>
      </c>
      <c r="K1756" s="34" t="s">
        <v>1658</v>
      </c>
      <c r="L1756" s="34" t="s">
        <v>1184</v>
      </c>
      <c r="M1756" s="34" t="s">
        <v>1</v>
      </c>
      <c r="N1756" s="52" t="str">
        <f t="shared" si="29"/>
        <v xml:space="preserve">Default Value is "the existing configuration". Possible values are "true" or "false". </v>
      </c>
    </row>
    <row r="1757" spans="1:14" s="1" customFormat="1" x14ac:dyDescent="0.25">
      <c r="A1757" s="33">
        <f>VLOOKUP(C1757,_RESOURCE_MAP[],3,FALSE)</f>
        <v>3</v>
      </c>
      <c r="B1757" s="25" t="str">
        <f>IFERROR(VLOOKUP(C1757,_PACKAGES_MAP[],3,FALSE),"-")</f>
        <v>-</v>
      </c>
      <c r="C1757" s="32" t="s">
        <v>88</v>
      </c>
      <c r="D1757" s="32" t="s">
        <v>21</v>
      </c>
      <c r="E1757" s="32" t="s">
        <v>804</v>
      </c>
      <c r="F1757" s="32" t="str">
        <f>VLOOKUP(C1757,_RESOURCE_MAP[],2,FALSE)</f>
        <v>Mobile WAN Interface</v>
      </c>
      <c r="G1757" s="46" t="str">
        <f>CONCATENATE(F1757," ",VLOOKUP(E1757,_FIELDS_DESCRIPTION_MAP[],2,FALSE))</f>
        <v>Mobile WAN Interface enable HSPA+ standard flag.</v>
      </c>
      <c r="H1757" s="32" t="s">
        <v>567</v>
      </c>
      <c r="I1757" s="32" t="s">
        <v>564</v>
      </c>
      <c r="J1757" s="32" t="s">
        <v>561</v>
      </c>
      <c r="K1757" s="34" t="s">
        <v>1658</v>
      </c>
      <c r="L1757" s="34" t="s">
        <v>1184</v>
      </c>
      <c r="M1757" s="34" t="s">
        <v>1</v>
      </c>
      <c r="N1757" s="52" t="str">
        <f t="shared" si="29"/>
        <v xml:space="preserve">Default Value is "the existing configuration". Possible values are "true" or "false". </v>
      </c>
    </row>
    <row r="1758" spans="1:14" s="1" customFormat="1" x14ac:dyDescent="0.25">
      <c r="A1758" s="33">
        <f>VLOOKUP(C1758,_RESOURCE_MAP[],3,FALSE)</f>
        <v>3</v>
      </c>
      <c r="B1758" s="25" t="str">
        <f>IFERROR(VLOOKUP(C1758,_PACKAGES_MAP[],3,FALSE),"-")</f>
        <v>-</v>
      </c>
      <c r="C1758" s="32" t="s">
        <v>88</v>
      </c>
      <c r="D1758" s="32" t="s">
        <v>21</v>
      </c>
      <c r="E1758" s="32" t="s">
        <v>805</v>
      </c>
      <c r="F1758" s="32" t="str">
        <f>VLOOKUP(C1758,_RESOURCE_MAP[],2,FALSE)</f>
        <v>Mobile WAN Interface</v>
      </c>
      <c r="G1758" s="46" t="str">
        <f>CONCATENATE(F1758," ",VLOOKUP(E1758,_FIELDS_DESCRIPTION_MAP[],2,FALSE))</f>
        <v>Mobile WAN Interface enable HSUPA standard flag.</v>
      </c>
      <c r="H1758" s="32" t="s">
        <v>567</v>
      </c>
      <c r="I1758" s="32" t="s">
        <v>564</v>
      </c>
      <c r="J1758" s="32" t="s">
        <v>561</v>
      </c>
      <c r="K1758" s="34" t="s">
        <v>1658</v>
      </c>
      <c r="L1758" s="34" t="s">
        <v>1184</v>
      </c>
      <c r="M1758" s="34" t="s">
        <v>1</v>
      </c>
      <c r="N1758" s="52" t="str">
        <f t="shared" si="29"/>
        <v xml:space="preserve">Default Value is "the existing configuration". Possible values are "true" or "false". </v>
      </c>
    </row>
    <row r="1759" spans="1:14" s="1" customFormat="1" x14ac:dyDescent="0.25">
      <c r="A1759" s="33">
        <f>VLOOKUP(C1759,_RESOURCE_MAP[],3,FALSE)</f>
        <v>3</v>
      </c>
      <c r="B1759" s="25" t="str">
        <f>IFERROR(VLOOKUP(C1759,_PACKAGES_MAP[],3,FALSE),"-")</f>
        <v>-</v>
      </c>
      <c r="C1759" s="32" t="s">
        <v>88</v>
      </c>
      <c r="D1759" s="32" t="s">
        <v>21</v>
      </c>
      <c r="E1759" s="32" t="s">
        <v>807</v>
      </c>
      <c r="F1759" s="32" t="str">
        <f>VLOOKUP(C1759,_RESOURCE_MAP[],2,FALSE)</f>
        <v>Mobile WAN Interface</v>
      </c>
      <c r="G1759" s="46" t="str">
        <f>CONCATENATE(F1759," ",VLOOKUP(E1759,_FIELDS_DESCRIPTION_MAP[],2,FALSE))</f>
        <v>Mobile WAN Interface enable UMTS flag.</v>
      </c>
      <c r="H1759" s="32" t="s">
        <v>567</v>
      </c>
      <c r="I1759" s="32" t="s">
        <v>564</v>
      </c>
      <c r="J1759" s="32" t="s">
        <v>561</v>
      </c>
      <c r="K1759" s="34" t="s">
        <v>1658</v>
      </c>
      <c r="L1759" s="34" t="s">
        <v>1184</v>
      </c>
      <c r="M1759" s="34" t="s">
        <v>1</v>
      </c>
      <c r="N1759" s="52" t="str">
        <f t="shared" si="29"/>
        <v xml:space="preserve">Default Value is "the existing configuration". Possible values are "true" or "false". </v>
      </c>
    </row>
    <row r="1760" spans="1:14" s="1" customFormat="1" x14ac:dyDescent="0.25">
      <c r="A1760" s="33">
        <f>VLOOKUP(C1760,_RESOURCE_MAP[],3,FALSE)</f>
        <v>3</v>
      </c>
      <c r="B1760" s="25" t="str">
        <f>IFERROR(VLOOKUP(C1760,_PACKAGES_MAP[],3,FALSE),"-")</f>
        <v>-</v>
      </c>
      <c r="C1760" s="32" t="s">
        <v>88</v>
      </c>
      <c r="D1760" s="32" t="s">
        <v>21</v>
      </c>
      <c r="E1760" s="32" t="s">
        <v>803</v>
      </c>
      <c r="F1760" s="32" t="str">
        <f>VLOOKUP(C1760,_RESOURCE_MAP[],2,FALSE)</f>
        <v>Mobile WAN Interface</v>
      </c>
      <c r="G1760" s="46" t="str">
        <f>CONCATENATE(F1760," ",VLOOKUP(E1760,_FIELDS_DESCRIPTION_MAP[],2,FALSE))</f>
        <v>Mobile WAN Interface enable LTE standard flag.</v>
      </c>
      <c r="H1760" s="32" t="s">
        <v>567</v>
      </c>
      <c r="I1760" s="32" t="s">
        <v>564</v>
      </c>
      <c r="J1760" s="32" t="s">
        <v>561</v>
      </c>
      <c r="K1760" s="34" t="s">
        <v>1658</v>
      </c>
      <c r="L1760" s="34" t="s">
        <v>1184</v>
      </c>
      <c r="M1760" s="34" t="s">
        <v>1</v>
      </c>
      <c r="N1760" s="52" t="str">
        <f t="shared" si="29"/>
        <v xml:space="preserve">Default Value is "the existing configuration". Possible values are "true" or "false". </v>
      </c>
    </row>
    <row r="1761" spans="1:14" s="1" customFormat="1" x14ac:dyDescent="0.25">
      <c r="A1761" s="33">
        <f>VLOOKUP(C1761,_RESOURCE_MAP[],3,FALSE)</f>
        <v>3</v>
      </c>
      <c r="B1761" s="25" t="str">
        <f>IFERROR(VLOOKUP(C1761,_PACKAGES_MAP[],3,FALSE),"-")</f>
        <v>-</v>
      </c>
      <c r="C1761" s="32" t="s">
        <v>88</v>
      </c>
      <c r="D1761" s="32" t="s">
        <v>21</v>
      </c>
      <c r="E1761" s="32" t="s">
        <v>802</v>
      </c>
      <c r="F1761" s="32" t="str">
        <f>VLOOKUP(C1761,_RESOURCE_MAP[],2,FALSE)</f>
        <v>Mobile WAN Interface</v>
      </c>
      <c r="G1761" s="46" t="str">
        <f>CONCATENATE(F1761," ",VLOOKUP(E1761,_FIELDS_DESCRIPTION_MAP[],2,FALSE))</f>
        <v>Mobile WAN Interface enable LTE Advanced standard flag.</v>
      </c>
      <c r="H1761" s="32" t="s">
        <v>567</v>
      </c>
      <c r="I1761" s="32" t="s">
        <v>564</v>
      </c>
      <c r="J1761" s="32" t="s">
        <v>561</v>
      </c>
      <c r="K1761" s="34" t="s">
        <v>1658</v>
      </c>
      <c r="L1761" s="34" t="s">
        <v>1184</v>
      </c>
      <c r="M1761" s="34" t="s">
        <v>1</v>
      </c>
      <c r="N1761" s="52" t="str">
        <f t="shared" si="29"/>
        <v xml:space="preserve">Default Value is "the existing configuration". Possible values are "true" or "false". </v>
      </c>
    </row>
    <row r="1762" spans="1:14" s="1" customFormat="1" x14ac:dyDescent="0.25">
      <c r="A1762" s="33">
        <f>VLOOKUP(C1762,_RESOURCE_MAP[],3,FALSE)</f>
        <v>3</v>
      </c>
      <c r="B1762" s="25" t="str">
        <f>IFERROR(VLOOKUP(C1762,_PACKAGES_MAP[],3,FALSE),"-")</f>
        <v>-</v>
      </c>
      <c r="C1762" s="32" t="s">
        <v>89</v>
      </c>
      <c r="D1762" s="32" t="s">
        <v>22</v>
      </c>
      <c r="E1762" s="32" t="s">
        <v>1728</v>
      </c>
      <c r="F1762" s="32" t="str">
        <f>VLOOKUP(C1762,_RESOURCE_MAP[],2,FALSE)</f>
        <v>Mobile SIM Card</v>
      </c>
      <c r="G1762" s="46" t="str">
        <f>CONCATENATE(F1762," ",VLOOKUP(E1762,_FIELDS_DESCRIPTION_MAP[],2,FALSE))</f>
        <v>Mobile SIM Card International Mobile Subscriber Identity (IMSI).</v>
      </c>
      <c r="H1762" s="32" t="s">
        <v>565</v>
      </c>
      <c r="I1762" s="32" t="s">
        <v>572</v>
      </c>
      <c r="J1762" s="32" t="s">
        <v>1</v>
      </c>
      <c r="K1762" s="34" t="s">
        <v>1</v>
      </c>
      <c r="L1762" s="34" t="s">
        <v>1730</v>
      </c>
      <c r="M1762" s="34" t="s">
        <v>1</v>
      </c>
      <c r="N1762" s="52" t="str">
        <f t="shared" si="29"/>
        <v xml:space="preserve">Possible values are any 64 bit long number.. </v>
      </c>
    </row>
    <row r="1763" spans="1:14" s="1" customFormat="1" x14ac:dyDescent="0.25">
      <c r="A1763" s="33">
        <f>VLOOKUP(C1763,_RESOURCE_MAP[],3,FALSE)</f>
        <v>3</v>
      </c>
      <c r="B1763" s="25" t="str">
        <f>IFERROR(VLOOKUP(C1763,_PACKAGES_MAP[],3,FALSE),"-")</f>
        <v>-</v>
      </c>
      <c r="C1763" s="32" t="s">
        <v>89</v>
      </c>
      <c r="D1763" s="32" t="s">
        <v>22</v>
      </c>
      <c r="E1763" s="32" t="s">
        <v>818</v>
      </c>
      <c r="F1763" s="32" t="str">
        <f>VLOOKUP(C1763,_RESOURCE_MAP[],2,FALSE)</f>
        <v>Mobile SIM Card</v>
      </c>
      <c r="G1763" s="46" t="str">
        <f>CONCATENATE(F1763," ",VLOOKUP(E1763,_FIELDS_DESCRIPTION_MAP[],2,FALSE))</f>
        <v>Mobile SIM Card phone number.</v>
      </c>
      <c r="H1763" s="32" t="s">
        <v>565</v>
      </c>
      <c r="I1763" s="32" t="s">
        <v>572</v>
      </c>
      <c r="J1763" s="32" t="s">
        <v>1</v>
      </c>
      <c r="K1763" s="34" t="s">
        <v>1</v>
      </c>
      <c r="L1763" s="34" t="s">
        <v>1</v>
      </c>
      <c r="M1763" s="34" t="s">
        <v>1</v>
      </c>
      <c r="N1763" s="52" t="str">
        <f t="shared" si="29"/>
        <v>-</v>
      </c>
    </row>
    <row r="1764" spans="1:14" s="1" customFormat="1" x14ac:dyDescent="0.25">
      <c r="A1764" s="33">
        <f>VLOOKUP(C1764,_RESOURCE_MAP[],3,FALSE)</f>
        <v>3</v>
      </c>
      <c r="B1764" s="25" t="str">
        <f>IFERROR(VLOOKUP(C1764,_PACKAGES_MAP[],3,FALSE),"-")</f>
        <v>-</v>
      </c>
      <c r="C1764" s="32" t="s">
        <v>89</v>
      </c>
      <c r="D1764" s="32" t="s">
        <v>22</v>
      </c>
      <c r="E1764" s="32" t="s">
        <v>817</v>
      </c>
      <c r="F1764" s="32" t="str">
        <f>VLOOKUP(C1764,_RESOURCE_MAP[],2,FALSE)</f>
        <v>Mobile SIM Card</v>
      </c>
      <c r="G1764" s="46" t="str">
        <f>CONCATENATE(F1764," ",VLOOKUP(E1764,_FIELDS_DESCRIPTION_MAP[],2,FALSE))</f>
        <v>Mobile SIM Card remaining number of unlock attempts.</v>
      </c>
      <c r="H1764" s="32" t="s">
        <v>570</v>
      </c>
      <c r="I1764" s="32" t="s">
        <v>572</v>
      </c>
      <c r="J1764" s="32" t="s">
        <v>1</v>
      </c>
      <c r="K1764" s="34" t="s">
        <v>1</v>
      </c>
      <c r="L1764" s="34" t="s">
        <v>1205</v>
      </c>
      <c r="M1764" s="34" t="s">
        <v>1</v>
      </c>
      <c r="N1764" s="52" t="str">
        <f t="shared" si="29"/>
        <v xml:space="preserve">Possible values are &gt;= 0. </v>
      </c>
    </row>
    <row r="1765" spans="1:14" s="1" customFormat="1" x14ac:dyDescent="0.25">
      <c r="A1765" s="33">
        <f>VLOOKUP(C1765,_RESOURCE_MAP[],3,FALSE)</f>
        <v>3</v>
      </c>
      <c r="B1765" s="25" t="str">
        <f>IFERROR(VLOOKUP(C1765,_PACKAGES_MAP[],3,FALSE),"-")</f>
        <v>-</v>
      </c>
      <c r="C1765" s="32" t="s">
        <v>89</v>
      </c>
      <c r="D1765" s="32" t="s">
        <v>22</v>
      </c>
      <c r="E1765" s="32" t="s">
        <v>579</v>
      </c>
      <c r="F1765" s="32" t="str">
        <f>VLOOKUP(C1765,_RESOURCE_MAP[],2,FALSE)</f>
        <v>Mobile SIM Card</v>
      </c>
      <c r="G1765" s="46" t="str">
        <f>CONCATENATE(F1765," ",VLOOKUP(E1765,_FIELDS_DESCRIPTION_MAP[],2,FALSE))</f>
        <v>Mobile SIM Card operational status.</v>
      </c>
      <c r="H1765" s="32" t="s">
        <v>565</v>
      </c>
      <c r="I1765" s="32" t="s">
        <v>572</v>
      </c>
      <c r="J1765" s="32" t="s">
        <v>1</v>
      </c>
      <c r="K1765" s="34" t="s">
        <v>1</v>
      </c>
      <c r="L1765" s="34" t="s">
        <v>1293</v>
      </c>
      <c r="M1765" s="34" t="s">
        <v>1</v>
      </c>
      <c r="N1765" s="52" t="str">
        <f t="shared" si="29"/>
        <v xml:space="preserve">Possible values are "Locked", "Unlocked", "Blocked" or "Absent".. </v>
      </c>
    </row>
    <row r="1766" spans="1:14" s="1" customFormat="1" x14ac:dyDescent="0.25">
      <c r="A1766" s="33">
        <f>VLOOKUP(C1766,_RESOURCE_MAP[],3,FALSE)</f>
        <v>3</v>
      </c>
      <c r="B1766" s="25" t="str">
        <f>IFERROR(VLOOKUP(C1766,_PACKAGES_MAP[],3,FALSE),"-")</f>
        <v>-</v>
      </c>
      <c r="C1766" s="32" t="s">
        <v>89</v>
      </c>
      <c r="D1766" s="32" t="s">
        <v>21</v>
      </c>
      <c r="E1766" s="32" t="s">
        <v>820</v>
      </c>
      <c r="F1766" s="32" t="str">
        <f>VLOOKUP(C1766,_RESOURCE_MAP[],2,FALSE)</f>
        <v>Mobile SIM Card</v>
      </c>
      <c r="G1766" s="46" t="str">
        <f>CONCATENATE(F1766," ",VLOOKUP(E1766,_FIELDS_DESCRIPTION_MAP[],2,FALSE))</f>
        <v>Mobile SIM Card current PIN code.</v>
      </c>
      <c r="H1766" s="32" t="s">
        <v>565</v>
      </c>
      <c r="I1766" s="32" t="s">
        <v>564</v>
      </c>
      <c r="J1766" s="32" t="s">
        <v>552</v>
      </c>
      <c r="K1766" s="34" t="s">
        <v>1</v>
      </c>
      <c r="L1766" s="34" t="s">
        <v>1263</v>
      </c>
      <c r="M1766" s="34" t="s">
        <v>1</v>
      </c>
      <c r="N1766" s="52" t="str">
        <f t="shared" si="29"/>
        <v xml:space="preserve">Possible values are any collection of numbers with length from 4 up to 12 digits. </v>
      </c>
    </row>
    <row r="1767" spans="1:14" s="1" customFormat="1" x14ac:dyDescent="0.25">
      <c r="A1767" s="33">
        <f>VLOOKUP(C1767,_RESOURCE_MAP[],3,FALSE)</f>
        <v>3</v>
      </c>
      <c r="B1767" s="25" t="str">
        <f>IFERROR(VLOOKUP(C1767,_PACKAGES_MAP[],3,FALSE),"-")</f>
        <v>-</v>
      </c>
      <c r="C1767" s="32" t="s">
        <v>89</v>
      </c>
      <c r="D1767" s="32" t="s">
        <v>21</v>
      </c>
      <c r="E1767" s="32" t="s">
        <v>821</v>
      </c>
      <c r="F1767" s="32" t="str">
        <f>VLOOKUP(C1767,_RESOURCE_MAP[],2,FALSE)</f>
        <v>Mobile SIM Card</v>
      </c>
      <c r="G1767" s="46" t="str">
        <f>CONCATENATE(F1767," ",VLOOKUP(E1767,_FIELDS_DESCRIPTION_MAP[],2,FALSE))</f>
        <v>Mobile SIM Card new PIN code.</v>
      </c>
      <c r="H1767" s="32" t="s">
        <v>565</v>
      </c>
      <c r="I1767" s="32" t="s">
        <v>564</v>
      </c>
      <c r="J1767" s="32" t="s">
        <v>552</v>
      </c>
      <c r="K1767" s="34" t="s">
        <v>1</v>
      </c>
      <c r="L1767" s="34" t="s">
        <v>1263</v>
      </c>
      <c r="M1767" s="34" t="s">
        <v>1</v>
      </c>
      <c r="N1767" s="52" t="str">
        <f t="shared" si="29"/>
        <v xml:space="preserve">Possible values are any collection of numbers with length from 4 up to 12 digits. </v>
      </c>
    </row>
    <row r="1768" spans="1:14" s="1" customFormat="1" x14ac:dyDescent="0.25">
      <c r="A1768" s="33">
        <f>VLOOKUP(C1768,_RESOURCE_MAP[],3,FALSE)</f>
        <v>3</v>
      </c>
      <c r="B1768" s="25" t="str">
        <f>IFERROR(VLOOKUP(C1768,_PACKAGES_MAP[],3,FALSE),"-")</f>
        <v>-</v>
      </c>
      <c r="C1768" s="32" t="s">
        <v>89</v>
      </c>
      <c r="D1768" s="32" t="s">
        <v>177</v>
      </c>
      <c r="E1768" s="32" t="s">
        <v>712</v>
      </c>
      <c r="F1768" s="32" t="str">
        <f>VLOOKUP(C1768,_RESOURCE_MAP[],2,FALSE)</f>
        <v>Mobile SIM Card</v>
      </c>
      <c r="G1768" s="46" t="str">
        <f>CONCATENATE(F1768," ",VLOOKUP(E1768,_FIELDS_DESCRIPTION_MAP[],2,FALSE))</f>
        <v>Mobile SIM Card PIN code.</v>
      </c>
      <c r="H1768" s="32" t="s">
        <v>570</v>
      </c>
      <c r="I1768" s="32" t="s">
        <v>564</v>
      </c>
      <c r="J1768" s="32" t="s">
        <v>561</v>
      </c>
      <c r="K1768" s="34" t="s">
        <v>1827</v>
      </c>
      <c r="L1768" s="34" t="s">
        <v>1263</v>
      </c>
      <c r="M1768" s="34" t="s">
        <v>1</v>
      </c>
      <c r="N1768" s="52" t="str">
        <f t="shared" si="29"/>
        <v xml:space="preserve">Default Value is "fallback to PUK". Possible values are any collection of numbers with length from 4 up to 12 digits. </v>
      </c>
    </row>
    <row r="1769" spans="1:14" s="1" customFormat="1" x14ac:dyDescent="0.25">
      <c r="A1769" s="33">
        <f>VLOOKUP(C1769,_RESOURCE_MAP[],3,FALSE)</f>
        <v>3</v>
      </c>
      <c r="B1769" s="25" t="str">
        <f>IFERROR(VLOOKUP(C1769,_PACKAGES_MAP[],3,FALSE),"-")</f>
        <v>-</v>
      </c>
      <c r="C1769" s="32" t="s">
        <v>89</v>
      </c>
      <c r="D1769" s="32" t="s">
        <v>177</v>
      </c>
      <c r="E1769" s="32" t="s">
        <v>822</v>
      </c>
      <c r="F1769" s="32" t="str">
        <f>VLOOKUP(C1769,_RESOURCE_MAP[],2,FALSE)</f>
        <v>Mobile SIM Card</v>
      </c>
      <c r="G1769" s="46" t="str">
        <f>CONCATENATE(F1769," ",VLOOKUP(E1769,_FIELDS_DESCRIPTION_MAP[],2,FALSE))</f>
        <v>Mobile SIM Card PUK code.</v>
      </c>
      <c r="H1769" s="32" t="s">
        <v>570</v>
      </c>
      <c r="I1769" s="32" t="s">
        <v>564</v>
      </c>
      <c r="J1769" s="32" t="s">
        <v>561</v>
      </c>
      <c r="K1769" s="34" t="s">
        <v>1828</v>
      </c>
      <c r="L1769" s="34" t="s">
        <v>1263</v>
      </c>
      <c r="M1769" s="34" t="s">
        <v>1</v>
      </c>
      <c r="N1769" s="52" t="str">
        <f t="shared" si="29"/>
        <v xml:space="preserve">Default Value is "fallback to PIN". Possible values are any collection of numbers with length from 4 up to 12 digits. </v>
      </c>
    </row>
    <row r="1770" spans="1:14" s="1" customFormat="1" x14ac:dyDescent="0.25">
      <c r="A1770" s="33">
        <f>VLOOKUP(C1770,_RESOURCE_MAP[],3,FALSE)</f>
        <v>3</v>
      </c>
      <c r="B1770" s="25" t="str">
        <f>IFERROR(VLOOKUP(C1770,_PACKAGES_MAP[],3,FALSE),"-")</f>
        <v>-</v>
      </c>
      <c r="C1770" s="32" t="s">
        <v>90</v>
      </c>
      <c r="D1770" s="32" t="s">
        <v>22</v>
      </c>
      <c r="E1770" s="32" t="s">
        <v>566</v>
      </c>
      <c r="F1770" s="32" t="str">
        <f>VLOOKUP(C1770,_RESOURCE_MAP[],2,FALSE)</f>
        <v>xDSL WAN Interface</v>
      </c>
      <c r="G1770" s="46" t="str">
        <f>CONCATENATE(F1770," ",VLOOKUP(E1770,_FIELDS_DESCRIPTION_MAP[],2,FALSE))</f>
        <v>xDSL WAN Interface administrative status.</v>
      </c>
      <c r="H1770" s="32" t="s">
        <v>567</v>
      </c>
      <c r="I1770" s="32" t="s">
        <v>572</v>
      </c>
      <c r="J1770" s="32" t="s">
        <v>1</v>
      </c>
      <c r="K1770" s="34" t="s">
        <v>1</v>
      </c>
      <c r="L1770" s="34" t="s">
        <v>1184</v>
      </c>
      <c r="M1770" s="34" t="s">
        <v>1</v>
      </c>
      <c r="N1770" s="52" t="str">
        <f t="shared" si="29"/>
        <v xml:space="preserve">Possible values are "true" or "false". </v>
      </c>
    </row>
    <row r="1771" spans="1:14" s="1" customFormat="1" x14ac:dyDescent="0.25">
      <c r="A1771" s="33">
        <f>VLOOKUP(C1771,_RESOURCE_MAP[],3,FALSE)</f>
        <v>3</v>
      </c>
      <c r="B1771" s="25" t="str">
        <f>IFERROR(VLOOKUP(C1771,_PACKAGES_MAP[],3,FALSE),"-")</f>
        <v>-</v>
      </c>
      <c r="C1771" s="32" t="s">
        <v>90</v>
      </c>
      <c r="D1771" s="32" t="s">
        <v>22</v>
      </c>
      <c r="E1771" s="32" t="s">
        <v>558</v>
      </c>
      <c r="F1771" s="32" t="str">
        <f>VLOOKUP(C1771,_RESOURCE_MAP[],2,FALSE)</f>
        <v>xDSL WAN Interface</v>
      </c>
      <c r="G1771" s="46" t="str">
        <f>CONCATENATE(F1771," ",VLOOKUP(E1771,_FIELDS_DESCRIPTION_MAP[],2,FALSE))</f>
        <v>xDSL WAN Interface unique identifier.</v>
      </c>
      <c r="H1771" s="32" t="s">
        <v>565</v>
      </c>
      <c r="I1771" s="32" t="s">
        <v>572</v>
      </c>
      <c r="J1771" s="32" t="s">
        <v>1</v>
      </c>
      <c r="K1771" s="34" t="s">
        <v>1</v>
      </c>
      <c r="L1771" s="34" t="s">
        <v>1194</v>
      </c>
      <c r="M1771" s="34" t="s">
        <v>1193</v>
      </c>
      <c r="N1771" s="52" t="str">
        <f t="shared" si="29"/>
        <v>Possible values are any string with length from 1 up to 64 chars. Format is 1 up to 64 chars.</v>
      </c>
    </row>
    <row r="1772" spans="1:14" s="1" customFormat="1" x14ac:dyDescent="0.25">
      <c r="A1772" s="33">
        <f>VLOOKUP(C1772,_RESOURCE_MAP[],3,FALSE)</f>
        <v>3</v>
      </c>
      <c r="B1772" s="25" t="str">
        <f>IFERROR(VLOOKUP(C1772,_PACKAGES_MAP[],3,FALSE),"-")</f>
        <v>-</v>
      </c>
      <c r="C1772" s="32" t="s">
        <v>90</v>
      </c>
      <c r="D1772" s="32" t="s">
        <v>22</v>
      </c>
      <c r="E1772" s="32" t="s">
        <v>669</v>
      </c>
      <c r="F1772" s="32" t="str">
        <f>VLOOKUP(C1772,_RESOURCE_MAP[],2,FALSE)</f>
        <v>xDSL WAN Interface</v>
      </c>
      <c r="G1772" s="46" t="str">
        <f>CONCATENATE(F1772," ",VLOOKUP(E1772,_FIELDS_DESCRIPTION_MAP[],2,FALSE))</f>
        <v>xDSL WAN Interface mode.</v>
      </c>
      <c r="H1772" s="32" t="s">
        <v>20</v>
      </c>
      <c r="I1772" s="32" t="s">
        <v>572</v>
      </c>
      <c r="J1772" s="32" t="s">
        <v>1</v>
      </c>
      <c r="K1772" s="34" t="s">
        <v>1</v>
      </c>
      <c r="L1772" s="34" t="s">
        <v>1252</v>
      </c>
      <c r="M1772" s="34" t="s">
        <v>1</v>
      </c>
      <c r="N1772" s="52" t="str">
        <f t="shared" si="29"/>
        <v xml:space="preserve">Possible values are "ADSL1", "ADSL2", "ADSL2+", "VDSL", "VDSL2", "VDSL2 Bonding", "VDSL2 Vectoring" or "G.Fast". </v>
      </c>
    </row>
    <row r="1773" spans="1:14" s="1" customFormat="1" x14ac:dyDescent="0.25">
      <c r="A1773" s="33">
        <f>VLOOKUP(C1773,_RESOURCE_MAP[],3,FALSE)</f>
        <v>3</v>
      </c>
      <c r="B1773" s="25" t="str">
        <f>IFERROR(VLOOKUP(C1773,_PACKAGES_MAP[],3,FALSE),"-")</f>
        <v>-</v>
      </c>
      <c r="C1773" s="32" t="s">
        <v>90</v>
      </c>
      <c r="D1773" s="32" t="s">
        <v>22</v>
      </c>
      <c r="E1773" s="32" t="s">
        <v>360</v>
      </c>
      <c r="F1773" s="32" t="str">
        <f>VLOOKUP(C1773,_RESOURCE_MAP[],2,FALSE)</f>
        <v>xDSL WAN Interface</v>
      </c>
      <c r="G1773" s="46" t="str">
        <f>CONCATENATE(F1773," ",VLOOKUP(E1773,_FIELDS_DESCRIPTION_MAP[],2,FALSE))</f>
        <v>xDSL WAN Interface name (alias).</v>
      </c>
      <c r="H1773" s="32" t="s">
        <v>565</v>
      </c>
      <c r="I1773" s="32" t="s">
        <v>572</v>
      </c>
      <c r="J1773" s="32" t="s">
        <v>1</v>
      </c>
      <c r="K1773" s="34" t="s">
        <v>1</v>
      </c>
      <c r="L1773" s="34" t="s">
        <v>1194</v>
      </c>
      <c r="M1773" s="34" t="s">
        <v>1</v>
      </c>
      <c r="N1773" s="52" t="str">
        <f t="shared" si="29"/>
        <v xml:space="preserve">Possible values are any string with length from 1 up to 64 chars. </v>
      </c>
    </row>
    <row r="1774" spans="1:14" s="1" customFormat="1" x14ac:dyDescent="0.25">
      <c r="A1774" s="33">
        <f>VLOOKUP(C1774,_RESOURCE_MAP[],3,FALSE)</f>
        <v>3</v>
      </c>
      <c r="B1774" s="25" t="str">
        <f>IFERROR(VLOOKUP(C1774,_PACKAGES_MAP[],3,FALSE),"-")</f>
        <v>-</v>
      </c>
      <c r="C1774" s="32" t="s">
        <v>90</v>
      </c>
      <c r="D1774" s="32" t="s">
        <v>22</v>
      </c>
      <c r="E1774" s="32" t="s">
        <v>633</v>
      </c>
      <c r="F1774" s="32" t="str">
        <f>VLOOKUP(C1774,_RESOURCE_MAP[],2,FALSE)</f>
        <v>xDSL WAN Interface</v>
      </c>
      <c r="G1774" s="46" t="str">
        <f>CONCATENATE(F1774," ",VLOOKUP(E1774,_FIELDS_DESCRIPTION_MAP[],2,FALSE))</f>
        <v>xDSL WAN Interface received bytes count.</v>
      </c>
      <c r="H1774" s="32" t="s">
        <v>570</v>
      </c>
      <c r="I1774" s="32" t="s">
        <v>572</v>
      </c>
      <c r="J1774" s="32" t="s">
        <v>1</v>
      </c>
      <c r="K1774" s="34" t="s">
        <v>1</v>
      </c>
      <c r="L1774" s="34" t="s">
        <v>1205</v>
      </c>
      <c r="M1774" s="34" t="s">
        <v>1</v>
      </c>
      <c r="N1774" s="52" t="str">
        <f t="shared" si="29"/>
        <v xml:space="preserve">Possible values are &gt;= 0. </v>
      </c>
    </row>
    <row r="1775" spans="1:14" s="1" customFormat="1" x14ac:dyDescent="0.25">
      <c r="A1775" s="33">
        <f>VLOOKUP(C1775,_RESOURCE_MAP[],3,FALSE)</f>
        <v>3</v>
      </c>
      <c r="B1775" s="25" t="str">
        <f>IFERROR(VLOOKUP(C1775,_PACKAGES_MAP[],3,FALSE),"-")</f>
        <v>-</v>
      </c>
      <c r="C1775" s="32" t="s">
        <v>90</v>
      </c>
      <c r="D1775" s="32" t="s">
        <v>22</v>
      </c>
      <c r="E1775" s="32" t="s">
        <v>632</v>
      </c>
      <c r="F1775" s="32" t="str">
        <f>VLOOKUP(C1775,_RESOURCE_MAP[],2,FALSE)</f>
        <v>xDSL WAN Interface</v>
      </c>
      <c r="G1775" s="46" t="str">
        <f>CONCATENATE(F1775," ",VLOOKUP(E1775,_FIELDS_DESCRIPTION_MAP[],2,FALSE))</f>
        <v>xDSL WAN Interface transmitted bytes count.</v>
      </c>
      <c r="H1775" s="32" t="s">
        <v>570</v>
      </c>
      <c r="I1775" s="32" t="s">
        <v>572</v>
      </c>
      <c r="J1775" s="32" t="s">
        <v>1</v>
      </c>
      <c r="K1775" s="34" t="s">
        <v>1</v>
      </c>
      <c r="L1775" s="34" t="s">
        <v>1205</v>
      </c>
      <c r="M1775" s="34" t="s">
        <v>1</v>
      </c>
      <c r="N1775" s="52" t="str">
        <f t="shared" si="29"/>
        <v xml:space="preserve">Possible values are &gt;= 0. </v>
      </c>
    </row>
    <row r="1776" spans="1:14" s="1" customFormat="1" x14ac:dyDescent="0.25">
      <c r="A1776" s="33">
        <f>VLOOKUP(C1776,_RESOURCE_MAP[],3,FALSE)</f>
        <v>3</v>
      </c>
      <c r="B1776" s="25" t="str">
        <f>IFERROR(VLOOKUP(C1776,_PACKAGES_MAP[],3,FALSE),"-")</f>
        <v>-</v>
      </c>
      <c r="C1776" s="32" t="s">
        <v>90</v>
      </c>
      <c r="D1776" s="32" t="s">
        <v>22</v>
      </c>
      <c r="E1776" s="32" t="s">
        <v>698</v>
      </c>
      <c r="F1776" s="32" t="str">
        <f>VLOOKUP(C1776,_RESOURCE_MAP[],2,FALSE)</f>
        <v>xDSL WAN Interface</v>
      </c>
      <c r="G1776" s="46" t="str">
        <f>CONCATENATE(F1776," ",VLOOKUP(E1776,_FIELDS_DESCRIPTION_MAP[],2,FALSE))</f>
        <v>xDSL WAN Interface received frames count.</v>
      </c>
      <c r="H1776" s="32" t="s">
        <v>570</v>
      </c>
      <c r="I1776" s="32" t="s">
        <v>572</v>
      </c>
      <c r="J1776" s="32" t="s">
        <v>1</v>
      </c>
      <c r="K1776" s="34" t="s">
        <v>1</v>
      </c>
      <c r="L1776" s="34" t="s">
        <v>1205</v>
      </c>
      <c r="M1776" s="34" t="s">
        <v>1</v>
      </c>
      <c r="N1776" s="52" t="str">
        <f t="shared" si="29"/>
        <v xml:space="preserve">Possible values are &gt;= 0. </v>
      </c>
    </row>
    <row r="1777" spans="1:14" s="1" customFormat="1" x14ac:dyDescent="0.25">
      <c r="A1777" s="33">
        <f>VLOOKUP(C1777,_RESOURCE_MAP[],3,FALSE)</f>
        <v>3</v>
      </c>
      <c r="B1777" s="25" t="str">
        <f>IFERROR(VLOOKUP(C1777,_PACKAGES_MAP[],3,FALSE),"-")</f>
        <v>-</v>
      </c>
      <c r="C1777" s="32" t="s">
        <v>90</v>
      </c>
      <c r="D1777" s="32" t="s">
        <v>22</v>
      </c>
      <c r="E1777" s="32" t="s">
        <v>697</v>
      </c>
      <c r="F1777" s="32" t="str">
        <f>VLOOKUP(C1777,_RESOURCE_MAP[],2,FALSE)</f>
        <v>xDSL WAN Interface</v>
      </c>
      <c r="G1777" s="46" t="str">
        <f>CONCATENATE(F1777," ",VLOOKUP(E1777,_FIELDS_DESCRIPTION_MAP[],2,FALSE))</f>
        <v>xDSL WAN Interface transmitted frames count.</v>
      </c>
      <c r="H1777" s="32" t="s">
        <v>570</v>
      </c>
      <c r="I1777" s="32" t="s">
        <v>572</v>
      </c>
      <c r="J1777" s="32" t="s">
        <v>1</v>
      </c>
      <c r="K1777" s="34" t="s">
        <v>1</v>
      </c>
      <c r="L1777" s="34" t="s">
        <v>1205</v>
      </c>
      <c r="M1777" s="34" t="s">
        <v>1</v>
      </c>
      <c r="N1777" s="52" t="str">
        <f t="shared" si="29"/>
        <v xml:space="preserve">Possible values are &gt;= 0. </v>
      </c>
    </row>
    <row r="1778" spans="1:14" s="1" customFormat="1" x14ac:dyDescent="0.25">
      <c r="A1778" s="33">
        <f>VLOOKUP(C1778,_RESOURCE_MAP[],3,FALSE)</f>
        <v>3</v>
      </c>
      <c r="B1778" s="25" t="str">
        <f>IFERROR(VLOOKUP(C1778,_PACKAGES_MAP[],3,FALSE),"-")</f>
        <v>-</v>
      </c>
      <c r="C1778" s="32" t="s">
        <v>90</v>
      </c>
      <c r="D1778" s="32" t="s">
        <v>22</v>
      </c>
      <c r="E1778" s="32" t="s">
        <v>757</v>
      </c>
      <c r="F1778" s="32" t="str">
        <f>VLOOKUP(C1778,_RESOURCE_MAP[],2,FALSE)</f>
        <v>xDSL WAN Interface</v>
      </c>
      <c r="G1778" s="46" t="str">
        <f>CONCATENATE(F1778," ",VLOOKUP(E1778,_FIELDS_DESCRIPTION_MAP[],2,FALSE))</f>
        <v>xDSL WAN Interface protocol in use.</v>
      </c>
      <c r="H1778" s="32" t="s">
        <v>565</v>
      </c>
      <c r="I1778" s="32" t="s">
        <v>572</v>
      </c>
      <c r="J1778" s="32" t="s">
        <v>1</v>
      </c>
      <c r="K1778" s="34" t="s">
        <v>1</v>
      </c>
      <c r="L1778" s="34" t="s">
        <v>1252</v>
      </c>
      <c r="M1778" s="34" t="s">
        <v>1</v>
      </c>
      <c r="N1778" s="52" t="str">
        <f t="shared" si="29"/>
        <v xml:space="preserve">Possible values are "ADSL1", "ADSL2", "ADSL2+", "VDSL", "VDSL2", "VDSL2 Bonding", "VDSL2 Vectoring" or "G.Fast". </v>
      </c>
    </row>
    <row r="1779" spans="1:14" s="1" customFormat="1" x14ac:dyDescent="0.25">
      <c r="A1779" s="33">
        <f>VLOOKUP(C1779,_RESOURCE_MAP[],3,FALSE)</f>
        <v>3</v>
      </c>
      <c r="B1779" s="25" t="str">
        <f>IFERROR(VLOOKUP(C1779,_PACKAGES_MAP[],3,FALSE),"-")</f>
        <v>-</v>
      </c>
      <c r="C1779" s="32" t="s">
        <v>90</v>
      </c>
      <c r="D1779" s="32" t="s">
        <v>22</v>
      </c>
      <c r="E1779" s="32" t="s">
        <v>798</v>
      </c>
      <c r="F1779" s="32" t="str">
        <f>VLOOKUP(C1779,_RESOURCE_MAP[],2,FALSE)</f>
        <v>xDSL WAN Interface</v>
      </c>
      <c r="G1779" s="46" t="str">
        <f>CONCATENATE(F1779," ",VLOOKUP(E1779,_FIELDS_DESCRIPTION_MAP[],2,FALSE))</f>
        <v>xDSL WAN Interface current Signal to Noise Ratio (SNR).</v>
      </c>
      <c r="H1779" s="32" t="s">
        <v>570</v>
      </c>
      <c r="I1779" s="32" t="s">
        <v>572</v>
      </c>
      <c r="J1779" s="32" t="s">
        <v>1</v>
      </c>
      <c r="K1779" s="34" t="s">
        <v>1</v>
      </c>
      <c r="L1779" s="34" t="s">
        <v>1</v>
      </c>
      <c r="M1779" s="34" t="s">
        <v>1308</v>
      </c>
      <c r="N1779" s="52" t="str">
        <f t="shared" si="29"/>
        <v>Format is expressed in dB.</v>
      </c>
    </row>
    <row r="1780" spans="1:14" s="1" customFormat="1" x14ac:dyDescent="0.25">
      <c r="A1780" s="33">
        <f>VLOOKUP(C1780,_RESOURCE_MAP[],3,FALSE)</f>
        <v>3</v>
      </c>
      <c r="B1780" s="25" t="str">
        <f>IFERROR(VLOOKUP(C1780,_PACKAGES_MAP[],3,FALSE),"-")</f>
        <v>-</v>
      </c>
      <c r="C1780" s="32" t="s">
        <v>90</v>
      </c>
      <c r="D1780" s="32" t="s">
        <v>22</v>
      </c>
      <c r="E1780" s="32" t="s">
        <v>586</v>
      </c>
      <c r="F1780" s="32" t="str">
        <f>VLOOKUP(C1780,_RESOURCE_MAP[],2,FALSE)</f>
        <v>xDSL WAN Interface</v>
      </c>
      <c r="G1780" s="46" t="str">
        <f>CONCATENATE(F1780," ",VLOOKUP(E1780,_FIELDS_DESCRIPTION_MAP[],2,FALSE))</f>
        <v>xDSL WAN Interface operational status.</v>
      </c>
      <c r="H1780" s="32" t="s">
        <v>565</v>
      </c>
      <c r="I1780" s="32" t="s">
        <v>572</v>
      </c>
      <c r="J1780" s="32" t="s">
        <v>1</v>
      </c>
      <c r="K1780" s="34" t="s">
        <v>1</v>
      </c>
      <c r="L1780" s="34" t="s">
        <v>1289</v>
      </c>
      <c r="M1780" s="34" t="s">
        <v>1</v>
      </c>
      <c r="N1780" s="52" t="str">
        <f t="shared" si="29"/>
        <v xml:space="preserve">Possible values are "Active", "Disabled", "Error". </v>
      </c>
    </row>
    <row r="1781" spans="1:14" s="1" customFormat="1" x14ac:dyDescent="0.25">
      <c r="A1781" s="33">
        <f>VLOOKUP(C1781,_RESOURCE_MAP[],3,FALSE)</f>
        <v>3</v>
      </c>
      <c r="B1781" s="25" t="str">
        <f>IFERROR(VLOOKUP(C1781,_PACKAGES_MAP[],3,FALSE),"-")</f>
        <v>-</v>
      </c>
      <c r="C1781" s="32" t="s">
        <v>90</v>
      </c>
      <c r="D1781" s="32" t="s">
        <v>22</v>
      </c>
      <c r="E1781" s="32" t="s">
        <v>796</v>
      </c>
      <c r="F1781" s="32" t="str">
        <f>VLOOKUP(C1781,_RESOURCE_MAP[],2,FALSE)</f>
        <v>xDSL WAN Interface</v>
      </c>
      <c r="G1781" s="46" t="str">
        <f>CONCATENATE(F1781," ",VLOOKUP(E1781,_FIELDS_DESCRIPTION_MAP[],2,FALSE))</f>
        <v>xDSL WAN Interface current downstream sync speed.</v>
      </c>
      <c r="H1781" s="32" t="s">
        <v>570</v>
      </c>
      <c r="I1781" s="32" t="s">
        <v>572</v>
      </c>
      <c r="J1781" s="32" t="s">
        <v>1</v>
      </c>
      <c r="K1781" s="34" t="s">
        <v>1</v>
      </c>
      <c r="L1781" s="34" t="s">
        <v>1205</v>
      </c>
      <c r="M1781" s="34" t="s">
        <v>1287</v>
      </c>
      <c r="N1781" s="52" t="str">
        <f t="shared" si="29"/>
        <v>Possible values are &gt;= 0. Format is expressed in bps.</v>
      </c>
    </row>
    <row r="1782" spans="1:14" s="1" customFormat="1" x14ac:dyDescent="0.25">
      <c r="A1782" s="33">
        <f>VLOOKUP(C1782,_RESOURCE_MAP[],3,FALSE)</f>
        <v>3</v>
      </c>
      <c r="B1782" s="25" t="str">
        <f>IFERROR(VLOOKUP(C1782,_PACKAGES_MAP[],3,FALSE),"-")</f>
        <v>-</v>
      </c>
      <c r="C1782" s="32" t="s">
        <v>90</v>
      </c>
      <c r="D1782" s="32" t="s">
        <v>22</v>
      </c>
      <c r="E1782" s="32" t="s">
        <v>797</v>
      </c>
      <c r="F1782" s="32" t="str">
        <f>VLOOKUP(C1782,_RESOURCE_MAP[],2,FALSE)</f>
        <v>xDSL WAN Interface</v>
      </c>
      <c r="G1782" s="46" t="str">
        <f>CONCATENATE(F1782," ",VLOOKUP(E1782,_FIELDS_DESCRIPTION_MAP[],2,FALSE))</f>
        <v>xDSL WAN Interface current upstream sync speed.</v>
      </c>
      <c r="H1782" s="32" t="s">
        <v>570</v>
      </c>
      <c r="I1782" s="32" t="s">
        <v>572</v>
      </c>
      <c r="J1782" s="32" t="s">
        <v>1</v>
      </c>
      <c r="K1782" s="34" t="s">
        <v>1</v>
      </c>
      <c r="L1782" s="34" t="s">
        <v>1205</v>
      </c>
      <c r="M1782" s="34" t="s">
        <v>1287</v>
      </c>
      <c r="N1782" s="52" t="str">
        <f t="shared" si="29"/>
        <v>Possible values are &gt;= 0. Format is expressed in bps.</v>
      </c>
    </row>
    <row r="1783" spans="1:14" s="1" customFormat="1" x14ac:dyDescent="0.25">
      <c r="A1783" s="33">
        <f>VLOOKUP(C1783,_RESOURCE_MAP[],3,FALSE)</f>
        <v>3</v>
      </c>
      <c r="B1783" s="25" t="str">
        <f>IFERROR(VLOOKUP(C1783,_PACKAGES_MAP[],3,FALSE),"-")</f>
        <v>-</v>
      </c>
      <c r="C1783" s="32" t="s">
        <v>90</v>
      </c>
      <c r="D1783" s="32" t="s">
        <v>22</v>
      </c>
      <c r="E1783" s="32" t="s">
        <v>759</v>
      </c>
      <c r="F1783" s="32" t="str">
        <f>VLOOKUP(C1783,_RESOURCE_MAP[],2,FALSE)</f>
        <v>xDSL WAN Interface</v>
      </c>
      <c r="G1783" s="46" t="str">
        <f>CONCATENATE(F1783," ",VLOOKUP(E1783,_FIELDS_DESCRIPTION_MAP[],2,FALSE))</f>
        <v>xDSL WAN Interface system uptime.</v>
      </c>
      <c r="H1783" s="32" t="s">
        <v>570</v>
      </c>
      <c r="I1783" s="32" t="s">
        <v>572</v>
      </c>
      <c r="J1783" s="32" t="s">
        <v>1</v>
      </c>
      <c r="K1783" s="34" t="s">
        <v>1</v>
      </c>
      <c r="L1783" s="34" t="s">
        <v>1205</v>
      </c>
      <c r="M1783" s="34" t="s">
        <v>1206</v>
      </c>
      <c r="N1783" s="52" t="str">
        <f t="shared" si="29"/>
        <v>Possible values are &gt;= 0. Format is expressed in seconds.</v>
      </c>
    </row>
    <row r="1784" spans="1:14" s="1" customFormat="1" x14ac:dyDescent="0.25">
      <c r="A1784" s="33">
        <f>VLOOKUP(C1784,_RESOURCE_MAP[],3,FALSE)</f>
        <v>3</v>
      </c>
      <c r="B1784" s="25" t="str">
        <f>IFERROR(VLOOKUP(C1784,_PACKAGES_MAP[],3,FALSE),"-")</f>
        <v>-</v>
      </c>
      <c r="C1784" s="32" t="s">
        <v>90</v>
      </c>
      <c r="D1784" s="32" t="s">
        <v>21</v>
      </c>
      <c r="E1784" s="32" t="s">
        <v>566</v>
      </c>
      <c r="F1784" s="32" t="str">
        <f>VLOOKUP(C1784,_RESOURCE_MAP[],2,FALSE)</f>
        <v>xDSL WAN Interface</v>
      </c>
      <c r="G1784" s="46" t="str">
        <f>CONCATENATE(F1784," ",VLOOKUP(E1784,_FIELDS_DESCRIPTION_MAP[],2,FALSE))</f>
        <v>xDSL WAN Interface administrative status.</v>
      </c>
      <c r="H1784" s="32" t="s">
        <v>567</v>
      </c>
      <c r="I1784" s="32" t="s">
        <v>564</v>
      </c>
      <c r="J1784" s="32" t="s">
        <v>561</v>
      </c>
      <c r="K1784" s="34" t="s">
        <v>1658</v>
      </c>
      <c r="L1784" s="34" t="s">
        <v>1184</v>
      </c>
      <c r="M1784" s="34" t="s">
        <v>1</v>
      </c>
      <c r="N1784" s="52" t="str">
        <f t="shared" si="29"/>
        <v xml:space="preserve">Default Value is "the existing configuration". Possible values are "true" or "false". </v>
      </c>
    </row>
    <row r="1785" spans="1:14" s="1" customFormat="1" x14ac:dyDescent="0.25">
      <c r="A1785" s="33">
        <f>VLOOKUP(C1785,_RESOURCE_MAP[],3,FALSE)</f>
        <v>3</v>
      </c>
      <c r="B1785" s="25" t="str">
        <f>IFERROR(VLOOKUP(C1785,_PACKAGES_MAP[],3,FALSE),"-")</f>
        <v>-</v>
      </c>
      <c r="C1785" s="32" t="s">
        <v>90</v>
      </c>
      <c r="D1785" s="32" t="s">
        <v>21</v>
      </c>
      <c r="E1785" s="32" t="s">
        <v>669</v>
      </c>
      <c r="F1785" s="32" t="str">
        <f>VLOOKUP(C1785,_RESOURCE_MAP[],2,FALSE)</f>
        <v>xDSL WAN Interface</v>
      </c>
      <c r="G1785" s="46" t="str">
        <f>CONCATENATE(F1785," ",VLOOKUP(E1785,_FIELDS_DESCRIPTION_MAP[],2,FALSE))</f>
        <v>xDSL WAN Interface mode.</v>
      </c>
      <c r="H1785" s="32" t="s">
        <v>20</v>
      </c>
      <c r="I1785" s="32" t="s">
        <v>564</v>
      </c>
      <c r="J1785" s="32" t="s">
        <v>561</v>
      </c>
      <c r="K1785" s="34" t="s">
        <v>1658</v>
      </c>
      <c r="L1785" s="34" t="s">
        <v>1252</v>
      </c>
      <c r="M1785" s="34" t="s">
        <v>1</v>
      </c>
      <c r="N1785" s="52" t="str">
        <f t="shared" si="29"/>
        <v xml:space="preserve">Default Value is "the existing configuration". Possible values are "ADSL1", "ADSL2", "ADSL2+", "VDSL", "VDSL2", "VDSL2 Bonding", "VDSL2 Vectoring" or "G.Fast". </v>
      </c>
    </row>
    <row r="1786" spans="1:14" s="1" customFormat="1" x14ac:dyDescent="0.25">
      <c r="A1786" s="33">
        <f>VLOOKUP(C1786,_RESOURCE_MAP[],3,FALSE)</f>
        <v>3</v>
      </c>
      <c r="B1786" s="25" t="str">
        <f>IFERROR(VLOOKUP(C1786,_PACKAGES_MAP[],3,FALSE),"-")</f>
        <v>-</v>
      </c>
      <c r="C1786" s="32" t="s">
        <v>90</v>
      </c>
      <c r="D1786" s="32" t="s">
        <v>21</v>
      </c>
      <c r="E1786" s="32" t="s">
        <v>360</v>
      </c>
      <c r="F1786" s="32" t="str">
        <f>VLOOKUP(C1786,_RESOURCE_MAP[],2,FALSE)</f>
        <v>xDSL WAN Interface</v>
      </c>
      <c r="G1786" s="46" t="str">
        <f>CONCATENATE(F1786," ",VLOOKUP(E1786,_FIELDS_DESCRIPTION_MAP[],2,FALSE))</f>
        <v>xDSL WAN Interface name (alias).</v>
      </c>
      <c r="H1786" s="32" t="s">
        <v>565</v>
      </c>
      <c r="I1786" s="32" t="s">
        <v>564</v>
      </c>
      <c r="J1786" s="32" t="s">
        <v>561</v>
      </c>
      <c r="K1786" s="34" t="s">
        <v>1658</v>
      </c>
      <c r="L1786" s="34" t="s">
        <v>1194</v>
      </c>
      <c r="M1786" s="34" t="s">
        <v>1</v>
      </c>
      <c r="N1786" s="52" t="str">
        <f t="shared" si="29"/>
        <v xml:space="preserve">Default Value is "the existing configuration". Possible values are any string with length from 1 up to 64 chars. </v>
      </c>
    </row>
    <row r="1787" spans="1:14" s="1" customFormat="1" x14ac:dyDescent="0.25">
      <c r="A1787" s="33">
        <f>VLOOKUP(C1787,_RESOURCE_MAP[],3,FALSE)</f>
        <v>3</v>
      </c>
      <c r="B1787" s="25" t="str">
        <f>IFERROR(VLOOKUP(C1787,_PACKAGES_MAP[],3,FALSE),"-")</f>
        <v>-</v>
      </c>
      <c r="C1787" s="32" t="s">
        <v>91</v>
      </c>
      <c r="D1787" s="32" t="s">
        <v>22</v>
      </c>
      <c r="E1787" s="32" t="s">
        <v>566</v>
      </c>
      <c r="F1787" s="32" t="str">
        <f>VLOOKUP(C1787,_RESOURCE_MAP[],2,FALSE)</f>
        <v>DECT Voice Interface</v>
      </c>
      <c r="G1787" s="46" t="str">
        <f>CONCATENATE(F1787," ",VLOOKUP(E1787,_FIELDS_DESCRIPTION_MAP[],2,FALSE))</f>
        <v>DECT Voice Interface administrative status.</v>
      </c>
      <c r="H1787" s="32" t="s">
        <v>567</v>
      </c>
      <c r="I1787" s="32" t="s">
        <v>572</v>
      </c>
      <c r="J1787" s="32" t="s">
        <v>1</v>
      </c>
      <c r="K1787" s="34" t="s">
        <v>1</v>
      </c>
      <c r="L1787" s="34" t="s">
        <v>1184</v>
      </c>
      <c r="M1787" s="34" t="s">
        <v>1</v>
      </c>
      <c r="N1787" s="52" t="str">
        <f t="shared" si="29"/>
        <v xml:space="preserve">Possible values are "true" or "false". </v>
      </c>
    </row>
    <row r="1788" spans="1:14" s="1" customFormat="1" x14ac:dyDescent="0.25">
      <c r="A1788" s="33">
        <f>VLOOKUP(C1788,_RESOURCE_MAP[],3,FALSE)</f>
        <v>3</v>
      </c>
      <c r="B1788" s="25" t="str">
        <f>IFERROR(VLOOKUP(C1788,_PACKAGES_MAP[],3,FALSE),"-")</f>
        <v>-</v>
      </c>
      <c r="C1788" s="32" t="s">
        <v>91</v>
      </c>
      <c r="D1788" s="32" t="s">
        <v>22</v>
      </c>
      <c r="E1788" s="32" t="s">
        <v>582</v>
      </c>
      <c r="F1788" s="32" t="str">
        <f>VLOOKUP(C1788,_RESOURCE_MAP[],2,FALSE)</f>
        <v>DECT Voice Interface</v>
      </c>
      <c r="G1788" s="46" t="str">
        <f>CONCATENATE(F1788," ",VLOOKUP(E1788,_FIELDS_DESCRIPTION_MAP[],2,FALSE))</f>
        <v>DECT Voice Interface protocol.</v>
      </c>
      <c r="H1788" s="32" t="s">
        <v>565</v>
      </c>
      <c r="I1788" s="32" t="s">
        <v>572</v>
      </c>
      <c r="J1788" s="32" t="s">
        <v>1</v>
      </c>
      <c r="K1788" s="34" t="s">
        <v>1</v>
      </c>
      <c r="L1788" s="34" t="s">
        <v>1269</v>
      </c>
      <c r="M1788" s="34" t="s">
        <v>1</v>
      </c>
      <c r="N1788" s="52" t="str">
        <f t="shared" si="29"/>
        <v xml:space="preserve">Possible values are "CAT-iq 4.0". </v>
      </c>
    </row>
    <row r="1789" spans="1:14" s="1" customFormat="1" x14ac:dyDescent="0.25">
      <c r="A1789" s="33">
        <f>VLOOKUP(C1789,_RESOURCE_MAP[],3,FALSE)</f>
        <v>3</v>
      </c>
      <c r="B1789" s="25" t="str">
        <f>IFERROR(VLOOKUP(C1789,_PACKAGES_MAP[],3,FALSE),"-")</f>
        <v>-</v>
      </c>
      <c r="C1789" s="32" t="s">
        <v>91</v>
      </c>
      <c r="D1789" s="32" t="s">
        <v>22</v>
      </c>
      <c r="E1789" s="32" t="s">
        <v>823</v>
      </c>
      <c r="F1789" s="32" t="str">
        <f>VLOOKUP(C1789,_RESOURCE_MAP[],2,FALSE)</f>
        <v>DECT Voice Interface</v>
      </c>
      <c r="G1789" s="46" t="str">
        <f>CONCATENATE(F1789," ",VLOOKUP(E1789,_FIELDS_DESCRIPTION_MAP[],2,FALSE))</f>
        <v>DECT Voice Interface connected devices count.</v>
      </c>
      <c r="H1789" s="32" t="s">
        <v>570</v>
      </c>
      <c r="I1789" s="32" t="s">
        <v>572</v>
      </c>
      <c r="J1789" s="32" t="s">
        <v>1</v>
      </c>
      <c r="K1789" s="34" t="s">
        <v>1</v>
      </c>
      <c r="L1789" s="34" t="s">
        <v>1205</v>
      </c>
      <c r="M1789" s="34" t="s">
        <v>1</v>
      </c>
      <c r="N1789" s="52" t="str">
        <f t="shared" si="29"/>
        <v xml:space="preserve">Possible values are &gt;= 0. </v>
      </c>
    </row>
    <row r="1790" spans="1:14" s="1" customFormat="1" x14ac:dyDescent="0.25">
      <c r="A1790" s="33">
        <f>VLOOKUP(C1790,_RESOURCE_MAP[],3,FALSE)</f>
        <v>3</v>
      </c>
      <c r="B1790" s="25" t="str">
        <f>IFERROR(VLOOKUP(C1790,_PACKAGES_MAP[],3,FALSE),"-")</f>
        <v>-</v>
      </c>
      <c r="C1790" s="32" t="s">
        <v>91</v>
      </c>
      <c r="D1790" s="32" t="s">
        <v>22</v>
      </c>
      <c r="E1790" s="32" t="s">
        <v>579</v>
      </c>
      <c r="F1790" s="32" t="str">
        <f>VLOOKUP(C1790,_RESOURCE_MAP[],2,FALSE)</f>
        <v>DECT Voice Interface</v>
      </c>
      <c r="G1790" s="46" t="str">
        <f>CONCATENATE(F1790," ",VLOOKUP(E1790,_FIELDS_DESCRIPTION_MAP[],2,FALSE))</f>
        <v>DECT Voice Interface operational status.</v>
      </c>
      <c r="H1790" s="32" t="s">
        <v>565</v>
      </c>
      <c r="I1790" s="32" t="s">
        <v>572</v>
      </c>
      <c r="J1790" s="32" t="s">
        <v>1</v>
      </c>
      <c r="K1790" s="34" t="s">
        <v>1</v>
      </c>
      <c r="L1790" s="34" t="s">
        <v>1291</v>
      </c>
      <c r="M1790" s="34" t="s">
        <v>1</v>
      </c>
      <c r="N1790" s="52" t="str">
        <f t="shared" si="29"/>
        <v xml:space="preserve">Possible values are "Connected", "Disconnected", "Disabled", "Error". </v>
      </c>
    </row>
    <row r="1791" spans="1:14" s="1" customFormat="1" x14ac:dyDescent="0.25">
      <c r="A1791" s="33">
        <f>VLOOKUP(C1791,_RESOURCE_MAP[],3,FALSE)</f>
        <v>3</v>
      </c>
      <c r="B1791" s="25" t="str">
        <f>IFERROR(VLOOKUP(C1791,_PACKAGES_MAP[],3,FALSE),"-")</f>
        <v>-</v>
      </c>
      <c r="C1791" s="32" t="s">
        <v>91</v>
      </c>
      <c r="D1791" s="32" t="s">
        <v>21</v>
      </c>
      <c r="E1791" s="32" t="s">
        <v>566</v>
      </c>
      <c r="F1791" s="32" t="str">
        <f>VLOOKUP(C1791,_RESOURCE_MAP[],2,FALSE)</f>
        <v>DECT Voice Interface</v>
      </c>
      <c r="G1791" s="46" t="str">
        <f>CONCATENATE(F1791," ",VLOOKUP(E1791,_FIELDS_DESCRIPTION_MAP[],2,FALSE))</f>
        <v>DECT Voice Interface administrative status.</v>
      </c>
      <c r="H1791" s="32" t="s">
        <v>567</v>
      </c>
      <c r="I1791" s="32" t="s">
        <v>564</v>
      </c>
      <c r="J1791" s="32" t="s">
        <v>561</v>
      </c>
      <c r="K1791" s="34" t="s">
        <v>1658</v>
      </c>
      <c r="L1791" s="34" t="s">
        <v>1184</v>
      </c>
      <c r="M1791" s="34" t="s">
        <v>1</v>
      </c>
      <c r="N1791" s="52" t="str">
        <f t="shared" si="29"/>
        <v xml:space="preserve">Default Value is "the existing configuration". Possible values are "true" or "false". </v>
      </c>
    </row>
    <row r="1792" spans="1:14" s="1" customFormat="1" x14ac:dyDescent="0.25">
      <c r="A1792" s="33">
        <f>VLOOKUP(C1792,_RESOURCE_MAP[],3,FALSE)</f>
        <v>3</v>
      </c>
      <c r="B1792" s="25" t="str">
        <f>IFERROR(VLOOKUP(C1792,_PACKAGES_MAP[],3,FALSE),"-")</f>
        <v>-</v>
      </c>
      <c r="C1792" s="32" t="s">
        <v>91</v>
      </c>
      <c r="D1792" s="32" t="s">
        <v>21</v>
      </c>
      <c r="E1792" s="32" t="s">
        <v>582</v>
      </c>
      <c r="F1792" s="32" t="str">
        <f>VLOOKUP(C1792,_RESOURCE_MAP[],2,FALSE)</f>
        <v>DECT Voice Interface</v>
      </c>
      <c r="G1792" s="46" t="str">
        <f>CONCATENATE(F1792," ",VLOOKUP(E1792,_FIELDS_DESCRIPTION_MAP[],2,FALSE))</f>
        <v>DECT Voice Interface protocol.</v>
      </c>
      <c r="H1792" s="32" t="s">
        <v>565</v>
      </c>
      <c r="I1792" s="32" t="s">
        <v>564</v>
      </c>
      <c r="J1792" s="32" t="s">
        <v>561</v>
      </c>
      <c r="K1792" s="34" t="s">
        <v>1658</v>
      </c>
      <c r="L1792" s="34" t="s">
        <v>1269</v>
      </c>
      <c r="M1792" s="34" t="s">
        <v>1</v>
      </c>
      <c r="N1792" s="52" t="str">
        <f t="shared" si="29"/>
        <v xml:space="preserve">Default Value is "the existing configuration". Possible values are "CAT-iq 4.0". </v>
      </c>
    </row>
    <row r="1793" spans="1:14" s="1" customFormat="1" x14ac:dyDescent="0.25">
      <c r="A1793" s="33">
        <f>VLOOKUP(C1793,_RESOURCE_MAP[],3,FALSE)</f>
        <v>3</v>
      </c>
      <c r="B1793" s="25" t="str">
        <f>IFERROR(VLOOKUP(C1793,_PACKAGES_MAP[],3,FALSE),"-")</f>
        <v>-</v>
      </c>
      <c r="C1793" s="32" t="s">
        <v>92</v>
      </c>
      <c r="D1793" s="32" t="s">
        <v>20</v>
      </c>
      <c r="E1793" s="32" t="s">
        <v>569</v>
      </c>
      <c r="F1793" s="32" t="str">
        <f>VLOOKUP(C1793,_RESOURCE_MAP[],2,FALSE)</f>
        <v>FXS Voice Interface</v>
      </c>
      <c r="G1793" s="46" t="str">
        <f>CONCATENATE(F1793," ",VLOOKUP(E1793,_FIELDS_DESCRIPTION_MAP[],2,FALSE))</f>
        <v>FXS Voice Interface maximum number of returned entries.</v>
      </c>
      <c r="H1793" s="32" t="s">
        <v>570</v>
      </c>
      <c r="I1793" s="32" t="s">
        <v>563</v>
      </c>
      <c r="J1793" s="32" t="s">
        <v>561</v>
      </c>
      <c r="K1793" s="34" t="s">
        <v>1186</v>
      </c>
      <c r="L1793" s="34" t="s">
        <v>1187</v>
      </c>
      <c r="M1793" s="34" t="s">
        <v>1</v>
      </c>
      <c r="N1793" s="52" t="str">
        <f t="shared" si="29"/>
        <v xml:space="preserve">Default Value is "0". Possible values are "0" to fetch all entries or positive integer. </v>
      </c>
    </row>
    <row r="1794" spans="1:14" s="1" customFormat="1" x14ac:dyDescent="0.25">
      <c r="A1794" s="33">
        <f>VLOOKUP(C1794,_RESOURCE_MAP[],3,FALSE)</f>
        <v>3</v>
      </c>
      <c r="B1794" s="25" t="str">
        <f>IFERROR(VLOOKUP(C1794,_PACKAGES_MAP[],3,FALSE),"-")</f>
        <v>-</v>
      </c>
      <c r="C1794" s="32" t="s">
        <v>92</v>
      </c>
      <c r="D1794" s="32" t="s">
        <v>20</v>
      </c>
      <c r="E1794" s="32" t="s">
        <v>20</v>
      </c>
      <c r="F1794" s="32" t="str">
        <f>VLOOKUP(C1794,_RESOURCE_MAP[],2,FALSE)</f>
        <v>FXS Voice Interface</v>
      </c>
      <c r="G1794" s="46" t="str">
        <f>CONCATENATE(F1794," ",VLOOKUP(E1794,_FIELDS_DESCRIPTION_MAP[],2,FALSE))</f>
        <v>FXS Voice Interface list of entries.</v>
      </c>
      <c r="H1794" s="32" t="s">
        <v>20</v>
      </c>
      <c r="I1794" s="32" t="s">
        <v>572</v>
      </c>
      <c r="J1794" s="32" t="s">
        <v>1</v>
      </c>
      <c r="K1794" s="34" t="s">
        <v>1</v>
      </c>
      <c r="L1794" s="34" t="s">
        <v>1</v>
      </c>
      <c r="M1794" s="34" t="s">
        <v>1</v>
      </c>
      <c r="N1794" s="52" t="str">
        <f t="shared" si="29"/>
        <v>-</v>
      </c>
    </row>
    <row r="1795" spans="1:14" s="1" customFormat="1" x14ac:dyDescent="0.25">
      <c r="A1795" s="33">
        <f>VLOOKUP(C1795,_RESOURCE_MAP[],3,FALSE)</f>
        <v>3</v>
      </c>
      <c r="B1795" s="25" t="str">
        <f>IFERROR(VLOOKUP(C1795,_PACKAGES_MAP[],3,FALSE),"-")</f>
        <v>-</v>
      </c>
      <c r="C1795" s="32" t="s">
        <v>92</v>
      </c>
      <c r="D1795" s="32" t="s">
        <v>20</v>
      </c>
      <c r="E1795" s="32" t="s">
        <v>571</v>
      </c>
      <c r="F1795" s="32" t="str">
        <f>VLOOKUP(C1795,_RESOURCE_MAP[],2,FALSE)</f>
        <v>FXS Voice Interface</v>
      </c>
      <c r="G1795" s="46" t="str">
        <f>CONCATENATE(F1795," ",VLOOKUP(E1795,_FIELDS_DESCRIPTION_MAP[],2,FALSE))</f>
        <v>FXS Voice Interface list start offset.</v>
      </c>
      <c r="H1795" s="32" t="s">
        <v>570</v>
      </c>
      <c r="I1795" s="32" t="s">
        <v>563</v>
      </c>
      <c r="J1795" s="32" t="s">
        <v>561</v>
      </c>
      <c r="K1795" s="34" t="s">
        <v>1186</v>
      </c>
      <c r="L1795" s="34" t="s">
        <v>1187</v>
      </c>
      <c r="M1795" s="34" t="s">
        <v>1</v>
      </c>
      <c r="N1795" s="52" t="str">
        <f t="shared" si="29"/>
        <v xml:space="preserve">Default Value is "0". Possible values are "0" to fetch all entries or positive integer. </v>
      </c>
    </row>
    <row r="1796" spans="1:14" s="1" customFormat="1" x14ac:dyDescent="0.25">
      <c r="A1796" s="33">
        <f>VLOOKUP(C1796,_RESOURCE_MAP[],3,FALSE)</f>
        <v>3</v>
      </c>
      <c r="B1796" s="25" t="str">
        <f>IFERROR(VLOOKUP(C1796,_PACKAGES_MAP[],3,FALSE),"-")</f>
        <v>-</v>
      </c>
      <c r="C1796" s="32" t="s">
        <v>93</v>
      </c>
      <c r="D1796" s="32" t="s">
        <v>22</v>
      </c>
      <c r="E1796" s="32" t="s">
        <v>566</v>
      </c>
      <c r="F1796" s="32" t="str">
        <f>VLOOKUP(C1796,_RESOURCE_MAP[],2,FALSE)</f>
        <v>FXS Voice Interface</v>
      </c>
      <c r="G1796" s="46" t="str">
        <f>CONCATENATE(F1796," ",VLOOKUP(E1796,_FIELDS_DESCRIPTION_MAP[],2,FALSE))</f>
        <v>FXS Voice Interface administrative status.</v>
      </c>
      <c r="H1796" s="32" t="s">
        <v>567</v>
      </c>
      <c r="I1796" s="32" t="s">
        <v>572</v>
      </c>
      <c r="J1796" s="32" t="s">
        <v>1</v>
      </c>
      <c r="K1796" s="34" t="s">
        <v>1</v>
      </c>
      <c r="L1796" s="34" t="s">
        <v>1184</v>
      </c>
      <c r="M1796" s="34" t="s">
        <v>1</v>
      </c>
      <c r="N1796" s="52" t="str">
        <f t="shared" si="29"/>
        <v xml:space="preserve">Possible values are "true" or "false". </v>
      </c>
    </row>
    <row r="1797" spans="1:14" s="1" customFormat="1" x14ac:dyDescent="0.25">
      <c r="A1797" s="33">
        <f>VLOOKUP(C1797,_RESOURCE_MAP[],3,FALSE)</f>
        <v>3</v>
      </c>
      <c r="B1797" s="25" t="str">
        <f>IFERROR(VLOOKUP(C1797,_PACKAGES_MAP[],3,FALSE),"-")</f>
        <v>-</v>
      </c>
      <c r="C1797" s="32" t="s">
        <v>93</v>
      </c>
      <c r="D1797" s="32" t="s">
        <v>22</v>
      </c>
      <c r="E1797" s="32" t="s">
        <v>558</v>
      </c>
      <c r="F1797" s="32" t="str">
        <f>VLOOKUP(C1797,_RESOURCE_MAP[],2,FALSE)</f>
        <v>FXS Voice Interface</v>
      </c>
      <c r="G1797" s="46" t="str">
        <f>CONCATENATE(F1797," ",VLOOKUP(E1797,_FIELDS_DESCRIPTION_MAP[],2,FALSE))</f>
        <v>FXS Voice Interface unique identifier.</v>
      </c>
      <c r="H1797" s="32" t="s">
        <v>565</v>
      </c>
      <c r="I1797" s="32" t="s">
        <v>572</v>
      </c>
      <c r="J1797" s="32" t="s">
        <v>1</v>
      </c>
      <c r="K1797" s="34" t="s">
        <v>1</v>
      </c>
      <c r="L1797" s="34" t="s">
        <v>1194</v>
      </c>
      <c r="M1797" s="34" t="s">
        <v>1193</v>
      </c>
      <c r="N1797" s="52" t="str">
        <f t="shared" si="29"/>
        <v>Possible values are any string with length from 1 up to 64 chars. Format is 1 up to 64 chars.</v>
      </c>
    </row>
    <row r="1798" spans="1:14" s="1" customFormat="1" x14ac:dyDescent="0.25">
      <c r="A1798" s="33">
        <f>VLOOKUP(C1798,_RESOURCE_MAP[],3,FALSE)</f>
        <v>3</v>
      </c>
      <c r="B1798" s="25" t="str">
        <f>IFERROR(VLOOKUP(C1798,_PACKAGES_MAP[],3,FALSE),"-")</f>
        <v>-</v>
      </c>
      <c r="C1798" s="32" t="s">
        <v>93</v>
      </c>
      <c r="D1798" s="32" t="s">
        <v>22</v>
      </c>
      <c r="E1798" s="32" t="s">
        <v>360</v>
      </c>
      <c r="F1798" s="32" t="str">
        <f>VLOOKUP(C1798,_RESOURCE_MAP[],2,FALSE)</f>
        <v>FXS Voice Interface</v>
      </c>
      <c r="G1798" s="46" t="str">
        <f>CONCATENATE(F1798," ",VLOOKUP(E1798,_FIELDS_DESCRIPTION_MAP[],2,FALSE))</f>
        <v>FXS Voice Interface name (alias).</v>
      </c>
      <c r="H1798" s="32" t="s">
        <v>565</v>
      </c>
      <c r="I1798" s="32" t="s">
        <v>572</v>
      </c>
      <c r="J1798" s="32" t="s">
        <v>1</v>
      </c>
      <c r="K1798" s="34" t="s">
        <v>1</v>
      </c>
      <c r="L1798" s="34" t="s">
        <v>1194</v>
      </c>
      <c r="M1798" s="34" t="s">
        <v>1</v>
      </c>
      <c r="N1798" s="52" t="str">
        <f t="shared" si="29"/>
        <v xml:space="preserve">Possible values are any string with length from 1 up to 64 chars. </v>
      </c>
    </row>
    <row r="1799" spans="1:14" s="1" customFormat="1" x14ac:dyDescent="0.25">
      <c r="A1799" s="33">
        <f>VLOOKUP(C1799,_RESOURCE_MAP[],3,FALSE)</f>
        <v>3</v>
      </c>
      <c r="B1799" s="25" t="str">
        <f>IFERROR(VLOOKUP(C1799,_PACKAGES_MAP[],3,FALSE),"-")</f>
        <v>-</v>
      </c>
      <c r="C1799" s="32" t="s">
        <v>93</v>
      </c>
      <c r="D1799" s="32" t="s">
        <v>22</v>
      </c>
      <c r="E1799" s="32" t="s">
        <v>824</v>
      </c>
      <c r="F1799" s="32" t="str">
        <f>VLOOKUP(C1799,_RESOURCE_MAP[],2,FALSE)</f>
        <v>FXS Voice Interface</v>
      </c>
      <c r="G1799" s="46" t="str">
        <f>CONCATENATE(F1799," ",VLOOKUP(E1799,_FIELDS_DESCRIPTION_MAP[],2,FALSE))</f>
        <v>FXS Voice Interface signaling mode.</v>
      </c>
      <c r="H1799" s="32" t="s">
        <v>565</v>
      </c>
      <c r="I1799" s="32" t="s">
        <v>572</v>
      </c>
      <c r="J1799" s="32" t="s">
        <v>1</v>
      </c>
      <c r="K1799" s="34" t="s">
        <v>1</v>
      </c>
      <c r="L1799" s="34" t="s">
        <v>1281</v>
      </c>
      <c r="M1799" s="34" t="s">
        <v>1</v>
      </c>
      <c r="N1799" s="52" t="str">
        <f t="shared" si="29"/>
        <v xml:space="preserve">Possible values are "DTMF" or "PulseDialing". </v>
      </c>
    </row>
    <row r="1800" spans="1:14" s="1" customFormat="1" x14ac:dyDescent="0.25">
      <c r="A1800" s="33">
        <f>VLOOKUP(C1800,_RESOURCE_MAP[],3,FALSE)</f>
        <v>3</v>
      </c>
      <c r="B1800" s="25" t="str">
        <f>IFERROR(VLOOKUP(C1800,_PACKAGES_MAP[],3,FALSE),"-")</f>
        <v>-</v>
      </c>
      <c r="C1800" s="32" t="s">
        <v>93</v>
      </c>
      <c r="D1800" s="32" t="s">
        <v>22</v>
      </c>
      <c r="E1800" s="32" t="s">
        <v>579</v>
      </c>
      <c r="F1800" s="32" t="str">
        <f>VLOOKUP(C1800,_RESOURCE_MAP[],2,FALSE)</f>
        <v>FXS Voice Interface</v>
      </c>
      <c r="G1800" s="46" t="str">
        <f>CONCATENATE(F1800," ",VLOOKUP(E1800,_FIELDS_DESCRIPTION_MAP[],2,FALSE))</f>
        <v>FXS Voice Interface operational status.</v>
      </c>
      <c r="H1800" s="32" t="s">
        <v>565</v>
      </c>
      <c r="I1800" s="32" t="s">
        <v>572</v>
      </c>
      <c r="J1800" s="32" t="s">
        <v>1</v>
      </c>
      <c r="K1800" s="34" t="s">
        <v>1</v>
      </c>
      <c r="L1800" s="34" t="s">
        <v>1291</v>
      </c>
      <c r="M1800" s="34" t="s">
        <v>1</v>
      </c>
      <c r="N1800" s="52" t="str">
        <f t="shared" si="29"/>
        <v xml:space="preserve">Possible values are "Connected", "Disconnected", "Disabled", "Error". </v>
      </c>
    </row>
    <row r="1801" spans="1:14" s="1" customFormat="1" x14ac:dyDescent="0.25">
      <c r="A1801" s="33">
        <f>VLOOKUP(C1801,_RESOURCE_MAP[],3,FALSE)</f>
        <v>3</v>
      </c>
      <c r="B1801" s="25" t="str">
        <f>IFERROR(VLOOKUP(C1801,_PACKAGES_MAP[],3,FALSE),"-")</f>
        <v>-</v>
      </c>
      <c r="C1801" s="32" t="s">
        <v>93</v>
      </c>
      <c r="D1801" s="32" t="s">
        <v>21</v>
      </c>
      <c r="E1801" s="32" t="s">
        <v>566</v>
      </c>
      <c r="F1801" s="32" t="str">
        <f>VLOOKUP(C1801,_RESOURCE_MAP[],2,FALSE)</f>
        <v>FXS Voice Interface</v>
      </c>
      <c r="G1801" s="46" t="str">
        <f>CONCATENATE(F1801," ",VLOOKUP(E1801,_FIELDS_DESCRIPTION_MAP[],2,FALSE))</f>
        <v>FXS Voice Interface administrative status.</v>
      </c>
      <c r="H1801" s="32" t="s">
        <v>567</v>
      </c>
      <c r="I1801" s="32" t="s">
        <v>564</v>
      </c>
      <c r="J1801" s="32" t="s">
        <v>561</v>
      </c>
      <c r="K1801" s="34" t="s">
        <v>1658</v>
      </c>
      <c r="L1801" s="34" t="s">
        <v>1184</v>
      </c>
      <c r="M1801" s="34" t="s">
        <v>1</v>
      </c>
      <c r="N1801" s="52" t="str">
        <f t="shared" si="29"/>
        <v xml:space="preserve">Default Value is "the existing configuration". Possible values are "true" or "false". </v>
      </c>
    </row>
    <row r="1802" spans="1:14" s="1" customFormat="1" x14ac:dyDescent="0.25">
      <c r="A1802" s="33">
        <f>VLOOKUP(C1802,_RESOURCE_MAP[],3,FALSE)</f>
        <v>3</v>
      </c>
      <c r="B1802" s="25" t="str">
        <f>IFERROR(VLOOKUP(C1802,_PACKAGES_MAP[],3,FALSE),"-")</f>
        <v>-</v>
      </c>
      <c r="C1802" s="32" t="s">
        <v>93</v>
      </c>
      <c r="D1802" s="32" t="s">
        <v>21</v>
      </c>
      <c r="E1802" s="32" t="s">
        <v>824</v>
      </c>
      <c r="F1802" s="32" t="str">
        <f>VLOOKUP(C1802,_RESOURCE_MAP[],2,FALSE)</f>
        <v>FXS Voice Interface</v>
      </c>
      <c r="G1802" s="46" t="str">
        <f>CONCATENATE(F1802," ",VLOOKUP(E1802,_FIELDS_DESCRIPTION_MAP[],2,FALSE))</f>
        <v>FXS Voice Interface signaling mode.</v>
      </c>
      <c r="H1802" s="32" t="s">
        <v>565</v>
      </c>
      <c r="I1802" s="32" t="s">
        <v>564</v>
      </c>
      <c r="J1802" s="32" t="s">
        <v>561</v>
      </c>
      <c r="K1802" s="34" t="s">
        <v>1658</v>
      </c>
      <c r="L1802" s="34" t="s">
        <v>1281</v>
      </c>
      <c r="M1802" s="34" t="s">
        <v>1</v>
      </c>
      <c r="N1802" s="52" t="str">
        <f t="shared" si="29"/>
        <v xml:space="preserve">Default Value is "the existing configuration". Possible values are "DTMF" or "PulseDialing". </v>
      </c>
    </row>
    <row r="1803" spans="1:14" s="1" customFormat="1" x14ac:dyDescent="0.25">
      <c r="A1803" s="33">
        <f>VLOOKUP(C1803,_RESOURCE_MAP[],3,FALSE)</f>
        <v>4</v>
      </c>
      <c r="B1803" s="25" t="str">
        <f>IFERROR(VLOOKUP(C1803,_PACKAGES_MAP[],3,FALSE),"-")</f>
        <v>-</v>
      </c>
      <c r="C1803" s="32" t="s">
        <v>350</v>
      </c>
      <c r="D1803" s="32" t="s">
        <v>20</v>
      </c>
      <c r="E1803" s="32" t="s">
        <v>569</v>
      </c>
      <c r="F1803" s="32" t="str">
        <f>VLOOKUP(C1803,_RESOURCE_MAP[],2,FALSE)</f>
        <v>Button</v>
      </c>
      <c r="G1803" s="46" t="str">
        <f>CONCATENATE(F1803," ",VLOOKUP(E1803,_FIELDS_DESCRIPTION_MAP[],2,FALSE))</f>
        <v>Button maximum number of returned entries.</v>
      </c>
      <c r="H1803" s="32" t="s">
        <v>570</v>
      </c>
      <c r="I1803" s="32" t="s">
        <v>563</v>
      </c>
      <c r="J1803" s="32" t="s">
        <v>561</v>
      </c>
      <c r="K1803" s="34" t="s">
        <v>1186</v>
      </c>
      <c r="L1803" s="34" t="s">
        <v>1187</v>
      </c>
      <c r="M1803" s="34" t="s">
        <v>1</v>
      </c>
      <c r="N1803" s="52" t="str">
        <f t="shared" si="29"/>
        <v xml:space="preserve">Default Value is "0". Possible values are "0" to fetch all entries or positive integer. </v>
      </c>
    </row>
    <row r="1804" spans="1:14" s="1" customFormat="1" x14ac:dyDescent="0.25">
      <c r="A1804" s="33">
        <f>VLOOKUP(C1804,_RESOURCE_MAP[],3,FALSE)</f>
        <v>4</v>
      </c>
      <c r="B1804" s="25" t="str">
        <f>IFERROR(VLOOKUP(C1804,_PACKAGES_MAP[],3,FALSE),"-")</f>
        <v>-</v>
      </c>
      <c r="C1804" s="32" t="s">
        <v>350</v>
      </c>
      <c r="D1804" s="32" t="s">
        <v>20</v>
      </c>
      <c r="E1804" s="32" t="s">
        <v>20</v>
      </c>
      <c r="F1804" s="32" t="str">
        <f>VLOOKUP(C1804,_RESOURCE_MAP[],2,FALSE)</f>
        <v>Button</v>
      </c>
      <c r="G1804" s="46" t="str">
        <f>CONCATENATE(F1804," ",VLOOKUP(E1804,_FIELDS_DESCRIPTION_MAP[],2,FALSE))</f>
        <v>Button list of entries.</v>
      </c>
      <c r="H1804" s="32" t="s">
        <v>20</v>
      </c>
      <c r="I1804" s="32" t="s">
        <v>572</v>
      </c>
      <c r="J1804" s="32" t="s">
        <v>1</v>
      </c>
      <c r="K1804" s="34" t="s">
        <v>1</v>
      </c>
      <c r="L1804" s="34" t="s">
        <v>1</v>
      </c>
      <c r="M1804" s="34" t="s">
        <v>1</v>
      </c>
      <c r="N1804" s="52" t="str">
        <f t="shared" si="29"/>
        <v>-</v>
      </c>
    </row>
    <row r="1805" spans="1:14" s="1" customFormat="1" x14ac:dyDescent="0.25">
      <c r="A1805" s="33">
        <f>VLOOKUP(C1805,_RESOURCE_MAP[],3,FALSE)</f>
        <v>4</v>
      </c>
      <c r="B1805" s="25" t="str">
        <f>IFERROR(VLOOKUP(C1805,_PACKAGES_MAP[],3,FALSE),"-")</f>
        <v>-</v>
      </c>
      <c r="C1805" s="32" t="s">
        <v>350</v>
      </c>
      <c r="D1805" s="32" t="s">
        <v>20</v>
      </c>
      <c r="E1805" s="32" t="s">
        <v>571</v>
      </c>
      <c r="F1805" s="32" t="str">
        <f>VLOOKUP(C1805,_RESOURCE_MAP[],2,FALSE)</f>
        <v>Button</v>
      </c>
      <c r="G1805" s="46" t="str">
        <f>CONCATENATE(F1805," ",VLOOKUP(E1805,_FIELDS_DESCRIPTION_MAP[],2,FALSE))</f>
        <v>Button list start offset.</v>
      </c>
      <c r="H1805" s="32" t="s">
        <v>570</v>
      </c>
      <c r="I1805" s="32" t="s">
        <v>563</v>
      </c>
      <c r="J1805" s="32" t="s">
        <v>561</v>
      </c>
      <c r="K1805" s="34" t="s">
        <v>1186</v>
      </c>
      <c r="L1805" s="34" t="s">
        <v>1187</v>
      </c>
      <c r="M1805" s="34" t="s">
        <v>1</v>
      </c>
      <c r="N1805" s="52" t="str">
        <f t="shared" si="29"/>
        <v xml:space="preserve">Default Value is "0". Possible values are "0" to fetch all entries or positive integer. </v>
      </c>
    </row>
    <row r="1806" spans="1:14" s="1" customFormat="1" x14ac:dyDescent="0.25">
      <c r="A1806" s="33">
        <f>VLOOKUP(C1806,_RESOURCE_MAP[],3,FALSE)</f>
        <v>4</v>
      </c>
      <c r="B1806" s="25" t="str">
        <f>IFERROR(VLOOKUP(C1806,_PACKAGES_MAP[],3,FALSE),"-")</f>
        <v>-</v>
      </c>
      <c r="C1806" s="32" t="s">
        <v>351</v>
      </c>
      <c r="D1806" s="32" t="s">
        <v>22</v>
      </c>
      <c r="E1806" s="32" t="s">
        <v>1174</v>
      </c>
      <c r="F1806" s="32" t="str">
        <f>VLOOKUP(C1806,_RESOURCE_MAP[],2,FALSE)</f>
        <v>Button</v>
      </c>
      <c r="G1806" s="46" t="str">
        <f>CONCATENATE(F1806," ",VLOOKUP(E1806,_FIELDS_DESCRIPTION_MAP[],2,FALSE))</f>
        <v>Button click linked object arguments.</v>
      </c>
      <c r="H1806" s="32" t="s">
        <v>565</v>
      </c>
      <c r="I1806" s="32" t="s">
        <v>572</v>
      </c>
      <c r="J1806" s="32" t="s">
        <v>1</v>
      </c>
      <c r="K1806" s="34" t="s">
        <v>1</v>
      </c>
      <c r="L1806" s="34" t="s">
        <v>1196</v>
      </c>
      <c r="M1806" s="34" t="s">
        <v>1</v>
      </c>
      <c r="N1806" s="52" t="str">
        <f t="shared" si="29"/>
        <v xml:space="preserve">Possible values are "null" or valid JSON object. </v>
      </c>
    </row>
    <row r="1807" spans="1:14" s="1" customFormat="1" x14ac:dyDescent="0.25">
      <c r="A1807" s="33">
        <f>VLOOKUP(C1807,_RESOURCE_MAP[],3,FALSE)</f>
        <v>4</v>
      </c>
      <c r="B1807" s="25" t="str">
        <f>IFERROR(VLOOKUP(C1807,_PACKAGES_MAP[],3,FALSE),"-")</f>
        <v>-</v>
      </c>
      <c r="C1807" s="32" t="s">
        <v>351</v>
      </c>
      <c r="D1807" s="32" t="s">
        <v>22</v>
      </c>
      <c r="E1807" s="32" t="s">
        <v>826</v>
      </c>
      <c r="F1807" s="32" t="str">
        <f>VLOOKUP(C1807,_RESOURCE_MAP[],2,FALSE)</f>
        <v>Button</v>
      </c>
      <c r="G1807" s="46" t="str">
        <f>CONCATENATE(F1807," ",VLOOKUP(E1807,_FIELDS_DESCRIPTION_MAP[],2,FALSE))</f>
        <v>Button click linked object method.</v>
      </c>
      <c r="H1807" s="32" t="s">
        <v>565</v>
      </c>
      <c r="I1807" s="32" t="s">
        <v>572</v>
      </c>
      <c r="J1807" s="32" t="s">
        <v>1</v>
      </c>
      <c r="K1807" s="34" t="s">
        <v>1</v>
      </c>
      <c r="L1807" s="34" t="s">
        <v>1197</v>
      </c>
      <c r="M1807" s="34" t="s">
        <v>1</v>
      </c>
      <c r="N1807" s="52" t="str">
        <f t="shared" si="29"/>
        <v xml:space="preserve">Possible values are valid object procedure. </v>
      </c>
    </row>
    <row r="1808" spans="1:14" s="1" customFormat="1" x14ac:dyDescent="0.25">
      <c r="A1808" s="33">
        <f>VLOOKUP(C1808,_RESOURCE_MAP[],3,FALSE)</f>
        <v>4</v>
      </c>
      <c r="B1808" s="25" t="str">
        <f>IFERROR(VLOOKUP(C1808,_PACKAGES_MAP[],3,FALSE),"-")</f>
        <v>-</v>
      </c>
      <c r="C1808" s="32" t="s">
        <v>351</v>
      </c>
      <c r="D1808" s="32" t="s">
        <v>22</v>
      </c>
      <c r="E1808" s="32" t="s">
        <v>825</v>
      </c>
      <c r="F1808" s="32" t="str">
        <f>VLOOKUP(C1808,_RESOURCE_MAP[],2,FALSE)</f>
        <v>Button</v>
      </c>
      <c r="G1808" s="46" t="str">
        <f>CONCATENATE(F1808," ",VLOOKUP(E1808,_FIELDS_DESCRIPTION_MAP[],2,FALSE))</f>
        <v>Button click linked object.</v>
      </c>
      <c r="H1808" s="32" t="s">
        <v>565</v>
      </c>
      <c r="I1808" s="32" t="s">
        <v>572</v>
      </c>
      <c r="J1808" s="32" t="s">
        <v>1</v>
      </c>
      <c r="K1808" s="34" t="s">
        <v>1</v>
      </c>
      <c r="L1808" s="34" t="s">
        <v>1189</v>
      </c>
      <c r="M1808" s="34" t="s">
        <v>1</v>
      </c>
      <c r="N1808" s="52" t="str">
        <f t="shared" si="29"/>
        <v xml:space="preserve">Possible values are valid object. </v>
      </c>
    </row>
    <row r="1809" spans="1:14" s="1" customFormat="1" x14ac:dyDescent="0.25">
      <c r="A1809" s="33">
        <f>VLOOKUP(C1809,_RESOURCE_MAP[],3,FALSE)</f>
        <v>4</v>
      </c>
      <c r="B1809" s="25" t="str">
        <f>IFERROR(VLOOKUP(C1809,_PACKAGES_MAP[],3,FALSE),"-")</f>
        <v>-</v>
      </c>
      <c r="C1809" s="32" t="s">
        <v>351</v>
      </c>
      <c r="D1809" s="32" t="s">
        <v>22</v>
      </c>
      <c r="E1809" s="32" t="s">
        <v>829</v>
      </c>
      <c r="F1809" s="32" t="str">
        <f>VLOOKUP(C1809,_RESOURCE_MAP[],2,FALSE)</f>
        <v>Button</v>
      </c>
      <c r="G1809" s="46" t="str">
        <f>CONCATENATE(F1809," ",VLOOKUP(E1809,_FIELDS_DESCRIPTION_MAP[],2,FALSE))</f>
        <v>Button press linked object arguments.</v>
      </c>
      <c r="H1809" s="32" t="s">
        <v>565</v>
      </c>
      <c r="I1809" s="32" t="s">
        <v>572</v>
      </c>
      <c r="J1809" s="32" t="s">
        <v>1</v>
      </c>
      <c r="K1809" s="34" t="s">
        <v>1</v>
      </c>
      <c r="L1809" s="34" t="s">
        <v>1196</v>
      </c>
      <c r="M1809" s="34" t="s">
        <v>1</v>
      </c>
      <c r="N1809" s="52" t="str">
        <f t="shared" si="29"/>
        <v xml:space="preserve">Possible values are "null" or valid JSON object. </v>
      </c>
    </row>
    <row r="1810" spans="1:14" s="1" customFormat="1" x14ac:dyDescent="0.25">
      <c r="A1810" s="33">
        <f>VLOOKUP(C1810,_RESOURCE_MAP[],3,FALSE)</f>
        <v>4</v>
      </c>
      <c r="B1810" s="25" t="str">
        <f>IFERROR(VLOOKUP(C1810,_PACKAGES_MAP[],3,FALSE),"-")</f>
        <v>-</v>
      </c>
      <c r="C1810" s="32" t="s">
        <v>351</v>
      </c>
      <c r="D1810" s="32" t="s">
        <v>22</v>
      </c>
      <c r="E1810" s="32" t="s">
        <v>828</v>
      </c>
      <c r="F1810" s="32" t="str">
        <f>VLOOKUP(C1810,_RESOURCE_MAP[],2,FALSE)</f>
        <v>Button</v>
      </c>
      <c r="G1810" s="46" t="str">
        <f>CONCATENATE(F1810," ",VLOOKUP(E1810,_FIELDS_DESCRIPTION_MAP[],2,FALSE))</f>
        <v>Button press linked object method.</v>
      </c>
      <c r="H1810" s="32" t="s">
        <v>565</v>
      </c>
      <c r="I1810" s="32" t="s">
        <v>572</v>
      </c>
      <c r="J1810" s="32" t="s">
        <v>1</v>
      </c>
      <c r="K1810" s="34" t="s">
        <v>1</v>
      </c>
      <c r="L1810" s="34" t="s">
        <v>1197</v>
      </c>
      <c r="M1810" s="34" t="s">
        <v>1</v>
      </c>
      <c r="N1810" s="52" t="str">
        <f t="shared" si="29"/>
        <v xml:space="preserve">Possible values are valid object procedure. </v>
      </c>
    </row>
    <row r="1811" spans="1:14" s="1" customFormat="1" x14ac:dyDescent="0.25">
      <c r="A1811" s="33">
        <f>VLOOKUP(C1811,_RESOURCE_MAP[],3,FALSE)</f>
        <v>4</v>
      </c>
      <c r="B1811" s="25" t="str">
        <f>IFERROR(VLOOKUP(C1811,_PACKAGES_MAP[],3,FALSE),"-")</f>
        <v>-</v>
      </c>
      <c r="C1811" s="32" t="s">
        <v>351</v>
      </c>
      <c r="D1811" s="32" t="s">
        <v>22</v>
      </c>
      <c r="E1811" s="32" t="s">
        <v>827</v>
      </c>
      <c r="F1811" s="32" t="str">
        <f>VLOOKUP(C1811,_RESOURCE_MAP[],2,FALSE)</f>
        <v>Button</v>
      </c>
      <c r="G1811" s="46" t="str">
        <f>CONCATENATE(F1811," ",VLOOKUP(E1811,_FIELDS_DESCRIPTION_MAP[],2,FALSE))</f>
        <v>Button press linked object.</v>
      </c>
      <c r="H1811" s="32" t="s">
        <v>565</v>
      </c>
      <c r="I1811" s="32" t="s">
        <v>572</v>
      </c>
      <c r="J1811" s="32" t="s">
        <v>1</v>
      </c>
      <c r="K1811" s="34" t="s">
        <v>1</v>
      </c>
      <c r="L1811" s="34" t="s">
        <v>1189</v>
      </c>
      <c r="M1811" s="34" t="s">
        <v>1</v>
      </c>
      <c r="N1811" s="52" t="str">
        <f t="shared" si="29"/>
        <v xml:space="preserve">Possible values are valid object. </v>
      </c>
    </row>
    <row r="1812" spans="1:14" s="1" customFormat="1" x14ac:dyDescent="0.25">
      <c r="A1812" s="33">
        <f>VLOOKUP(C1812,_RESOURCE_MAP[],3,FALSE)</f>
        <v>4</v>
      </c>
      <c r="B1812" s="25" t="str">
        <f>IFERROR(VLOOKUP(C1812,_PACKAGES_MAP[],3,FALSE),"-")</f>
        <v>-</v>
      </c>
      <c r="C1812" s="32" t="s">
        <v>351</v>
      </c>
      <c r="D1812" s="32" t="s">
        <v>22</v>
      </c>
      <c r="E1812" s="32" t="s">
        <v>566</v>
      </c>
      <c r="F1812" s="32" t="str">
        <f>VLOOKUP(C1812,_RESOURCE_MAP[],2,FALSE)</f>
        <v>Button</v>
      </c>
      <c r="G1812" s="46" t="str">
        <f>CONCATENATE(F1812," ",VLOOKUP(E1812,_FIELDS_DESCRIPTION_MAP[],2,FALSE))</f>
        <v>Button administrative status.</v>
      </c>
      <c r="H1812" s="32" t="s">
        <v>567</v>
      </c>
      <c r="I1812" s="32" t="s">
        <v>572</v>
      </c>
      <c r="J1812" s="32" t="s">
        <v>1</v>
      </c>
      <c r="K1812" s="34" t="s">
        <v>1</v>
      </c>
      <c r="L1812" s="34" t="s">
        <v>1184</v>
      </c>
      <c r="M1812" s="34" t="s">
        <v>1</v>
      </c>
      <c r="N1812" s="52" t="str">
        <f t="shared" ref="N1812:N1875" si="30">IF(AND(K1812="-",L1812="-",M1812="-"),"-",CONCATENATE(IF(K1812="-","",CONCATENATE("Default Value is """,K1812,""". ")),IF(L1812="-","",CONCATENATE("Possible values are ",L1812,". ")),IF(M1812="-","",CONCATENATE("Format is ",M1812,"."))))</f>
        <v xml:space="preserve">Possible values are "true" or "false". </v>
      </c>
    </row>
    <row r="1813" spans="1:14" s="1" customFormat="1" x14ac:dyDescent="0.25">
      <c r="A1813" s="33">
        <f>VLOOKUP(C1813,_RESOURCE_MAP[],3,FALSE)</f>
        <v>4</v>
      </c>
      <c r="B1813" s="25" t="str">
        <f>IFERROR(VLOOKUP(C1813,_PACKAGES_MAP[],3,FALSE),"-")</f>
        <v>-</v>
      </c>
      <c r="C1813" s="32" t="s">
        <v>351</v>
      </c>
      <c r="D1813" s="32" t="s">
        <v>22</v>
      </c>
      <c r="E1813" s="32" t="s">
        <v>558</v>
      </c>
      <c r="F1813" s="32" t="str">
        <f>VLOOKUP(C1813,_RESOURCE_MAP[],2,FALSE)</f>
        <v>Button</v>
      </c>
      <c r="G1813" s="46" t="str">
        <f>CONCATENATE(F1813," ",VLOOKUP(E1813,_FIELDS_DESCRIPTION_MAP[],2,FALSE))</f>
        <v>Button unique identifier.</v>
      </c>
      <c r="H1813" s="32" t="s">
        <v>565</v>
      </c>
      <c r="I1813" s="32" t="s">
        <v>572</v>
      </c>
      <c r="J1813" s="32" t="s">
        <v>1</v>
      </c>
      <c r="K1813" s="34" t="s">
        <v>1</v>
      </c>
      <c r="L1813" s="34" t="s">
        <v>1194</v>
      </c>
      <c r="M1813" s="34" t="s">
        <v>1193</v>
      </c>
      <c r="N1813" s="52" t="str">
        <f t="shared" si="30"/>
        <v>Possible values are any string with length from 1 up to 64 chars. Format is 1 up to 64 chars.</v>
      </c>
    </row>
    <row r="1814" spans="1:14" s="1" customFormat="1" x14ac:dyDescent="0.25">
      <c r="A1814" s="33">
        <f>VLOOKUP(C1814,_RESOURCE_MAP[],3,FALSE)</f>
        <v>4</v>
      </c>
      <c r="B1814" s="25" t="str">
        <f>IFERROR(VLOOKUP(C1814,_PACKAGES_MAP[],3,FALSE),"-")</f>
        <v>-</v>
      </c>
      <c r="C1814" s="32" t="s">
        <v>351</v>
      </c>
      <c r="D1814" s="32" t="s">
        <v>22</v>
      </c>
      <c r="E1814" s="32" t="s">
        <v>360</v>
      </c>
      <c r="F1814" s="32" t="str">
        <f>VLOOKUP(C1814,_RESOURCE_MAP[],2,FALSE)</f>
        <v>Button</v>
      </c>
      <c r="G1814" s="46" t="str">
        <f>CONCATENATE(F1814," ",VLOOKUP(E1814,_FIELDS_DESCRIPTION_MAP[],2,FALSE))</f>
        <v>Button name (alias).</v>
      </c>
      <c r="H1814" s="32" t="s">
        <v>565</v>
      </c>
      <c r="I1814" s="32" t="s">
        <v>572</v>
      </c>
      <c r="J1814" s="32" t="s">
        <v>1</v>
      </c>
      <c r="K1814" s="34" t="s">
        <v>1</v>
      </c>
      <c r="L1814" s="34" t="s">
        <v>1194</v>
      </c>
      <c r="M1814" s="34" t="s">
        <v>1</v>
      </c>
      <c r="N1814" s="52" t="str">
        <f t="shared" si="30"/>
        <v xml:space="preserve">Possible values are any string with length from 1 up to 64 chars. </v>
      </c>
    </row>
    <row r="1815" spans="1:14" s="1" customFormat="1" x14ac:dyDescent="0.25">
      <c r="A1815" s="33">
        <f>VLOOKUP(C1815,_RESOURCE_MAP[],3,FALSE)</f>
        <v>4</v>
      </c>
      <c r="B1815" s="25" t="str">
        <f>IFERROR(VLOOKUP(C1815,_PACKAGES_MAP[],3,FALSE),"-")</f>
        <v>-</v>
      </c>
      <c r="C1815" s="32" t="s">
        <v>351</v>
      </c>
      <c r="D1815" s="32" t="s">
        <v>22</v>
      </c>
      <c r="E1815" s="32" t="s">
        <v>830</v>
      </c>
      <c r="F1815" s="32" t="str">
        <f>VLOOKUP(C1815,_RESOURCE_MAP[],2,FALSE)</f>
        <v>Button</v>
      </c>
      <c r="G1815" s="46" t="str">
        <f>CONCATENATE(F1815," ",VLOOKUP(E1815,_FIELDS_DESCRIPTION_MAP[],2,FALSE))</f>
        <v>Button click count.</v>
      </c>
      <c r="H1815" s="32" t="s">
        <v>570</v>
      </c>
      <c r="I1815" s="32" t="s">
        <v>572</v>
      </c>
      <c r="J1815" s="32" t="s">
        <v>1</v>
      </c>
      <c r="K1815" s="34" t="s">
        <v>1</v>
      </c>
      <c r="L1815" s="34" t="s">
        <v>1205</v>
      </c>
      <c r="M1815" s="34" t="s">
        <v>1</v>
      </c>
      <c r="N1815" s="52" t="str">
        <f t="shared" si="30"/>
        <v xml:space="preserve">Possible values are &gt;= 0. </v>
      </c>
    </row>
    <row r="1816" spans="1:14" s="1" customFormat="1" x14ac:dyDescent="0.25">
      <c r="A1816" s="33">
        <f>VLOOKUP(C1816,_RESOURCE_MAP[],3,FALSE)</f>
        <v>4</v>
      </c>
      <c r="B1816" s="25" t="str">
        <f>IFERROR(VLOOKUP(C1816,_PACKAGES_MAP[],3,FALSE),"-")</f>
        <v>-</v>
      </c>
      <c r="C1816" s="32" t="s">
        <v>351</v>
      </c>
      <c r="D1816" s="32" t="s">
        <v>22</v>
      </c>
      <c r="E1816" s="32" t="s">
        <v>831</v>
      </c>
      <c r="F1816" s="32" t="str">
        <f>VLOOKUP(C1816,_RESOURCE_MAP[],2,FALSE)</f>
        <v>Button</v>
      </c>
      <c r="G1816" s="46" t="str">
        <f>CONCATENATE(F1816," ",VLOOKUP(E1816,_FIELDS_DESCRIPTION_MAP[],2,FALSE))</f>
        <v>Button press count.</v>
      </c>
      <c r="H1816" s="32" t="s">
        <v>570</v>
      </c>
      <c r="I1816" s="32" t="s">
        <v>572</v>
      </c>
      <c r="J1816" s="32" t="s">
        <v>1</v>
      </c>
      <c r="K1816" s="34" t="s">
        <v>1</v>
      </c>
      <c r="L1816" s="34" t="s">
        <v>1205</v>
      </c>
      <c r="M1816" s="34" t="s">
        <v>1</v>
      </c>
      <c r="N1816" s="52" t="str">
        <f t="shared" si="30"/>
        <v xml:space="preserve">Possible values are &gt;= 0. </v>
      </c>
    </row>
    <row r="1817" spans="1:14" s="1" customFormat="1" x14ac:dyDescent="0.25">
      <c r="A1817" s="33">
        <f>VLOOKUP(C1817,_RESOURCE_MAP[],3,FALSE)</f>
        <v>4</v>
      </c>
      <c r="B1817" s="25" t="str">
        <f>IFERROR(VLOOKUP(C1817,_PACKAGES_MAP[],3,FALSE),"-")</f>
        <v>-</v>
      </c>
      <c r="C1817" s="32" t="s">
        <v>351</v>
      </c>
      <c r="D1817" s="32" t="s">
        <v>21</v>
      </c>
      <c r="E1817" s="32" t="s">
        <v>1174</v>
      </c>
      <c r="F1817" s="32" t="str">
        <f>VLOOKUP(C1817,_RESOURCE_MAP[],2,FALSE)</f>
        <v>Button</v>
      </c>
      <c r="G1817" s="46" t="str">
        <f>CONCATENATE(F1817," ",VLOOKUP(E1817,_FIELDS_DESCRIPTION_MAP[],2,FALSE))</f>
        <v>Button click linked object arguments.</v>
      </c>
      <c r="H1817" s="32" t="s">
        <v>565</v>
      </c>
      <c r="I1817" s="32" t="s">
        <v>564</v>
      </c>
      <c r="J1817" s="32" t="s">
        <v>561</v>
      </c>
      <c r="K1817" s="34" t="s">
        <v>1658</v>
      </c>
      <c r="L1817" s="34" t="s">
        <v>1196</v>
      </c>
      <c r="M1817" s="34" t="s">
        <v>1</v>
      </c>
      <c r="N1817" s="52" t="str">
        <f t="shared" si="30"/>
        <v xml:space="preserve">Default Value is "the existing configuration". Possible values are "null" or valid JSON object. </v>
      </c>
    </row>
    <row r="1818" spans="1:14" s="1" customFormat="1" x14ac:dyDescent="0.25">
      <c r="A1818" s="33">
        <f>VLOOKUP(C1818,_RESOURCE_MAP[],3,FALSE)</f>
        <v>4</v>
      </c>
      <c r="B1818" s="25" t="str">
        <f>IFERROR(VLOOKUP(C1818,_PACKAGES_MAP[],3,FALSE),"-")</f>
        <v>-</v>
      </c>
      <c r="C1818" s="32" t="s">
        <v>351</v>
      </c>
      <c r="D1818" s="32" t="s">
        <v>21</v>
      </c>
      <c r="E1818" s="32" t="s">
        <v>826</v>
      </c>
      <c r="F1818" s="32" t="str">
        <f>VLOOKUP(C1818,_RESOURCE_MAP[],2,FALSE)</f>
        <v>Button</v>
      </c>
      <c r="G1818" s="46" t="str">
        <f>CONCATENATE(F1818," ",VLOOKUP(E1818,_FIELDS_DESCRIPTION_MAP[],2,FALSE))</f>
        <v>Button click linked object method.</v>
      </c>
      <c r="H1818" s="32" t="s">
        <v>565</v>
      </c>
      <c r="I1818" s="32" t="s">
        <v>564</v>
      </c>
      <c r="J1818" s="32" t="s">
        <v>561</v>
      </c>
      <c r="K1818" s="34" t="s">
        <v>1658</v>
      </c>
      <c r="L1818" s="34" t="s">
        <v>1197</v>
      </c>
      <c r="M1818" s="34" t="s">
        <v>1</v>
      </c>
      <c r="N1818" s="52" t="str">
        <f t="shared" si="30"/>
        <v xml:space="preserve">Default Value is "the existing configuration". Possible values are valid object procedure. </v>
      </c>
    </row>
    <row r="1819" spans="1:14" s="1" customFormat="1" x14ac:dyDescent="0.25">
      <c r="A1819" s="33">
        <f>VLOOKUP(C1819,_RESOURCE_MAP[],3,FALSE)</f>
        <v>4</v>
      </c>
      <c r="B1819" s="25" t="str">
        <f>IFERROR(VLOOKUP(C1819,_PACKAGES_MAP[],3,FALSE),"-")</f>
        <v>-</v>
      </c>
      <c r="C1819" s="32" t="s">
        <v>351</v>
      </c>
      <c r="D1819" s="32" t="s">
        <v>21</v>
      </c>
      <c r="E1819" s="32" t="s">
        <v>825</v>
      </c>
      <c r="F1819" s="32" t="str">
        <f>VLOOKUP(C1819,_RESOURCE_MAP[],2,FALSE)</f>
        <v>Button</v>
      </c>
      <c r="G1819" s="46" t="str">
        <f>CONCATENATE(F1819," ",VLOOKUP(E1819,_FIELDS_DESCRIPTION_MAP[],2,FALSE))</f>
        <v>Button click linked object.</v>
      </c>
      <c r="H1819" s="32" t="s">
        <v>565</v>
      </c>
      <c r="I1819" s="32" t="s">
        <v>564</v>
      </c>
      <c r="J1819" s="32" t="s">
        <v>561</v>
      </c>
      <c r="K1819" s="34" t="s">
        <v>1658</v>
      </c>
      <c r="L1819" s="34" t="s">
        <v>1189</v>
      </c>
      <c r="M1819" s="34" t="s">
        <v>1</v>
      </c>
      <c r="N1819" s="52" t="str">
        <f t="shared" si="30"/>
        <v xml:space="preserve">Default Value is "the existing configuration". Possible values are valid object. </v>
      </c>
    </row>
    <row r="1820" spans="1:14" s="1" customFormat="1" x14ac:dyDescent="0.25">
      <c r="A1820" s="33">
        <f>VLOOKUP(C1820,_RESOURCE_MAP[],3,FALSE)</f>
        <v>4</v>
      </c>
      <c r="B1820" s="25" t="str">
        <f>IFERROR(VLOOKUP(C1820,_PACKAGES_MAP[],3,FALSE),"-")</f>
        <v>-</v>
      </c>
      <c r="C1820" s="32" t="s">
        <v>351</v>
      </c>
      <c r="D1820" s="32" t="s">
        <v>21</v>
      </c>
      <c r="E1820" s="32" t="s">
        <v>829</v>
      </c>
      <c r="F1820" s="32" t="str">
        <f>VLOOKUP(C1820,_RESOURCE_MAP[],2,FALSE)</f>
        <v>Button</v>
      </c>
      <c r="G1820" s="46" t="str">
        <f>CONCATENATE(F1820," ",VLOOKUP(E1820,_FIELDS_DESCRIPTION_MAP[],2,FALSE))</f>
        <v>Button press linked object arguments.</v>
      </c>
      <c r="H1820" s="32" t="s">
        <v>565</v>
      </c>
      <c r="I1820" s="32" t="s">
        <v>564</v>
      </c>
      <c r="J1820" s="32" t="s">
        <v>561</v>
      </c>
      <c r="K1820" s="34" t="s">
        <v>1658</v>
      </c>
      <c r="L1820" s="34" t="s">
        <v>1196</v>
      </c>
      <c r="M1820" s="34" t="s">
        <v>1</v>
      </c>
      <c r="N1820" s="52" t="str">
        <f t="shared" si="30"/>
        <v xml:space="preserve">Default Value is "the existing configuration". Possible values are "null" or valid JSON object. </v>
      </c>
    </row>
    <row r="1821" spans="1:14" s="1" customFormat="1" x14ac:dyDescent="0.25">
      <c r="A1821" s="33">
        <f>VLOOKUP(C1821,_RESOURCE_MAP[],3,FALSE)</f>
        <v>4</v>
      </c>
      <c r="B1821" s="25" t="str">
        <f>IFERROR(VLOOKUP(C1821,_PACKAGES_MAP[],3,FALSE),"-")</f>
        <v>-</v>
      </c>
      <c r="C1821" s="32" t="s">
        <v>351</v>
      </c>
      <c r="D1821" s="32" t="s">
        <v>21</v>
      </c>
      <c r="E1821" s="32" t="s">
        <v>828</v>
      </c>
      <c r="F1821" s="32" t="str">
        <f>VLOOKUP(C1821,_RESOURCE_MAP[],2,FALSE)</f>
        <v>Button</v>
      </c>
      <c r="G1821" s="46" t="str">
        <f>CONCATENATE(F1821," ",VLOOKUP(E1821,_FIELDS_DESCRIPTION_MAP[],2,FALSE))</f>
        <v>Button press linked object method.</v>
      </c>
      <c r="H1821" s="32" t="s">
        <v>565</v>
      </c>
      <c r="I1821" s="32" t="s">
        <v>564</v>
      </c>
      <c r="J1821" s="32" t="s">
        <v>561</v>
      </c>
      <c r="K1821" s="34" t="s">
        <v>1658</v>
      </c>
      <c r="L1821" s="34" t="s">
        <v>1197</v>
      </c>
      <c r="M1821" s="34" t="s">
        <v>1</v>
      </c>
      <c r="N1821" s="52" t="str">
        <f t="shared" si="30"/>
        <v xml:space="preserve">Default Value is "the existing configuration". Possible values are valid object procedure. </v>
      </c>
    </row>
    <row r="1822" spans="1:14" s="1" customFormat="1" x14ac:dyDescent="0.25">
      <c r="A1822" s="33">
        <f>VLOOKUP(C1822,_RESOURCE_MAP[],3,FALSE)</f>
        <v>4</v>
      </c>
      <c r="B1822" s="25" t="str">
        <f>IFERROR(VLOOKUP(C1822,_PACKAGES_MAP[],3,FALSE),"-")</f>
        <v>-</v>
      </c>
      <c r="C1822" s="32" t="s">
        <v>351</v>
      </c>
      <c r="D1822" s="32" t="s">
        <v>21</v>
      </c>
      <c r="E1822" s="32" t="s">
        <v>827</v>
      </c>
      <c r="F1822" s="32" t="str">
        <f>VLOOKUP(C1822,_RESOURCE_MAP[],2,FALSE)</f>
        <v>Button</v>
      </c>
      <c r="G1822" s="46" t="str">
        <f>CONCATENATE(F1822," ",VLOOKUP(E1822,_FIELDS_DESCRIPTION_MAP[],2,FALSE))</f>
        <v>Button press linked object.</v>
      </c>
      <c r="H1822" s="32" t="s">
        <v>565</v>
      </c>
      <c r="I1822" s="32" t="s">
        <v>564</v>
      </c>
      <c r="J1822" s="32" t="s">
        <v>561</v>
      </c>
      <c r="K1822" s="34" t="s">
        <v>1658</v>
      </c>
      <c r="L1822" s="34" t="s">
        <v>1189</v>
      </c>
      <c r="M1822" s="34" t="s">
        <v>1</v>
      </c>
      <c r="N1822" s="52" t="str">
        <f t="shared" si="30"/>
        <v xml:space="preserve">Default Value is "the existing configuration". Possible values are valid object. </v>
      </c>
    </row>
    <row r="1823" spans="1:14" s="1" customFormat="1" x14ac:dyDescent="0.25">
      <c r="A1823" s="33">
        <f>VLOOKUP(C1823,_RESOURCE_MAP[],3,FALSE)</f>
        <v>4</v>
      </c>
      <c r="B1823" s="25" t="str">
        <f>IFERROR(VLOOKUP(C1823,_PACKAGES_MAP[],3,FALSE),"-")</f>
        <v>-</v>
      </c>
      <c r="C1823" s="32" t="s">
        <v>351</v>
      </c>
      <c r="D1823" s="32" t="s">
        <v>21</v>
      </c>
      <c r="E1823" s="32" t="s">
        <v>566</v>
      </c>
      <c r="F1823" s="32" t="str">
        <f>VLOOKUP(C1823,_RESOURCE_MAP[],2,FALSE)</f>
        <v>Button</v>
      </c>
      <c r="G1823" s="46" t="str">
        <f>CONCATENATE(F1823," ",VLOOKUP(E1823,_FIELDS_DESCRIPTION_MAP[],2,FALSE))</f>
        <v>Button administrative status.</v>
      </c>
      <c r="H1823" s="32" t="s">
        <v>567</v>
      </c>
      <c r="I1823" s="32" t="s">
        <v>564</v>
      </c>
      <c r="J1823" s="32" t="s">
        <v>561</v>
      </c>
      <c r="K1823" s="34" t="s">
        <v>1658</v>
      </c>
      <c r="L1823" s="34" t="s">
        <v>1184</v>
      </c>
      <c r="M1823" s="34" t="s">
        <v>1</v>
      </c>
      <c r="N1823" s="52" t="str">
        <f t="shared" si="30"/>
        <v xml:space="preserve">Default Value is "the existing configuration". Possible values are "true" or "false". </v>
      </c>
    </row>
    <row r="1824" spans="1:14" s="1" customFormat="1" x14ac:dyDescent="0.25">
      <c r="A1824" s="33">
        <f>VLOOKUP(C1824,_RESOURCE_MAP[],3,FALSE)</f>
        <v>4</v>
      </c>
      <c r="B1824" s="25" t="str">
        <f>IFERROR(VLOOKUP(C1824,_PACKAGES_MAP[],3,FALSE),"-")</f>
        <v>-</v>
      </c>
      <c r="C1824" s="32" t="s">
        <v>351</v>
      </c>
      <c r="D1824" s="32" t="s">
        <v>21</v>
      </c>
      <c r="E1824" s="32" t="s">
        <v>558</v>
      </c>
      <c r="F1824" s="32" t="str">
        <f>VLOOKUP(C1824,_RESOURCE_MAP[],2,FALSE)</f>
        <v>Button</v>
      </c>
      <c r="G1824" s="46" t="str">
        <f>CONCATENATE(F1824," ",VLOOKUP(E1824,_FIELDS_DESCRIPTION_MAP[],2,FALSE))</f>
        <v>Button unique identifier.</v>
      </c>
      <c r="H1824" s="32" t="s">
        <v>565</v>
      </c>
      <c r="I1824" s="32" t="s">
        <v>564</v>
      </c>
      <c r="J1824" s="32" t="s">
        <v>561</v>
      </c>
      <c r="K1824" s="34" t="s">
        <v>1658</v>
      </c>
      <c r="L1824" s="34" t="s">
        <v>1194</v>
      </c>
      <c r="M1824" s="34" t="s">
        <v>1193</v>
      </c>
      <c r="N1824" s="52" t="str">
        <f t="shared" si="30"/>
        <v>Default Value is "the existing configuration". Possible values are any string with length from 1 up to 64 chars. Format is 1 up to 64 chars.</v>
      </c>
    </row>
    <row r="1825" spans="1:14" s="1" customFormat="1" x14ac:dyDescent="0.25">
      <c r="A1825" s="33">
        <f>VLOOKUP(C1825,_RESOURCE_MAP[],3,FALSE)</f>
        <v>4</v>
      </c>
      <c r="B1825" s="25" t="str">
        <f>IFERROR(VLOOKUP(C1825,_PACKAGES_MAP[],3,FALSE),"-")</f>
        <v>-</v>
      </c>
      <c r="C1825" s="32" t="s">
        <v>351</v>
      </c>
      <c r="D1825" s="32" t="s">
        <v>21</v>
      </c>
      <c r="E1825" s="32" t="s">
        <v>360</v>
      </c>
      <c r="F1825" s="32" t="str">
        <f>VLOOKUP(C1825,_RESOURCE_MAP[],2,FALSE)</f>
        <v>Button</v>
      </c>
      <c r="G1825" s="46" t="str">
        <f>CONCATENATE(F1825," ",VLOOKUP(E1825,_FIELDS_DESCRIPTION_MAP[],2,FALSE))</f>
        <v>Button name (alias).</v>
      </c>
      <c r="H1825" s="32" t="s">
        <v>565</v>
      </c>
      <c r="I1825" s="32" t="s">
        <v>564</v>
      </c>
      <c r="J1825" s="32" t="s">
        <v>561</v>
      </c>
      <c r="K1825" s="34" t="s">
        <v>1658</v>
      </c>
      <c r="L1825" s="34" t="s">
        <v>1194</v>
      </c>
      <c r="M1825" s="34" t="s">
        <v>1</v>
      </c>
      <c r="N1825" s="52" t="str">
        <f t="shared" si="30"/>
        <v xml:space="preserve">Default Value is "the existing configuration". Possible values are any string with length from 1 up to 64 chars. </v>
      </c>
    </row>
    <row r="1826" spans="1:14" s="1" customFormat="1" x14ac:dyDescent="0.25">
      <c r="A1826" s="33">
        <f>VLOOKUP(C1826,_RESOURCE_MAP[],3,FALSE)</f>
        <v>4</v>
      </c>
      <c r="B1826" s="25" t="str">
        <f>IFERROR(VLOOKUP(C1826,_PACKAGES_MAP[],3,FALSE),"-")</f>
        <v>-</v>
      </c>
      <c r="C1826" s="32" t="s">
        <v>47</v>
      </c>
      <c r="D1826" s="32" t="s">
        <v>22</v>
      </c>
      <c r="E1826" s="32" t="s">
        <v>832</v>
      </c>
      <c r="F1826" s="32" t="str">
        <f>VLOOKUP(C1826,_RESOURCE_MAP[],2,FALSE)</f>
        <v>Firmware Image</v>
      </c>
      <c r="G1826" s="46" t="str">
        <f>CONCATENATE(F1826," ",VLOOKUP(E1826,_FIELDS_DESCRIPTION_MAP[],2,FALSE))</f>
        <v>Firmware Image Id currently running.</v>
      </c>
      <c r="H1826" s="32" t="s">
        <v>565</v>
      </c>
      <c r="I1826" s="32" t="s">
        <v>572</v>
      </c>
      <c r="J1826" s="32" t="s">
        <v>1</v>
      </c>
      <c r="K1826" s="34" t="s">
        <v>1</v>
      </c>
      <c r="L1826" s="34" t="s">
        <v>1198</v>
      </c>
      <c r="M1826" s="34" t="s">
        <v>1</v>
      </c>
      <c r="N1826" s="52" t="str">
        <f t="shared" si="30"/>
        <v xml:space="preserve">Possible values are valid "System.Firmware.Images.{ImageId}". </v>
      </c>
    </row>
    <row r="1827" spans="1:14" s="1" customFormat="1" x14ac:dyDescent="0.25">
      <c r="A1827" s="33">
        <f>VLOOKUP(C1827,_RESOURCE_MAP[],3,FALSE)</f>
        <v>4</v>
      </c>
      <c r="B1827" s="25" t="str">
        <f>IFERROR(VLOOKUP(C1827,_PACKAGES_MAP[],3,FALSE),"-")</f>
        <v>-</v>
      </c>
      <c r="C1827" s="32" t="s">
        <v>47</v>
      </c>
      <c r="D1827" s="32" t="s">
        <v>22</v>
      </c>
      <c r="E1827" s="32" t="s">
        <v>833</v>
      </c>
      <c r="F1827" s="32" t="str">
        <f>VLOOKUP(C1827,_RESOURCE_MAP[],2,FALSE)</f>
        <v>Firmware Image</v>
      </c>
      <c r="G1827" s="46" t="str">
        <f>CONCATENATE(F1827," ",VLOOKUP(E1827,_FIELDS_DESCRIPTION_MAP[],2,FALSE))</f>
        <v>Firmware Image instalation timestamp.</v>
      </c>
      <c r="H1827" s="32" t="s">
        <v>606</v>
      </c>
      <c r="I1827" s="32" t="s">
        <v>572</v>
      </c>
      <c r="J1827" s="32" t="s">
        <v>1</v>
      </c>
      <c r="K1827" s="34" t="s">
        <v>1</v>
      </c>
      <c r="L1827" s="34" t="s">
        <v>1</v>
      </c>
      <c r="M1827" s="34" t="s">
        <v>1934</v>
      </c>
      <c r="N1827" s="52" t="str">
        <f t="shared" si="30"/>
        <v>Format is yyyy-mm-ddThh:mm:ss.nnnnnn+|-hh:mm  (UTC ISO 8601).</v>
      </c>
    </row>
    <row r="1828" spans="1:14" s="1" customFormat="1" x14ac:dyDescent="0.25">
      <c r="A1828" s="33">
        <f>VLOOKUP(C1828,_RESOURCE_MAP[],3,FALSE)</f>
        <v>4</v>
      </c>
      <c r="B1828" s="25" t="str">
        <f>IFERROR(VLOOKUP(C1828,_PACKAGES_MAP[],3,FALSE),"-")</f>
        <v>-</v>
      </c>
      <c r="C1828" s="32" t="s">
        <v>47</v>
      </c>
      <c r="D1828" s="32" t="s">
        <v>22</v>
      </c>
      <c r="E1828" s="32" t="s">
        <v>579</v>
      </c>
      <c r="F1828" s="32" t="str">
        <f>VLOOKUP(C1828,_RESOURCE_MAP[],2,FALSE)</f>
        <v>Firmware Image</v>
      </c>
      <c r="G1828" s="46" t="str">
        <f>CONCATENATE(F1828," ",VLOOKUP(E1828,_FIELDS_DESCRIPTION_MAP[],2,FALSE))</f>
        <v>Firmware Image operational status.</v>
      </c>
      <c r="H1828" s="32" t="s">
        <v>565</v>
      </c>
      <c r="I1828" s="32" t="s">
        <v>572</v>
      </c>
      <c r="J1828" s="32" t="s">
        <v>1</v>
      </c>
      <c r="K1828" s="34" t="s">
        <v>1</v>
      </c>
      <c r="L1828" s="34" t="s">
        <v>1295</v>
      </c>
      <c r="M1828" s="34" t="s">
        <v>1</v>
      </c>
      <c r="N1828" s="52" t="str">
        <f t="shared" si="30"/>
        <v xml:space="preserve">Possible values are "Downloading", "Loading", "Error", "Active", "Inactive". </v>
      </c>
    </row>
    <row r="1829" spans="1:14" s="1" customFormat="1" x14ac:dyDescent="0.25">
      <c r="A1829" s="33">
        <f>VLOOKUP(C1829,_RESOURCE_MAP[],3,FALSE)</f>
        <v>4</v>
      </c>
      <c r="B1829" s="25" t="str">
        <f>IFERROR(VLOOKUP(C1829,_PACKAGES_MAP[],3,FALSE),"-")</f>
        <v>-</v>
      </c>
      <c r="C1829" s="32" t="s">
        <v>104</v>
      </c>
      <c r="D1829" s="32" t="s">
        <v>19</v>
      </c>
      <c r="E1829" s="32" t="s">
        <v>558</v>
      </c>
      <c r="F1829" s="32" t="str">
        <f>VLOOKUP(C1829,_RESOURCE_MAP[],2,FALSE)</f>
        <v>Firmware Image</v>
      </c>
      <c r="G1829" s="46" t="str">
        <f>CONCATENATE(F1829," ",VLOOKUP(E1829,_FIELDS_DESCRIPTION_MAP[],2,FALSE))</f>
        <v>Firmware Image unique identifier.</v>
      </c>
      <c r="H1829" s="32" t="s">
        <v>565</v>
      </c>
      <c r="I1829" s="32" t="s">
        <v>563</v>
      </c>
      <c r="J1829" s="32" t="s">
        <v>561</v>
      </c>
      <c r="K1829" s="34" t="s">
        <v>1185</v>
      </c>
      <c r="L1829" s="34" t="s">
        <v>1194</v>
      </c>
      <c r="M1829" s="34" t="s">
        <v>1193</v>
      </c>
      <c r="N1829" s="52" t="str">
        <f t="shared" si="30"/>
        <v>Default Value is "Integer starting at 0". Possible values are any string with length from 1 up to 64 chars. Format is 1 up to 64 chars.</v>
      </c>
    </row>
    <row r="1830" spans="1:14" s="1" customFormat="1" x14ac:dyDescent="0.25">
      <c r="A1830" s="33">
        <f>VLOOKUP(C1830,_RESOURCE_MAP[],3,FALSE)</f>
        <v>4</v>
      </c>
      <c r="B1830" s="25" t="str">
        <f>IFERROR(VLOOKUP(C1830,_PACKAGES_MAP[],3,FALSE),"-")</f>
        <v>-</v>
      </c>
      <c r="C1830" s="32" t="s">
        <v>104</v>
      </c>
      <c r="D1830" s="32" t="s">
        <v>19</v>
      </c>
      <c r="E1830" s="32" t="s">
        <v>102</v>
      </c>
      <c r="F1830" s="32" t="str">
        <f>VLOOKUP(C1830,_RESOURCE_MAP[],2,FALSE)</f>
        <v>Firmware Image</v>
      </c>
      <c r="G1830" s="46" t="str">
        <f>CONCATENATE(F1830," ",VLOOKUP(E1830,_FIELDS_DESCRIPTION_MAP[],2,FALSE))</f>
        <v>Firmware Image load after download flag.</v>
      </c>
      <c r="H1830" s="32" t="s">
        <v>567</v>
      </c>
      <c r="I1830" s="32" t="s">
        <v>564</v>
      </c>
      <c r="J1830" s="32" t="s">
        <v>561</v>
      </c>
      <c r="K1830" s="34" t="s">
        <v>1183</v>
      </c>
      <c r="L1830" s="34" t="s">
        <v>1184</v>
      </c>
      <c r="M1830" s="34" t="s">
        <v>1</v>
      </c>
      <c r="N1830" s="52" t="str">
        <f t="shared" si="30"/>
        <v xml:space="preserve">Default Value is "true". Possible values are "true" or "false". </v>
      </c>
    </row>
    <row r="1831" spans="1:14" s="1" customFormat="1" x14ac:dyDescent="0.25">
      <c r="A1831" s="33">
        <f>VLOOKUP(C1831,_RESOURCE_MAP[],3,FALSE)</f>
        <v>4</v>
      </c>
      <c r="B1831" s="25" t="str">
        <f>IFERROR(VLOOKUP(C1831,_PACKAGES_MAP[],3,FALSE),"-")</f>
        <v>-</v>
      </c>
      <c r="C1831" s="32" t="s">
        <v>104</v>
      </c>
      <c r="D1831" s="32" t="s">
        <v>19</v>
      </c>
      <c r="E1831" s="32" t="s">
        <v>834</v>
      </c>
      <c r="F1831" s="32" t="str">
        <f>VLOOKUP(C1831,_RESOURCE_MAP[],2,FALSE)</f>
        <v>Firmware Image</v>
      </c>
      <c r="G1831" s="46" t="str">
        <f>CONCATENATE(F1831," ",VLOOKUP(E1831,_FIELDS_DESCRIPTION_MAP[],2,FALSE))</f>
        <v>Firmware Image source address.</v>
      </c>
      <c r="H1831" s="32" t="s">
        <v>565</v>
      </c>
      <c r="I1831" s="32" t="s">
        <v>564</v>
      </c>
      <c r="J1831" s="32" t="s">
        <v>552</v>
      </c>
      <c r="K1831" s="34" t="s">
        <v>1</v>
      </c>
      <c r="L1831" s="34" t="s">
        <v>1992</v>
      </c>
      <c r="M1831" s="34" t="s">
        <v>1</v>
      </c>
      <c r="N1831" s="52" t="str">
        <f t="shared" si="30"/>
        <v xml:space="preserve">Possible values are FQDN, IPv4, IPv6 of File System Path.. </v>
      </c>
    </row>
    <row r="1832" spans="1:14" s="1" customFormat="1" x14ac:dyDescent="0.25">
      <c r="A1832" s="33">
        <f>VLOOKUP(C1832,_RESOURCE_MAP[],3,FALSE)</f>
        <v>4</v>
      </c>
      <c r="B1832" s="25" t="str">
        <f>IFERROR(VLOOKUP(C1832,_PACKAGES_MAP[],3,FALSE),"-")</f>
        <v>-</v>
      </c>
      <c r="C1832" s="32" t="s">
        <v>104</v>
      </c>
      <c r="D1832" s="32" t="s">
        <v>19</v>
      </c>
      <c r="E1832" s="32" t="s">
        <v>838</v>
      </c>
      <c r="F1832" s="32" t="str">
        <f>VLOOKUP(C1832,_RESOURCE_MAP[],2,FALSE)</f>
        <v>Firmware Image</v>
      </c>
      <c r="G1832" s="46" t="str">
        <f>CONCATENATE(F1832," ",VLOOKUP(E1832,_FIELDS_DESCRIPTION_MAP[],2,FALSE))</f>
        <v>Firmware Image source password.</v>
      </c>
      <c r="H1832" s="32" t="s">
        <v>565</v>
      </c>
      <c r="I1832" s="32" t="s">
        <v>564</v>
      </c>
      <c r="J1832" s="32" t="s">
        <v>561</v>
      </c>
      <c r="K1832" s="34" t="s">
        <v>1182</v>
      </c>
      <c r="L1832" s="34" t="s">
        <v>1223</v>
      </c>
      <c r="M1832" s="34" t="s">
        <v>1</v>
      </c>
      <c r="N1832" s="52" t="str">
        <f t="shared" si="30"/>
        <v xml:space="preserve">Default Value is "null". Possible values are "null" or any string with length from 1 up to 64 chars. </v>
      </c>
    </row>
    <row r="1833" spans="1:14" s="1" customFormat="1" x14ac:dyDescent="0.25">
      <c r="A1833" s="33">
        <f>VLOOKUP(C1833,_RESOURCE_MAP[],3,FALSE)</f>
        <v>4</v>
      </c>
      <c r="B1833" s="25" t="str">
        <f>IFERROR(VLOOKUP(C1833,_PACKAGES_MAP[],3,FALSE),"-")</f>
        <v>-</v>
      </c>
      <c r="C1833" s="32" t="s">
        <v>104</v>
      </c>
      <c r="D1833" s="32" t="s">
        <v>19</v>
      </c>
      <c r="E1833" s="32" t="s">
        <v>835</v>
      </c>
      <c r="F1833" s="32" t="str">
        <f>VLOOKUP(C1833,_RESOURCE_MAP[],2,FALSE)</f>
        <v>Firmware Image</v>
      </c>
      <c r="G1833" s="46" t="str">
        <f>CONCATENATE(F1833," ",VLOOKUP(E1833,_FIELDS_DESCRIPTION_MAP[],2,FALSE))</f>
        <v>Firmware Image source port.</v>
      </c>
      <c r="H1833" s="32" t="s">
        <v>570</v>
      </c>
      <c r="I1833" s="32" t="s">
        <v>564</v>
      </c>
      <c r="J1833" s="32" t="s">
        <v>561</v>
      </c>
      <c r="K1833" s="34" t="s">
        <v>1991</v>
      </c>
      <c r="L1833" s="34" t="s">
        <v>1264</v>
      </c>
      <c r="M1833" s="34" t="s">
        <v>1</v>
      </c>
      <c r="N1833" s="52" t="str">
        <f t="shared" si="30"/>
        <v xml:space="preserve">Default Value is "80 (HTTP), 443 (HTTPS), 21 (FTP) and Not Applicable (FS).". Possible values are 0-65536. </v>
      </c>
    </row>
    <row r="1834" spans="1:14" s="1" customFormat="1" x14ac:dyDescent="0.25">
      <c r="A1834" s="33">
        <f>VLOOKUP(C1834,_RESOURCE_MAP[],3,FALSE)</f>
        <v>4</v>
      </c>
      <c r="B1834" s="25" t="str">
        <f>IFERROR(VLOOKUP(C1834,_PACKAGES_MAP[],3,FALSE),"-")</f>
        <v>-</v>
      </c>
      <c r="C1834" s="32" t="s">
        <v>104</v>
      </c>
      <c r="D1834" s="32" t="s">
        <v>19</v>
      </c>
      <c r="E1834" s="32" t="s">
        <v>836</v>
      </c>
      <c r="F1834" s="32" t="str">
        <f>VLOOKUP(C1834,_RESOURCE_MAP[],2,FALSE)</f>
        <v>Firmware Image</v>
      </c>
      <c r="G1834" s="46" t="str">
        <f>CONCATENATE(F1834," ",VLOOKUP(E1834,_FIELDS_DESCRIPTION_MAP[],2,FALSE))</f>
        <v>Firmware Image source protocol.</v>
      </c>
      <c r="H1834" s="32" t="s">
        <v>565</v>
      </c>
      <c r="I1834" s="32" t="s">
        <v>564</v>
      </c>
      <c r="J1834" s="32" t="s">
        <v>552</v>
      </c>
      <c r="K1834" s="34" t="s">
        <v>1</v>
      </c>
      <c r="L1834" s="34" t="s">
        <v>1990</v>
      </c>
      <c r="M1834" s="34" t="s">
        <v>1</v>
      </c>
      <c r="N1834" s="52" t="str">
        <f t="shared" si="30"/>
        <v xml:space="preserve">Possible values are "HTTP", "HTTPS", "FTP", "FS" (look internaly on the File System).. </v>
      </c>
    </row>
    <row r="1835" spans="1:14" s="1" customFormat="1" x14ac:dyDescent="0.25">
      <c r="A1835" s="33">
        <f>VLOOKUP(C1835,_RESOURCE_MAP[],3,FALSE)</f>
        <v>4</v>
      </c>
      <c r="B1835" s="25" t="str">
        <f>IFERROR(VLOOKUP(C1835,_PACKAGES_MAP[],3,FALSE),"-")</f>
        <v>-</v>
      </c>
      <c r="C1835" s="32" t="s">
        <v>104</v>
      </c>
      <c r="D1835" s="32" t="s">
        <v>19</v>
      </c>
      <c r="E1835" s="32" t="s">
        <v>837</v>
      </c>
      <c r="F1835" s="32" t="str">
        <f>VLOOKUP(C1835,_RESOURCE_MAP[],2,FALSE)</f>
        <v>Firmware Image</v>
      </c>
      <c r="G1835" s="46" t="str">
        <f>CONCATENATE(F1835," ",VLOOKUP(E1835,_FIELDS_DESCRIPTION_MAP[],2,FALSE))</f>
        <v>Firmware Image source username.</v>
      </c>
      <c r="H1835" s="32" t="s">
        <v>565</v>
      </c>
      <c r="I1835" s="32" t="s">
        <v>564</v>
      </c>
      <c r="J1835" s="32" t="s">
        <v>561</v>
      </c>
      <c r="K1835" s="34" t="s">
        <v>1182</v>
      </c>
      <c r="L1835" s="34" t="s">
        <v>1223</v>
      </c>
      <c r="M1835" s="34" t="s">
        <v>1</v>
      </c>
      <c r="N1835" s="52" t="str">
        <f t="shared" si="30"/>
        <v xml:space="preserve">Default Value is "null". Possible values are "null" or any string with length from 1 up to 64 chars. </v>
      </c>
    </row>
    <row r="1836" spans="1:14" s="1" customFormat="1" x14ac:dyDescent="0.25">
      <c r="A1836" s="33">
        <f>VLOOKUP(C1836,_RESOURCE_MAP[],3,FALSE)</f>
        <v>4</v>
      </c>
      <c r="B1836" s="25" t="str">
        <f>IFERROR(VLOOKUP(C1836,_PACKAGES_MAP[],3,FALSE),"-")</f>
        <v>-</v>
      </c>
      <c r="C1836" s="32" t="s">
        <v>104</v>
      </c>
      <c r="D1836" s="32" t="s">
        <v>20</v>
      </c>
      <c r="E1836" s="32" t="s">
        <v>569</v>
      </c>
      <c r="F1836" s="32" t="str">
        <f>VLOOKUP(C1836,_RESOURCE_MAP[],2,FALSE)</f>
        <v>Firmware Image</v>
      </c>
      <c r="G1836" s="46" t="str">
        <f>CONCATENATE(F1836," ",VLOOKUP(E1836,_FIELDS_DESCRIPTION_MAP[],2,FALSE))</f>
        <v>Firmware Image maximum number of returned entries.</v>
      </c>
      <c r="H1836" s="32" t="s">
        <v>570</v>
      </c>
      <c r="I1836" s="32" t="s">
        <v>563</v>
      </c>
      <c r="J1836" s="32" t="s">
        <v>561</v>
      </c>
      <c r="K1836" s="34" t="s">
        <v>1186</v>
      </c>
      <c r="L1836" s="34" t="s">
        <v>1187</v>
      </c>
      <c r="M1836" s="34" t="s">
        <v>1</v>
      </c>
      <c r="N1836" s="52" t="str">
        <f t="shared" si="30"/>
        <v xml:space="preserve">Default Value is "0". Possible values are "0" to fetch all entries or positive integer. </v>
      </c>
    </row>
    <row r="1837" spans="1:14" s="1" customFormat="1" x14ac:dyDescent="0.25">
      <c r="A1837" s="33">
        <f>VLOOKUP(C1837,_RESOURCE_MAP[],3,FALSE)</f>
        <v>4</v>
      </c>
      <c r="B1837" s="25" t="str">
        <f>IFERROR(VLOOKUP(C1837,_PACKAGES_MAP[],3,FALSE),"-")</f>
        <v>-</v>
      </c>
      <c r="C1837" s="32" t="s">
        <v>104</v>
      </c>
      <c r="D1837" s="32" t="s">
        <v>20</v>
      </c>
      <c r="E1837" s="32" t="s">
        <v>20</v>
      </c>
      <c r="F1837" s="32" t="str">
        <f>VLOOKUP(C1837,_RESOURCE_MAP[],2,FALSE)</f>
        <v>Firmware Image</v>
      </c>
      <c r="G1837" s="46" t="str">
        <f>CONCATENATE(F1837," ",VLOOKUP(E1837,_FIELDS_DESCRIPTION_MAP[],2,FALSE))</f>
        <v>Firmware Image list of entries.</v>
      </c>
      <c r="H1837" s="32" t="s">
        <v>20</v>
      </c>
      <c r="I1837" s="32" t="s">
        <v>572</v>
      </c>
      <c r="J1837" s="32" t="s">
        <v>1</v>
      </c>
      <c r="K1837" s="34" t="s">
        <v>1</v>
      </c>
      <c r="L1837" s="34" t="s">
        <v>1</v>
      </c>
      <c r="M1837" s="34" t="s">
        <v>1</v>
      </c>
      <c r="N1837" s="52" t="str">
        <f t="shared" si="30"/>
        <v>-</v>
      </c>
    </row>
    <row r="1838" spans="1:14" s="1" customFormat="1" x14ac:dyDescent="0.25">
      <c r="A1838" s="33">
        <f>VLOOKUP(C1838,_RESOURCE_MAP[],3,FALSE)</f>
        <v>4</v>
      </c>
      <c r="B1838" s="25" t="str">
        <f>IFERROR(VLOOKUP(C1838,_PACKAGES_MAP[],3,FALSE),"-")</f>
        <v>-</v>
      </c>
      <c r="C1838" s="32" t="s">
        <v>104</v>
      </c>
      <c r="D1838" s="32" t="s">
        <v>20</v>
      </c>
      <c r="E1838" s="32" t="s">
        <v>571</v>
      </c>
      <c r="F1838" s="32" t="str">
        <f>VLOOKUP(C1838,_RESOURCE_MAP[],2,FALSE)</f>
        <v>Firmware Image</v>
      </c>
      <c r="G1838" s="46" t="str">
        <f>CONCATENATE(F1838," ",VLOOKUP(E1838,_FIELDS_DESCRIPTION_MAP[],2,FALSE))</f>
        <v>Firmware Image list start offset.</v>
      </c>
      <c r="H1838" s="32" t="s">
        <v>570</v>
      </c>
      <c r="I1838" s="32" t="s">
        <v>563</v>
      </c>
      <c r="J1838" s="32" t="s">
        <v>561</v>
      </c>
      <c r="K1838" s="34" t="s">
        <v>1186</v>
      </c>
      <c r="L1838" s="34" t="s">
        <v>1187</v>
      </c>
      <c r="M1838" s="34" t="s">
        <v>1</v>
      </c>
      <c r="N1838" s="52" t="str">
        <f t="shared" si="30"/>
        <v xml:space="preserve">Default Value is "0". Possible values are "0" to fetch all entries or positive integer. </v>
      </c>
    </row>
    <row r="1839" spans="1:14" s="1" customFormat="1" x14ac:dyDescent="0.25">
      <c r="A1839" s="33">
        <f>VLOOKUP(C1839,_RESOURCE_MAP[],3,FALSE)</f>
        <v>4</v>
      </c>
      <c r="B1839" s="25" t="str">
        <f>IFERROR(VLOOKUP(C1839,_PACKAGES_MAP[],3,FALSE),"-")</f>
        <v>-</v>
      </c>
      <c r="C1839" s="32" t="s">
        <v>105</v>
      </c>
      <c r="D1839" s="32" t="s">
        <v>22</v>
      </c>
      <c r="E1839" s="32" t="s">
        <v>841</v>
      </c>
      <c r="F1839" s="32" t="str">
        <f>VLOOKUP(C1839,_RESOURCE_MAP[],2,FALSE)</f>
        <v>Firmware Image</v>
      </c>
      <c r="G1839" s="46" t="str">
        <f>CONCATENATE(F1839," ",VLOOKUP(E1839,_FIELDS_DESCRIPTION_MAP[],2,FALSE))</f>
        <v>Firmware Image download timestamp.</v>
      </c>
      <c r="H1839" s="32" t="s">
        <v>606</v>
      </c>
      <c r="I1839" s="32" t="s">
        <v>572</v>
      </c>
      <c r="J1839" s="32" t="s">
        <v>1</v>
      </c>
      <c r="K1839" s="34" t="s">
        <v>1</v>
      </c>
      <c r="L1839" s="34" t="s">
        <v>1</v>
      </c>
      <c r="M1839" s="34" t="s">
        <v>1934</v>
      </c>
      <c r="N1839" s="52" t="str">
        <f t="shared" si="30"/>
        <v>Format is yyyy-mm-ddThh:mm:ss.nnnnnn+|-hh:mm  (UTC ISO 8601).</v>
      </c>
    </row>
    <row r="1840" spans="1:14" s="1" customFormat="1" x14ac:dyDescent="0.25">
      <c r="A1840" s="33">
        <f>VLOOKUP(C1840,_RESOURCE_MAP[],3,FALSE)</f>
        <v>4</v>
      </c>
      <c r="B1840" s="25" t="str">
        <f>IFERROR(VLOOKUP(C1840,_PACKAGES_MAP[],3,FALSE),"-")</f>
        <v>-</v>
      </c>
      <c r="C1840" s="32" t="s">
        <v>105</v>
      </c>
      <c r="D1840" s="32" t="s">
        <v>22</v>
      </c>
      <c r="E1840" s="32" t="s">
        <v>558</v>
      </c>
      <c r="F1840" s="32" t="str">
        <f>VLOOKUP(C1840,_RESOURCE_MAP[],2,FALSE)</f>
        <v>Firmware Image</v>
      </c>
      <c r="G1840" s="46" t="str">
        <f>CONCATENATE(F1840," ",VLOOKUP(E1840,_FIELDS_DESCRIPTION_MAP[],2,FALSE))</f>
        <v>Firmware Image unique identifier.</v>
      </c>
      <c r="H1840" s="32" t="s">
        <v>565</v>
      </c>
      <c r="I1840" s="32" t="s">
        <v>572</v>
      </c>
      <c r="J1840" s="32" t="s">
        <v>1</v>
      </c>
      <c r="K1840" s="34" t="s">
        <v>1</v>
      </c>
      <c r="L1840" s="34" t="s">
        <v>1194</v>
      </c>
      <c r="M1840" s="34" t="s">
        <v>1193</v>
      </c>
      <c r="N1840" s="52" t="str">
        <f t="shared" si="30"/>
        <v>Possible values are any string with length from 1 up to 64 chars. Format is 1 up to 64 chars.</v>
      </c>
    </row>
    <row r="1841" spans="1:14" s="1" customFormat="1" x14ac:dyDescent="0.25">
      <c r="A1841" s="33">
        <f>VLOOKUP(C1841,_RESOURCE_MAP[],3,FALSE)</f>
        <v>4</v>
      </c>
      <c r="B1841" s="25" t="str">
        <f>IFERROR(VLOOKUP(C1841,_PACKAGES_MAP[],3,FALSE),"-")</f>
        <v>-</v>
      </c>
      <c r="C1841" s="32" t="s">
        <v>105</v>
      </c>
      <c r="D1841" s="32" t="s">
        <v>22</v>
      </c>
      <c r="E1841" s="32" t="s">
        <v>840</v>
      </c>
      <c r="F1841" s="32" t="str">
        <f>VLOOKUP(C1841,_RESOURCE_MAP[],2,FALSE)</f>
        <v>Firmware Image</v>
      </c>
      <c r="G1841" s="46" t="str">
        <f>CONCATENATE(F1841," ",VLOOKUP(E1841,_FIELDS_DESCRIPTION_MAP[],2,FALSE))</f>
        <v>Firmware Image release date.</v>
      </c>
      <c r="H1841" s="32" t="s">
        <v>565</v>
      </c>
      <c r="I1841" s="32" t="s">
        <v>572</v>
      </c>
      <c r="J1841" s="32" t="s">
        <v>1</v>
      </c>
      <c r="K1841" s="34" t="s">
        <v>1</v>
      </c>
      <c r="L1841" s="34" t="s">
        <v>1</v>
      </c>
      <c r="M1841" s="34" t="s">
        <v>1274</v>
      </c>
      <c r="N1841" s="52" t="str">
        <f t="shared" si="30"/>
        <v>Format is YYYY-MM-DD.</v>
      </c>
    </row>
    <row r="1842" spans="1:14" s="1" customFormat="1" x14ac:dyDescent="0.25">
      <c r="A1842" s="33">
        <f>VLOOKUP(C1842,_RESOURCE_MAP[],3,FALSE)</f>
        <v>4</v>
      </c>
      <c r="B1842" s="25" t="str">
        <f>IFERROR(VLOOKUP(C1842,_PACKAGES_MAP[],3,FALSE),"-")</f>
        <v>-</v>
      </c>
      <c r="C1842" s="32" t="s">
        <v>105</v>
      </c>
      <c r="D1842" s="32" t="s">
        <v>22</v>
      </c>
      <c r="E1842" s="32" t="s">
        <v>834</v>
      </c>
      <c r="F1842" s="32" t="str">
        <f>VLOOKUP(C1842,_RESOURCE_MAP[],2,FALSE)</f>
        <v>Firmware Image</v>
      </c>
      <c r="G1842" s="46" t="str">
        <f>CONCATENATE(F1842," ",VLOOKUP(E1842,_FIELDS_DESCRIPTION_MAP[],2,FALSE))</f>
        <v>Firmware Image source address.</v>
      </c>
      <c r="H1842" s="32" t="s">
        <v>565</v>
      </c>
      <c r="I1842" s="32" t="s">
        <v>572</v>
      </c>
      <c r="J1842" s="32" t="s">
        <v>1</v>
      </c>
      <c r="K1842" s="34" t="s">
        <v>1</v>
      </c>
      <c r="L1842" s="34" t="s">
        <v>1992</v>
      </c>
      <c r="M1842" s="34" t="s">
        <v>1</v>
      </c>
      <c r="N1842" s="52" t="str">
        <f t="shared" si="30"/>
        <v xml:space="preserve">Possible values are FQDN, IPv4, IPv6 of File System Path.. </v>
      </c>
    </row>
    <row r="1843" spans="1:14" s="1" customFormat="1" x14ac:dyDescent="0.25">
      <c r="A1843" s="33">
        <f>VLOOKUP(C1843,_RESOURCE_MAP[],3,FALSE)</f>
        <v>4</v>
      </c>
      <c r="B1843" s="25" t="str">
        <f>IFERROR(VLOOKUP(C1843,_PACKAGES_MAP[],3,FALSE),"-")</f>
        <v>-</v>
      </c>
      <c r="C1843" s="32" t="s">
        <v>105</v>
      </c>
      <c r="D1843" s="32" t="s">
        <v>22</v>
      </c>
      <c r="E1843" s="32" t="s">
        <v>1692</v>
      </c>
      <c r="F1843" s="32" t="str">
        <f>VLOOKUP(C1843,_RESOURCE_MAP[],2,FALSE)</f>
        <v>Firmware Image</v>
      </c>
      <c r="G1843" s="46" t="str">
        <f>CONCATENATE(F1843," ",VLOOKUP(E1843,_FIELDS_DESCRIPTION_MAP[],2,FALSE))</f>
        <v>Firmware Image source password hash fingerprint.</v>
      </c>
      <c r="H1843" s="32" t="s">
        <v>565</v>
      </c>
      <c r="I1843" s="32" t="s">
        <v>572</v>
      </c>
      <c r="J1843" s="32" t="s">
        <v>1</v>
      </c>
      <c r="K1843" s="34" t="s">
        <v>1</v>
      </c>
      <c r="L1843" s="34" t="s">
        <v>1</v>
      </c>
      <c r="M1843" s="34" t="s">
        <v>1</v>
      </c>
      <c r="N1843" s="52" t="str">
        <f t="shared" si="30"/>
        <v>-</v>
      </c>
    </row>
    <row r="1844" spans="1:14" s="1" customFormat="1" x14ac:dyDescent="0.25">
      <c r="A1844" s="33">
        <f>VLOOKUP(C1844,_RESOURCE_MAP[],3,FALSE)</f>
        <v>4</v>
      </c>
      <c r="B1844" s="25" t="str">
        <f>IFERROR(VLOOKUP(C1844,_PACKAGES_MAP[],3,FALSE),"-")</f>
        <v>-</v>
      </c>
      <c r="C1844" s="32" t="s">
        <v>105</v>
      </c>
      <c r="D1844" s="32" t="s">
        <v>22</v>
      </c>
      <c r="E1844" s="32" t="s">
        <v>1693</v>
      </c>
      <c r="F1844" s="32" t="str">
        <f>VLOOKUP(C1844,_RESOURCE_MAP[],2,FALSE)</f>
        <v>Firmware Image</v>
      </c>
      <c r="G1844" s="46" t="str">
        <f>CONCATENATE(F1844," ",VLOOKUP(E1844,_FIELDS_DESCRIPTION_MAP[],2,FALSE))</f>
        <v>Firmware Image source password hash type.</v>
      </c>
      <c r="H1844" s="32" t="s">
        <v>565</v>
      </c>
      <c r="I1844" s="32" t="s">
        <v>572</v>
      </c>
      <c r="J1844" s="32" t="s">
        <v>1</v>
      </c>
      <c r="K1844" s="34" t="s">
        <v>1</v>
      </c>
      <c r="L1844" s="34" t="s">
        <v>1188</v>
      </c>
      <c r="M1844" s="34" t="s">
        <v>1</v>
      </c>
      <c r="N1844" s="52" t="str">
        <f t="shared" si="30"/>
        <v xml:space="preserve">Possible values are "MD5", "SHA-256" or "SHA-512". </v>
      </c>
    </row>
    <row r="1845" spans="1:14" s="1" customFormat="1" x14ac:dyDescent="0.25">
      <c r="A1845" s="33">
        <f>VLOOKUP(C1845,_RESOURCE_MAP[],3,FALSE)</f>
        <v>4</v>
      </c>
      <c r="B1845" s="25" t="str">
        <f>IFERROR(VLOOKUP(C1845,_PACKAGES_MAP[],3,FALSE),"-")</f>
        <v>-</v>
      </c>
      <c r="C1845" s="32" t="s">
        <v>105</v>
      </c>
      <c r="D1845" s="32" t="s">
        <v>22</v>
      </c>
      <c r="E1845" s="32" t="s">
        <v>835</v>
      </c>
      <c r="F1845" s="32" t="str">
        <f>VLOOKUP(C1845,_RESOURCE_MAP[],2,FALSE)</f>
        <v>Firmware Image</v>
      </c>
      <c r="G1845" s="46" t="str">
        <f>CONCATENATE(F1845," ",VLOOKUP(E1845,_FIELDS_DESCRIPTION_MAP[],2,FALSE))</f>
        <v>Firmware Image source port.</v>
      </c>
      <c r="H1845" s="32" t="s">
        <v>570</v>
      </c>
      <c r="I1845" s="32" t="s">
        <v>572</v>
      </c>
      <c r="J1845" s="32" t="s">
        <v>1</v>
      </c>
      <c r="K1845" s="34" t="s">
        <v>1</v>
      </c>
      <c r="L1845" s="34" t="s">
        <v>1991</v>
      </c>
      <c r="M1845" s="34" t="s">
        <v>1</v>
      </c>
      <c r="N1845" s="52" t="str">
        <f t="shared" si="30"/>
        <v xml:space="preserve">Possible values are 80 (HTTP), 443 (HTTPS), 21 (FTP) and Not Applicable (FS).. </v>
      </c>
    </row>
    <row r="1846" spans="1:14" s="1" customFormat="1" x14ac:dyDescent="0.25">
      <c r="A1846" s="33">
        <f>VLOOKUP(C1846,_RESOURCE_MAP[],3,FALSE)</f>
        <v>4</v>
      </c>
      <c r="B1846" s="25" t="str">
        <f>IFERROR(VLOOKUP(C1846,_PACKAGES_MAP[],3,FALSE),"-")</f>
        <v>-</v>
      </c>
      <c r="C1846" s="32" t="s">
        <v>105</v>
      </c>
      <c r="D1846" s="32" t="s">
        <v>22</v>
      </c>
      <c r="E1846" s="32" t="s">
        <v>836</v>
      </c>
      <c r="F1846" s="32" t="str">
        <f>VLOOKUP(C1846,_RESOURCE_MAP[],2,FALSE)</f>
        <v>Firmware Image</v>
      </c>
      <c r="G1846" s="46" t="str">
        <f>CONCATENATE(F1846," ",VLOOKUP(E1846,_FIELDS_DESCRIPTION_MAP[],2,FALSE))</f>
        <v>Firmware Image source protocol.</v>
      </c>
      <c r="H1846" s="32" t="s">
        <v>565</v>
      </c>
      <c r="I1846" s="32" t="s">
        <v>572</v>
      </c>
      <c r="J1846" s="32" t="s">
        <v>1</v>
      </c>
      <c r="K1846" s="34" t="s">
        <v>1</v>
      </c>
      <c r="L1846" s="34" t="s">
        <v>1990</v>
      </c>
      <c r="M1846" s="34" t="s">
        <v>1</v>
      </c>
      <c r="N1846" s="52" t="str">
        <f t="shared" si="30"/>
        <v xml:space="preserve">Possible values are "HTTP", "HTTPS", "FTP", "FS" (look internaly on the File System).. </v>
      </c>
    </row>
    <row r="1847" spans="1:14" s="1" customFormat="1" x14ac:dyDescent="0.25">
      <c r="A1847" s="33">
        <f>VLOOKUP(C1847,_RESOURCE_MAP[],3,FALSE)</f>
        <v>4</v>
      </c>
      <c r="B1847" s="25" t="str">
        <f>IFERROR(VLOOKUP(C1847,_PACKAGES_MAP[],3,FALSE),"-")</f>
        <v>-</v>
      </c>
      <c r="C1847" s="32" t="s">
        <v>105</v>
      </c>
      <c r="D1847" s="32" t="s">
        <v>22</v>
      </c>
      <c r="E1847" s="32" t="s">
        <v>837</v>
      </c>
      <c r="F1847" s="32" t="str">
        <f>VLOOKUP(C1847,_RESOURCE_MAP[],2,FALSE)</f>
        <v>Firmware Image</v>
      </c>
      <c r="G1847" s="46" t="str">
        <f>CONCATENATE(F1847," ",VLOOKUP(E1847,_FIELDS_DESCRIPTION_MAP[],2,FALSE))</f>
        <v>Firmware Image source username.</v>
      </c>
      <c r="H1847" s="32" t="s">
        <v>565</v>
      </c>
      <c r="I1847" s="32" t="s">
        <v>572</v>
      </c>
      <c r="J1847" s="32" t="s">
        <v>1</v>
      </c>
      <c r="K1847" s="34" t="s">
        <v>1</v>
      </c>
      <c r="L1847" s="34" t="s">
        <v>1223</v>
      </c>
      <c r="M1847" s="34" t="s">
        <v>1</v>
      </c>
      <c r="N1847" s="52" t="str">
        <f t="shared" si="30"/>
        <v xml:space="preserve">Possible values are "null" or any string with length from 1 up to 64 chars. </v>
      </c>
    </row>
    <row r="1848" spans="1:14" s="1" customFormat="1" x14ac:dyDescent="0.25">
      <c r="A1848" s="33">
        <f>VLOOKUP(C1848,_RESOURCE_MAP[],3,FALSE)</f>
        <v>4</v>
      </c>
      <c r="B1848" s="25" t="str">
        <f>IFERROR(VLOOKUP(C1848,_PACKAGES_MAP[],3,FALSE),"-")</f>
        <v>-</v>
      </c>
      <c r="C1848" s="32" t="s">
        <v>105</v>
      </c>
      <c r="D1848" s="32" t="s">
        <v>22</v>
      </c>
      <c r="E1848" s="32" t="s">
        <v>579</v>
      </c>
      <c r="F1848" s="32" t="str">
        <f>VLOOKUP(C1848,_RESOURCE_MAP[],2,FALSE)</f>
        <v>Firmware Image</v>
      </c>
      <c r="G1848" s="46" t="str">
        <f>CONCATENATE(F1848," ",VLOOKUP(E1848,_FIELDS_DESCRIPTION_MAP[],2,FALSE))</f>
        <v>Firmware Image operational status.</v>
      </c>
      <c r="H1848" s="32" t="s">
        <v>565</v>
      </c>
      <c r="I1848" s="32" t="s">
        <v>572</v>
      </c>
      <c r="J1848" s="32" t="s">
        <v>1</v>
      </c>
      <c r="K1848" s="34" t="s">
        <v>1</v>
      </c>
      <c r="L1848" s="34" t="s">
        <v>1294</v>
      </c>
      <c r="M1848" s="34" t="s">
        <v>1</v>
      </c>
      <c r="N1848" s="52" t="str">
        <f t="shared" si="30"/>
        <v xml:space="preserve">Possible values are "Downloading", "Error", "Active", "Inactive". </v>
      </c>
    </row>
    <row r="1849" spans="1:14" s="1" customFormat="1" x14ac:dyDescent="0.25">
      <c r="A1849" s="33">
        <f>VLOOKUP(C1849,_RESOURCE_MAP[],3,FALSE)</f>
        <v>4</v>
      </c>
      <c r="B1849" s="25" t="str">
        <f>IFERROR(VLOOKUP(C1849,_PACKAGES_MAP[],3,FALSE),"-")</f>
        <v>-</v>
      </c>
      <c r="C1849" s="32" t="s">
        <v>105</v>
      </c>
      <c r="D1849" s="32" t="s">
        <v>22</v>
      </c>
      <c r="E1849" s="32" t="s">
        <v>839</v>
      </c>
      <c r="F1849" s="32" t="str">
        <f>VLOOKUP(C1849,_RESOURCE_MAP[],2,FALSE)</f>
        <v>Firmware Image</v>
      </c>
      <c r="G1849" s="46" t="str">
        <f>CONCATENATE(F1849," ",VLOOKUP(E1849,_FIELDS_DESCRIPTION_MAP[],2,FALSE))</f>
        <v>Firmware Image variant.</v>
      </c>
      <c r="H1849" s="32" t="s">
        <v>565</v>
      </c>
      <c r="I1849" s="32" t="s">
        <v>572</v>
      </c>
      <c r="J1849" s="32" t="s">
        <v>1</v>
      </c>
      <c r="K1849" s="34" t="s">
        <v>1</v>
      </c>
      <c r="L1849" s="34" t="s">
        <v>1194</v>
      </c>
      <c r="M1849" s="34" t="s">
        <v>1</v>
      </c>
      <c r="N1849" s="52" t="str">
        <f t="shared" si="30"/>
        <v xml:space="preserve">Possible values are any string with length from 1 up to 64 chars. </v>
      </c>
    </row>
    <row r="1850" spans="1:14" s="1" customFormat="1" x14ac:dyDescent="0.25">
      <c r="A1850" s="33">
        <f>VLOOKUP(C1850,_RESOURCE_MAP[],3,FALSE)</f>
        <v>4</v>
      </c>
      <c r="B1850" s="25" t="str">
        <f>IFERROR(VLOOKUP(C1850,_PACKAGES_MAP[],3,FALSE),"-")</f>
        <v>-</v>
      </c>
      <c r="C1850" s="32" t="s">
        <v>105</v>
      </c>
      <c r="D1850" s="32" t="s">
        <v>22</v>
      </c>
      <c r="E1850" s="32" t="s">
        <v>668</v>
      </c>
      <c r="F1850" s="32" t="str">
        <f>VLOOKUP(C1850,_RESOURCE_MAP[],2,FALSE)</f>
        <v>Firmware Image</v>
      </c>
      <c r="G1850" s="46" t="str">
        <f>CONCATENATE(F1850," ",VLOOKUP(E1850,_FIELDS_DESCRIPTION_MAP[],2,FALSE))</f>
        <v>Firmware Image version or release number.</v>
      </c>
      <c r="H1850" s="32" t="s">
        <v>565</v>
      </c>
      <c r="I1850" s="32" t="s">
        <v>572</v>
      </c>
      <c r="J1850" s="32" t="s">
        <v>1</v>
      </c>
      <c r="K1850" s="34" t="s">
        <v>1</v>
      </c>
      <c r="L1850" s="34" t="s">
        <v>1194</v>
      </c>
      <c r="M1850" s="34" t="s">
        <v>1</v>
      </c>
      <c r="N1850" s="52" t="str">
        <f t="shared" si="30"/>
        <v xml:space="preserve">Possible values are any string with length from 1 up to 64 chars. </v>
      </c>
    </row>
    <row r="1851" spans="1:14" s="1" customFormat="1" x14ac:dyDescent="0.25">
      <c r="A1851" s="33">
        <f>VLOOKUP(C1851,_RESOURCE_MAP[],3,FALSE)</f>
        <v>4</v>
      </c>
      <c r="B1851" s="25" t="str">
        <f>IFERROR(VLOOKUP(C1851,_PACKAGES_MAP[],3,FALSE),"-")</f>
        <v>-</v>
      </c>
      <c r="C1851" s="32" t="s">
        <v>48</v>
      </c>
      <c r="D1851" s="32" t="s">
        <v>22</v>
      </c>
      <c r="E1851" s="32" t="s">
        <v>848</v>
      </c>
      <c r="F1851" s="32" t="str">
        <f>VLOOKUP(C1851,_RESOURCE_MAP[],2,FALSE)</f>
        <v>System Hardware</v>
      </c>
      <c r="G1851" s="46" t="str">
        <f>CONCATENATE(F1851," ",VLOOKUP(E1851,_FIELDS_DESCRIPTION_MAP[],2,FALSE))</f>
        <v>System Hardware carrier or service provider.</v>
      </c>
      <c r="H1851" s="32" t="s">
        <v>565</v>
      </c>
      <c r="I1851" s="32" t="s">
        <v>572</v>
      </c>
      <c r="J1851" s="32" t="s">
        <v>1</v>
      </c>
      <c r="K1851" s="34" t="s">
        <v>1</v>
      </c>
      <c r="L1851" s="34" t="s">
        <v>1213</v>
      </c>
      <c r="M1851" s="34" t="s">
        <v>1</v>
      </c>
      <c r="N1851" s="52" t="str">
        <f t="shared" si="30"/>
        <v xml:space="preserve">Possible values are "Vodafone". </v>
      </c>
    </row>
    <row r="1852" spans="1:14" s="1" customFormat="1" x14ac:dyDescent="0.25">
      <c r="A1852" s="33">
        <f>VLOOKUP(C1852,_RESOURCE_MAP[],3,FALSE)</f>
        <v>4</v>
      </c>
      <c r="B1852" s="25" t="str">
        <f>IFERROR(VLOOKUP(C1852,_PACKAGES_MAP[],3,FALSE),"-")</f>
        <v>-</v>
      </c>
      <c r="C1852" s="32" t="s">
        <v>48</v>
      </c>
      <c r="D1852" s="32" t="s">
        <v>22</v>
      </c>
      <c r="E1852" s="32" t="s">
        <v>846</v>
      </c>
      <c r="F1852" s="32" t="str">
        <f>VLOOKUP(C1852,_RESOURCE_MAP[],2,FALSE)</f>
        <v>System Hardware</v>
      </c>
      <c r="G1852" s="46" t="str">
        <f>CONCATENATE(F1852," ",VLOOKUP(E1852,_FIELDS_DESCRIPTION_MAP[],2,FALSE))</f>
        <v>System Hardware casing colour.</v>
      </c>
      <c r="H1852" s="32" t="s">
        <v>565</v>
      </c>
      <c r="I1852" s="32" t="s">
        <v>572</v>
      </c>
      <c r="J1852" s="32" t="s">
        <v>1</v>
      </c>
      <c r="K1852" s="34" t="s">
        <v>1</v>
      </c>
      <c r="L1852" s="34" t="s">
        <v>1214</v>
      </c>
      <c r="M1852" s="34" t="s">
        <v>1</v>
      </c>
      <c r="N1852" s="52" t="str">
        <f t="shared" si="30"/>
        <v xml:space="preserve">Possible values are "Black" or "White". </v>
      </c>
    </row>
    <row r="1853" spans="1:14" s="1" customFormat="1" x14ac:dyDescent="0.25">
      <c r="A1853" s="33">
        <f>VLOOKUP(C1853,_RESOURCE_MAP[],3,FALSE)</f>
        <v>4</v>
      </c>
      <c r="B1853" s="25" t="str">
        <f>IFERROR(VLOOKUP(C1853,_PACKAGES_MAP[],3,FALSE),"-")</f>
        <v>-</v>
      </c>
      <c r="C1853" s="32" t="s">
        <v>48</v>
      </c>
      <c r="D1853" s="32" t="s">
        <v>22</v>
      </c>
      <c r="E1853" s="32" t="s">
        <v>843</v>
      </c>
      <c r="F1853" s="32" t="str">
        <f>VLOOKUP(C1853,_RESOURCE_MAP[],2,FALSE)</f>
        <v>System Hardware</v>
      </c>
      <c r="G1853" s="46" t="str">
        <f>CONCATENATE(F1853," ",VLOOKUP(E1853,_FIELDS_DESCRIPTION_MAP[],2,FALSE))</f>
        <v>System Hardware friendly name.</v>
      </c>
      <c r="H1853" s="32" t="s">
        <v>565</v>
      </c>
      <c r="I1853" s="32" t="s">
        <v>572</v>
      </c>
      <c r="J1853" s="32" t="s">
        <v>1</v>
      </c>
      <c r="K1853" s="34" t="s">
        <v>1</v>
      </c>
      <c r="L1853" s="34" t="s">
        <v>1223</v>
      </c>
      <c r="M1853" s="34" t="s">
        <v>1</v>
      </c>
      <c r="N1853" s="52" t="str">
        <f t="shared" si="30"/>
        <v xml:space="preserve">Possible values are "null" or any string with length from 1 up to 64 chars. </v>
      </c>
    </row>
    <row r="1854" spans="1:14" s="1" customFormat="1" x14ac:dyDescent="0.25">
      <c r="A1854" s="33">
        <f>VLOOKUP(C1854,_RESOURCE_MAP[],3,FALSE)</f>
        <v>4</v>
      </c>
      <c r="B1854" s="25" t="str">
        <f>IFERROR(VLOOKUP(C1854,_PACKAGES_MAP[],3,FALSE),"-")</f>
        <v>-</v>
      </c>
      <c r="C1854" s="32" t="s">
        <v>48</v>
      </c>
      <c r="D1854" s="32" t="s">
        <v>22</v>
      </c>
      <c r="E1854" s="32" t="s">
        <v>636</v>
      </c>
      <c r="F1854" s="32" t="str">
        <f>VLOOKUP(C1854,_RESOURCE_MAP[],2,FALSE)</f>
        <v>System Hardware</v>
      </c>
      <c r="G1854" s="46" t="str">
        <f>CONCATENATE(F1854," ",VLOOKUP(E1854,_FIELDS_DESCRIPTION_MAP[],2,FALSE))</f>
        <v>System Hardware MAC address.</v>
      </c>
      <c r="H1854" s="32" t="s">
        <v>2591</v>
      </c>
      <c r="I1854" s="32" t="s">
        <v>572</v>
      </c>
      <c r="J1854" s="32" t="s">
        <v>1</v>
      </c>
      <c r="K1854" s="34" t="s">
        <v>1</v>
      </c>
      <c r="L1854" s="34" t="s">
        <v>1</v>
      </c>
      <c r="M1854" s="34" t="s">
        <v>1241</v>
      </c>
      <c r="N1854" s="52" t="str">
        <f t="shared" si="30"/>
        <v>Format is AA:BB:CC:00:11:22:33.</v>
      </c>
    </row>
    <row r="1855" spans="1:14" s="1" customFormat="1" x14ac:dyDescent="0.25">
      <c r="A1855" s="33">
        <f>VLOOKUP(C1855,_RESOURCE_MAP[],3,FALSE)</f>
        <v>4</v>
      </c>
      <c r="B1855" s="25" t="str">
        <f>IFERROR(VLOOKUP(C1855,_PACKAGES_MAP[],3,FALSE),"-")</f>
        <v>-</v>
      </c>
      <c r="C1855" s="32" t="s">
        <v>48</v>
      </c>
      <c r="D1855" s="32" t="s">
        <v>22</v>
      </c>
      <c r="E1855" s="32" t="s">
        <v>844</v>
      </c>
      <c r="F1855" s="32" t="str">
        <f>VLOOKUP(C1855,_RESOURCE_MAP[],2,FALSE)</f>
        <v>System Hardware</v>
      </c>
      <c r="G1855" s="46" t="str">
        <f>CONCATENATE(F1855," ",VLOOKUP(E1855,_FIELDS_DESCRIPTION_MAP[],2,FALSE))</f>
        <v>System Hardware manufacturer or vendor.</v>
      </c>
      <c r="H1855" s="32" t="s">
        <v>565</v>
      </c>
      <c r="I1855" s="32" t="s">
        <v>572</v>
      </c>
      <c r="J1855" s="32" t="s">
        <v>1</v>
      </c>
      <c r="K1855" s="34" t="s">
        <v>1</v>
      </c>
      <c r="L1855" s="34" t="s">
        <v>1194</v>
      </c>
      <c r="M1855" s="34" t="s">
        <v>1</v>
      </c>
      <c r="N1855" s="52" t="str">
        <f t="shared" si="30"/>
        <v xml:space="preserve">Possible values are any string with length from 1 up to 64 chars. </v>
      </c>
    </row>
    <row r="1856" spans="1:14" s="1" customFormat="1" x14ac:dyDescent="0.25">
      <c r="A1856" s="33">
        <f>VLOOKUP(C1856,_RESOURCE_MAP[],3,FALSE)</f>
        <v>4</v>
      </c>
      <c r="B1856" s="25" t="str">
        <f>IFERROR(VLOOKUP(C1856,_PACKAGES_MAP[],3,FALSE),"-")</f>
        <v>-</v>
      </c>
      <c r="C1856" s="32" t="s">
        <v>48</v>
      </c>
      <c r="D1856" s="32" t="s">
        <v>22</v>
      </c>
      <c r="E1856" s="32" t="s">
        <v>845</v>
      </c>
      <c r="F1856" s="32" t="str">
        <f>VLOOKUP(C1856,_RESOURCE_MAP[],2,FALSE)</f>
        <v>System Hardware</v>
      </c>
      <c r="G1856" s="46" t="str">
        <f>CONCATENATE(F1856," ",VLOOKUP(E1856,_FIELDS_DESCRIPTION_MAP[],2,FALSE))</f>
        <v>System Hardware model name.</v>
      </c>
      <c r="H1856" s="32" t="s">
        <v>565</v>
      </c>
      <c r="I1856" s="32" t="s">
        <v>572</v>
      </c>
      <c r="J1856" s="32" t="s">
        <v>1</v>
      </c>
      <c r="K1856" s="34" t="s">
        <v>1</v>
      </c>
      <c r="L1856" s="34" t="s">
        <v>1194</v>
      </c>
      <c r="M1856" s="34" t="s">
        <v>1</v>
      </c>
      <c r="N1856" s="52" t="str">
        <f t="shared" si="30"/>
        <v xml:space="preserve">Possible values are any string with length from 1 up to 64 chars. </v>
      </c>
    </row>
    <row r="1857" spans="1:14" s="1" customFormat="1" x14ac:dyDescent="0.25">
      <c r="A1857" s="33">
        <f>VLOOKUP(C1857,_RESOURCE_MAP[],3,FALSE)</f>
        <v>4</v>
      </c>
      <c r="B1857" s="25" t="str">
        <f>IFERROR(VLOOKUP(C1857,_PACKAGES_MAP[],3,FALSE),"-")</f>
        <v>-</v>
      </c>
      <c r="C1857" s="32" t="s">
        <v>48</v>
      </c>
      <c r="D1857" s="32" t="s">
        <v>22</v>
      </c>
      <c r="E1857" s="32" t="s">
        <v>842</v>
      </c>
      <c r="F1857" s="32" t="str">
        <f>VLOOKUP(C1857,_RESOURCE_MAP[],2,FALSE)</f>
        <v>System Hardware</v>
      </c>
      <c r="G1857" s="46" t="str">
        <f>CONCATENATE(F1857," ",VLOOKUP(E1857,_FIELDS_DESCRIPTION_MAP[],2,FALSE))</f>
        <v>System Hardware product class.</v>
      </c>
      <c r="H1857" s="32" t="s">
        <v>565</v>
      </c>
      <c r="I1857" s="32" t="s">
        <v>572</v>
      </c>
      <c r="J1857" s="32" t="s">
        <v>1</v>
      </c>
      <c r="K1857" s="34" t="s">
        <v>1</v>
      </c>
      <c r="L1857" s="34" t="s">
        <v>1194</v>
      </c>
      <c r="M1857" s="34" t="s">
        <v>1</v>
      </c>
      <c r="N1857" s="52" t="str">
        <f t="shared" si="30"/>
        <v xml:space="preserve">Possible values are any string with length from 1 up to 64 chars. </v>
      </c>
    </row>
    <row r="1858" spans="1:14" s="1" customFormat="1" x14ac:dyDescent="0.25">
      <c r="A1858" s="33">
        <f>VLOOKUP(C1858,_RESOURCE_MAP[],3,FALSE)</f>
        <v>4</v>
      </c>
      <c r="B1858" s="25" t="str">
        <f>IFERROR(VLOOKUP(C1858,_PACKAGES_MAP[],3,FALSE),"-")</f>
        <v>-</v>
      </c>
      <c r="C1858" s="32" t="s">
        <v>48</v>
      </c>
      <c r="D1858" s="32" t="s">
        <v>22</v>
      </c>
      <c r="E1858" s="32" t="s">
        <v>847</v>
      </c>
      <c r="F1858" s="32" t="str">
        <f>VLOOKUP(C1858,_RESOURCE_MAP[],2,FALSE)</f>
        <v>System Hardware</v>
      </c>
      <c r="G1858" s="46" t="str">
        <f>CONCATENATE(F1858," ",VLOOKUP(E1858,_FIELDS_DESCRIPTION_MAP[],2,FALSE))</f>
        <v>System Hardware serial number.</v>
      </c>
      <c r="H1858" s="32" t="s">
        <v>565</v>
      </c>
      <c r="I1858" s="32" t="s">
        <v>572</v>
      </c>
      <c r="J1858" s="32" t="s">
        <v>1</v>
      </c>
      <c r="K1858" s="34" t="s">
        <v>1</v>
      </c>
      <c r="L1858" s="34" t="s">
        <v>1194</v>
      </c>
      <c r="M1858" s="34" t="s">
        <v>1</v>
      </c>
      <c r="N1858" s="52" t="str">
        <f t="shared" si="30"/>
        <v xml:space="preserve">Possible values are any string with length from 1 up to 64 chars. </v>
      </c>
    </row>
    <row r="1859" spans="1:14" s="1" customFormat="1" x14ac:dyDescent="0.25">
      <c r="A1859" s="33">
        <f>VLOOKUP(C1859,_RESOURCE_MAP[],3,FALSE)</f>
        <v>4</v>
      </c>
      <c r="B1859" s="25" t="str">
        <f>IFERROR(VLOOKUP(C1859,_PACKAGES_MAP[],3,FALSE),"-")</f>
        <v>-</v>
      </c>
      <c r="C1859" s="32" t="s">
        <v>48</v>
      </c>
      <c r="D1859" s="32" t="s">
        <v>22</v>
      </c>
      <c r="E1859" s="32" t="s">
        <v>839</v>
      </c>
      <c r="F1859" s="32" t="str">
        <f>VLOOKUP(C1859,_RESOURCE_MAP[],2,FALSE)</f>
        <v>System Hardware</v>
      </c>
      <c r="G1859" s="46" t="str">
        <f>CONCATENATE(F1859," ",VLOOKUP(E1859,_FIELDS_DESCRIPTION_MAP[],2,FALSE))</f>
        <v>System Hardware variant.</v>
      </c>
      <c r="H1859" s="32" t="s">
        <v>565</v>
      </c>
      <c r="I1859" s="32" t="s">
        <v>572</v>
      </c>
      <c r="J1859" s="32" t="s">
        <v>1</v>
      </c>
      <c r="K1859" s="34" t="s">
        <v>1</v>
      </c>
      <c r="L1859" s="34" t="s">
        <v>1194</v>
      </c>
      <c r="M1859" s="34" t="s">
        <v>1</v>
      </c>
      <c r="N1859" s="52" t="str">
        <f t="shared" si="30"/>
        <v xml:space="preserve">Possible values are any string with length from 1 up to 64 chars. </v>
      </c>
    </row>
    <row r="1860" spans="1:14" s="1" customFormat="1" x14ac:dyDescent="0.25">
      <c r="A1860" s="33">
        <f>VLOOKUP(C1860,_RESOURCE_MAP[],3,FALSE)</f>
        <v>4</v>
      </c>
      <c r="B1860" s="25" t="str">
        <f>IFERROR(VLOOKUP(C1860,_PACKAGES_MAP[],3,FALSE),"-")</f>
        <v>-</v>
      </c>
      <c r="C1860" s="32" t="s">
        <v>49</v>
      </c>
      <c r="D1860" s="32" t="s">
        <v>20</v>
      </c>
      <c r="E1860" s="32" t="s">
        <v>569</v>
      </c>
      <c r="F1860" s="32" t="str">
        <f>VLOOKUP(C1860,_RESOURCE_MAP[],2,FALSE)</f>
        <v>LED</v>
      </c>
      <c r="G1860" s="46" t="str">
        <f>CONCATENATE(F1860," ",VLOOKUP(E1860,_FIELDS_DESCRIPTION_MAP[],2,FALSE))</f>
        <v>LED maximum number of returned entries.</v>
      </c>
      <c r="H1860" s="32" t="s">
        <v>570</v>
      </c>
      <c r="I1860" s="32" t="s">
        <v>563</v>
      </c>
      <c r="J1860" s="32" t="s">
        <v>561</v>
      </c>
      <c r="K1860" s="34" t="s">
        <v>1186</v>
      </c>
      <c r="L1860" s="34" t="s">
        <v>1187</v>
      </c>
      <c r="M1860" s="34" t="s">
        <v>1</v>
      </c>
      <c r="N1860" s="52" t="str">
        <f t="shared" si="30"/>
        <v xml:space="preserve">Default Value is "0". Possible values are "0" to fetch all entries or positive integer. </v>
      </c>
    </row>
    <row r="1861" spans="1:14" s="1" customFormat="1" x14ac:dyDescent="0.25">
      <c r="A1861" s="33">
        <f>VLOOKUP(C1861,_RESOURCE_MAP[],3,FALSE)</f>
        <v>4</v>
      </c>
      <c r="B1861" s="25" t="str">
        <f>IFERROR(VLOOKUP(C1861,_PACKAGES_MAP[],3,FALSE),"-")</f>
        <v>-</v>
      </c>
      <c r="C1861" s="32" t="s">
        <v>49</v>
      </c>
      <c r="D1861" s="32" t="s">
        <v>20</v>
      </c>
      <c r="E1861" s="32" t="s">
        <v>20</v>
      </c>
      <c r="F1861" s="32" t="str">
        <f>VLOOKUP(C1861,_RESOURCE_MAP[],2,FALSE)</f>
        <v>LED</v>
      </c>
      <c r="G1861" s="46" t="str">
        <f>CONCATENATE(F1861," ",VLOOKUP(E1861,_FIELDS_DESCRIPTION_MAP[],2,FALSE))</f>
        <v>LED list of entries.</v>
      </c>
      <c r="H1861" s="32" t="s">
        <v>20</v>
      </c>
      <c r="I1861" s="32" t="s">
        <v>572</v>
      </c>
      <c r="J1861" s="32" t="s">
        <v>1</v>
      </c>
      <c r="K1861" s="34" t="s">
        <v>1</v>
      </c>
      <c r="L1861" s="34" t="s">
        <v>1</v>
      </c>
      <c r="M1861" s="34" t="s">
        <v>1</v>
      </c>
      <c r="N1861" s="52" t="str">
        <f t="shared" si="30"/>
        <v>-</v>
      </c>
    </row>
    <row r="1862" spans="1:14" s="1" customFormat="1" x14ac:dyDescent="0.25">
      <c r="A1862" s="33">
        <f>VLOOKUP(C1862,_RESOURCE_MAP[],3,FALSE)</f>
        <v>4</v>
      </c>
      <c r="B1862" s="25" t="str">
        <f>IFERROR(VLOOKUP(C1862,_PACKAGES_MAP[],3,FALSE),"-")</f>
        <v>-</v>
      </c>
      <c r="C1862" s="32" t="s">
        <v>49</v>
      </c>
      <c r="D1862" s="32" t="s">
        <v>20</v>
      </c>
      <c r="E1862" s="32" t="s">
        <v>571</v>
      </c>
      <c r="F1862" s="32" t="str">
        <f>VLOOKUP(C1862,_RESOURCE_MAP[],2,FALSE)</f>
        <v>LED</v>
      </c>
      <c r="G1862" s="46" t="str">
        <f>CONCATENATE(F1862," ",VLOOKUP(E1862,_FIELDS_DESCRIPTION_MAP[],2,FALSE))</f>
        <v>LED list start offset.</v>
      </c>
      <c r="H1862" s="32" t="s">
        <v>570</v>
      </c>
      <c r="I1862" s="32" t="s">
        <v>563</v>
      </c>
      <c r="J1862" s="32" t="s">
        <v>561</v>
      </c>
      <c r="K1862" s="34" t="s">
        <v>1186</v>
      </c>
      <c r="L1862" s="34" t="s">
        <v>1187</v>
      </c>
      <c r="M1862" s="34" t="s">
        <v>1</v>
      </c>
      <c r="N1862" s="52" t="str">
        <f t="shared" si="30"/>
        <v xml:space="preserve">Default Value is "0". Possible values are "0" to fetch all entries or positive integer. </v>
      </c>
    </row>
    <row r="1863" spans="1:14" s="1" customFormat="1" x14ac:dyDescent="0.25">
      <c r="A1863" s="33">
        <f>VLOOKUP(C1863,_RESOURCE_MAP[],3,FALSE)</f>
        <v>4</v>
      </c>
      <c r="B1863" s="25" t="str">
        <f>IFERROR(VLOOKUP(C1863,_PACKAGES_MAP[],3,FALSE),"-")</f>
        <v>-</v>
      </c>
      <c r="C1863" s="32" t="s">
        <v>50</v>
      </c>
      <c r="D1863" s="32" t="s">
        <v>22</v>
      </c>
      <c r="E1863" s="32" t="s">
        <v>850</v>
      </c>
      <c r="F1863" s="32" t="str">
        <f>VLOOKUP(C1863,_RESOURCE_MAP[],2,FALSE)</f>
        <v>LED</v>
      </c>
      <c r="G1863" s="46" t="str">
        <f>CONCATENATE(F1863," ",VLOOKUP(E1863,_FIELDS_DESCRIPTION_MAP[],2,FALSE))</f>
        <v>LED brightness level.</v>
      </c>
      <c r="H1863" s="32" t="s">
        <v>627</v>
      </c>
      <c r="I1863" s="32" t="s">
        <v>572</v>
      </c>
      <c r="J1863" s="32" t="s">
        <v>1</v>
      </c>
      <c r="K1863" s="34" t="s">
        <v>1</v>
      </c>
      <c r="L1863" s="34" t="s">
        <v>1208</v>
      </c>
      <c r="M1863" s="34" t="s">
        <v>1207</v>
      </c>
      <c r="N1863" s="52" t="str">
        <f t="shared" si="30"/>
        <v>Possible values are &gt;= 0.00 and &lt;= 1.00. Format is 2 decimal places.</v>
      </c>
    </row>
    <row r="1864" spans="1:14" s="1" customFormat="1" x14ac:dyDescent="0.25">
      <c r="A1864" s="33">
        <f>VLOOKUP(C1864,_RESOURCE_MAP[],3,FALSE)</f>
        <v>4</v>
      </c>
      <c r="B1864" s="25" t="str">
        <f>IFERROR(VLOOKUP(C1864,_PACKAGES_MAP[],3,FALSE),"-")</f>
        <v>-</v>
      </c>
      <c r="C1864" s="32" t="s">
        <v>50</v>
      </c>
      <c r="D1864" s="32" t="s">
        <v>22</v>
      </c>
      <c r="E1864" s="32" t="s">
        <v>849</v>
      </c>
      <c r="F1864" s="32" t="str">
        <f>VLOOKUP(C1864,_RESOURCE_MAP[],2,FALSE)</f>
        <v>LED</v>
      </c>
      <c r="G1864" s="46" t="str">
        <f>CONCATENATE(F1864," ",VLOOKUP(E1864,_FIELDS_DESCRIPTION_MAP[],2,FALSE))</f>
        <v>LED colour.</v>
      </c>
      <c r="H1864" s="32" t="s">
        <v>565</v>
      </c>
      <c r="I1864" s="32" t="s">
        <v>572</v>
      </c>
      <c r="J1864" s="32" t="s">
        <v>1</v>
      </c>
      <c r="K1864" s="34" t="s">
        <v>1</v>
      </c>
      <c r="L1864" s="34" t="s">
        <v>1850</v>
      </c>
      <c r="M1864" s="34" t="s">
        <v>1</v>
      </c>
      <c r="N1864" s="52" t="str">
        <f t="shared" si="30"/>
        <v xml:space="preserve">Possible values are "Red", "Green", "Ambar" or "White".. </v>
      </c>
    </row>
    <row r="1865" spans="1:14" s="1" customFormat="1" x14ac:dyDescent="0.25">
      <c r="A1865" s="33">
        <f>VLOOKUP(C1865,_RESOURCE_MAP[],3,FALSE)</f>
        <v>4</v>
      </c>
      <c r="B1865" s="25" t="str">
        <f>IFERROR(VLOOKUP(C1865,_PACKAGES_MAP[],3,FALSE),"-")</f>
        <v>-</v>
      </c>
      <c r="C1865" s="32" t="s">
        <v>50</v>
      </c>
      <c r="D1865" s="32" t="s">
        <v>22</v>
      </c>
      <c r="E1865" s="32" t="s">
        <v>566</v>
      </c>
      <c r="F1865" s="32" t="str">
        <f>VLOOKUP(C1865,_RESOURCE_MAP[],2,FALSE)</f>
        <v>LED</v>
      </c>
      <c r="G1865" s="46" t="str">
        <f>CONCATENATE(F1865," ",VLOOKUP(E1865,_FIELDS_DESCRIPTION_MAP[],2,FALSE))</f>
        <v>LED administrative status.</v>
      </c>
      <c r="H1865" s="32" t="s">
        <v>567</v>
      </c>
      <c r="I1865" s="32" t="s">
        <v>572</v>
      </c>
      <c r="J1865" s="32" t="s">
        <v>1</v>
      </c>
      <c r="K1865" s="34" t="s">
        <v>1</v>
      </c>
      <c r="L1865" s="34" t="s">
        <v>1184</v>
      </c>
      <c r="M1865" s="34" t="s">
        <v>1</v>
      </c>
      <c r="N1865" s="52" t="str">
        <f t="shared" si="30"/>
        <v xml:space="preserve">Possible values are "true" or "false". </v>
      </c>
    </row>
    <row r="1866" spans="1:14" s="1" customFormat="1" x14ac:dyDescent="0.25">
      <c r="A1866" s="33">
        <f>VLOOKUP(C1866,_RESOURCE_MAP[],3,FALSE)</f>
        <v>4</v>
      </c>
      <c r="B1866" s="25" t="str">
        <f>IFERROR(VLOOKUP(C1866,_PACKAGES_MAP[],3,FALSE),"-")</f>
        <v>-</v>
      </c>
      <c r="C1866" s="32" t="s">
        <v>50</v>
      </c>
      <c r="D1866" s="32" t="s">
        <v>22</v>
      </c>
      <c r="E1866" s="32" t="s">
        <v>558</v>
      </c>
      <c r="F1866" s="32" t="str">
        <f>VLOOKUP(C1866,_RESOURCE_MAP[],2,FALSE)</f>
        <v>LED</v>
      </c>
      <c r="G1866" s="46" t="str">
        <f>CONCATENATE(F1866," ",VLOOKUP(E1866,_FIELDS_DESCRIPTION_MAP[],2,FALSE))</f>
        <v>LED unique identifier.</v>
      </c>
      <c r="H1866" s="32" t="s">
        <v>565</v>
      </c>
      <c r="I1866" s="32" t="s">
        <v>572</v>
      </c>
      <c r="J1866" s="32" t="s">
        <v>1</v>
      </c>
      <c r="K1866" s="34" t="s">
        <v>1</v>
      </c>
      <c r="L1866" s="34" t="s">
        <v>1194</v>
      </c>
      <c r="M1866" s="34" t="s">
        <v>1193</v>
      </c>
      <c r="N1866" s="52" t="str">
        <f t="shared" si="30"/>
        <v>Possible values are any string with length from 1 up to 64 chars. Format is 1 up to 64 chars.</v>
      </c>
    </row>
    <row r="1867" spans="1:14" s="1" customFormat="1" x14ac:dyDescent="0.25">
      <c r="A1867" s="33">
        <f>VLOOKUP(C1867,_RESOURCE_MAP[],3,FALSE)</f>
        <v>4</v>
      </c>
      <c r="B1867" s="25" t="str">
        <f>IFERROR(VLOOKUP(C1867,_PACKAGES_MAP[],3,FALSE),"-")</f>
        <v>-</v>
      </c>
      <c r="C1867" s="32" t="s">
        <v>50</v>
      </c>
      <c r="D1867" s="32" t="s">
        <v>22</v>
      </c>
      <c r="E1867" s="32" t="s">
        <v>669</v>
      </c>
      <c r="F1867" s="32" t="str">
        <f>VLOOKUP(C1867,_RESOURCE_MAP[],2,FALSE)</f>
        <v>LED</v>
      </c>
      <c r="G1867" s="46" t="str">
        <f>CONCATENATE(F1867," ",VLOOKUP(E1867,_FIELDS_DESCRIPTION_MAP[],2,FALSE))</f>
        <v>LED mode.</v>
      </c>
      <c r="H1867" s="32" t="s">
        <v>565</v>
      </c>
      <c r="I1867" s="32" t="s">
        <v>572</v>
      </c>
      <c r="J1867" s="32" t="s">
        <v>1</v>
      </c>
      <c r="K1867" s="34" t="s">
        <v>1</v>
      </c>
      <c r="L1867" s="34" t="s">
        <v>1253</v>
      </c>
      <c r="M1867" s="34" t="s">
        <v>1</v>
      </c>
      <c r="N1867" s="52" t="str">
        <f t="shared" si="30"/>
        <v xml:space="preserve">Possible values are "Fixed", "Blinking" or "Breathing". </v>
      </c>
    </row>
    <row r="1868" spans="1:14" s="1" customFormat="1" x14ac:dyDescent="0.25">
      <c r="A1868" s="33">
        <f>VLOOKUP(C1868,_RESOURCE_MAP[],3,FALSE)</f>
        <v>4</v>
      </c>
      <c r="B1868" s="25" t="str">
        <f>IFERROR(VLOOKUP(C1868,_PACKAGES_MAP[],3,FALSE),"-")</f>
        <v>-</v>
      </c>
      <c r="C1868" s="32" t="s">
        <v>50</v>
      </c>
      <c r="D1868" s="32" t="s">
        <v>22</v>
      </c>
      <c r="E1868" s="32" t="s">
        <v>360</v>
      </c>
      <c r="F1868" s="32" t="str">
        <f>VLOOKUP(C1868,_RESOURCE_MAP[],2,FALSE)</f>
        <v>LED</v>
      </c>
      <c r="G1868" s="46" t="str">
        <f>CONCATENATE(F1868," ",VLOOKUP(E1868,_FIELDS_DESCRIPTION_MAP[],2,FALSE))</f>
        <v>LED name (alias).</v>
      </c>
      <c r="H1868" s="32" t="s">
        <v>565</v>
      </c>
      <c r="I1868" s="32" t="s">
        <v>572</v>
      </c>
      <c r="J1868" s="32" t="s">
        <v>1</v>
      </c>
      <c r="K1868" s="34" t="s">
        <v>1</v>
      </c>
      <c r="L1868" s="34" t="s">
        <v>1194</v>
      </c>
      <c r="M1868" s="34" t="s">
        <v>1</v>
      </c>
      <c r="N1868" s="52" t="str">
        <f t="shared" si="30"/>
        <v xml:space="preserve">Possible values are any string with length from 1 up to 64 chars. </v>
      </c>
    </row>
    <row r="1869" spans="1:14" s="1" customFormat="1" x14ac:dyDescent="0.25">
      <c r="A1869" s="33">
        <f>VLOOKUP(C1869,_RESOURCE_MAP[],3,FALSE)</f>
        <v>4</v>
      </c>
      <c r="B1869" s="25" t="str">
        <f>IFERROR(VLOOKUP(C1869,_PACKAGES_MAP[],3,FALSE),"-")</f>
        <v>-</v>
      </c>
      <c r="C1869" s="32" t="s">
        <v>50</v>
      </c>
      <c r="D1869" s="32" t="s">
        <v>21</v>
      </c>
      <c r="E1869" s="32" t="s">
        <v>850</v>
      </c>
      <c r="F1869" s="32" t="str">
        <f>VLOOKUP(C1869,_RESOURCE_MAP[],2,FALSE)</f>
        <v>LED</v>
      </c>
      <c r="G1869" s="46" t="str">
        <f>CONCATENATE(F1869," ",VLOOKUP(E1869,_FIELDS_DESCRIPTION_MAP[],2,FALSE))</f>
        <v>LED brightness level.</v>
      </c>
      <c r="H1869" s="32" t="s">
        <v>627</v>
      </c>
      <c r="I1869" s="32" t="s">
        <v>564</v>
      </c>
      <c r="J1869" s="32" t="s">
        <v>561</v>
      </c>
      <c r="K1869" s="34" t="s">
        <v>1658</v>
      </c>
      <c r="L1869" s="34" t="s">
        <v>1208</v>
      </c>
      <c r="M1869" s="34" t="s">
        <v>1207</v>
      </c>
      <c r="N1869" s="52" t="str">
        <f t="shared" si="30"/>
        <v>Default Value is "the existing configuration". Possible values are &gt;= 0.00 and &lt;= 1.00. Format is 2 decimal places.</v>
      </c>
    </row>
    <row r="1870" spans="1:14" s="1" customFormat="1" x14ac:dyDescent="0.25">
      <c r="A1870" s="33">
        <f>VLOOKUP(C1870,_RESOURCE_MAP[],3,FALSE)</f>
        <v>4</v>
      </c>
      <c r="B1870" s="25" t="str">
        <f>IFERROR(VLOOKUP(C1870,_PACKAGES_MAP[],3,FALSE),"-")</f>
        <v>-</v>
      </c>
      <c r="C1870" s="32" t="s">
        <v>50</v>
      </c>
      <c r="D1870" s="32" t="s">
        <v>21</v>
      </c>
      <c r="E1870" s="32" t="s">
        <v>849</v>
      </c>
      <c r="F1870" s="32" t="str">
        <f>VLOOKUP(C1870,_RESOURCE_MAP[],2,FALSE)</f>
        <v>LED</v>
      </c>
      <c r="G1870" s="46" t="str">
        <f>CONCATENATE(F1870," ",VLOOKUP(E1870,_FIELDS_DESCRIPTION_MAP[],2,FALSE))</f>
        <v>LED colour.</v>
      </c>
      <c r="H1870" s="32" t="s">
        <v>565</v>
      </c>
      <c r="I1870" s="32" t="s">
        <v>564</v>
      </c>
      <c r="J1870" s="32" t="s">
        <v>561</v>
      </c>
      <c r="K1870" s="34" t="s">
        <v>1658</v>
      </c>
      <c r="L1870" s="34" t="s">
        <v>1850</v>
      </c>
      <c r="M1870" s="34" t="s">
        <v>1</v>
      </c>
      <c r="N1870" s="52" t="str">
        <f t="shared" si="30"/>
        <v xml:space="preserve">Default Value is "the existing configuration". Possible values are "Red", "Green", "Ambar" or "White".. </v>
      </c>
    </row>
    <row r="1871" spans="1:14" s="1" customFormat="1" x14ac:dyDescent="0.25">
      <c r="A1871" s="33">
        <f>VLOOKUP(C1871,_RESOURCE_MAP[],3,FALSE)</f>
        <v>4</v>
      </c>
      <c r="B1871" s="25" t="str">
        <f>IFERROR(VLOOKUP(C1871,_PACKAGES_MAP[],3,FALSE),"-")</f>
        <v>-</v>
      </c>
      <c r="C1871" s="32" t="s">
        <v>50</v>
      </c>
      <c r="D1871" s="32" t="s">
        <v>21</v>
      </c>
      <c r="E1871" s="32" t="s">
        <v>566</v>
      </c>
      <c r="F1871" s="32" t="str">
        <f>VLOOKUP(C1871,_RESOURCE_MAP[],2,FALSE)</f>
        <v>LED</v>
      </c>
      <c r="G1871" s="46" t="str">
        <f>CONCATENATE(F1871," ",VLOOKUP(E1871,_FIELDS_DESCRIPTION_MAP[],2,FALSE))</f>
        <v>LED administrative status.</v>
      </c>
      <c r="H1871" s="32" t="s">
        <v>567</v>
      </c>
      <c r="I1871" s="32" t="s">
        <v>564</v>
      </c>
      <c r="J1871" s="32" t="s">
        <v>561</v>
      </c>
      <c r="K1871" s="34" t="s">
        <v>1658</v>
      </c>
      <c r="L1871" s="34" t="s">
        <v>1184</v>
      </c>
      <c r="M1871" s="34" t="s">
        <v>1</v>
      </c>
      <c r="N1871" s="52" t="str">
        <f t="shared" si="30"/>
        <v xml:space="preserve">Default Value is "the existing configuration". Possible values are "true" or "false". </v>
      </c>
    </row>
    <row r="1872" spans="1:14" s="1" customFormat="1" x14ac:dyDescent="0.25">
      <c r="A1872" s="33">
        <f>VLOOKUP(C1872,_RESOURCE_MAP[],3,FALSE)</f>
        <v>4</v>
      </c>
      <c r="B1872" s="25" t="str">
        <f>IFERROR(VLOOKUP(C1872,_PACKAGES_MAP[],3,FALSE),"-")</f>
        <v>-</v>
      </c>
      <c r="C1872" s="32" t="s">
        <v>50</v>
      </c>
      <c r="D1872" s="32" t="s">
        <v>21</v>
      </c>
      <c r="E1872" s="32" t="s">
        <v>669</v>
      </c>
      <c r="F1872" s="32" t="str">
        <f>VLOOKUP(C1872,_RESOURCE_MAP[],2,FALSE)</f>
        <v>LED</v>
      </c>
      <c r="G1872" s="46" t="str">
        <f>CONCATENATE(F1872," ",VLOOKUP(E1872,_FIELDS_DESCRIPTION_MAP[],2,FALSE))</f>
        <v>LED mode.</v>
      </c>
      <c r="H1872" s="32" t="s">
        <v>565</v>
      </c>
      <c r="I1872" s="32" t="s">
        <v>564</v>
      </c>
      <c r="J1872" s="32" t="s">
        <v>561</v>
      </c>
      <c r="K1872" s="34" t="s">
        <v>1658</v>
      </c>
      <c r="L1872" s="34" t="s">
        <v>1253</v>
      </c>
      <c r="M1872" s="34" t="s">
        <v>1</v>
      </c>
      <c r="N1872" s="52" t="str">
        <f t="shared" si="30"/>
        <v xml:space="preserve">Default Value is "the existing configuration". Possible values are "Fixed", "Blinking" or "Breathing". </v>
      </c>
    </row>
    <row r="1873" spans="1:14" s="1" customFormat="1" x14ac:dyDescent="0.25">
      <c r="A1873" s="33">
        <f>VLOOKUP(C1873,_RESOURCE_MAP[],3,FALSE)</f>
        <v>4</v>
      </c>
      <c r="B1873" s="25" t="str">
        <f>IFERROR(VLOOKUP(C1873,_PACKAGES_MAP[],3,FALSE),"-")</f>
        <v>-</v>
      </c>
      <c r="C1873" s="32" t="s">
        <v>50</v>
      </c>
      <c r="D1873" s="32" t="s">
        <v>21</v>
      </c>
      <c r="E1873" s="32" t="s">
        <v>360</v>
      </c>
      <c r="F1873" s="32" t="str">
        <f>VLOOKUP(C1873,_RESOURCE_MAP[],2,FALSE)</f>
        <v>LED</v>
      </c>
      <c r="G1873" s="46" t="str">
        <f>CONCATENATE(F1873," ",VLOOKUP(E1873,_FIELDS_DESCRIPTION_MAP[],2,FALSE))</f>
        <v>LED name (alias).</v>
      </c>
      <c r="H1873" s="32" t="s">
        <v>565</v>
      </c>
      <c r="I1873" s="32" t="s">
        <v>564</v>
      </c>
      <c r="J1873" s="32" t="s">
        <v>561</v>
      </c>
      <c r="K1873" s="34" t="s">
        <v>1658</v>
      </c>
      <c r="L1873" s="34" t="s">
        <v>1194</v>
      </c>
      <c r="M1873" s="34" t="s">
        <v>1</v>
      </c>
      <c r="N1873" s="52" t="str">
        <f t="shared" si="30"/>
        <v xml:space="preserve">Default Value is "the existing configuration". Possible values are any string with length from 1 up to 64 chars. </v>
      </c>
    </row>
    <row r="1874" spans="1:14" s="1" customFormat="1" x14ac:dyDescent="0.25">
      <c r="A1874" s="33">
        <f>VLOOKUP(C1874,_RESOURCE_MAP[],3,FALSE)</f>
        <v>4</v>
      </c>
      <c r="B1874" s="25" t="str">
        <f>IFERROR(VLOOKUP(C1874,_PACKAGES_MAP[],3,FALSE),"-")</f>
        <v>SysLog</v>
      </c>
      <c r="C1874" s="32" t="s">
        <v>318</v>
      </c>
      <c r="D1874" s="32" t="s">
        <v>22</v>
      </c>
      <c r="E1874" s="32" t="s">
        <v>566</v>
      </c>
      <c r="F1874" s="32" t="str">
        <f>VLOOKUP(C1874,_RESOURCE_MAP[],2,FALSE)</f>
        <v>SysLog</v>
      </c>
      <c r="G1874" s="46" t="str">
        <f>CONCATENATE(F1874," ",VLOOKUP(E1874,_FIELDS_DESCRIPTION_MAP[],2,FALSE))</f>
        <v>SysLog administrative status.</v>
      </c>
      <c r="H1874" s="32" t="s">
        <v>567</v>
      </c>
      <c r="I1874" s="32" t="s">
        <v>572</v>
      </c>
      <c r="J1874" s="32" t="s">
        <v>1</v>
      </c>
      <c r="K1874" s="34" t="s">
        <v>1</v>
      </c>
      <c r="L1874" s="34" t="s">
        <v>1184</v>
      </c>
      <c r="M1874" s="34" t="s">
        <v>1</v>
      </c>
      <c r="N1874" s="52" t="str">
        <f t="shared" si="30"/>
        <v xml:space="preserve">Possible values are "true" or "false". </v>
      </c>
    </row>
    <row r="1875" spans="1:14" s="1" customFormat="1" x14ac:dyDescent="0.25">
      <c r="A1875" s="33">
        <f>VLOOKUP(C1875,_RESOURCE_MAP[],3,FALSE)</f>
        <v>4</v>
      </c>
      <c r="B1875" s="25" t="str">
        <f>IFERROR(VLOOKUP(C1875,_PACKAGES_MAP[],3,FALSE),"-")</f>
        <v>SysLog</v>
      </c>
      <c r="C1875" s="32" t="s">
        <v>318</v>
      </c>
      <c r="D1875" s="32" t="s">
        <v>22</v>
      </c>
      <c r="E1875" s="32" t="s">
        <v>852</v>
      </c>
      <c r="F1875" s="32" t="str">
        <f>VLOOKUP(C1875,_RESOURCE_MAP[],2,FALSE)</f>
        <v>SysLog</v>
      </c>
      <c r="G1875" s="46" t="str">
        <f>CONCATENATE(F1875," ",VLOOKUP(E1875,_FIELDS_DESCRIPTION_MAP[],2,FALSE))</f>
        <v>SysLog register events level filter.</v>
      </c>
      <c r="H1875" s="32" t="s">
        <v>565</v>
      </c>
      <c r="I1875" s="32" t="s">
        <v>572</v>
      </c>
      <c r="J1875" s="32" t="s">
        <v>1</v>
      </c>
      <c r="K1875" s="34" t="s">
        <v>1</v>
      </c>
      <c r="L1875" s="34" t="s">
        <v>1239</v>
      </c>
      <c r="M1875" s="34" t="s">
        <v>1</v>
      </c>
      <c r="N1875" s="52" t="str">
        <f t="shared" si="30"/>
        <v xml:space="preserve">Possible values are "Error", "Warning", "Information" or "Debug". </v>
      </c>
    </row>
    <row r="1876" spans="1:14" s="1" customFormat="1" x14ac:dyDescent="0.25">
      <c r="A1876" s="33">
        <f>VLOOKUP(C1876,_RESOURCE_MAP[],3,FALSE)</f>
        <v>4</v>
      </c>
      <c r="B1876" s="25" t="str">
        <f>IFERROR(VLOOKUP(C1876,_PACKAGES_MAP[],3,FALSE),"-")</f>
        <v>SysLog</v>
      </c>
      <c r="C1876" s="32" t="s">
        <v>318</v>
      </c>
      <c r="D1876" s="32" t="s">
        <v>22</v>
      </c>
      <c r="E1876" s="32" t="s">
        <v>851</v>
      </c>
      <c r="F1876" s="32" t="str">
        <f>VLOOKUP(C1876,_RESOURCE_MAP[],2,FALSE)</f>
        <v>SysLog</v>
      </c>
      <c r="G1876" s="46" t="str">
        <f>CONCATENATE(F1876," ",VLOOKUP(E1876,_FIELDS_DESCRIPTION_MAP[],2,FALSE))</f>
        <v>SysLog stored events buffer size.</v>
      </c>
      <c r="H1876" s="32" t="s">
        <v>570</v>
      </c>
      <c r="I1876" s="32" t="s">
        <v>572</v>
      </c>
      <c r="J1876" s="32" t="s">
        <v>1</v>
      </c>
      <c r="K1876" s="34" t="s">
        <v>1</v>
      </c>
      <c r="L1876" s="34" t="s">
        <v>1242</v>
      </c>
      <c r="M1876" s="34" t="s">
        <v>1</v>
      </c>
      <c r="N1876" s="52" t="str">
        <f t="shared" ref="N1876:N1929" si="31">IF(AND(K1876="-",L1876="-",M1876="-"),"-",CONCATENATE(IF(K1876="-","",CONCATENATE("Default Value is """,K1876,""". ")),IF(L1876="-","",CONCATENATE("Possible values are ",L1876,". ")),IF(M1876="-","",CONCATENATE("Format is ",M1876,"."))))</f>
        <v xml:space="preserve">Possible values are &gt;= 10 and &lt;= 200. </v>
      </c>
    </row>
    <row r="1877" spans="1:14" s="1" customFormat="1" x14ac:dyDescent="0.25">
      <c r="A1877" s="33">
        <f>VLOOKUP(C1877,_RESOURCE_MAP[],3,FALSE)</f>
        <v>4</v>
      </c>
      <c r="B1877" s="25" t="str">
        <f>IFERROR(VLOOKUP(C1877,_PACKAGES_MAP[],3,FALSE),"-")</f>
        <v>SysLog</v>
      </c>
      <c r="C1877" s="32" t="s">
        <v>318</v>
      </c>
      <c r="D1877" s="32" t="s">
        <v>22</v>
      </c>
      <c r="E1877" s="32" t="s">
        <v>579</v>
      </c>
      <c r="F1877" s="32" t="str">
        <f>VLOOKUP(C1877,_RESOURCE_MAP[],2,FALSE)</f>
        <v>SysLog</v>
      </c>
      <c r="G1877" s="46" t="str">
        <f>CONCATENATE(F1877," ",VLOOKUP(E1877,_FIELDS_DESCRIPTION_MAP[],2,FALSE))</f>
        <v>SysLog operational status.</v>
      </c>
      <c r="H1877" s="32" t="s">
        <v>565</v>
      </c>
      <c r="I1877" s="32" t="s">
        <v>572</v>
      </c>
      <c r="J1877" s="32" t="s">
        <v>1</v>
      </c>
      <c r="K1877" s="34" t="s">
        <v>1</v>
      </c>
      <c r="L1877" s="34" t="s">
        <v>1289</v>
      </c>
      <c r="M1877" s="34" t="s">
        <v>1</v>
      </c>
      <c r="N1877" s="52" t="str">
        <f t="shared" si="31"/>
        <v xml:space="preserve">Possible values are "Active", "Disabled", "Error". </v>
      </c>
    </row>
    <row r="1878" spans="1:14" x14ac:dyDescent="0.25">
      <c r="A1878" s="33">
        <f>VLOOKUP(C1878,_RESOURCE_MAP[],3,FALSE)</f>
        <v>4</v>
      </c>
      <c r="B1878" s="25" t="str">
        <f>IFERROR(VLOOKUP(C1878,_PACKAGES_MAP[],3,FALSE),"-")</f>
        <v>SysLog</v>
      </c>
      <c r="C1878" s="32" t="s">
        <v>318</v>
      </c>
      <c r="D1878" s="32" t="s">
        <v>21</v>
      </c>
      <c r="E1878" s="32" t="s">
        <v>566</v>
      </c>
      <c r="F1878" s="32" t="str">
        <f>VLOOKUP(C1878,_RESOURCE_MAP[],2,FALSE)</f>
        <v>SysLog</v>
      </c>
      <c r="G1878" s="46" t="str">
        <f>CONCATENATE(F1878," ",VLOOKUP(E1878,_FIELDS_DESCRIPTION_MAP[],2,FALSE))</f>
        <v>SysLog administrative status.</v>
      </c>
      <c r="H1878" s="32" t="s">
        <v>567</v>
      </c>
      <c r="I1878" s="32" t="s">
        <v>564</v>
      </c>
      <c r="J1878" s="32" t="s">
        <v>561</v>
      </c>
      <c r="K1878" s="34" t="s">
        <v>1658</v>
      </c>
      <c r="L1878" s="34" t="s">
        <v>1184</v>
      </c>
      <c r="M1878" s="34" t="s">
        <v>1</v>
      </c>
      <c r="N1878" s="52" t="str">
        <f t="shared" si="31"/>
        <v xml:space="preserve">Default Value is "the existing configuration". Possible values are "true" or "false". </v>
      </c>
    </row>
    <row r="1879" spans="1:14" x14ac:dyDescent="0.25">
      <c r="A1879" s="33">
        <f>VLOOKUP(C1879,_RESOURCE_MAP[],3,FALSE)</f>
        <v>4</v>
      </c>
      <c r="B1879" s="25" t="str">
        <f>IFERROR(VLOOKUP(C1879,_PACKAGES_MAP[],3,FALSE),"-")</f>
        <v>SysLog</v>
      </c>
      <c r="C1879" s="32" t="s">
        <v>318</v>
      </c>
      <c r="D1879" s="32" t="s">
        <v>21</v>
      </c>
      <c r="E1879" s="32" t="s">
        <v>852</v>
      </c>
      <c r="F1879" s="32" t="str">
        <f>VLOOKUP(C1879,_RESOURCE_MAP[],2,FALSE)</f>
        <v>SysLog</v>
      </c>
      <c r="G1879" s="46" t="str">
        <f>CONCATENATE(F1879," ",VLOOKUP(E1879,_FIELDS_DESCRIPTION_MAP[],2,FALSE))</f>
        <v>SysLog register events level filter.</v>
      </c>
      <c r="H1879" s="32" t="s">
        <v>565</v>
      </c>
      <c r="I1879" s="32" t="s">
        <v>564</v>
      </c>
      <c r="J1879" s="32" t="s">
        <v>561</v>
      </c>
      <c r="K1879" s="34" t="s">
        <v>1658</v>
      </c>
      <c r="L1879" s="34" t="s">
        <v>1239</v>
      </c>
      <c r="M1879" s="34" t="s">
        <v>1</v>
      </c>
      <c r="N1879" s="52" t="str">
        <f t="shared" si="31"/>
        <v xml:space="preserve">Default Value is "the existing configuration". Possible values are "Error", "Warning", "Information" or "Debug". </v>
      </c>
    </row>
    <row r="1880" spans="1:14" x14ac:dyDescent="0.25">
      <c r="A1880" s="33">
        <f>VLOOKUP(C1880,_RESOURCE_MAP[],3,FALSE)</f>
        <v>4</v>
      </c>
      <c r="B1880" s="25" t="str">
        <f>IFERROR(VLOOKUP(C1880,_PACKAGES_MAP[],3,FALSE),"-")</f>
        <v>SysLog</v>
      </c>
      <c r="C1880" s="32" t="s">
        <v>318</v>
      </c>
      <c r="D1880" s="32" t="s">
        <v>21</v>
      </c>
      <c r="E1880" s="32" t="s">
        <v>851</v>
      </c>
      <c r="F1880" s="32" t="str">
        <f>VLOOKUP(C1880,_RESOURCE_MAP[],2,FALSE)</f>
        <v>SysLog</v>
      </c>
      <c r="G1880" s="46" t="str">
        <f>CONCATENATE(F1880," ",VLOOKUP(E1880,_FIELDS_DESCRIPTION_MAP[],2,FALSE))</f>
        <v>SysLog stored events buffer size.</v>
      </c>
      <c r="H1880" s="32" t="s">
        <v>570</v>
      </c>
      <c r="I1880" s="32" t="s">
        <v>564</v>
      </c>
      <c r="J1880" s="32" t="s">
        <v>561</v>
      </c>
      <c r="K1880" s="34" t="s">
        <v>1658</v>
      </c>
      <c r="L1880" s="34" t="s">
        <v>1242</v>
      </c>
      <c r="M1880" s="34" t="s">
        <v>1</v>
      </c>
      <c r="N1880" s="52" t="str">
        <f t="shared" si="31"/>
        <v xml:space="preserve">Default Value is "the existing configuration". Possible values are &gt;= 10 and &lt;= 200. </v>
      </c>
    </row>
    <row r="1881" spans="1:14" x14ac:dyDescent="0.25">
      <c r="A1881" s="33">
        <f>VLOOKUP(C1881,_RESOURCE_MAP[],3,FALSE)</f>
        <v>4</v>
      </c>
      <c r="B1881" s="25" t="str">
        <f>IFERROR(VLOOKUP(C1881,_PACKAGES_MAP[],3,FALSE),"-")</f>
        <v>SysLog</v>
      </c>
      <c r="C1881" s="32" t="s">
        <v>319</v>
      </c>
      <c r="D1881" s="32" t="s">
        <v>19</v>
      </c>
      <c r="E1881" s="32" t="s">
        <v>3</v>
      </c>
      <c r="F1881" s="32" t="str">
        <f>VLOOKUP(C1881,_RESOURCE_MAP[],2,FALSE)</f>
        <v>SysLog Event</v>
      </c>
      <c r="G1881" s="46" t="str">
        <f>CONCATENATE(F1881," ",VLOOKUP(E1881,_FIELDS_DESCRIPTION_MAP[],2,FALSE))</f>
        <v>SysLog Event description.</v>
      </c>
      <c r="H1881" s="32" t="s">
        <v>565</v>
      </c>
      <c r="I1881" s="32" t="s">
        <v>564</v>
      </c>
      <c r="J1881" s="32" t="s">
        <v>552</v>
      </c>
      <c r="K1881" s="34" t="s">
        <v>1</v>
      </c>
      <c r="L1881" s="34" t="s">
        <v>1223</v>
      </c>
      <c r="M1881" s="34" t="s">
        <v>1</v>
      </c>
      <c r="N1881" s="52" t="str">
        <f t="shared" si="31"/>
        <v xml:space="preserve">Possible values are "null" or any string with length from 1 up to 64 chars. </v>
      </c>
    </row>
    <row r="1882" spans="1:14" x14ac:dyDescent="0.25">
      <c r="A1882" s="33">
        <f>VLOOKUP(C1882,_RESOURCE_MAP[],3,FALSE)</f>
        <v>4</v>
      </c>
      <c r="B1882" s="25" t="str">
        <f>IFERROR(VLOOKUP(C1882,_PACKAGES_MAP[],3,FALSE),"-")</f>
        <v>SysLog</v>
      </c>
      <c r="C1882" s="32" t="s">
        <v>319</v>
      </c>
      <c r="D1882" s="32" t="s">
        <v>19</v>
      </c>
      <c r="E1882" s="32" t="s">
        <v>558</v>
      </c>
      <c r="F1882" s="32" t="str">
        <f>VLOOKUP(C1882,_RESOURCE_MAP[],2,FALSE)</f>
        <v>SysLog Event</v>
      </c>
      <c r="G1882" s="46" t="str">
        <f>CONCATENATE(F1882," ",VLOOKUP(E1882,_FIELDS_DESCRIPTION_MAP[],2,FALSE))</f>
        <v>SysLog Event unique identifier.</v>
      </c>
      <c r="H1882" s="32" t="s">
        <v>565</v>
      </c>
      <c r="I1882" s="32" t="s">
        <v>572</v>
      </c>
      <c r="J1882" s="32" t="s">
        <v>1</v>
      </c>
      <c r="K1882" s="34" t="s">
        <v>1</v>
      </c>
      <c r="L1882" s="34" t="s">
        <v>1194</v>
      </c>
      <c r="M1882" s="34" t="s">
        <v>1193</v>
      </c>
      <c r="N1882" s="52" t="str">
        <f t="shared" si="31"/>
        <v>Possible values are any string with length from 1 up to 64 chars. Format is 1 up to 64 chars.</v>
      </c>
    </row>
    <row r="1883" spans="1:14" x14ac:dyDescent="0.25">
      <c r="A1883" s="33">
        <f>VLOOKUP(C1883,_RESOURCE_MAP[],3,FALSE)</f>
        <v>4</v>
      </c>
      <c r="B1883" s="25" t="str">
        <f>IFERROR(VLOOKUP(C1883,_PACKAGES_MAP[],3,FALSE),"-")</f>
        <v>SysLog</v>
      </c>
      <c r="C1883" s="32" t="s">
        <v>319</v>
      </c>
      <c r="D1883" s="32" t="s">
        <v>19</v>
      </c>
      <c r="E1883" s="32" t="s">
        <v>853</v>
      </c>
      <c r="F1883" s="32" t="str">
        <f>VLOOKUP(C1883,_RESOURCE_MAP[],2,FALSE)</f>
        <v>SysLog Event</v>
      </c>
      <c r="G1883" s="46" t="str">
        <f>CONCATENATE(F1883," ",VLOOKUP(E1883,_FIELDS_DESCRIPTION_MAP[],2,FALSE))</f>
        <v>SysLog Event level or severity.</v>
      </c>
      <c r="H1883" s="32" t="s">
        <v>565</v>
      </c>
      <c r="I1883" s="32" t="s">
        <v>564</v>
      </c>
      <c r="J1883" s="32" t="s">
        <v>552</v>
      </c>
      <c r="K1883" s="34" t="s">
        <v>1</v>
      </c>
      <c r="L1883" s="34" t="s">
        <v>1239</v>
      </c>
      <c r="M1883" s="34" t="s">
        <v>1</v>
      </c>
      <c r="N1883" s="52" t="str">
        <f t="shared" si="31"/>
        <v xml:space="preserve">Possible values are "Error", "Warning", "Information" or "Debug". </v>
      </c>
    </row>
    <row r="1884" spans="1:14" x14ac:dyDescent="0.25">
      <c r="A1884" s="33">
        <f>VLOOKUP(C1884,_RESOURCE_MAP[],3,FALSE)</f>
        <v>4</v>
      </c>
      <c r="B1884" s="25" t="str">
        <f>IFERROR(VLOOKUP(C1884,_PACKAGES_MAP[],3,FALSE),"-")</f>
        <v>SysLog</v>
      </c>
      <c r="C1884" s="32" t="s">
        <v>319</v>
      </c>
      <c r="D1884" s="32" t="s">
        <v>19</v>
      </c>
      <c r="E1884" s="32" t="s">
        <v>854</v>
      </c>
      <c r="F1884" s="32" t="str">
        <f>VLOOKUP(C1884,_RESOURCE_MAP[],2,FALSE)</f>
        <v>SysLog Event</v>
      </c>
      <c r="G1884" s="46" t="str">
        <f>CONCATENATE(F1884," ",VLOOKUP(E1884,_FIELDS_DESCRIPTION_MAP[],2,FALSE))</f>
        <v>SysLog Event source component.</v>
      </c>
      <c r="H1884" s="32" t="s">
        <v>565</v>
      </c>
      <c r="I1884" s="32" t="s">
        <v>564</v>
      </c>
      <c r="J1884" s="32" t="s">
        <v>552</v>
      </c>
      <c r="K1884" s="34" t="s">
        <v>1</v>
      </c>
      <c r="L1884" s="34" t="s">
        <v>1194</v>
      </c>
      <c r="M1884" s="34" t="s">
        <v>1</v>
      </c>
      <c r="N1884" s="52" t="str">
        <f t="shared" si="31"/>
        <v xml:space="preserve">Possible values are any string with length from 1 up to 64 chars. </v>
      </c>
    </row>
    <row r="1885" spans="1:14" x14ac:dyDescent="0.25">
      <c r="A1885" s="33">
        <f>VLOOKUP(C1885,_RESOURCE_MAP[],3,FALSE)</f>
        <v>4</v>
      </c>
      <c r="B1885" s="25" t="str">
        <f>IFERROR(VLOOKUP(C1885,_PACKAGES_MAP[],3,FALSE),"-")</f>
        <v>SysLog</v>
      </c>
      <c r="C1885" s="32" t="s">
        <v>319</v>
      </c>
      <c r="D1885" s="32" t="s">
        <v>20</v>
      </c>
      <c r="E1885" s="32" t="s">
        <v>569</v>
      </c>
      <c r="F1885" s="32" t="str">
        <f>VLOOKUP(C1885,_RESOURCE_MAP[],2,FALSE)</f>
        <v>SysLog Event</v>
      </c>
      <c r="G1885" s="46" t="str">
        <f>CONCATENATE(F1885," ",VLOOKUP(E1885,_FIELDS_DESCRIPTION_MAP[],2,FALSE))</f>
        <v>SysLog Event maximum number of returned entries.</v>
      </c>
      <c r="H1885" s="32" t="s">
        <v>570</v>
      </c>
      <c r="I1885" s="32" t="s">
        <v>563</v>
      </c>
      <c r="J1885" s="32" t="s">
        <v>561</v>
      </c>
      <c r="K1885" s="34" t="s">
        <v>1186</v>
      </c>
      <c r="L1885" s="34" t="s">
        <v>1187</v>
      </c>
      <c r="M1885" s="34" t="s">
        <v>1</v>
      </c>
      <c r="N1885" s="52" t="str">
        <f t="shared" si="31"/>
        <v xml:space="preserve">Default Value is "0". Possible values are "0" to fetch all entries or positive integer. </v>
      </c>
    </row>
    <row r="1886" spans="1:14" x14ac:dyDescent="0.25">
      <c r="A1886" s="33">
        <f>VLOOKUP(C1886,_RESOURCE_MAP[],3,FALSE)</f>
        <v>4</v>
      </c>
      <c r="B1886" s="25" t="str">
        <f>IFERROR(VLOOKUP(C1886,_PACKAGES_MAP[],3,FALSE),"-")</f>
        <v>SysLog</v>
      </c>
      <c r="C1886" s="32" t="s">
        <v>319</v>
      </c>
      <c r="D1886" s="32" t="s">
        <v>20</v>
      </c>
      <c r="E1886" s="32" t="s">
        <v>20</v>
      </c>
      <c r="F1886" s="32" t="str">
        <f>VLOOKUP(C1886,_RESOURCE_MAP[],2,FALSE)</f>
        <v>SysLog Event</v>
      </c>
      <c r="G1886" s="46" t="str">
        <f>CONCATENATE(F1886," ",VLOOKUP(E1886,_FIELDS_DESCRIPTION_MAP[],2,FALSE))</f>
        <v>SysLog Event list of entries.</v>
      </c>
      <c r="H1886" s="32" t="s">
        <v>20</v>
      </c>
      <c r="I1886" s="32" t="s">
        <v>572</v>
      </c>
      <c r="J1886" s="32" t="s">
        <v>1</v>
      </c>
      <c r="K1886" s="34" t="s">
        <v>1</v>
      </c>
      <c r="L1886" s="34" t="s">
        <v>1</v>
      </c>
      <c r="M1886" s="34" t="s">
        <v>1</v>
      </c>
      <c r="N1886" s="52" t="str">
        <f t="shared" si="31"/>
        <v>-</v>
      </c>
    </row>
    <row r="1887" spans="1:14" x14ac:dyDescent="0.25">
      <c r="A1887" s="33">
        <f>VLOOKUP(C1887,_RESOURCE_MAP[],3,FALSE)</f>
        <v>4</v>
      </c>
      <c r="B1887" s="25" t="str">
        <f>IFERROR(VLOOKUP(C1887,_PACKAGES_MAP[],3,FALSE),"-")</f>
        <v>SysLog</v>
      </c>
      <c r="C1887" s="32" t="s">
        <v>319</v>
      </c>
      <c r="D1887" s="32" t="s">
        <v>20</v>
      </c>
      <c r="E1887" s="32" t="s">
        <v>571</v>
      </c>
      <c r="F1887" s="32" t="str">
        <f>VLOOKUP(C1887,_RESOURCE_MAP[],2,FALSE)</f>
        <v>SysLog Event</v>
      </c>
      <c r="G1887" s="46" t="str">
        <f>CONCATENATE(F1887," ",VLOOKUP(E1887,_FIELDS_DESCRIPTION_MAP[],2,FALSE))</f>
        <v>SysLog Event list start offset.</v>
      </c>
      <c r="H1887" s="32" t="s">
        <v>570</v>
      </c>
      <c r="I1887" s="32" t="s">
        <v>563</v>
      </c>
      <c r="J1887" s="32" t="s">
        <v>561</v>
      </c>
      <c r="K1887" s="34" t="s">
        <v>1186</v>
      </c>
      <c r="L1887" s="34" t="s">
        <v>1187</v>
      </c>
      <c r="M1887" s="34" t="s">
        <v>1</v>
      </c>
      <c r="N1887" s="52" t="str">
        <f t="shared" si="31"/>
        <v xml:space="preserve">Default Value is "0". Possible values are "0" to fetch all entries or positive integer. </v>
      </c>
    </row>
    <row r="1888" spans="1:14" x14ac:dyDescent="0.25">
      <c r="A1888" s="33">
        <f>VLOOKUP(C1888,_RESOURCE_MAP[],3,FALSE)</f>
        <v>4</v>
      </c>
      <c r="B1888" s="25" t="str">
        <f>IFERROR(VLOOKUP(C1888,_PACKAGES_MAP[],3,FALSE),"-")</f>
        <v>-</v>
      </c>
      <c r="C1888" s="32" t="s">
        <v>51</v>
      </c>
      <c r="D1888" s="32" t="s">
        <v>22</v>
      </c>
      <c r="E1888" s="32" t="s">
        <v>858</v>
      </c>
      <c r="F1888" s="32" t="str">
        <f>VLOOKUP(C1888,_RESOURCE_MAP[],2,FALSE)</f>
        <v>System Resources</v>
      </c>
      <c r="G1888" s="46" t="str">
        <f>CONCATENATE(F1888," ",VLOOKUP(E1888,_FIELDS_DESCRIPTION_MAP[],2,FALSE))</f>
        <v>System Resources CPU Load average (15m).</v>
      </c>
      <c r="H1888" s="32" t="s">
        <v>627</v>
      </c>
      <c r="I1888" s="32" t="s">
        <v>572</v>
      </c>
      <c r="J1888" s="32" t="s">
        <v>1</v>
      </c>
      <c r="K1888" s="34" t="s">
        <v>1</v>
      </c>
      <c r="L1888" s="34" t="s">
        <v>1222</v>
      </c>
      <c r="M1888" s="34" t="s">
        <v>1207</v>
      </c>
      <c r="N1888" s="52" t="str">
        <f t="shared" si="31"/>
        <v>Possible values are &gt;= 0.00. Format is 2 decimal places.</v>
      </c>
    </row>
    <row r="1889" spans="1:14" x14ac:dyDescent="0.25">
      <c r="A1889" s="33">
        <f>VLOOKUP(C1889,_RESOURCE_MAP[],3,FALSE)</f>
        <v>4</v>
      </c>
      <c r="B1889" s="25" t="str">
        <f>IFERROR(VLOOKUP(C1889,_PACKAGES_MAP[],3,FALSE),"-")</f>
        <v>-</v>
      </c>
      <c r="C1889" s="32" t="s">
        <v>51</v>
      </c>
      <c r="D1889" s="32" t="s">
        <v>22</v>
      </c>
      <c r="E1889" s="32" t="s">
        <v>856</v>
      </c>
      <c r="F1889" s="32" t="str">
        <f>VLOOKUP(C1889,_RESOURCE_MAP[],2,FALSE)</f>
        <v>System Resources</v>
      </c>
      <c r="G1889" s="46" t="str">
        <f>CONCATENATE(F1889," ",VLOOKUP(E1889,_FIELDS_DESCRIPTION_MAP[],2,FALSE))</f>
        <v>System Resources CPU Load average (1m).</v>
      </c>
      <c r="H1889" s="32" t="s">
        <v>627</v>
      </c>
      <c r="I1889" s="32" t="s">
        <v>572</v>
      </c>
      <c r="J1889" s="32" t="s">
        <v>1</v>
      </c>
      <c r="K1889" s="34" t="s">
        <v>1</v>
      </c>
      <c r="L1889" s="34" t="s">
        <v>1222</v>
      </c>
      <c r="M1889" s="34" t="s">
        <v>1207</v>
      </c>
      <c r="N1889" s="52" t="str">
        <f t="shared" si="31"/>
        <v>Possible values are &gt;= 0.00. Format is 2 decimal places.</v>
      </c>
    </row>
    <row r="1890" spans="1:14" x14ac:dyDescent="0.25">
      <c r="A1890" s="33">
        <f>VLOOKUP(C1890,_RESOURCE_MAP[],3,FALSE)</f>
        <v>4</v>
      </c>
      <c r="B1890" s="25" t="str">
        <f>IFERROR(VLOOKUP(C1890,_PACKAGES_MAP[],3,FALSE),"-")</f>
        <v>-</v>
      </c>
      <c r="C1890" s="32" t="s">
        <v>51</v>
      </c>
      <c r="D1890" s="32" t="s">
        <v>22</v>
      </c>
      <c r="E1890" s="32" t="s">
        <v>857</v>
      </c>
      <c r="F1890" s="32" t="str">
        <f>VLOOKUP(C1890,_RESOURCE_MAP[],2,FALSE)</f>
        <v>System Resources</v>
      </c>
      <c r="G1890" s="46" t="str">
        <f>CONCATENATE(F1890," ",VLOOKUP(E1890,_FIELDS_DESCRIPTION_MAP[],2,FALSE))</f>
        <v>System Resources CPU Load average (5m).</v>
      </c>
      <c r="H1890" s="32" t="s">
        <v>627</v>
      </c>
      <c r="I1890" s="32" t="s">
        <v>572</v>
      </c>
      <c r="J1890" s="32" t="s">
        <v>1</v>
      </c>
      <c r="K1890" s="34" t="s">
        <v>1</v>
      </c>
      <c r="L1890" s="34" t="s">
        <v>1222</v>
      </c>
      <c r="M1890" s="34" t="s">
        <v>1207</v>
      </c>
      <c r="N1890" s="52" t="str">
        <f t="shared" si="31"/>
        <v>Possible values are &gt;= 0.00. Format is 2 decimal places.</v>
      </c>
    </row>
    <row r="1891" spans="1:14" x14ac:dyDescent="0.25">
      <c r="A1891" s="33">
        <f>VLOOKUP(C1891,_RESOURCE_MAP[],3,FALSE)</f>
        <v>4</v>
      </c>
      <c r="B1891" s="25" t="str">
        <f>IFERROR(VLOOKUP(C1891,_PACKAGES_MAP[],3,FALSE),"-")</f>
        <v>-</v>
      </c>
      <c r="C1891" s="32" t="s">
        <v>51</v>
      </c>
      <c r="D1891" s="32" t="s">
        <v>22</v>
      </c>
      <c r="E1891" s="32" t="s">
        <v>855</v>
      </c>
      <c r="F1891" s="32" t="str">
        <f>VLOOKUP(C1891,_RESOURCE_MAP[],2,FALSE)</f>
        <v>System Resources</v>
      </c>
      <c r="G1891" s="46" t="str">
        <f>CONCATENATE(F1891," ",VLOOKUP(E1891,_FIELDS_DESCRIPTION_MAP[],2,FALSE))</f>
        <v>System Resources CPU usage.</v>
      </c>
      <c r="H1891" s="32" t="s">
        <v>627</v>
      </c>
      <c r="I1891" s="32" t="s">
        <v>572</v>
      </c>
      <c r="J1891" s="32" t="s">
        <v>1</v>
      </c>
      <c r="K1891" s="34" t="s">
        <v>1</v>
      </c>
      <c r="L1891" s="34" t="s">
        <v>1208</v>
      </c>
      <c r="M1891" s="34" t="s">
        <v>1207</v>
      </c>
      <c r="N1891" s="52" t="str">
        <f t="shared" si="31"/>
        <v>Possible values are &gt;= 0.00 and &lt;= 1.00. Format is 2 decimal places.</v>
      </c>
    </row>
    <row r="1892" spans="1:14" x14ac:dyDescent="0.25">
      <c r="A1892" s="33">
        <f>VLOOKUP(C1892,_RESOURCE_MAP[],3,FALSE)</f>
        <v>4</v>
      </c>
      <c r="B1892" s="25" t="str">
        <f>IFERROR(VLOOKUP(C1892,_PACKAGES_MAP[],3,FALSE),"-")</f>
        <v>-</v>
      </c>
      <c r="C1892" s="32" t="s">
        <v>51</v>
      </c>
      <c r="D1892" s="32" t="s">
        <v>22</v>
      </c>
      <c r="E1892" s="32" t="s">
        <v>860</v>
      </c>
      <c r="F1892" s="32" t="str">
        <f>VLOOKUP(C1892,_RESOURCE_MAP[],2,FALSE)</f>
        <v>System Resources</v>
      </c>
      <c r="G1892" s="46" t="str">
        <f>CONCATENATE(F1892," ",VLOOKUP(E1892,_FIELDS_DESCRIPTION_MAP[],2,FALSE))</f>
        <v>System Resources ammount of free memory (RAM).</v>
      </c>
      <c r="H1892" s="32" t="s">
        <v>570</v>
      </c>
      <c r="I1892" s="32" t="s">
        <v>572</v>
      </c>
      <c r="J1892" s="32" t="s">
        <v>1</v>
      </c>
      <c r="K1892" s="34" t="s">
        <v>1</v>
      </c>
      <c r="L1892" s="34" t="s">
        <v>1205</v>
      </c>
      <c r="M1892" s="34" t="s">
        <v>1243</v>
      </c>
      <c r="N1892" s="52" t="str">
        <f t="shared" si="31"/>
        <v>Possible values are &gt;= 0. Format is expressed in bits.</v>
      </c>
    </row>
    <row r="1893" spans="1:14" x14ac:dyDescent="0.25">
      <c r="A1893" s="33">
        <f>VLOOKUP(C1893,_RESOURCE_MAP[],3,FALSE)</f>
        <v>4</v>
      </c>
      <c r="B1893" s="25" t="str">
        <f>IFERROR(VLOOKUP(C1893,_PACKAGES_MAP[],3,FALSE),"-")</f>
        <v>-</v>
      </c>
      <c r="C1893" s="32" t="s">
        <v>51</v>
      </c>
      <c r="D1893" s="32" t="s">
        <v>22</v>
      </c>
      <c r="E1893" s="32" t="s">
        <v>859</v>
      </c>
      <c r="F1893" s="32" t="str">
        <f>VLOOKUP(C1893,_RESOURCE_MAP[],2,FALSE)</f>
        <v>System Resources</v>
      </c>
      <c r="G1893" s="46" t="str">
        <f>CONCATENATE(F1893," ",VLOOKUP(E1893,_FIELDS_DESCRIPTION_MAP[],2,FALSE))</f>
        <v>System Resources ammount of total memory (RAM).</v>
      </c>
      <c r="H1893" s="32" t="s">
        <v>570</v>
      </c>
      <c r="I1893" s="32" t="s">
        <v>572</v>
      </c>
      <c r="J1893" s="32" t="s">
        <v>1</v>
      </c>
      <c r="K1893" s="34" t="s">
        <v>1</v>
      </c>
      <c r="L1893" s="34" t="s">
        <v>1205</v>
      </c>
      <c r="M1893" s="34" t="s">
        <v>1243</v>
      </c>
      <c r="N1893" s="52" t="str">
        <f t="shared" si="31"/>
        <v>Possible values are &gt;= 0. Format is expressed in bits.</v>
      </c>
    </row>
    <row r="1894" spans="1:14" x14ac:dyDescent="0.25">
      <c r="A1894" s="33">
        <f>VLOOKUP(C1894,_RESOURCE_MAP[],3,FALSE)</f>
        <v>4</v>
      </c>
      <c r="B1894" s="25" t="str">
        <f>IFERROR(VLOOKUP(C1894,_PACKAGES_MAP[],3,FALSE),"-")</f>
        <v>-</v>
      </c>
      <c r="C1894" s="32" t="s">
        <v>51</v>
      </c>
      <c r="D1894" s="32" t="s">
        <v>22</v>
      </c>
      <c r="E1894" s="32" t="s">
        <v>861</v>
      </c>
      <c r="F1894" s="32" t="str">
        <f>VLOOKUP(C1894,_RESOURCE_MAP[],2,FALSE)</f>
        <v>System Resources</v>
      </c>
      <c r="G1894" s="46" t="str">
        <f>CONCATENATE(F1894," ",VLOOKUP(E1894,_FIELDS_DESCRIPTION_MAP[],2,FALSE))</f>
        <v>System Resources percentage of memory in use (RAM).</v>
      </c>
      <c r="H1894" s="32" t="s">
        <v>627</v>
      </c>
      <c r="I1894" s="32" t="s">
        <v>572</v>
      </c>
      <c r="J1894" s="32" t="s">
        <v>1</v>
      </c>
      <c r="K1894" s="34" t="s">
        <v>1</v>
      </c>
      <c r="L1894" s="34" t="s">
        <v>1208</v>
      </c>
      <c r="M1894" s="34" t="s">
        <v>1207</v>
      </c>
      <c r="N1894" s="52" t="str">
        <f t="shared" si="31"/>
        <v>Possible values are &gt;= 0.00 and &lt;= 1.00. Format is 2 decimal places.</v>
      </c>
    </row>
    <row r="1895" spans="1:14" x14ac:dyDescent="0.25">
      <c r="A1895" s="33">
        <f>VLOOKUP(C1895,_RESOURCE_MAP[],3,FALSE)</f>
        <v>4</v>
      </c>
      <c r="B1895" s="25" t="str">
        <f>IFERROR(VLOOKUP(C1895,_PACKAGES_MAP[],3,FALSE),"-")</f>
        <v>-</v>
      </c>
      <c r="C1895" s="32" t="s">
        <v>51</v>
      </c>
      <c r="D1895" s="32" t="s">
        <v>22</v>
      </c>
      <c r="E1895" s="32" t="s">
        <v>866</v>
      </c>
      <c r="F1895" s="32" t="str">
        <f>VLOOKUP(C1895,_RESOURCE_MAP[],2,FALSE)</f>
        <v>System Resources</v>
      </c>
      <c r="G1895" s="46" t="str">
        <f>CONCATENATE(F1895," ",VLOOKUP(E1895,_FIELDS_DESCRIPTION_MAP[],2,FALSE))</f>
        <v>System Resources ammount of free persistent storage.</v>
      </c>
      <c r="H1895" s="32" t="s">
        <v>570</v>
      </c>
      <c r="I1895" s="32" t="s">
        <v>572</v>
      </c>
      <c r="J1895" s="32" t="s">
        <v>1</v>
      </c>
      <c r="K1895" s="34" t="s">
        <v>1</v>
      </c>
      <c r="L1895" s="34" t="s">
        <v>1205</v>
      </c>
      <c r="M1895" s="34" t="s">
        <v>1243</v>
      </c>
      <c r="N1895" s="52" t="str">
        <f t="shared" si="31"/>
        <v>Possible values are &gt;= 0. Format is expressed in bits.</v>
      </c>
    </row>
    <row r="1896" spans="1:14" x14ac:dyDescent="0.25">
      <c r="A1896" s="33">
        <f>VLOOKUP(C1896,_RESOURCE_MAP[],3,FALSE)</f>
        <v>4</v>
      </c>
      <c r="B1896" s="25" t="str">
        <f>IFERROR(VLOOKUP(C1896,_PACKAGES_MAP[],3,FALSE),"-")</f>
        <v>-</v>
      </c>
      <c r="C1896" s="32" t="s">
        <v>51</v>
      </c>
      <c r="D1896" s="32" t="s">
        <v>22</v>
      </c>
      <c r="E1896" s="32" t="s">
        <v>865</v>
      </c>
      <c r="F1896" s="32" t="str">
        <f>VLOOKUP(C1896,_RESOURCE_MAP[],2,FALSE)</f>
        <v>System Resources</v>
      </c>
      <c r="G1896" s="46" t="str">
        <f>CONCATENATE(F1896," ",VLOOKUP(E1896,_FIELDS_DESCRIPTION_MAP[],2,FALSE))</f>
        <v>System Resources ammount of total persistent storage.</v>
      </c>
      <c r="H1896" s="32" t="s">
        <v>570</v>
      </c>
      <c r="I1896" s="32" t="s">
        <v>572</v>
      </c>
      <c r="J1896" s="32" t="s">
        <v>1</v>
      </c>
      <c r="K1896" s="34" t="s">
        <v>1</v>
      </c>
      <c r="L1896" s="34" t="s">
        <v>1205</v>
      </c>
      <c r="M1896" s="34" t="s">
        <v>1243</v>
      </c>
      <c r="N1896" s="52" t="str">
        <f t="shared" si="31"/>
        <v>Possible values are &gt;= 0. Format is expressed in bits.</v>
      </c>
    </row>
    <row r="1897" spans="1:14" x14ac:dyDescent="0.25">
      <c r="A1897" s="33">
        <f>VLOOKUP(C1897,_RESOURCE_MAP[],3,FALSE)</f>
        <v>4</v>
      </c>
      <c r="B1897" s="25" t="str">
        <f>IFERROR(VLOOKUP(C1897,_PACKAGES_MAP[],3,FALSE),"-")</f>
        <v>-</v>
      </c>
      <c r="C1897" s="32" t="s">
        <v>51</v>
      </c>
      <c r="D1897" s="32" t="s">
        <v>22</v>
      </c>
      <c r="E1897" s="32" t="s">
        <v>867</v>
      </c>
      <c r="F1897" s="32" t="str">
        <f>VLOOKUP(C1897,_RESOURCE_MAP[],2,FALSE)</f>
        <v>System Resources</v>
      </c>
      <c r="G1897" s="46" t="str">
        <f>CONCATENATE(F1897," ",VLOOKUP(E1897,_FIELDS_DESCRIPTION_MAP[],2,FALSE))</f>
        <v>System Resources percentage of persistent storage in use.</v>
      </c>
      <c r="H1897" s="32" t="s">
        <v>627</v>
      </c>
      <c r="I1897" s="32" t="s">
        <v>572</v>
      </c>
      <c r="J1897" s="32" t="s">
        <v>1</v>
      </c>
      <c r="K1897" s="34" t="s">
        <v>1</v>
      </c>
      <c r="L1897" s="34" t="s">
        <v>1208</v>
      </c>
      <c r="M1897" s="34" t="s">
        <v>1301</v>
      </c>
      <c r="N1897" s="52" t="str">
        <f t="shared" si="31"/>
        <v>Possible values are &gt;= 0.00 and &lt;= 1.00. Format is 2 digital places.</v>
      </c>
    </row>
    <row r="1898" spans="1:14" x14ac:dyDescent="0.25">
      <c r="A1898" s="33">
        <f>VLOOKUP(C1898,_RESOURCE_MAP[],3,FALSE)</f>
        <v>4</v>
      </c>
      <c r="B1898" s="25" t="str">
        <f>IFERROR(VLOOKUP(C1898,_PACKAGES_MAP[],3,FALSE),"-")</f>
        <v>-</v>
      </c>
      <c r="C1898" s="32" t="s">
        <v>51</v>
      </c>
      <c r="D1898" s="32" t="s">
        <v>22</v>
      </c>
      <c r="E1898" s="32" t="s">
        <v>863</v>
      </c>
      <c r="F1898" s="32" t="str">
        <f>VLOOKUP(C1898,_RESOURCE_MAP[],2,FALSE)</f>
        <v>System Resources</v>
      </c>
      <c r="G1898" s="46" t="str">
        <f>CONCATENATE(F1898," ",VLOOKUP(E1898,_FIELDS_DESCRIPTION_MAP[],2,FALSE))</f>
        <v>System Resources ammount of free SWAP memory.</v>
      </c>
      <c r="H1898" s="32" t="s">
        <v>570</v>
      </c>
      <c r="I1898" s="32" t="s">
        <v>572</v>
      </c>
      <c r="J1898" s="32" t="s">
        <v>1</v>
      </c>
      <c r="K1898" s="34" t="s">
        <v>1</v>
      </c>
      <c r="L1898" s="34" t="s">
        <v>1205</v>
      </c>
      <c r="M1898" s="34" t="s">
        <v>1243</v>
      </c>
      <c r="N1898" s="52" t="str">
        <f t="shared" si="31"/>
        <v>Possible values are &gt;= 0. Format is expressed in bits.</v>
      </c>
    </row>
    <row r="1899" spans="1:14" x14ac:dyDescent="0.25">
      <c r="A1899" s="33">
        <f>VLOOKUP(C1899,_RESOURCE_MAP[],3,FALSE)</f>
        <v>4</v>
      </c>
      <c r="B1899" s="25" t="str">
        <f>IFERROR(VLOOKUP(C1899,_PACKAGES_MAP[],3,FALSE),"-")</f>
        <v>-</v>
      </c>
      <c r="C1899" s="32" t="s">
        <v>51</v>
      </c>
      <c r="D1899" s="32" t="s">
        <v>22</v>
      </c>
      <c r="E1899" s="32" t="s">
        <v>862</v>
      </c>
      <c r="F1899" s="32" t="str">
        <f>VLOOKUP(C1899,_RESOURCE_MAP[],2,FALSE)</f>
        <v>System Resources</v>
      </c>
      <c r="G1899" s="46" t="str">
        <f>CONCATENATE(F1899," ",VLOOKUP(E1899,_FIELDS_DESCRIPTION_MAP[],2,FALSE))</f>
        <v>System Resources ammount of total SWAP memory.</v>
      </c>
      <c r="H1899" s="32" t="s">
        <v>570</v>
      </c>
      <c r="I1899" s="32" t="s">
        <v>572</v>
      </c>
      <c r="J1899" s="32" t="s">
        <v>1</v>
      </c>
      <c r="K1899" s="34" t="s">
        <v>1</v>
      </c>
      <c r="L1899" s="34" t="s">
        <v>1205</v>
      </c>
      <c r="M1899" s="34" t="s">
        <v>1243</v>
      </c>
      <c r="N1899" s="52" t="str">
        <f t="shared" si="31"/>
        <v>Possible values are &gt;= 0. Format is expressed in bits.</v>
      </c>
    </row>
    <row r="1900" spans="1:14" x14ac:dyDescent="0.25">
      <c r="A1900" s="33">
        <f>VLOOKUP(C1900,_RESOURCE_MAP[],3,FALSE)</f>
        <v>4</v>
      </c>
      <c r="B1900" s="25" t="str">
        <f>IFERROR(VLOOKUP(C1900,_PACKAGES_MAP[],3,FALSE),"-")</f>
        <v>-</v>
      </c>
      <c r="C1900" s="32" t="s">
        <v>51</v>
      </c>
      <c r="D1900" s="32" t="s">
        <v>22</v>
      </c>
      <c r="E1900" s="32" t="s">
        <v>864</v>
      </c>
      <c r="F1900" s="32" t="str">
        <f>VLOOKUP(C1900,_RESOURCE_MAP[],2,FALSE)</f>
        <v>System Resources</v>
      </c>
      <c r="G1900" s="46" t="str">
        <f>CONCATENATE(F1900," ",VLOOKUP(E1900,_FIELDS_DESCRIPTION_MAP[],2,FALSE))</f>
        <v>System Resources percentage of SWAP memory in use.</v>
      </c>
      <c r="H1900" s="32" t="s">
        <v>627</v>
      </c>
      <c r="I1900" s="32" t="s">
        <v>572</v>
      </c>
      <c r="J1900" s="32" t="s">
        <v>1</v>
      </c>
      <c r="K1900" s="34" t="s">
        <v>1</v>
      </c>
      <c r="L1900" s="34" t="s">
        <v>1208</v>
      </c>
      <c r="M1900" s="34" t="s">
        <v>1301</v>
      </c>
      <c r="N1900" s="52" t="str">
        <f t="shared" si="31"/>
        <v>Possible values are &gt;= 0.00 and &lt;= 1.00. Format is 2 digital places.</v>
      </c>
    </row>
    <row r="1901" spans="1:14" x14ac:dyDescent="0.25">
      <c r="A1901" s="33">
        <f>VLOOKUP(C1901,_RESOURCE_MAP[],3,FALSE)</f>
        <v>4</v>
      </c>
      <c r="B1901" s="25" t="str">
        <f>IFERROR(VLOOKUP(C1901,_PACKAGES_MAP[],3,FALSE),"-")</f>
        <v>-</v>
      </c>
      <c r="C1901" s="32" t="s">
        <v>51</v>
      </c>
      <c r="D1901" s="32" t="s">
        <v>22</v>
      </c>
      <c r="E1901" s="32" t="s">
        <v>868</v>
      </c>
      <c r="F1901" s="32" t="str">
        <f>VLOOKUP(C1901,_RESOURCE_MAP[],2,FALSE)</f>
        <v>System Resources</v>
      </c>
      <c r="G1901" s="46" t="str">
        <f>CONCATENATE(F1901," ",VLOOKUP(E1901,_FIELDS_DESCRIPTION_MAP[],2,FALSE))</f>
        <v>System Resources uptime.</v>
      </c>
      <c r="H1901" s="32" t="s">
        <v>570</v>
      </c>
      <c r="I1901" s="32" t="s">
        <v>572</v>
      </c>
      <c r="J1901" s="32" t="s">
        <v>1</v>
      </c>
      <c r="K1901" s="34" t="s">
        <v>1</v>
      </c>
      <c r="L1901" s="34" t="s">
        <v>1205</v>
      </c>
      <c r="M1901" s="34" t="s">
        <v>1206</v>
      </c>
      <c r="N1901" s="52" t="str">
        <f t="shared" si="31"/>
        <v>Possible values are &gt;= 0. Format is expressed in seconds.</v>
      </c>
    </row>
    <row r="1902" spans="1:14" x14ac:dyDescent="0.25">
      <c r="A1902" s="33">
        <f>VLOOKUP(C1902,_RESOURCE_MAP[],3,FALSE)</f>
        <v>4</v>
      </c>
      <c r="B1902" s="25" t="str">
        <f>IFERROR(VLOOKUP(C1902,_PACKAGES_MAP[],3,FALSE),"-")</f>
        <v>-</v>
      </c>
      <c r="C1902" s="32" t="s">
        <v>180</v>
      </c>
      <c r="D1902" s="32" t="s">
        <v>22</v>
      </c>
      <c r="E1902" s="32" t="s">
        <v>869</v>
      </c>
      <c r="F1902" s="32" t="str">
        <f>VLOOKUP(C1902,_RESOURCE_MAP[],2,FALSE)</f>
        <v>System Settings</v>
      </c>
      <c r="G1902" s="46" t="str">
        <f>CONCATENATE(F1902," ",VLOOKUP(E1902,_FIELDS_DESCRIPTION_MAP[],2,FALSE))</f>
        <v>System Settings autosave administrative status.</v>
      </c>
      <c r="H1902" s="32" t="s">
        <v>567</v>
      </c>
      <c r="I1902" s="32" t="s">
        <v>572</v>
      </c>
      <c r="J1902" s="32" t="s">
        <v>1</v>
      </c>
      <c r="K1902" s="34" t="s">
        <v>1</v>
      </c>
      <c r="L1902" s="34" t="s">
        <v>1184</v>
      </c>
      <c r="M1902" s="34" t="s">
        <v>1</v>
      </c>
      <c r="N1902" s="52" t="str">
        <f t="shared" si="31"/>
        <v xml:space="preserve">Possible values are "true" or "false". </v>
      </c>
    </row>
    <row r="1903" spans="1:14" x14ac:dyDescent="0.25">
      <c r="A1903" s="33">
        <f>VLOOKUP(C1903,_RESOURCE_MAP[],3,FALSE)</f>
        <v>4</v>
      </c>
      <c r="B1903" s="25" t="str">
        <f>IFERROR(VLOOKUP(C1903,_PACKAGES_MAP[],3,FALSE),"-")</f>
        <v>-</v>
      </c>
      <c r="C1903" s="32" t="s">
        <v>180</v>
      </c>
      <c r="D1903" s="32" t="s">
        <v>22</v>
      </c>
      <c r="E1903" s="32" t="s">
        <v>870</v>
      </c>
      <c r="F1903" s="32" t="str">
        <f>VLOOKUP(C1903,_RESOURCE_MAP[],2,FALSE)</f>
        <v>System Settings</v>
      </c>
      <c r="G1903" s="46" t="str">
        <f>CONCATENATE(F1903," ",VLOOKUP(E1903,_FIELDS_DESCRIPTION_MAP[],2,FALSE))</f>
        <v>System Settings autosave time interval.</v>
      </c>
      <c r="H1903" s="32" t="s">
        <v>570</v>
      </c>
      <c r="I1903" s="32" t="s">
        <v>572</v>
      </c>
      <c r="J1903" s="32" t="s">
        <v>1</v>
      </c>
      <c r="K1903" s="34" t="s">
        <v>1</v>
      </c>
      <c r="L1903" s="34" t="s">
        <v>1205</v>
      </c>
      <c r="M1903" s="34" t="s">
        <v>1206</v>
      </c>
      <c r="N1903" s="52" t="str">
        <f t="shared" si="31"/>
        <v>Possible values are &gt;= 0. Format is expressed in seconds.</v>
      </c>
    </row>
    <row r="1904" spans="1:14" x14ac:dyDescent="0.25">
      <c r="A1904" s="33">
        <f>VLOOKUP(C1904,_RESOURCE_MAP[],3,FALSE)</f>
        <v>4</v>
      </c>
      <c r="B1904" s="25" t="str">
        <f>IFERROR(VLOOKUP(C1904,_PACKAGES_MAP[],3,FALSE),"-")</f>
        <v>-</v>
      </c>
      <c r="C1904" s="32" t="s">
        <v>180</v>
      </c>
      <c r="D1904" s="32" t="s">
        <v>22</v>
      </c>
      <c r="E1904" s="32" t="s">
        <v>873</v>
      </c>
      <c r="F1904" s="32" t="str">
        <f>VLOOKUP(C1904,_RESOURCE_MAP[],2,FALSE)</f>
        <v>System Settings</v>
      </c>
      <c r="G1904" s="46" t="str">
        <f>CONCATENATE(F1904," ",VLOOKUP(E1904,_FIELDS_DESCRIPTION_MAP[],2,FALSE))</f>
        <v>System Settings factory configuration id.</v>
      </c>
      <c r="H1904" s="32" t="s">
        <v>565</v>
      </c>
      <c r="I1904" s="32" t="s">
        <v>572</v>
      </c>
      <c r="J1904" s="32" t="s">
        <v>1</v>
      </c>
      <c r="K1904" s="34" t="s">
        <v>1</v>
      </c>
      <c r="L1904" s="34" t="s">
        <v>1230</v>
      </c>
      <c r="M1904" s="34" t="s">
        <v>1</v>
      </c>
      <c r="N1904" s="52" t="str">
        <f t="shared" si="31"/>
        <v xml:space="preserve">Possible values are valid "System.Settings.Configurations.{ConfigurationId}" object. </v>
      </c>
    </row>
    <row r="1905" spans="1:14" x14ac:dyDescent="0.25">
      <c r="A1905" s="33">
        <f>VLOOKUP(C1905,_RESOURCE_MAP[],3,FALSE)</f>
        <v>4</v>
      </c>
      <c r="B1905" s="25" t="str">
        <f>IFERROR(VLOOKUP(C1905,_PACKAGES_MAP[],3,FALSE),"-")</f>
        <v>-</v>
      </c>
      <c r="C1905" s="32" t="s">
        <v>180</v>
      </c>
      <c r="D1905" s="32" t="s">
        <v>22</v>
      </c>
      <c r="E1905" s="32" t="s">
        <v>871</v>
      </c>
      <c r="F1905" s="32" t="str">
        <f>VLOOKUP(C1905,_RESOURCE_MAP[],2,FALSE)</f>
        <v>System Settings</v>
      </c>
      <c r="G1905" s="46" t="str">
        <f>CONCATENATE(F1905," ",VLOOKUP(E1905,_FIELDS_DESCRIPTION_MAP[],2,FALSE))</f>
        <v>System Settings running configuration id.</v>
      </c>
      <c r="H1905" s="32" t="s">
        <v>565</v>
      </c>
      <c r="I1905" s="32" t="s">
        <v>572</v>
      </c>
      <c r="J1905" s="32" t="s">
        <v>1</v>
      </c>
      <c r="K1905" s="34" t="s">
        <v>1</v>
      </c>
      <c r="L1905" s="34" t="s">
        <v>1230</v>
      </c>
      <c r="M1905" s="34" t="s">
        <v>1</v>
      </c>
      <c r="N1905" s="52" t="str">
        <f t="shared" si="31"/>
        <v xml:space="preserve">Possible values are valid "System.Settings.Configurations.{ConfigurationId}" object. </v>
      </c>
    </row>
    <row r="1906" spans="1:14" x14ac:dyDescent="0.25">
      <c r="A1906" s="33">
        <f>VLOOKUP(C1906,_RESOURCE_MAP[],3,FALSE)</f>
        <v>4</v>
      </c>
      <c r="B1906" s="25" t="str">
        <f>IFERROR(VLOOKUP(C1906,_PACKAGES_MAP[],3,FALSE),"-")</f>
        <v>-</v>
      </c>
      <c r="C1906" s="32" t="s">
        <v>180</v>
      </c>
      <c r="D1906" s="32" t="s">
        <v>22</v>
      </c>
      <c r="E1906" s="32" t="s">
        <v>872</v>
      </c>
      <c r="F1906" s="32" t="str">
        <f>VLOOKUP(C1906,_RESOURCE_MAP[],2,FALSE)</f>
        <v>System Settings</v>
      </c>
      <c r="G1906" s="46" t="str">
        <f>CONCATENATE(F1906," ",VLOOKUP(E1906,_FIELDS_DESCRIPTION_MAP[],2,FALSE))</f>
        <v>System Settings startup configuration id.</v>
      </c>
      <c r="H1906" s="32" t="s">
        <v>565</v>
      </c>
      <c r="I1906" s="32" t="s">
        <v>572</v>
      </c>
      <c r="J1906" s="32" t="s">
        <v>1</v>
      </c>
      <c r="K1906" s="34" t="s">
        <v>1</v>
      </c>
      <c r="L1906" s="34" t="s">
        <v>1230</v>
      </c>
      <c r="M1906" s="34" t="s">
        <v>1</v>
      </c>
      <c r="N1906" s="52" t="str">
        <f t="shared" si="31"/>
        <v xml:space="preserve">Possible values are valid "System.Settings.Configurations.{ConfigurationId}" object. </v>
      </c>
    </row>
    <row r="1907" spans="1:14" x14ac:dyDescent="0.25">
      <c r="A1907" s="33">
        <f>VLOOKUP(C1907,_RESOURCE_MAP[],3,FALSE)</f>
        <v>4</v>
      </c>
      <c r="B1907" s="25" t="str">
        <f>IFERROR(VLOOKUP(C1907,_PACKAGES_MAP[],3,FALSE),"-")</f>
        <v>-</v>
      </c>
      <c r="C1907" s="32" t="s">
        <v>180</v>
      </c>
      <c r="D1907" s="32" t="s">
        <v>21</v>
      </c>
      <c r="E1907" s="32" t="s">
        <v>869</v>
      </c>
      <c r="F1907" s="32" t="str">
        <f>VLOOKUP(C1907,_RESOURCE_MAP[],2,FALSE)</f>
        <v>System Settings</v>
      </c>
      <c r="G1907" s="46" t="str">
        <f>CONCATENATE(F1907," ",VLOOKUP(E1907,_FIELDS_DESCRIPTION_MAP[],2,FALSE))</f>
        <v>System Settings autosave administrative status.</v>
      </c>
      <c r="H1907" s="32" t="s">
        <v>567</v>
      </c>
      <c r="I1907" s="32" t="s">
        <v>564</v>
      </c>
      <c r="J1907" s="32" t="s">
        <v>561</v>
      </c>
      <c r="K1907" s="34" t="s">
        <v>1658</v>
      </c>
      <c r="L1907" s="34" t="s">
        <v>1184</v>
      </c>
      <c r="M1907" s="34" t="s">
        <v>1</v>
      </c>
      <c r="N1907" s="52" t="str">
        <f t="shared" si="31"/>
        <v xml:space="preserve">Default Value is "the existing configuration". Possible values are "true" or "false". </v>
      </c>
    </row>
    <row r="1908" spans="1:14" x14ac:dyDescent="0.25">
      <c r="A1908" s="33">
        <f>VLOOKUP(C1908,_RESOURCE_MAP[],3,FALSE)</f>
        <v>4</v>
      </c>
      <c r="B1908" s="25" t="str">
        <f>IFERROR(VLOOKUP(C1908,_PACKAGES_MAP[],3,FALSE),"-")</f>
        <v>-</v>
      </c>
      <c r="C1908" s="32" t="s">
        <v>180</v>
      </c>
      <c r="D1908" s="32" t="s">
        <v>21</v>
      </c>
      <c r="E1908" s="32" t="s">
        <v>870</v>
      </c>
      <c r="F1908" s="32" t="str">
        <f>VLOOKUP(C1908,_RESOURCE_MAP[],2,FALSE)</f>
        <v>System Settings</v>
      </c>
      <c r="G1908" s="46" t="str">
        <f>CONCATENATE(F1908," ",VLOOKUP(E1908,_FIELDS_DESCRIPTION_MAP[],2,FALSE))</f>
        <v>System Settings autosave time interval.</v>
      </c>
      <c r="H1908" s="32" t="s">
        <v>570</v>
      </c>
      <c r="I1908" s="32" t="s">
        <v>564</v>
      </c>
      <c r="J1908" s="32" t="s">
        <v>561</v>
      </c>
      <c r="K1908" s="34" t="s">
        <v>1658</v>
      </c>
      <c r="L1908" s="34" t="s">
        <v>1205</v>
      </c>
      <c r="M1908" s="34" t="s">
        <v>1206</v>
      </c>
      <c r="N1908" s="52" t="str">
        <f t="shared" si="31"/>
        <v>Default Value is "the existing configuration". Possible values are &gt;= 0. Format is expressed in seconds.</v>
      </c>
    </row>
    <row r="1909" spans="1:14" x14ac:dyDescent="0.25">
      <c r="A1909" s="33">
        <f>VLOOKUP(C1909,_RESOURCE_MAP[],3,FALSE)</f>
        <v>4</v>
      </c>
      <c r="B1909" s="25" t="str">
        <f>IFERROR(VLOOKUP(C1909,_PACKAGES_MAP[],3,FALSE),"-")</f>
        <v>-</v>
      </c>
      <c r="C1909" s="32" t="s">
        <v>180</v>
      </c>
      <c r="D1909" s="32" t="s">
        <v>21</v>
      </c>
      <c r="E1909" s="32" t="s">
        <v>872</v>
      </c>
      <c r="F1909" s="32" t="str">
        <f>VLOOKUP(C1909,_RESOURCE_MAP[],2,FALSE)</f>
        <v>System Settings</v>
      </c>
      <c r="G1909" s="46" t="str">
        <f>CONCATENATE(F1909," ",VLOOKUP(E1909,_FIELDS_DESCRIPTION_MAP[],2,FALSE))</f>
        <v>System Settings startup configuration id.</v>
      </c>
      <c r="H1909" s="32" t="s">
        <v>565</v>
      </c>
      <c r="I1909" s="32" t="s">
        <v>564</v>
      </c>
      <c r="J1909" s="32" t="s">
        <v>561</v>
      </c>
      <c r="K1909" s="34" t="s">
        <v>1658</v>
      </c>
      <c r="L1909" s="34" t="s">
        <v>1230</v>
      </c>
      <c r="M1909" s="34" t="s">
        <v>1</v>
      </c>
      <c r="N1909" s="52" t="str">
        <f t="shared" si="31"/>
        <v xml:space="preserve">Default Value is "the existing configuration". Possible values are valid "System.Settings.Configurations.{ConfigurationId}" object. </v>
      </c>
    </row>
    <row r="1910" spans="1:14" x14ac:dyDescent="0.25">
      <c r="A1910" s="33">
        <f>VLOOKUP(C1910,_RESOURCE_MAP[],3,FALSE)</f>
        <v>4</v>
      </c>
      <c r="B1910" s="25" t="str">
        <f>IFERROR(VLOOKUP(C1910,_PACKAGES_MAP[],3,FALSE),"-")</f>
        <v>-</v>
      </c>
      <c r="C1910" s="32" t="s">
        <v>179</v>
      </c>
      <c r="D1910" s="32" t="s">
        <v>19</v>
      </c>
      <c r="E1910" s="32" t="s">
        <v>558</v>
      </c>
      <c r="F1910" s="32" t="str">
        <f>VLOOKUP(C1910,_RESOURCE_MAP[],2,FALSE)</f>
        <v>System Settings Configuration</v>
      </c>
      <c r="G1910" s="46" t="str">
        <f>CONCATENATE(F1910," ",VLOOKUP(E1910,_FIELDS_DESCRIPTION_MAP[],2,FALSE))</f>
        <v>System Settings Configuration unique identifier.</v>
      </c>
      <c r="H1910" s="32" t="s">
        <v>565</v>
      </c>
      <c r="I1910" s="32" t="s">
        <v>563</v>
      </c>
      <c r="J1910" s="32" t="s">
        <v>561</v>
      </c>
      <c r="K1910" s="34" t="s">
        <v>1185</v>
      </c>
      <c r="L1910" s="34" t="s">
        <v>1194</v>
      </c>
      <c r="M1910" s="34" t="s">
        <v>1193</v>
      </c>
      <c r="N1910" s="52" t="str">
        <f t="shared" si="31"/>
        <v>Default Value is "Integer starting at 0". Possible values are any string with length from 1 up to 64 chars. Format is 1 up to 64 chars.</v>
      </c>
    </row>
    <row r="1911" spans="1:14" x14ac:dyDescent="0.25">
      <c r="A1911" s="33">
        <f>VLOOKUP(C1911,_RESOURCE_MAP[],3,FALSE)</f>
        <v>4</v>
      </c>
      <c r="B1911" s="25" t="str">
        <f>IFERROR(VLOOKUP(C1911,_PACKAGES_MAP[],3,FALSE),"-")</f>
        <v>-</v>
      </c>
      <c r="C1911" s="32" t="s">
        <v>179</v>
      </c>
      <c r="D1911" s="32" t="s">
        <v>19</v>
      </c>
      <c r="E1911" s="32" t="s">
        <v>102</v>
      </c>
      <c r="F1911" s="32" t="str">
        <f>VLOOKUP(C1911,_RESOURCE_MAP[],2,FALSE)</f>
        <v>System Settings Configuration</v>
      </c>
      <c r="G1911" s="46" t="str">
        <f>CONCATENATE(F1911," ",VLOOKUP(E1911,_FIELDS_DESCRIPTION_MAP[],2,FALSE))</f>
        <v>System Settings Configuration load after download flag.</v>
      </c>
      <c r="H1911" s="32" t="s">
        <v>567</v>
      </c>
      <c r="I1911" s="32" t="s">
        <v>564</v>
      </c>
      <c r="J1911" s="32" t="s">
        <v>561</v>
      </c>
      <c r="K1911" s="34" t="s">
        <v>1183</v>
      </c>
      <c r="L1911" s="34" t="s">
        <v>1184</v>
      </c>
      <c r="M1911" s="34" t="s">
        <v>1</v>
      </c>
      <c r="N1911" s="52" t="str">
        <f t="shared" si="31"/>
        <v xml:space="preserve">Default Value is "true". Possible values are "true" or "false". </v>
      </c>
    </row>
    <row r="1912" spans="1:14" x14ac:dyDescent="0.25">
      <c r="A1912" s="33">
        <f>VLOOKUP(C1912,_RESOURCE_MAP[],3,FALSE)</f>
        <v>4</v>
      </c>
      <c r="B1912" s="25" t="str">
        <f>IFERROR(VLOOKUP(C1912,_PACKAGES_MAP[],3,FALSE),"-")</f>
        <v>-</v>
      </c>
      <c r="C1912" s="32" t="s">
        <v>179</v>
      </c>
      <c r="D1912" s="32" t="s">
        <v>19</v>
      </c>
      <c r="E1912" s="32" t="s">
        <v>834</v>
      </c>
      <c r="F1912" s="32" t="str">
        <f>VLOOKUP(C1912,_RESOURCE_MAP[],2,FALSE)</f>
        <v>System Settings Configuration</v>
      </c>
      <c r="G1912" s="46" t="str">
        <f>CONCATENATE(F1912," ",VLOOKUP(E1912,_FIELDS_DESCRIPTION_MAP[],2,FALSE))</f>
        <v>System Settings Configuration source address.</v>
      </c>
      <c r="H1912" s="32" t="s">
        <v>565</v>
      </c>
      <c r="I1912" s="32" t="s">
        <v>564</v>
      </c>
      <c r="J1912" s="32" t="s">
        <v>552</v>
      </c>
      <c r="K1912" s="34" t="s">
        <v>1</v>
      </c>
      <c r="L1912" s="34" t="s">
        <v>1200</v>
      </c>
      <c r="M1912" s="34" t="s">
        <v>1</v>
      </c>
      <c r="N1912" s="52" t="str">
        <f t="shared" si="31"/>
        <v xml:space="preserve">Possible values are FQDN, IPv4 or IPv6 address. </v>
      </c>
    </row>
    <row r="1913" spans="1:14" x14ac:dyDescent="0.25">
      <c r="A1913" s="33">
        <f>VLOOKUP(C1913,_RESOURCE_MAP[],3,FALSE)</f>
        <v>4</v>
      </c>
      <c r="B1913" s="25" t="str">
        <f>IFERROR(VLOOKUP(C1913,_PACKAGES_MAP[],3,FALSE),"-")</f>
        <v>-</v>
      </c>
      <c r="C1913" s="32" t="s">
        <v>179</v>
      </c>
      <c r="D1913" s="32" t="s">
        <v>19</v>
      </c>
      <c r="E1913" s="32" t="s">
        <v>838</v>
      </c>
      <c r="F1913" s="32" t="str">
        <f>VLOOKUP(C1913,_RESOURCE_MAP[],2,FALSE)</f>
        <v>System Settings Configuration</v>
      </c>
      <c r="G1913" s="46" t="str">
        <f>CONCATENATE(F1913," ",VLOOKUP(E1913,_FIELDS_DESCRIPTION_MAP[],2,FALSE))</f>
        <v>System Settings Configuration source password.</v>
      </c>
      <c r="H1913" s="32" t="s">
        <v>565</v>
      </c>
      <c r="I1913" s="32" t="s">
        <v>564</v>
      </c>
      <c r="J1913" s="32" t="s">
        <v>561</v>
      </c>
      <c r="K1913" s="34" t="s">
        <v>1182</v>
      </c>
      <c r="L1913" s="34" t="s">
        <v>1223</v>
      </c>
      <c r="M1913" s="34" t="s">
        <v>1</v>
      </c>
      <c r="N1913" s="52" t="str">
        <f t="shared" si="31"/>
        <v xml:space="preserve">Default Value is "null". Possible values are "null" or any string with length from 1 up to 64 chars. </v>
      </c>
    </row>
    <row r="1914" spans="1:14" x14ac:dyDescent="0.25">
      <c r="A1914" s="33">
        <f>VLOOKUP(C1914,_RESOURCE_MAP[],3,FALSE)</f>
        <v>4</v>
      </c>
      <c r="B1914" s="25" t="str">
        <f>IFERROR(VLOOKUP(C1914,_PACKAGES_MAP[],3,FALSE),"-")</f>
        <v>-</v>
      </c>
      <c r="C1914" s="32" t="s">
        <v>179</v>
      </c>
      <c r="D1914" s="32" t="s">
        <v>19</v>
      </c>
      <c r="E1914" s="32" t="s">
        <v>835</v>
      </c>
      <c r="F1914" s="32" t="str">
        <f>VLOOKUP(C1914,_RESOURCE_MAP[],2,FALSE)</f>
        <v>System Settings Configuration</v>
      </c>
      <c r="G1914" s="46" t="str">
        <f>CONCATENATE(F1914," ",VLOOKUP(E1914,_FIELDS_DESCRIPTION_MAP[],2,FALSE))</f>
        <v>System Settings Configuration source port.</v>
      </c>
      <c r="H1914" s="32" t="s">
        <v>570</v>
      </c>
      <c r="I1914" s="32" t="s">
        <v>564</v>
      </c>
      <c r="J1914" s="32" t="s">
        <v>552</v>
      </c>
      <c r="K1914" s="34" t="s">
        <v>1</v>
      </c>
      <c r="L1914" s="34" t="s">
        <v>1264</v>
      </c>
      <c r="M1914" s="34" t="s">
        <v>1</v>
      </c>
      <c r="N1914" s="52" t="str">
        <f t="shared" si="31"/>
        <v xml:space="preserve">Possible values are 0-65536. </v>
      </c>
    </row>
    <row r="1915" spans="1:14" x14ac:dyDescent="0.25">
      <c r="A1915" s="33">
        <f>VLOOKUP(C1915,_RESOURCE_MAP[],3,FALSE)</f>
        <v>4</v>
      </c>
      <c r="B1915" s="25" t="str">
        <f>IFERROR(VLOOKUP(C1915,_PACKAGES_MAP[],3,FALSE),"-")</f>
        <v>-</v>
      </c>
      <c r="C1915" s="32" t="s">
        <v>179</v>
      </c>
      <c r="D1915" s="32" t="s">
        <v>19</v>
      </c>
      <c r="E1915" s="32" t="s">
        <v>836</v>
      </c>
      <c r="F1915" s="32" t="str">
        <f>VLOOKUP(C1915,_RESOURCE_MAP[],2,FALSE)</f>
        <v>System Settings Configuration</v>
      </c>
      <c r="G1915" s="46" t="str">
        <f>CONCATENATE(F1915," ",VLOOKUP(E1915,_FIELDS_DESCRIPTION_MAP[],2,FALSE))</f>
        <v>System Settings Configuration source protocol.</v>
      </c>
      <c r="H1915" s="32" t="s">
        <v>565</v>
      </c>
      <c r="I1915" s="32" t="s">
        <v>564</v>
      </c>
      <c r="J1915" s="32" t="s">
        <v>552</v>
      </c>
      <c r="K1915" s="34" t="s">
        <v>1</v>
      </c>
      <c r="L1915" s="34" t="s">
        <v>1284</v>
      </c>
      <c r="M1915" s="34" t="s">
        <v>1</v>
      </c>
      <c r="N1915" s="52" t="str">
        <f t="shared" si="31"/>
        <v xml:space="preserve">Possible values are "HTTP", "HTTPS", "FTP". </v>
      </c>
    </row>
    <row r="1916" spans="1:14" x14ac:dyDescent="0.25">
      <c r="A1916" s="33">
        <f>VLOOKUP(C1916,_RESOURCE_MAP[],3,FALSE)</f>
        <v>4</v>
      </c>
      <c r="B1916" s="25" t="str">
        <f>IFERROR(VLOOKUP(C1916,_PACKAGES_MAP[],3,FALSE),"-")</f>
        <v>-</v>
      </c>
      <c r="C1916" s="32" t="s">
        <v>179</v>
      </c>
      <c r="D1916" s="32" t="s">
        <v>19</v>
      </c>
      <c r="E1916" s="32" t="s">
        <v>837</v>
      </c>
      <c r="F1916" s="32" t="str">
        <f>VLOOKUP(C1916,_RESOURCE_MAP[],2,FALSE)</f>
        <v>System Settings Configuration</v>
      </c>
      <c r="G1916" s="46" t="str">
        <f>CONCATENATE(F1916," ",VLOOKUP(E1916,_FIELDS_DESCRIPTION_MAP[],2,FALSE))</f>
        <v>System Settings Configuration source username.</v>
      </c>
      <c r="H1916" s="32" t="s">
        <v>565</v>
      </c>
      <c r="I1916" s="32" t="s">
        <v>564</v>
      </c>
      <c r="J1916" s="32" t="s">
        <v>561</v>
      </c>
      <c r="K1916" s="34" t="s">
        <v>1182</v>
      </c>
      <c r="L1916" s="34" t="s">
        <v>1223</v>
      </c>
      <c r="M1916" s="34" t="s">
        <v>1</v>
      </c>
      <c r="N1916" s="52" t="str">
        <f t="shared" si="31"/>
        <v xml:space="preserve">Default Value is "null". Possible values are "null" or any string with length from 1 up to 64 chars. </v>
      </c>
    </row>
    <row r="1917" spans="1:14" x14ac:dyDescent="0.25">
      <c r="A1917" s="33">
        <f>VLOOKUP(C1917,_RESOURCE_MAP[],3,FALSE)</f>
        <v>4</v>
      </c>
      <c r="B1917" s="25" t="str">
        <f>IFERROR(VLOOKUP(C1917,_PACKAGES_MAP[],3,FALSE),"-")</f>
        <v>-</v>
      </c>
      <c r="C1917" s="32" t="s">
        <v>179</v>
      </c>
      <c r="D1917" s="32" t="s">
        <v>20</v>
      </c>
      <c r="E1917" s="32" t="s">
        <v>569</v>
      </c>
      <c r="F1917" s="32" t="str">
        <f>VLOOKUP(C1917,_RESOURCE_MAP[],2,FALSE)</f>
        <v>System Settings Configuration</v>
      </c>
      <c r="G1917" s="46" t="str">
        <f>CONCATENATE(F1917," ",VLOOKUP(E1917,_FIELDS_DESCRIPTION_MAP[],2,FALSE))</f>
        <v>System Settings Configuration maximum number of returned entries.</v>
      </c>
      <c r="H1917" s="32" t="s">
        <v>570</v>
      </c>
      <c r="I1917" s="32" t="s">
        <v>563</v>
      </c>
      <c r="J1917" s="32" t="s">
        <v>561</v>
      </c>
      <c r="K1917" s="34" t="s">
        <v>1186</v>
      </c>
      <c r="L1917" s="34" t="s">
        <v>1187</v>
      </c>
      <c r="M1917" s="34" t="s">
        <v>1</v>
      </c>
      <c r="N1917" s="52" t="str">
        <f t="shared" si="31"/>
        <v xml:space="preserve">Default Value is "0". Possible values are "0" to fetch all entries or positive integer. </v>
      </c>
    </row>
    <row r="1918" spans="1:14" x14ac:dyDescent="0.25">
      <c r="A1918" s="33">
        <f>VLOOKUP(C1918,_RESOURCE_MAP[],3,FALSE)</f>
        <v>4</v>
      </c>
      <c r="B1918" s="25" t="str">
        <f>IFERROR(VLOOKUP(C1918,_PACKAGES_MAP[],3,FALSE),"-")</f>
        <v>-</v>
      </c>
      <c r="C1918" s="32" t="s">
        <v>179</v>
      </c>
      <c r="D1918" s="32" t="s">
        <v>20</v>
      </c>
      <c r="E1918" s="32" t="s">
        <v>20</v>
      </c>
      <c r="F1918" s="32" t="str">
        <f>VLOOKUP(C1918,_RESOURCE_MAP[],2,FALSE)</f>
        <v>System Settings Configuration</v>
      </c>
      <c r="G1918" s="46" t="str">
        <f>CONCATENATE(F1918," ",VLOOKUP(E1918,_FIELDS_DESCRIPTION_MAP[],2,FALSE))</f>
        <v>System Settings Configuration list of entries.</v>
      </c>
      <c r="H1918" s="32" t="s">
        <v>20</v>
      </c>
      <c r="I1918" s="32" t="s">
        <v>572</v>
      </c>
      <c r="J1918" s="32" t="s">
        <v>1</v>
      </c>
      <c r="K1918" s="34" t="s">
        <v>1</v>
      </c>
      <c r="L1918" s="34" t="s">
        <v>1</v>
      </c>
      <c r="M1918" s="34" t="s">
        <v>1</v>
      </c>
      <c r="N1918" s="52" t="str">
        <f t="shared" si="31"/>
        <v>-</v>
      </c>
    </row>
    <row r="1919" spans="1:14" x14ac:dyDescent="0.25">
      <c r="A1919" s="33">
        <f>VLOOKUP(C1919,_RESOURCE_MAP[],3,FALSE)</f>
        <v>4</v>
      </c>
      <c r="B1919" s="25" t="str">
        <f>IFERROR(VLOOKUP(C1919,_PACKAGES_MAP[],3,FALSE),"-")</f>
        <v>-</v>
      </c>
      <c r="C1919" s="32" t="s">
        <v>179</v>
      </c>
      <c r="D1919" s="32" t="s">
        <v>20</v>
      </c>
      <c r="E1919" s="32" t="s">
        <v>571</v>
      </c>
      <c r="F1919" s="32" t="str">
        <f>VLOOKUP(C1919,_RESOURCE_MAP[],2,FALSE)</f>
        <v>System Settings Configuration</v>
      </c>
      <c r="G1919" s="46" t="str">
        <f>CONCATENATE(F1919," ",VLOOKUP(E1919,_FIELDS_DESCRIPTION_MAP[],2,FALSE))</f>
        <v>System Settings Configuration list start offset.</v>
      </c>
      <c r="H1919" s="32" t="s">
        <v>570</v>
      </c>
      <c r="I1919" s="32" t="s">
        <v>563</v>
      </c>
      <c r="J1919" s="32" t="s">
        <v>561</v>
      </c>
      <c r="K1919" s="34" t="s">
        <v>1186</v>
      </c>
      <c r="L1919" s="34" t="s">
        <v>1187</v>
      </c>
      <c r="M1919" s="34" t="s">
        <v>1</v>
      </c>
      <c r="N1919" s="52" t="str">
        <f t="shared" si="31"/>
        <v xml:space="preserve">Default Value is "0". Possible values are "0" to fetch all entries or positive integer. </v>
      </c>
    </row>
    <row r="1920" spans="1:14" x14ac:dyDescent="0.25">
      <c r="A1920" s="33">
        <f>VLOOKUP(C1920,_RESOURCE_MAP[],3,FALSE)</f>
        <v>4</v>
      </c>
      <c r="B1920" s="25" t="str">
        <f>IFERROR(VLOOKUP(C1920,_PACKAGES_MAP[],3,FALSE),"-")</f>
        <v>-</v>
      </c>
      <c r="C1920" s="32" t="s">
        <v>181</v>
      </c>
      <c r="D1920" s="32" t="s">
        <v>187</v>
      </c>
      <c r="E1920" s="32" t="s">
        <v>3</v>
      </c>
      <c r="F1920" s="32" t="str">
        <f>VLOOKUP(C1920,_RESOURCE_MAP[],2,FALSE)</f>
        <v>System Settings</v>
      </c>
      <c r="G1920" s="46" t="str">
        <f>CONCATENATE(F1920," ",VLOOKUP(E1920,_FIELDS_DESCRIPTION_MAP[],2,FALSE))</f>
        <v>System Settings description.</v>
      </c>
      <c r="H1920" s="32" t="s">
        <v>565</v>
      </c>
      <c r="I1920" s="32" t="s">
        <v>564</v>
      </c>
      <c r="J1920" s="32" t="s">
        <v>561</v>
      </c>
      <c r="K1920" s="34" t="s">
        <v>1182</v>
      </c>
      <c r="L1920" s="34" t="s">
        <v>1223</v>
      </c>
      <c r="M1920" s="34" t="s">
        <v>1</v>
      </c>
      <c r="N1920" s="52" t="str">
        <f t="shared" si="31"/>
        <v xml:space="preserve">Default Value is "null". Possible values are "null" or any string with length from 1 up to 64 chars. </v>
      </c>
    </row>
    <row r="1921" spans="1:14" x14ac:dyDescent="0.25">
      <c r="A1921" s="33">
        <f>VLOOKUP(C1921,_RESOURCE_MAP[],3,FALSE)</f>
        <v>4</v>
      </c>
      <c r="B1921" s="25" t="str">
        <f>IFERROR(VLOOKUP(C1921,_PACKAGES_MAP[],3,FALSE),"-")</f>
        <v>-</v>
      </c>
      <c r="C1921" s="32" t="s">
        <v>181</v>
      </c>
      <c r="D1921" s="32" t="s">
        <v>187</v>
      </c>
      <c r="E1921" s="32" t="s">
        <v>558</v>
      </c>
      <c r="F1921" s="32" t="str">
        <f>VLOOKUP(C1921,_RESOURCE_MAP[],2,FALSE)</f>
        <v>System Settings</v>
      </c>
      <c r="G1921" s="46" t="str">
        <f>CONCATENATE(F1921," ",VLOOKUP(E1921,_FIELDS_DESCRIPTION_MAP[],2,FALSE))</f>
        <v>System Settings unique identifier.</v>
      </c>
      <c r="H1921" s="32" t="s">
        <v>565</v>
      </c>
      <c r="I1921" s="32" t="s">
        <v>572</v>
      </c>
      <c r="J1921" s="32" t="s">
        <v>1</v>
      </c>
      <c r="K1921" s="34" t="s">
        <v>1</v>
      </c>
      <c r="L1921" s="34" t="s">
        <v>1194</v>
      </c>
      <c r="M1921" s="34" t="s">
        <v>1193</v>
      </c>
      <c r="N1921" s="52" t="str">
        <f t="shared" si="31"/>
        <v>Possible values are any string with length from 1 up to 64 chars. Format is 1 up to 64 chars.</v>
      </c>
    </row>
    <row r="1922" spans="1:14" x14ac:dyDescent="0.25">
      <c r="A1922" s="33">
        <f>VLOOKUP(C1922,_RESOURCE_MAP[],3,FALSE)</f>
        <v>4</v>
      </c>
      <c r="B1922" s="25" t="str">
        <f>IFERROR(VLOOKUP(C1922,_PACKAGES_MAP[],3,FALSE),"-")</f>
        <v>-</v>
      </c>
      <c r="C1922" s="32" t="s">
        <v>181</v>
      </c>
      <c r="D1922" s="32" t="s">
        <v>187</v>
      </c>
      <c r="E1922" s="32" t="s">
        <v>360</v>
      </c>
      <c r="F1922" s="32" t="str">
        <f>VLOOKUP(C1922,_RESOURCE_MAP[],2,FALSE)</f>
        <v>System Settings</v>
      </c>
      <c r="G1922" s="46" t="str">
        <f>CONCATENATE(F1922," ",VLOOKUP(E1922,_FIELDS_DESCRIPTION_MAP[],2,FALSE))</f>
        <v>System Settings name (alias).</v>
      </c>
      <c r="H1922" s="32" t="s">
        <v>565</v>
      </c>
      <c r="I1922" s="32" t="s">
        <v>564</v>
      </c>
      <c r="J1922" s="32" t="s">
        <v>552</v>
      </c>
      <c r="K1922" s="34" t="s">
        <v>1</v>
      </c>
      <c r="L1922" s="34" t="s">
        <v>1194</v>
      </c>
      <c r="M1922" s="34" t="s">
        <v>1</v>
      </c>
      <c r="N1922" s="52" t="str">
        <f t="shared" si="31"/>
        <v xml:space="preserve">Possible values are any string with length from 1 up to 64 chars. </v>
      </c>
    </row>
    <row r="1923" spans="1:14" x14ac:dyDescent="0.25">
      <c r="A1923" s="33">
        <f>VLOOKUP(C1923,_RESOURCE_MAP[],3,FALSE)</f>
        <v>4</v>
      </c>
      <c r="B1923" s="25" t="str">
        <f>IFERROR(VLOOKUP(C1923,_PACKAGES_MAP[],3,FALSE),"-")</f>
        <v>-</v>
      </c>
      <c r="C1923" s="32" t="s">
        <v>181</v>
      </c>
      <c r="D1923" s="32" t="s">
        <v>22</v>
      </c>
      <c r="E1923" s="32" t="s">
        <v>3</v>
      </c>
      <c r="F1923" s="32" t="str">
        <f>VLOOKUP(C1923,_RESOURCE_MAP[],2,FALSE)</f>
        <v>System Settings</v>
      </c>
      <c r="G1923" s="46" t="str">
        <f>CONCATENATE(F1923," ",VLOOKUP(E1923,_FIELDS_DESCRIPTION_MAP[],2,FALSE))</f>
        <v>System Settings description.</v>
      </c>
      <c r="H1923" s="32" t="s">
        <v>565</v>
      </c>
      <c r="I1923" s="32" t="s">
        <v>572</v>
      </c>
      <c r="J1923" s="32" t="s">
        <v>1</v>
      </c>
      <c r="K1923" s="34" t="s">
        <v>1</v>
      </c>
      <c r="L1923" s="34" t="s">
        <v>1223</v>
      </c>
      <c r="M1923" s="34" t="s">
        <v>1</v>
      </c>
      <c r="N1923" s="52" t="str">
        <f t="shared" si="31"/>
        <v xml:space="preserve">Possible values are "null" or any string with length from 1 up to 64 chars. </v>
      </c>
    </row>
    <row r="1924" spans="1:14" x14ac:dyDescent="0.25">
      <c r="A1924" s="33">
        <f>VLOOKUP(C1924,_RESOURCE_MAP[],3,FALSE)</f>
        <v>4</v>
      </c>
      <c r="B1924" s="25" t="str">
        <f>IFERROR(VLOOKUP(C1924,_PACKAGES_MAP[],3,FALSE),"-")</f>
        <v>-</v>
      </c>
      <c r="C1924" s="32" t="s">
        <v>181</v>
      </c>
      <c r="D1924" s="32" t="s">
        <v>22</v>
      </c>
      <c r="E1924" s="32" t="s">
        <v>558</v>
      </c>
      <c r="F1924" s="32" t="str">
        <f>VLOOKUP(C1924,_RESOURCE_MAP[],2,FALSE)</f>
        <v>System Settings</v>
      </c>
      <c r="G1924" s="46" t="str">
        <f>CONCATENATE(F1924," ",VLOOKUP(E1924,_FIELDS_DESCRIPTION_MAP[],2,FALSE))</f>
        <v>System Settings unique identifier.</v>
      </c>
      <c r="H1924" s="32" t="s">
        <v>565</v>
      </c>
      <c r="I1924" s="32" t="s">
        <v>572</v>
      </c>
      <c r="J1924" s="32" t="s">
        <v>1</v>
      </c>
      <c r="K1924" s="34" t="s">
        <v>1</v>
      </c>
      <c r="L1924" s="34" t="s">
        <v>1194</v>
      </c>
      <c r="M1924" s="34" t="s">
        <v>1193</v>
      </c>
      <c r="N1924" s="52" t="str">
        <f t="shared" si="31"/>
        <v>Possible values are any string with length from 1 up to 64 chars. Format is 1 up to 64 chars.</v>
      </c>
    </row>
    <row r="1925" spans="1:14" x14ac:dyDescent="0.25">
      <c r="A1925" s="33">
        <f>VLOOKUP(C1925,_RESOURCE_MAP[],3,FALSE)</f>
        <v>4</v>
      </c>
      <c r="B1925" s="25" t="str">
        <f>IFERROR(VLOOKUP(C1925,_PACKAGES_MAP[],3,FALSE),"-")</f>
        <v>-</v>
      </c>
      <c r="C1925" s="32" t="s">
        <v>181</v>
      </c>
      <c r="D1925" s="32" t="s">
        <v>22</v>
      </c>
      <c r="E1925" s="32" t="s">
        <v>360</v>
      </c>
      <c r="F1925" s="32" t="str">
        <f>VLOOKUP(C1925,_RESOURCE_MAP[],2,FALSE)</f>
        <v>System Settings</v>
      </c>
      <c r="G1925" s="46" t="str">
        <f>CONCATENATE(F1925," ",VLOOKUP(E1925,_FIELDS_DESCRIPTION_MAP[],2,FALSE))</f>
        <v>System Settings name (alias).</v>
      </c>
      <c r="H1925" s="32" t="s">
        <v>565</v>
      </c>
      <c r="I1925" s="32" t="s">
        <v>572</v>
      </c>
      <c r="J1925" s="32" t="s">
        <v>1</v>
      </c>
      <c r="K1925" s="34" t="s">
        <v>1</v>
      </c>
      <c r="L1925" s="34" t="s">
        <v>1194</v>
      </c>
      <c r="M1925" s="34" t="s">
        <v>1</v>
      </c>
      <c r="N1925" s="52" t="str">
        <f t="shared" si="31"/>
        <v xml:space="preserve">Possible values are any string with length from 1 up to 64 chars. </v>
      </c>
    </row>
    <row r="1926" spans="1:14" x14ac:dyDescent="0.25">
      <c r="A1926" s="33">
        <f>VLOOKUP(C1926,_RESOURCE_MAP[],3,FALSE)</f>
        <v>4</v>
      </c>
      <c r="B1926" s="25" t="str">
        <f>IFERROR(VLOOKUP(C1926,_PACKAGES_MAP[],3,FALSE),"-")</f>
        <v>-</v>
      </c>
      <c r="C1926" s="32" t="s">
        <v>181</v>
      </c>
      <c r="D1926" s="32" t="s">
        <v>22</v>
      </c>
      <c r="E1926" s="32" t="s">
        <v>579</v>
      </c>
      <c r="F1926" s="32" t="str">
        <f>VLOOKUP(C1926,_RESOURCE_MAP[],2,FALSE)</f>
        <v>System Settings</v>
      </c>
      <c r="G1926" s="46" t="str">
        <f>CONCATENATE(F1926," ",VLOOKUP(E1926,_FIELDS_DESCRIPTION_MAP[],2,FALSE))</f>
        <v>System Settings operational status.</v>
      </c>
      <c r="H1926" s="32" t="s">
        <v>565</v>
      </c>
      <c r="I1926" s="32" t="s">
        <v>572</v>
      </c>
      <c r="J1926" s="32" t="s">
        <v>1</v>
      </c>
      <c r="K1926" s="34" t="s">
        <v>1</v>
      </c>
      <c r="L1926" s="34" t="s">
        <v>1295</v>
      </c>
      <c r="M1926" s="34" t="s">
        <v>1</v>
      </c>
      <c r="N1926" s="52" t="str">
        <f t="shared" si="31"/>
        <v xml:space="preserve">Possible values are "Downloading", "Loading", "Error", "Active", "Inactive". </v>
      </c>
    </row>
    <row r="1927" spans="1:14" x14ac:dyDescent="0.25">
      <c r="A1927" s="33">
        <f>VLOOKUP(C1927,_RESOURCE_MAP[],3,FALSE)</f>
        <v>4</v>
      </c>
      <c r="B1927" s="25" t="str">
        <f>IFERROR(VLOOKUP(C1927,_PACKAGES_MAP[],3,FALSE),"-")</f>
        <v>-</v>
      </c>
      <c r="C1927" s="32" t="s">
        <v>181</v>
      </c>
      <c r="D1927" s="32" t="s">
        <v>22</v>
      </c>
      <c r="E1927" s="32" t="s">
        <v>606</v>
      </c>
      <c r="F1927" s="32" t="str">
        <f>VLOOKUP(C1927,_RESOURCE_MAP[],2,FALSE)</f>
        <v>System Settings</v>
      </c>
      <c r="G1927" s="46" t="str">
        <f>CONCATENATE(F1927," ",VLOOKUP(E1927,_FIELDS_DESCRIPTION_MAP[],2,FALSE))</f>
        <v>System Settings timestamp.</v>
      </c>
      <c r="H1927" s="32" t="s">
        <v>606</v>
      </c>
      <c r="I1927" s="32" t="s">
        <v>572</v>
      </c>
      <c r="J1927" s="32" t="s">
        <v>1</v>
      </c>
      <c r="K1927" s="34" t="s">
        <v>1</v>
      </c>
      <c r="L1927" s="34" t="s">
        <v>1</v>
      </c>
      <c r="M1927" s="34" t="s">
        <v>1934</v>
      </c>
      <c r="N1927" s="52" t="str">
        <f t="shared" si="31"/>
        <v>Format is yyyy-mm-ddThh:mm:ss.nnnnnn+|-hh:mm  (UTC ISO 8601).</v>
      </c>
    </row>
    <row r="1928" spans="1:14" x14ac:dyDescent="0.25">
      <c r="A1928" s="33">
        <f>VLOOKUP(C1928,_RESOURCE_MAP[],3,FALSE)</f>
        <v>4</v>
      </c>
      <c r="B1928" s="25" t="str">
        <f>IFERROR(VLOOKUP(C1928,_PACKAGES_MAP[],3,FALSE),"-")</f>
        <v>-</v>
      </c>
      <c r="C1928" s="32" t="s">
        <v>181</v>
      </c>
      <c r="D1928" s="32" t="s">
        <v>21</v>
      </c>
      <c r="E1928" s="32" t="s">
        <v>3</v>
      </c>
      <c r="F1928" s="32" t="str">
        <f>VLOOKUP(C1928,_RESOURCE_MAP[],2,FALSE)</f>
        <v>System Settings</v>
      </c>
      <c r="G1928" s="46" t="str">
        <f>CONCATENATE(F1928," ",VLOOKUP(E1928,_FIELDS_DESCRIPTION_MAP[],2,FALSE))</f>
        <v>System Settings description.</v>
      </c>
      <c r="H1928" s="32" t="s">
        <v>565</v>
      </c>
      <c r="I1928" s="32" t="s">
        <v>564</v>
      </c>
      <c r="J1928" s="32" t="s">
        <v>561</v>
      </c>
      <c r="K1928" s="34" t="s">
        <v>1658</v>
      </c>
      <c r="L1928" s="34" t="s">
        <v>1223</v>
      </c>
      <c r="M1928" s="34" t="s">
        <v>1</v>
      </c>
      <c r="N1928" s="52" t="str">
        <f t="shared" si="31"/>
        <v xml:space="preserve">Default Value is "the existing configuration". Possible values are "null" or any string with length from 1 up to 64 chars. </v>
      </c>
    </row>
    <row r="1929" spans="1:14" x14ac:dyDescent="0.25">
      <c r="A1929" s="78">
        <f>VLOOKUP(C1929,_RESOURCE_MAP[],3,FALSE)</f>
        <v>4</v>
      </c>
      <c r="B1929" s="68" t="str">
        <f>IFERROR(VLOOKUP(C1929,_PACKAGES_MAP[],3,FALSE),"-")</f>
        <v>-</v>
      </c>
      <c r="C1929" s="79" t="s">
        <v>181</v>
      </c>
      <c r="D1929" s="79" t="s">
        <v>21</v>
      </c>
      <c r="E1929" s="79" t="s">
        <v>360</v>
      </c>
      <c r="F1929" s="79" t="str">
        <f>VLOOKUP(C1929,_RESOURCE_MAP[],2,FALSE)</f>
        <v>System Settings</v>
      </c>
      <c r="G1929" s="80" t="str">
        <f>CONCATENATE(F1929," ",VLOOKUP(E1929,_FIELDS_DESCRIPTION_MAP[],2,FALSE))</f>
        <v>System Settings name (alias).</v>
      </c>
      <c r="H1929" s="79" t="s">
        <v>565</v>
      </c>
      <c r="I1929" s="79" t="s">
        <v>564</v>
      </c>
      <c r="J1929" s="79" t="s">
        <v>561</v>
      </c>
      <c r="K1929" s="81" t="s">
        <v>1658</v>
      </c>
      <c r="L1929" s="81" t="s">
        <v>1194</v>
      </c>
      <c r="M1929" s="81" t="s">
        <v>1</v>
      </c>
      <c r="N1929" s="55" t="str">
        <f t="shared" si="31"/>
        <v xml:space="preserve">Default Value is "the existing configuration". Possible values are any string with length from 1 up to 64 chars. </v>
      </c>
    </row>
    <row r="1930" spans="1:14" x14ac:dyDescent="0.25">
      <c r="G1930" s="50"/>
    </row>
    <row r="1931" spans="1:14" x14ac:dyDescent="0.25">
      <c r="G1931" s="50"/>
    </row>
    <row r="1932" spans="1:14" x14ac:dyDescent="0.25">
      <c r="G1932" s="50"/>
    </row>
    <row r="1934" spans="1:14" x14ac:dyDescent="0.25">
      <c r="G1934" s="50"/>
    </row>
    <row r="1935" spans="1:14" x14ac:dyDescent="0.25">
      <c r="G1935" s="50"/>
    </row>
    <row r="1936" spans="1:14" x14ac:dyDescent="0.25">
      <c r="G1936" s="50"/>
    </row>
    <row r="1937" spans="7:7" x14ac:dyDescent="0.25">
      <c r="G1937" s="50"/>
    </row>
    <row r="1938" spans="7:7" x14ac:dyDescent="0.25">
      <c r="G1938" s="50"/>
    </row>
    <row r="1939" spans="7:7" x14ac:dyDescent="0.25">
      <c r="G1939" s="50"/>
    </row>
  </sheetData>
  <sortState ref="A2:Q2039">
    <sortCondition ref="A2:A2039"/>
    <sortCondition ref="C2:C2039"/>
    <sortCondition ref="D2:D2039"/>
    <sortCondition ref="E2:E2039"/>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196"/>
  <sheetViews>
    <sheetView showGridLines="0" zoomScale="70" zoomScaleNormal="70" workbookViewId="0"/>
  </sheetViews>
  <sheetFormatPr defaultColWidth="8.85546875" defaultRowHeight="15" x14ac:dyDescent="0.25"/>
  <cols>
    <col min="1" max="1" width="71.42578125" customWidth="1"/>
    <col min="2" max="2" width="54" bestFit="1" customWidth="1"/>
    <col min="3" max="3" width="7.5703125" customWidth="1"/>
  </cols>
  <sheetData>
    <row r="1" spans="1:3" x14ac:dyDescent="0.25">
      <c r="A1" s="100" t="s">
        <v>0</v>
      </c>
      <c r="B1" s="63" t="s">
        <v>61</v>
      </c>
      <c r="C1" s="102" t="s">
        <v>59</v>
      </c>
    </row>
    <row r="2" spans="1:3" x14ac:dyDescent="0.25">
      <c r="A2" s="57" t="s">
        <v>4</v>
      </c>
      <c r="B2" s="27" t="s">
        <v>69</v>
      </c>
      <c r="C2" s="101">
        <v>1</v>
      </c>
    </row>
    <row r="3" spans="1:3" x14ac:dyDescent="0.25">
      <c r="A3" s="57" t="s">
        <v>5</v>
      </c>
      <c r="B3" s="27" t="s">
        <v>69</v>
      </c>
      <c r="C3" s="101">
        <v>1</v>
      </c>
    </row>
    <row r="4" spans="1:3" x14ac:dyDescent="0.25">
      <c r="A4" s="82" t="s">
        <v>2104</v>
      </c>
      <c r="B4" s="28" t="s">
        <v>2117</v>
      </c>
      <c r="C4" s="101">
        <v>1</v>
      </c>
    </row>
    <row r="5" spans="1:3" x14ac:dyDescent="0.25">
      <c r="A5" s="82" t="s">
        <v>2105</v>
      </c>
      <c r="B5" s="28" t="s">
        <v>2117</v>
      </c>
      <c r="C5" s="101">
        <v>1</v>
      </c>
    </row>
    <row r="6" spans="1:3" x14ac:dyDescent="0.25">
      <c r="A6" s="57" t="s">
        <v>6</v>
      </c>
      <c r="B6" s="28" t="s">
        <v>70</v>
      </c>
      <c r="C6" s="101">
        <v>1</v>
      </c>
    </row>
    <row r="7" spans="1:3" x14ac:dyDescent="0.25">
      <c r="A7" s="57" t="s">
        <v>7</v>
      </c>
      <c r="B7" s="28" t="s">
        <v>71</v>
      </c>
      <c r="C7" s="101">
        <v>1</v>
      </c>
    </row>
    <row r="8" spans="1:3" x14ac:dyDescent="0.25">
      <c r="A8" s="57" t="s">
        <v>8</v>
      </c>
      <c r="B8" s="28" t="s">
        <v>71</v>
      </c>
      <c r="C8" s="101">
        <v>1</v>
      </c>
    </row>
    <row r="9" spans="1:3" x14ac:dyDescent="0.25">
      <c r="A9" s="57" t="s">
        <v>11</v>
      </c>
      <c r="B9" s="28" t="s">
        <v>72</v>
      </c>
      <c r="C9" s="101">
        <v>1</v>
      </c>
    </row>
    <row r="10" spans="1:3" x14ac:dyDescent="0.25">
      <c r="A10" s="57" t="s">
        <v>9</v>
      </c>
      <c r="B10" s="28" t="s">
        <v>72</v>
      </c>
      <c r="C10" s="101">
        <v>1</v>
      </c>
    </row>
    <row r="11" spans="1:3" x14ac:dyDescent="0.25">
      <c r="A11" s="57" t="s">
        <v>10</v>
      </c>
      <c r="B11" s="28" t="s">
        <v>74</v>
      </c>
      <c r="C11" s="101">
        <v>2</v>
      </c>
    </row>
    <row r="12" spans="1:3" x14ac:dyDescent="0.25">
      <c r="A12" s="57" t="s">
        <v>271</v>
      </c>
      <c r="B12" s="28" t="s">
        <v>273</v>
      </c>
      <c r="C12" s="101">
        <v>2</v>
      </c>
    </row>
    <row r="13" spans="1:3" x14ac:dyDescent="0.25">
      <c r="A13" s="57" t="s">
        <v>76</v>
      </c>
      <c r="B13" s="28" t="s">
        <v>78</v>
      </c>
      <c r="C13" s="101">
        <v>2</v>
      </c>
    </row>
    <row r="14" spans="1:3" x14ac:dyDescent="0.25">
      <c r="A14" s="57" t="s">
        <v>265</v>
      </c>
      <c r="B14" s="28" t="s">
        <v>267</v>
      </c>
      <c r="C14" s="101">
        <v>2</v>
      </c>
    </row>
    <row r="15" spans="1:3" x14ac:dyDescent="0.25">
      <c r="A15" s="57" t="s">
        <v>269</v>
      </c>
      <c r="B15" s="28" t="s">
        <v>278</v>
      </c>
      <c r="C15" s="101">
        <v>2</v>
      </c>
    </row>
    <row r="16" spans="1:3" x14ac:dyDescent="0.25">
      <c r="A16" s="57" t="s">
        <v>270</v>
      </c>
      <c r="B16" s="28" t="s">
        <v>279</v>
      </c>
      <c r="C16" s="101">
        <v>2</v>
      </c>
    </row>
    <row r="17" spans="1:3" x14ac:dyDescent="0.25">
      <c r="A17" s="57" t="s">
        <v>1867</v>
      </c>
      <c r="B17" s="28" t="s">
        <v>1872</v>
      </c>
      <c r="C17" s="101">
        <v>2</v>
      </c>
    </row>
    <row r="18" spans="1:3" x14ac:dyDescent="0.25">
      <c r="A18" s="57" t="s">
        <v>12</v>
      </c>
      <c r="B18" s="28" t="s">
        <v>75</v>
      </c>
      <c r="C18" s="101">
        <v>2</v>
      </c>
    </row>
    <row r="19" spans="1:3" x14ac:dyDescent="0.25">
      <c r="A19" s="57" t="s">
        <v>14</v>
      </c>
      <c r="B19" s="28" t="s">
        <v>147</v>
      </c>
      <c r="C19" s="101">
        <v>2</v>
      </c>
    </row>
    <row r="20" spans="1:3" x14ac:dyDescent="0.25">
      <c r="A20" s="57" t="s">
        <v>15</v>
      </c>
      <c r="B20" s="28" t="s">
        <v>147</v>
      </c>
      <c r="C20" s="101">
        <v>2</v>
      </c>
    </row>
    <row r="21" spans="1:3" x14ac:dyDescent="0.25">
      <c r="A21" s="57" t="s">
        <v>13</v>
      </c>
      <c r="B21" s="28" t="s">
        <v>260</v>
      </c>
      <c r="C21" s="101">
        <v>2</v>
      </c>
    </row>
    <row r="22" spans="1:3" x14ac:dyDescent="0.25">
      <c r="A22" s="57" t="s">
        <v>24</v>
      </c>
      <c r="B22" s="28" t="s">
        <v>260</v>
      </c>
      <c r="C22" s="101">
        <v>2</v>
      </c>
    </row>
    <row r="23" spans="1:3" x14ac:dyDescent="0.25">
      <c r="A23" s="82" t="s">
        <v>367</v>
      </c>
      <c r="B23" s="28" t="s">
        <v>1357</v>
      </c>
      <c r="C23" s="101">
        <v>2</v>
      </c>
    </row>
    <row r="24" spans="1:3" x14ac:dyDescent="0.25">
      <c r="A24" s="57" t="s">
        <v>111</v>
      </c>
      <c r="B24" s="28" t="s">
        <v>113</v>
      </c>
      <c r="C24" s="101">
        <v>2</v>
      </c>
    </row>
    <row r="25" spans="1:3" x14ac:dyDescent="0.25">
      <c r="A25" s="57" t="s">
        <v>112</v>
      </c>
      <c r="B25" s="28" t="s">
        <v>113</v>
      </c>
      <c r="C25" s="101">
        <v>2</v>
      </c>
    </row>
    <row r="26" spans="1:3" x14ac:dyDescent="0.25">
      <c r="A26" s="57" t="s">
        <v>114</v>
      </c>
      <c r="B26" s="28" t="s">
        <v>116</v>
      </c>
      <c r="C26" s="101">
        <v>2</v>
      </c>
    </row>
    <row r="27" spans="1:3" x14ac:dyDescent="0.25">
      <c r="A27" s="57" t="s">
        <v>115</v>
      </c>
      <c r="B27" s="28" t="s">
        <v>116</v>
      </c>
      <c r="C27" s="101">
        <v>2</v>
      </c>
    </row>
    <row r="28" spans="1:3" x14ac:dyDescent="0.25">
      <c r="A28" s="57" t="s">
        <v>109</v>
      </c>
      <c r="B28" s="28" t="s">
        <v>108</v>
      </c>
      <c r="C28" s="101">
        <v>2</v>
      </c>
    </row>
    <row r="29" spans="1:3" x14ac:dyDescent="0.25">
      <c r="A29" s="57" t="s">
        <v>110</v>
      </c>
      <c r="B29" s="28" t="s">
        <v>108</v>
      </c>
      <c r="C29" s="101">
        <v>2</v>
      </c>
    </row>
    <row r="30" spans="1:3" x14ac:dyDescent="0.25">
      <c r="A30" s="57" t="s">
        <v>192</v>
      </c>
      <c r="B30" s="28" t="s">
        <v>223</v>
      </c>
      <c r="C30" s="101">
        <v>2</v>
      </c>
    </row>
    <row r="31" spans="1:3" x14ac:dyDescent="0.25">
      <c r="A31" s="57" t="s">
        <v>193</v>
      </c>
      <c r="B31" s="28" t="s">
        <v>223</v>
      </c>
      <c r="C31" s="101">
        <v>2</v>
      </c>
    </row>
    <row r="32" spans="1:3" x14ac:dyDescent="0.25">
      <c r="A32" s="57" t="s">
        <v>2008</v>
      </c>
      <c r="B32" s="28" t="s">
        <v>215</v>
      </c>
      <c r="C32" s="101">
        <v>2</v>
      </c>
    </row>
    <row r="33" spans="1:3" x14ac:dyDescent="0.25">
      <c r="A33" s="57" t="s">
        <v>2009</v>
      </c>
      <c r="B33" s="28" t="s">
        <v>215</v>
      </c>
      <c r="C33" s="101">
        <v>2</v>
      </c>
    </row>
    <row r="34" spans="1:3" x14ac:dyDescent="0.25">
      <c r="A34" s="57" t="s">
        <v>328</v>
      </c>
      <c r="B34" s="28" t="s">
        <v>330</v>
      </c>
      <c r="C34" s="101">
        <v>2</v>
      </c>
    </row>
    <row r="35" spans="1:3" x14ac:dyDescent="0.25">
      <c r="A35" s="57" t="s">
        <v>1737</v>
      </c>
      <c r="B35" s="28" t="s">
        <v>1739</v>
      </c>
      <c r="C35" s="101">
        <v>2</v>
      </c>
    </row>
    <row r="36" spans="1:3" x14ac:dyDescent="0.25">
      <c r="A36" s="57" t="s">
        <v>1738</v>
      </c>
      <c r="B36" s="28" t="s">
        <v>1739</v>
      </c>
      <c r="C36" s="101">
        <v>2</v>
      </c>
    </row>
    <row r="37" spans="1:3" x14ac:dyDescent="0.25">
      <c r="A37" s="57" t="s">
        <v>1772</v>
      </c>
      <c r="B37" s="28" t="s">
        <v>1782</v>
      </c>
      <c r="C37" s="101">
        <v>2</v>
      </c>
    </row>
    <row r="38" spans="1:3" x14ac:dyDescent="0.25">
      <c r="A38" s="57" t="s">
        <v>1779</v>
      </c>
      <c r="B38" s="28" t="s">
        <v>1782</v>
      </c>
      <c r="C38" s="101">
        <v>2</v>
      </c>
    </row>
    <row r="39" spans="1:3" x14ac:dyDescent="0.25">
      <c r="A39" s="57" t="s">
        <v>1773</v>
      </c>
      <c r="B39" s="28" t="s">
        <v>1781</v>
      </c>
      <c r="C39" s="101">
        <v>2</v>
      </c>
    </row>
    <row r="40" spans="1:3" x14ac:dyDescent="0.25">
      <c r="A40" s="57" t="s">
        <v>1774</v>
      </c>
      <c r="B40" s="28" t="s">
        <v>1781</v>
      </c>
      <c r="C40" s="101">
        <v>2</v>
      </c>
    </row>
    <row r="41" spans="1:3" x14ac:dyDescent="0.25">
      <c r="A41" s="57" t="s">
        <v>16</v>
      </c>
      <c r="B41" s="28" t="s">
        <v>118</v>
      </c>
      <c r="C41" s="101">
        <v>2</v>
      </c>
    </row>
    <row r="42" spans="1:3" x14ac:dyDescent="0.25">
      <c r="A42" s="57" t="s">
        <v>25</v>
      </c>
      <c r="B42" s="28" t="s">
        <v>119</v>
      </c>
      <c r="C42" s="101">
        <v>2</v>
      </c>
    </row>
    <row r="43" spans="1:3" x14ac:dyDescent="0.25">
      <c r="A43" s="57" t="s">
        <v>26</v>
      </c>
      <c r="B43" s="28" t="s">
        <v>119</v>
      </c>
      <c r="C43" s="101">
        <v>2</v>
      </c>
    </row>
    <row r="44" spans="1:3" x14ac:dyDescent="0.25">
      <c r="A44" s="57" t="s">
        <v>17</v>
      </c>
      <c r="B44" s="28" t="s">
        <v>120</v>
      </c>
      <c r="C44" s="101">
        <v>2</v>
      </c>
    </row>
    <row r="45" spans="1:3" x14ac:dyDescent="0.25">
      <c r="A45" s="57" t="s">
        <v>18</v>
      </c>
      <c r="B45" s="28" t="s">
        <v>120</v>
      </c>
      <c r="C45" s="101">
        <v>2</v>
      </c>
    </row>
    <row r="46" spans="1:3" x14ac:dyDescent="0.25">
      <c r="A46" s="57" t="s">
        <v>137</v>
      </c>
      <c r="B46" s="28" t="s">
        <v>139</v>
      </c>
      <c r="C46" s="101">
        <v>2</v>
      </c>
    </row>
    <row r="47" spans="1:3" x14ac:dyDescent="0.25">
      <c r="A47" s="57" t="s">
        <v>138</v>
      </c>
      <c r="B47" s="28" t="s">
        <v>139</v>
      </c>
      <c r="C47" s="101">
        <v>2</v>
      </c>
    </row>
    <row r="48" spans="1:3" x14ac:dyDescent="0.25">
      <c r="A48" s="57" t="s">
        <v>261</v>
      </c>
      <c r="B48" s="28" t="s">
        <v>133</v>
      </c>
      <c r="C48" s="101">
        <v>2</v>
      </c>
    </row>
    <row r="49" spans="1:3" x14ac:dyDescent="0.25">
      <c r="A49" s="57" t="s">
        <v>263</v>
      </c>
      <c r="B49" s="28" t="s">
        <v>140</v>
      </c>
      <c r="C49" s="101">
        <v>2</v>
      </c>
    </row>
    <row r="50" spans="1:3" x14ac:dyDescent="0.25">
      <c r="A50" s="57" t="s">
        <v>264</v>
      </c>
      <c r="B50" s="28" t="s">
        <v>140</v>
      </c>
      <c r="C50" s="101">
        <v>2</v>
      </c>
    </row>
    <row r="51" spans="1:3" x14ac:dyDescent="0.25">
      <c r="A51" s="57" t="s">
        <v>1960</v>
      </c>
      <c r="B51" s="28" t="s">
        <v>1959</v>
      </c>
      <c r="C51" s="101">
        <v>2</v>
      </c>
    </row>
    <row r="52" spans="1:3" x14ac:dyDescent="0.25">
      <c r="A52" s="57" t="s">
        <v>1961</v>
      </c>
      <c r="B52" s="28" t="s">
        <v>1959</v>
      </c>
      <c r="C52" s="101">
        <v>2</v>
      </c>
    </row>
    <row r="53" spans="1:3" x14ac:dyDescent="0.25">
      <c r="A53" s="57" t="s">
        <v>262</v>
      </c>
      <c r="B53" s="28" t="s">
        <v>151</v>
      </c>
      <c r="C53" s="101">
        <v>2</v>
      </c>
    </row>
    <row r="54" spans="1:3" x14ac:dyDescent="0.25">
      <c r="A54" s="57" t="s">
        <v>27</v>
      </c>
      <c r="B54" s="28" t="s">
        <v>130</v>
      </c>
      <c r="C54" s="101">
        <v>2</v>
      </c>
    </row>
    <row r="55" spans="1:3" x14ac:dyDescent="0.25">
      <c r="A55" s="57" t="s">
        <v>281</v>
      </c>
      <c r="B55" s="28" t="s">
        <v>282</v>
      </c>
      <c r="C55" s="101">
        <v>2</v>
      </c>
    </row>
    <row r="56" spans="1:3" x14ac:dyDescent="0.25">
      <c r="A56" s="57" t="s">
        <v>283</v>
      </c>
      <c r="B56" s="28" t="s">
        <v>282</v>
      </c>
      <c r="C56" s="101">
        <v>2</v>
      </c>
    </row>
    <row r="57" spans="1:3" x14ac:dyDescent="0.25">
      <c r="A57" s="57" t="s">
        <v>286</v>
      </c>
      <c r="B57" s="28" t="s">
        <v>280</v>
      </c>
      <c r="C57" s="101">
        <v>2</v>
      </c>
    </row>
    <row r="58" spans="1:3" x14ac:dyDescent="0.25">
      <c r="A58" s="57" t="s">
        <v>287</v>
      </c>
      <c r="B58" s="28" t="s">
        <v>280</v>
      </c>
      <c r="C58" s="101">
        <v>2</v>
      </c>
    </row>
    <row r="59" spans="1:3" x14ac:dyDescent="0.25">
      <c r="A59" s="57" t="s">
        <v>28</v>
      </c>
      <c r="B59" s="28" t="s">
        <v>132</v>
      </c>
      <c r="C59" s="101">
        <v>2</v>
      </c>
    </row>
    <row r="60" spans="1:3" x14ac:dyDescent="0.25">
      <c r="A60" s="57" t="s">
        <v>29</v>
      </c>
      <c r="B60" s="28" t="s">
        <v>132</v>
      </c>
      <c r="C60" s="101">
        <v>2</v>
      </c>
    </row>
    <row r="61" spans="1:3" x14ac:dyDescent="0.25">
      <c r="A61" s="57" t="s">
        <v>34</v>
      </c>
      <c r="B61" s="28" t="s">
        <v>144</v>
      </c>
      <c r="C61" s="101">
        <v>2</v>
      </c>
    </row>
    <row r="62" spans="1:3" x14ac:dyDescent="0.25">
      <c r="A62" s="57" t="s">
        <v>288</v>
      </c>
      <c r="B62" s="28" t="s">
        <v>290</v>
      </c>
      <c r="C62" s="101">
        <v>2</v>
      </c>
    </row>
    <row r="63" spans="1:3" x14ac:dyDescent="0.25">
      <c r="A63" s="57" t="s">
        <v>289</v>
      </c>
      <c r="B63" s="28" t="s">
        <v>290</v>
      </c>
      <c r="C63" s="101">
        <v>2</v>
      </c>
    </row>
    <row r="64" spans="1:3" x14ac:dyDescent="0.25">
      <c r="A64" s="57" t="s">
        <v>291</v>
      </c>
      <c r="B64" s="28" t="s">
        <v>483</v>
      </c>
      <c r="C64" s="101">
        <v>2</v>
      </c>
    </row>
    <row r="65" spans="1:3" x14ac:dyDescent="0.25">
      <c r="A65" s="57" t="s">
        <v>292</v>
      </c>
      <c r="B65" s="28" t="s">
        <v>483</v>
      </c>
      <c r="C65" s="101">
        <v>2</v>
      </c>
    </row>
    <row r="66" spans="1:3" x14ac:dyDescent="0.25">
      <c r="A66" s="98" t="s">
        <v>2236</v>
      </c>
      <c r="B66" s="28" t="s">
        <v>2286</v>
      </c>
      <c r="C66" s="101">
        <v>2</v>
      </c>
    </row>
    <row r="67" spans="1:3" x14ac:dyDescent="0.25">
      <c r="A67" s="98" t="s">
        <v>2282</v>
      </c>
      <c r="B67" s="28" t="s">
        <v>2287</v>
      </c>
      <c r="C67" s="101">
        <v>2</v>
      </c>
    </row>
    <row r="68" spans="1:3" x14ac:dyDescent="0.25">
      <c r="A68" s="98" t="s">
        <v>2283</v>
      </c>
      <c r="B68" s="28" t="s">
        <v>2287</v>
      </c>
      <c r="C68" s="101">
        <v>2</v>
      </c>
    </row>
    <row r="69" spans="1:3" x14ac:dyDescent="0.25">
      <c r="A69" s="98" t="s">
        <v>2284</v>
      </c>
      <c r="B69" s="28" t="s">
        <v>2288</v>
      </c>
      <c r="C69" s="101">
        <v>2</v>
      </c>
    </row>
    <row r="70" spans="1:3" x14ac:dyDescent="0.25">
      <c r="A70" s="98" t="s">
        <v>2285</v>
      </c>
      <c r="B70" s="28" t="s">
        <v>2288</v>
      </c>
      <c r="C70" s="101">
        <v>2</v>
      </c>
    </row>
    <row r="71" spans="1:3" x14ac:dyDescent="0.25">
      <c r="A71" s="57" t="s">
        <v>298</v>
      </c>
      <c r="B71" s="28" t="s">
        <v>300</v>
      </c>
      <c r="C71" s="101">
        <v>2</v>
      </c>
    </row>
    <row r="72" spans="1:3" x14ac:dyDescent="0.25">
      <c r="A72" s="57" t="s">
        <v>299</v>
      </c>
      <c r="B72" s="28" t="s">
        <v>300</v>
      </c>
      <c r="C72" s="101">
        <v>2</v>
      </c>
    </row>
    <row r="73" spans="1:3" x14ac:dyDescent="0.25">
      <c r="A73" s="57" t="s">
        <v>39</v>
      </c>
      <c r="B73" s="28" t="s">
        <v>146</v>
      </c>
      <c r="C73" s="101">
        <v>2</v>
      </c>
    </row>
    <row r="74" spans="1:3" x14ac:dyDescent="0.25">
      <c r="A74" s="57" t="s">
        <v>37</v>
      </c>
      <c r="B74" s="28" t="s">
        <v>231</v>
      </c>
      <c r="C74" s="101">
        <v>2</v>
      </c>
    </row>
    <row r="75" spans="1:3" x14ac:dyDescent="0.25">
      <c r="A75" s="57" t="s">
        <v>38</v>
      </c>
      <c r="B75" s="28" t="s">
        <v>231</v>
      </c>
      <c r="C75" s="101">
        <v>2</v>
      </c>
    </row>
    <row r="76" spans="1:3" x14ac:dyDescent="0.25">
      <c r="A76" s="57" t="s">
        <v>224</v>
      </c>
      <c r="B76" s="28" t="s">
        <v>226</v>
      </c>
      <c r="C76" s="101">
        <v>2</v>
      </c>
    </row>
    <row r="77" spans="1:3" x14ac:dyDescent="0.25">
      <c r="A77" s="57" t="s">
        <v>225</v>
      </c>
      <c r="B77" s="28" t="s">
        <v>226</v>
      </c>
      <c r="C77" s="101">
        <v>2</v>
      </c>
    </row>
    <row r="78" spans="1:3" x14ac:dyDescent="0.25">
      <c r="A78" s="57" t="s">
        <v>40</v>
      </c>
      <c r="B78" s="28" t="s">
        <v>149</v>
      </c>
      <c r="C78" s="101">
        <v>2</v>
      </c>
    </row>
    <row r="79" spans="1:3" x14ac:dyDescent="0.25">
      <c r="A79" s="57" t="s">
        <v>35</v>
      </c>
      <c r="B79" s="28" t="s">
        <v>153</v>
      </c>
      <c r="C79" s="101">
        <v>2</v>
      </c>
    </row>
    <row r="80" spans="1:3" x14ac:dyDescent="0.25">
      <c r="A80" s="57" t="s">
        <v>36</v>
      </c>
      <c r="B80" s="28" t="s">
        <v>153</v>
      </c>
      <c r="C80" s="101">
        <v>2</v>
      </c>
    </row>
    <row r="81" spans="1:3" x14ac:dyDescent="0.25">
      <c r="A81" s="57" t="s">
        <v>482</v>
      </c>
      <c r="B81" s="28" t="s">
        <v>484</v>
      </c>
      <c r="C81" s="101">
        <v>2</v>
      </c>
    </row>
    <row r="82" spans="1:3" x14ac:dyDescent="0.25">
      <c r="A82" s="57" t="s">
        <v>486</v>
      </c>
      <c r="B82" s="28" t="s">
        <v>487</v>
      </c>
      <c r="C82" s="101">
        <v>2</v>
      </c>
    </row>
    <row r="83" spans="1:3" x14ac:dyDescent="0.25">
      <c r="A83" s="57" t="s">
        <v>485</v>
      </c>
      <c r="B83" s="28" t="s">
        <v>487</v>
      </c>
      <c r="C83" s="101">
        <v>2</v>
      </c>
    </row>
    <row r="84" spans="1:3" x14ac:dyDescent="0.25">
      <c r="A84" s="57" t="s">
        <v>1521</v>
      </c>
      <c r="B84" s="28" t="s">
        <v>1524</v>
      </c>
      <c r="C84" s="101">
        <v>2</v>
      </c>
    </row>
    <row r="85" spans="1:3" x14ac:dyDescent="0.25">
      <c r="A85" s="57" t="s">
        <v>1522</v>
      </c>
      <c r="B85" s="28" t="s">
        <v>1525</v>
      </c>
      <c r="C85" s="101">
        <v>2</v>
      </c>
    </row>
    <row r="86" spans="1:3" x14ac:dyDescent="0.25">
      <c r="A86" s="57" t="s">
        <v>1523</v>
      </c>
      <c r="B86" s="28" t="s">
        <v>1525</v>
      </c>
      <c r="C86" s="101">
        <v>2</v>
      </c>
    </row>
    <row r="87" spans="1:3" x14ac:dyDescent="0.25">
      <c r="A87" s="57" t="s">
        <v>43</v>
      </c>
      <c r="B87" s="28" t="s">
        <v>197</v>
      </c>
      <c r="C87" s="101">
        <v>2</v>
      </c>
    </row>
    <row r="88" spans="1:3" x14ac:dyDescent="0.25">
      <c r="A88" s="57" t="s">
        <v>42</v>
      </c>
      <c r="B88" s="28" t="s">
        <v>196</v>
      </c>
      <c r="C88" s="101">
        <v>2</v>
      </c>
    </row>
    <row r="89" spans="1:3" x14ac:dyDescent="0.25">
      <c r="A89" s="57" t="s">
        <v>44</v>
      </c>
      <c r="B89" s="28" t="s">
        <v>311</v>
      </c>
      <c r="C89" s="101">
        <v>2</v>
      </c>
    </row>
    <row r="90" spans="1:3" x14ac:dyDescent="0.25">
      <c r="A90" s="57" t="s">
        <v>309</v>
      </c>
      <c r="B90" s="28" t="s">
        <v>312</v>
      </c>
      <c r="C90" s="101">
        <v>2</v>
      </c>
    </row>
    <row r="91" spans="1:3" x14ac:dyDescent="0.25">
      <c r="A91" s="57" t="s">
        <v>310</v>
      </c>
      <c r="B91" s="28" t="s">
        <v>312</v>
      </c>
      <c r="C91" s="101">
        <v>2</v>
      </c>
    </row>
    <row r="92" spans="1:3" x14ac:dyDescent="0.25">
      <c r="A92" s="57" t="s">
        <v>41</v>
      </c>
      <c r="B92" s="28" t="s">
        <v>253</v>
      </c>
      <c r="C92" s="101">
        <v>2</v>
      </c>
    </row>
    <row r="93" spans="1:3" x14ac:dyDescent="0.25">
      <c r="A93" s="57" t="s">
        <v>1786</v>
      </c>
      <c r="B93" s="28" t="s">
        <v>1790</v>
      </c>
      <c r="C93" s="101">
        <v>2</v>
      </c>
    </row>
    <row r="94" spans="1:3" x14ac:dyDescent="0.25">
      <c r="A94" s="57" t="s">
        <v>1787</v>
      </c>
      <c r="B94" s="28" t="s">
        <v>1790</v>
      </c>
      <c r="C94" s="101">
        <v>2</v>
      </c>
    </row>
    <row r="95" spans="1:3" x14ac:dyDescent="0.25">
      <c r="A95" s="57" t="s">
        <v>1599</v>
      </c>
      <c r="B95" s="28" t="s">
        <v>1598</v>
      </c>
      <c r="C95" s="101">
        <v>2</v>
      </c>
    </row>
    <row r="96" spans="1:3" x14ac:dyDescent="0.25">
      <c r="A96" s="57" t="s">
        <v>344</v>
      </c>
      <c r="B96" s="28" t="s">
        <v>349</v>
      </c>
      <c r="C96" s="101">
        <v>2</v>
      </c>
    </row>
    <row r="97" spans="1:3" x14ac:dyDescent="0.25">
      <c r="A97" s="57" t="s">
        <v>345</v>
      </c>
      <c r="B97" s="28" t="s">
        <v>347</v>
      </c>
      <c r="C97" s="101">
        <v>2</v>
      </c>
    </row>
    <row r="98" spans="1:3" x14ac:dyDescent="0.25">
      <c r="A98" s="57" t="s">
        <v>346</v>
      </c>
      <c r="B98" s="28" t="s">
        <v>347</v>
      </c>
      <c r="C98" s="101">
        <v>2</v>
      </c>
    </row>
    <row r="99" spans="1:3" x14ac:dyDescent="0.25">
      <c r="A99" s="57" t="s">
        <v>442</v>
      </c>
      <c r="B99" s="28" t="s">
        <v>353</v>
      </c>
      <c r="C99" s="101">
        <v>2</v>
      </c>
    </row>
    <row r="100" spans="1:3" x14ac:dyDescent="0.25">
      <c r="A100" s="57" t="s">
        <v>247</v>
      </c>
      <c r="B100" s="28" t="s">
        <v>257</v>
      </c>
      <c r="C100" s="101">
        <v>2</v>
      </c>
    </row>
    <row r="101" spans="1:3" x14ac:dyDescent="0.25">
      <c r="A101" s="57" t="s">
        <v>248</v>
      </c>
      <c r="B101" s="28" t="s">
        <v>256</v>
      </c>
      <c r="C101" s="101">
        <v>2</v>
      </c>
    </row>
    <row r="102" spans="1:3" x14ac:dyDescent="0.25">
      <c r="A102" s="57" t="s">
        <v>249</v>
      </c>
      <c r="B102" s="28" t="s">
        <v>258</v>
      </c>
      <c r="C102" s="101">
        <v>2</v>
      </c>
    </row>
    <row r="103" spans="1:3" x14ac:dyDescent="0.25">
      <c r="A103" s="57" t="s">
        <v>250</v>
      </c>
      <c r="B103" s="28" t="s">
        <v>259</v>
      </c>
      <c r="C103" s="101">
        <v>2</v>
      </c>
    </row>
    <row r="104" spans="1:3" x14ac:dyDescent="0.25">
      <c r="A104" s="57" t="s">
        <v>251</v>
      </c>
      <c r="B104" s="28" t="s">
        <v>254</v>
      </c>
      <c r="C104" s="101">
        <v>2</v>
      </c>
    </row>
    <row r="105" spans="1:3" x14ac:dyDescent="0.25">
      <c r="A105" s="57" t="s">
        <v>252</v>
      </c>
      <c r="B105" s="28" t="s">
        <v>255</v>
      </c>
      <c r="C105" s="101">
        <v>2</v>
      </c>
    </row>
    <row r="106" spans="1:3" x14ac:dyDescent="0.25">
      <c r="A106" s="57" t="s">
        <v>333</v>
      </c>
      <c r="B106" s="28" t="s">
        <v>340</v>
      </c>
      <c r="C106" s="101">
        <v>2</v>
      </c>
    </row>
    <row r="107" spans="1:3" x14ac:dyDescent="0.25">
      <c r="A107" s="57" t="s">
        <v>332</v>
      </c>
      <c r="B107" s="28" t="s">
        <v>339</v>
      </c>
      <c r="C107" s="101">
        <v>2</v>
      </c>
    </row>
    <row r="108" spans="1:3" x14ac:dyDescent="0.25">
      <c r="A108" s="57" t="s">
        <v>30</v>
      </c>
      <c r="B108" s="28" t="s">
        <v>212</v>
      </c>
      <c r="C108" s="101">
        <v>2</v>
      </c>
    </row>
    <row r="109" spans="1:3" x14ac:dyDescent="0.25">
      <c r="A109" s="57" t="s">
        <v>1646</v>
      </c>
      <c r="B109" s="28" t="s">
        <v>1653</v>
      </c>
      <c r="C109" s="101">
        <v>2</v>
      </c>
    </row>
    <row r="110" spans="1:3" x14ac:dyDescent="0.25">
      <c r="A110" s="57" t="s">
        <v>1647</v>
      </c>
      <c r="B110" s="28" t="s">
        <v>1653</v>
      </c>
      <c r="C110" s="101">
        <v>2</v>
      </c>
    </row>
    <row r="111" spans="1:3" x14ac:dyDescent="0.25">
      <c r="A111" s="57" t="s">
        <v>1650</v>
      </c>
      <c r="B111" s="28" t="s">
        <v>1517</v>
      </c>
      <c r="C111" s="101">
        <v>2</v>
      </c>
    </row>
    <row r="112" spans="1:3" x14ac:dyDescent="0.25">
      <c r="A112" s="57" t="s">
        <v>1648</v>
      </c>
      <c r="B112" s="28" t="s">
        <v>1517</v>
      </c>
      <c r="C112" s="101">
        <v>2</v>
      </c>
    </row>
    <row r="113" spans="1:3" x14ac:dyDescent="0.25">
      <c r="A113" s="57" t="s">
        <v>31</v>
      </c>
      <c r="B113" s="28" t="s">
        <v>208</v>
      </c>
      <c r="C113" s="101">
        <v>2</v>
      </c>
    </row>
    <row r="114" spans="1:3" x14ac:dyDescent="0.25">
      <c r="A114" s="57" t="s">
        <v>1480</v>
      </c>
      <c r="B114" s="28" t="s">
        <v>1483</v>
      </c>
      <c r="C114" s="101">
        <v>2</v>
      </c>
    </row>
    <row r="115" spans="1:3" x14ac:dyDescent="0.25">
      <c r="A115" s="57" t="s">
        <v>1481</v>
      </c>
      <c r="B115" s="28" t="s">
        <v>1484</v>
      </c>
      <c r="C115" s="101">
        <v>2</v>
      </c>
    </row>
    <row r="116" spans="1:3" x14ac:dyDescent="0.25">
      <c r="A116" s="57" t="s">
        <v>1482</v>
      </c>
      <c r="B116" s="28" t="s">
        <v>1484</v>
      </c>
      <c r="C116" s="101">
        <v>2</v>
      </c>
    </row>
    <row r="117" spans="1:3" x14ac:dyDescent="0.25">
      <c r="A117" s="57" t="s">
        <v>2002</v>
      </c>
      <c r="B117" s="28" t="s">
        <v>2005</v>
      </c>
      <c r="C117" s="101">
        <v>2</v>
      </c>
    </row>
    <row r="118" spans="1:3" x14ac:dyDescent="0.25">
      <c r="A118" s="57" t="s">
        <v>1473</v>
      </c>
      <c r="B118" s="28" t="s">
        <v>1475</v>
      </c>
      <c r="C118" s="101">
        <v>2</v>
      </c>
    </row>
    <row r="119" spans="1:3" x14ac:dyDescent="0.25">
      <c r="A119" s="57" t="s">
        <v>1474</v>
      </c>
      <c r="B119" s="28" t="s">
        <v>1475</v>
      </c>
      <c r="C119" s="101">
        <v>2</v>
      </c>
    </row>
    <row r="120" spans="1:3" s="1" customFormat="1" x14ac:dyDescent="0.25">
      <c r="A120" s="57" t="s">
        <v>32</v>
      </c>
      <c r="B120" s="28" t="s">
        <v>199</v>
      </c>
      <c r="C120" s="101">
        <v>2</v>
      </c>
    </row>
    <row r="121" spans="1:3" s="1" customFormat="1" x14ac:dyDescent="0.25">
      <c r="A121" s="57" t="s">
        <v>202</v>
      </c>
      <c r="B121" s="28" t="s">
        <v>204</v>
      </c>
      <c r="C121" s="101">
        <v>2</v>
      </c>
    </row>
    <row r="122" spans="1:3" s="1" customFormat="1" x14ac:dyDescent="0.25">
      <c r="A122" s="57" t="s">
        <v>33</v>
      </c>
      <c r="B122" s="28" t="s">
        <v>210</v>
      </c>
      <c r="C122" s="101">
        <v>2</v>
      </c>
    </row>
    <row r="123" spans="1:3" s="1" customFormat="1" x14ac:dyDescent="0.25">
      <c r="A123" s="57" t="s">
        <v>478</v>
      </c>
      <c r="B123" s="28" t="s">
        <v>480</v>
      </c>
      <c r="C123" s="101">
        <v>2</v>
      </c>
    </row>
    <row r="124" spans="1:3" x14ac:dyDescent="0.25">
      <c r="A124" s="57" t="s">
        <v>45</v>
      </c>
      <c r="B124" s="28" t="s">
        <v>233</v>
      </c>
      <c r="C124" s="101">
        <v>2</v>
      </c>
    </row>
    <row r="125" spans="1:3" x14ac:dyDescent="0.25">
      <c r="A125" s="57" t="s">
        <v>46</v>
      </c>
      <c r="B125" s="28" t="s">
        <v>1094</v>
      </c>
      <c r="C125" s="101">
        <v>2</v>
      </c>
    </row>
    <row r="126" spans="1:3" x14ac:dyDescent="0.25">
      <c r="A126" s="57" t="s">
        <v>234</v>
      </c>
      <c r="B126" s="28" t="s">
        <v>1095</v>
      </c>
      <c r="C126" s="101">
        <v>2</v>
      </c>
    </row>
    <row r="127" spans="1:3" x14ac:dyDescent="0.25">
      <c r="A127" s="82" t="s">
        <v>2352</v>
      </c>
      <c r="B127" s="30" t="s">
        <v>2353</v>
      </c>
      <c r="C127" s="52">
        <v>2</v>
      </c>
    </row>
    <row r="128" spans="1:3" x14ac:dyDescent="0.25">
      <c r="A128" s="82" t="s">
        <v>2348</v>
      </c>
      <c r="B128" s="30" t="s">
        <v>2354</v>
      </c>
      <c r="C128" s="52">
        <v>2</v>
      </c>
    </row>
    <row r="129" spans="1:3" x14ac:dyDescent="0.25">
      <c r="A129" s="82" t="s">
        <v>2349</v>
      </c>
      <c r="B129" s="30" t="s">
        <v>2354</v>
      </c>
      <c r="C129" s="52">
        <v>2</v>
      </c>
    </row>
    <row r="130" spans="1:3" x14ac:dyDescent="0.25">
      <c r="A130" s="82" t="s">
        <v>2350</v>
      </c>
      <c r="B130" s="30" t="s">
        <v>2355</v>
      </c>
      <c r="C130" s="52">
        <v>2</v>
      </c>
    </row>
    <row r="131" spans="1:3" x14ac:dyDescent="0.25">
      <c r="A131" s="82" t="s">
        <v>2351</v>
      </c>
      <c r="B131" s="30" t="s">
        <v>2355</v>
      </c>
      <c r="C131" s="52">
        <v>2</v>
      </c>
    </row>
    <row r="132" spans="1:3" x14ac:dyDescent="0.25">
      <c r="A132" s="57" t="s">
        <v>237</v>
      </c>
      <c r="B132" s="28" t="s">
        <v>239</v>
      </c>
      <c r="C132" s="101">
        <v>2</v>
      </c>
    </row>
    <row r="133" spans="1:3" x14ac:dyDescent="0.25">
      <c r="A133" s="57" t="s">
        <v>242</v>
      </c>
      <c r="B133" s="28" t="s">
        <v>241</v>
      </c>
      <c r="C133" s="101">
        <v>2</v>
      </c>
    </row>
    <row r="134" spans="1:3" x14ac:dyDescent="0.25">
      <c r="A134" s="57" t="s">
        <v>245</v>
      </c>
      <c r="B134" s="28" t="s">
        <v>244</v>
      </c>
      <c r="C134" s="101">
        <v>2</v>
      </c>
    </row>
    <row r="135" spans="1:3" x14ac:dyDescent="0.25">
      <c r="A135" s="57" t="s">
        <v>246</v>
      </c>
      <c r="B135" s="28" t="s">
        <v>244</v>
      </c>
      <c r="C135" s="101">
        <v>2</v>
      </c>
    </row>
    <row r="136" spans="1:3" x14ac:dyDescent="0.25">
      <c r="A136" s="82" t="s">
        <v>2091</v>
      </c>
      <c r="B136" s="28" t="s">
        <v>2106</v>
      </c>
      <c r="C136" s="101">
        <v>2</v>
      </c>
    </row>
    <row r="137" spans="1:3" x14ac:dyDescent="0.25">
      <c r="A137" s="82" t="s">
        <v>2092</v>
      </c>
      <c r="B137" s="28" t="s">
        <v>2107</v>
      </c>
      <c r="C137" s="101">
        <v>2</v>
      </c>
    </row>
    <row r="138" spans="1:3" x14ac:dyDescent="0.25">
      <c r="A138" s="82" t="s">
        <v>2093</v>
      </c>
      <c r="B138" s="28" t="s">
        <v>2107</v>
      </c>
      <c r="C138" s="101">
        <v>2</v>
      </c>
    </row>
    <row r="139" spans="1:3" x14ac:dyDescent="0.25">
      <c r="A139" s="82" t="s">
        <v>2094</v>
      </c>
      <c r="B139" s="28" t="s">
        <v>2108</v>
      </c>
      <c r="C139" s="101">
        <v>2</v>
      </c>
    </row>
    <row r="140" spans="1:3" x14ac:dyDescent="0.25">
      <c r="A140" s="82" t="s">
        <v>2095</v>
      </c>
      <c r="B140" s="28" t="s">
        <v>2109</v>
      </c>
      <c r="C140" s="101">
        <v>2</v>
      </c>
    </row>
    <row r="141" spans="1:3" x14ac:dyDescent="0.25">
      <c r="A141" s="82" t="s">
        <v>2096</v>
      </c>
      <c r="B141" s="28" t="s">
        <v>2110</v>
      </c>
      <c r="C141" s="101">
        <v>2</v>
      </c>
    </row>
    <row r="142" spans="1:3" x14ac:dyDescent="0.25">
      <c r="A142" s="82" t="s">
        <v>2097</v>
      </c>
      <c r="B142" s="28" t="s">
        <v>2111</v>
      </c>
      <c r="C142" s="101">
        <v>2</v>
      </c>
    </row>
    <row r="143" spans="1:3" x14ac:dyDescent="0.25">
      <c r="A143" s="82" t="s">
        <v>2098</v>
      </c>
      <c r="B143" s="28" t="s">
        <v>2112</v>
      </c>
      <c r="C143" s="101">
        <v>2</v>
      </c>
    </row>
    <row r="144" spans="1:3" x14ac:dyDescent="0.25">
      <c r="A144" s="82" t="s">
        <v>2099</v>
      </c>
      <c r="B144" s="28" t="s">
        <v>2113</v>
      </c>
      <c r="C144" s="101">
        <v>2</v>
      </c>
    </row>
    <row r="145" spans="1:3" x14ac:dyDescent="0.25">
      <c r="A145" s="82" t="s">
        <v>2100</v>
      </c>
      <c r="B145" s="28" t="s">
        <v>2114</v>
      </c>
      <c r="C145" s="101">
        <v>2</v>
      </c>
    </row>
    <row r="146" spans="1:3" x14ac:dyDescent="0.25">
      <c r="A146" s="98" t="s">
        <v>2315</v>
      </c>
      <c r="B146" s="28" t="s">
        <v>2316</v>
      </c>
      <c r="C146" s="101">
        <v>2</v>
      </c>
    </row>
    <row r="147" spans="1:3" x14ac:dyDescent="0.25">
      <c r="A147" s="82" t="s">
        <v>2101</v>
      </c>
      <c r="B147" s="28" t="s">
        <v>2115</v>
      </c>
      <c r="C147" s="101">
        <v>2</v>
      </c>
    </row>
    <row r="148" spans="1:3" x14ac:dyDescent="0.25">
      <c r="A148" s="82" t="s">
        <v>2102</v>
      </c>
      <c r="B148" s="28" t="s">
        <v>2116</v>
      </c>
      <c r="C148" s="101">
        <v>2</v>
      </c>
    </row>
    <row r="149" spans="1:3" x14ac:dyDescent="0.25">
      <c r="A149" s="82" t="s">
        <v>2128</v>
      </c>
      <c r="B149" s="28" t="s">
        <v>2130</v>
      </c>
      <c r="C149" s="101">
        <v>2</v>
      </c>
    </row>
    <row r="150" spans="1:3" x14ac:dyDescent="0.25">
      <c r="A150" s="82" t="s">
        <v>2129</v>
      </c>
      <c r="B150" s="28" t="s">
        <v>2130</v>
      </c>
      <c r="C150" s="101">
        <v>2</v>
      </c>
    </row>
    <row r="151" spans="1:3" x14ac:dyDescent="0.25">
      <c r="A151" s="57" t="s">
        <v>474</v>
      </c>
      <c r="B151" s="28" t="s">
        <v>477</v>
      </c>
      <c r="C151" s="101">
        <v>2</v>
      </c>
    </row>
    <row r="152" spans="1:3" x14ac:dyDescent="0.25">
      <c r="A152" s="57" t="s">
        <v>94</v>
      </c>
      <c r="B152" s="28" t="s">
        <v>97</v>
      </c>
      <c r="C152" s="101">
        <v>3</v>
      </c>
    </row>
    <row r="153" spans="1:3" x14ac:dyDescent="0.25">
      <c r="A153" s="57" t="s">
        <v>95</v>
      </c>
      <c r="B153" s="28" t="s">
        <v>97</v>
      </c>
      <c r="C153" s="101">
        <v>3</v>
      </c>
    </row>
    <row r="154" spans="1:3" x14ac:dyDescent="0.25">
      <c r="A154" s="57" t="s">
        <v>1546</v>
      </c>
      <c r="B154" s="28" t="s">
        <v>1550</v>
      </c>
      <c r="C154" s="101">
        <v>3</v>
      </c>
    </row>
    <row r="155" spans="1:3" x14ac:dyDescent="0.25">
      <c r="A155" s="57" t="s">
        <v>1548</v>
      </c>
      <c r="B155" s="28" t="s">
        <v>1549</v>
      </c>
      <c r="C155" s="101">
        <v>3</v>
      </c>
    </row>
    <row r="156" spans="1:3" x14ac:dyDescent="0.25">
      <c r="A156" s="57" t="s">
        <v>1547</v>
      </c>
      <c r="B156" s="28" t="s">
        <v>1549</v>
      </c>
      <c r="C156" s="101">
        <v>3</v>
      </c>
    </row>
    <row r="157" spans="1:3" x14ac:dyDescent="0.25">
      <c r="A157" s="57" t="s">
        <v>1551</v>
      </c>
      <c r="B157" s="28" t="s">
        <v>1552</v>
      </c>
      <c r="C157" s="101">
        <v>3</v>
      </c>
    </row>
    <row r="158" spans="1:3" x14ac:dyDescent="0.25">
      <c r="A158" s="57" t="s">
        <v>1553</v>
      </c>
      <c r="B158" s="28" t="s">
        <v>1552</v>
      </c>
      <c r="C158" s="101">
        <v>3</v>
      </c>
    </row>
    <row r="159" spans="1:3" x14ac:dyDescent="0.25">
      <c r="A159" s="82" t="s">
        <v>448</v>
      </c>
      <c r="B159" s="28" t="s">
        <v>1358</v>
      </c>
      <c r="C159" s="101">
        <v>3</v>
      </c>
    </row>
    <row r="160" spans="1:3" x14ac:dyDescent="0.25">
      <c r="A160" s="57" t="s">
        <v>314</v>
      </c>
      <c r="B160" s="28" t="s">
        <v>315</v>
      </c>
      <c r="C160" s="101">
        <v>3</v>
      </c>
    </row>
    <row r="161" spans="1:3" x14ac:dyDescent="0.25">
      <c r="A161" s="57" t="s">
        <v>313</v>
      </c>
      <c r="B161" s="28" t="s">
        <v>315</v>
      </c>
      <c r="C161" s="101">
        <v>3</v>
      </c>
    </row>
    <row r="162" spans="1:3" x14ac:dyDescent="0.25">
      <c r="A162" s="82" t="s">
        <v>449</v>
      </c>
      <c r="B162" s="28" t="s">
        <v>1359</v>
      </c>
      <c r="C162" s="101">
        <v>3</v>
      </c>
    </row>
    <row r="163" spans="1:3" x14ac:dyDescent="0.25">
      <c r="A163" s="57" t="s">
        <v>1675</v>
      </c>
      <c r="B163" s="28" t="s">
        <v>218</v>
      </c>
      <c r="C163" s="101">
        <v>3</v>
      </c>
    </row>
    <row r="164" spans="1:3" x14ac:dyDescent="0.25">
      <c r="A164" s="57" t="s">
        <v>1676</v>
      </c>
      <c r="B164" s="28" t="s">
        <v>218</v>
      </c>
      <c r="C164" s="101">
        <v>3</v>
      </c>
    </row>
    <row r="165" spans="1:3" x14ac:dyDescent="0.25">
      <c r="A165" s="57" t="s">
        <v>79</v>
      </c>
      <c r="B165" s="28" t="s">
        <v>213</v>
      </c>
      <c r="C165" s="101">
        <v>3</v>
      </c>
    </row>
    <row r="166" spans="1:3" x14ac:dyDescent="0.25">
      <c r="A166" s="57" t="s">
        <v>80</v>
      </c>
      <c r="B166" s="28" t="s">
        <v>213</v>
      </c>
      <c r="C166" s="101">
        <v>3</v>
      </c>
    </row>
    <row r="167" spans="1:3" x14ac:dyDescent="0.25">
      <c r="A167" s="57" t="s">
        <v>81</v>
      </c>
      <c r="B167" s="28" t="s">
        <v>216</v>
      </c>
      <c r="C167" s="101">
        <v>3</v>
      </c>
    </row>
    <row r="168" spans="1:3" x14ac:dyDescent="0.25">
      <c r="A168" s="57" t="s">
        <v>82</v>
      </c>
      <c r="B168" s="28" t="s">
        <v>216</v>
      </c>
      <c r="C168" s="101">
        <v>3</v>
      </c>
    </row>
    <row r="169" spans="1:3" x14ac:dyDescent="0.25">
      <c r="A169" s="57" t="s">
        <v>83</v>
      </c>
      <c r="B169" s="28" t="s">
        <v>220</v>
      </c>
      <c r="C169" s="101">
        <v>3</v>
      </c>
    </row>
    <row r="170" spans="1:3" x14ac:dyDescent="0.25">
      <c r="A170" s="57" t="s">
        <v>84</v>
      </c>
      <c r="B170" s="28" t="s">
        <v>220</v>
      </c>
      <c r="C170" s="101">
        <v>3</v>
      </c>
    </row>
    <row r="171" spans="1:3" x14ac:dyDescent="0.25">
      <c r="A171" s="57" t="s">
        <v>85</v>
      </c>
      <c r="B171" s="28" t="s">
        <v>222</v>
      </c>
      <c r="C171" s="101">
        <v>3</v>
      </c>
    </row>
    <row r="172" spans="1:3" x14ac:dyDescent="0.25">
      <c r="A172" s="57" t="s">
        <v>86</v>
      </c>
      <c r="B172" s="28" t="s">
        <v>165</v>
      </c>
      <c r="C172" s="101">
        <v>3</v>
      </c>
    </row>
    <row r="173" spans="1:3" x14ac:dyDescent="0.25">
      <c r="A173" s="57" t="s">
        <v>87</v>
      </c>
      <c r="B173" s="28" t="s">
        <v>170</v>
      </c>
      <c r="C173" s="101">
        <v>3</v>
      </c>
    </row>
    <row r="174" spans="1:3" x14ac:dyDescent="0.25">
      <c r="A174" s="57" t="s">
        <v>469</v>
      </c>
      <c r="B174" s="28" t="s">
        <v>173</v>
      </c>
      <c r="C174" s="101">
        <v>3</v>
      </c>
    </row>
    <row r="175" spans="1:3" x14ac:dyDescent="0.25">
      <c r="A175" s="57" t="s">
        <v>88</v>
      </c>
      <c r="B175" s="28" t="s">
        <v>175</v>
      </c>
      <c r="C175" s="101">
        <v>3</v>
      </c>
    </row>
    <row r="176" spans="1:3" x14ac:dyDescent="0.25">
      <c r="A176" s="57" t="s">
        <v>89</v>
      </c>
      <c r="B176" s="28" t="s">
        <v>176</v>
      </c>
      <c r="C176" s="101">
        <v>3</v>
      </c>
    </row>
    <row r="177" spans="1:3" x14ac:dyDescent="0.25">
      <c r="A177" s="57" t="s">
        <v>90</v>
      </c>
      <c r="B177" s="28" t="s">
        <v>163</v>
      </c>
      <c r="C177" s="101">
        <v>3</v>
      </c>
    </row>
    <row r="178" spans="1:3" x14ac:dyDescent="0.25">
      <c r="A178" s="57" t="s">
        <v>91</v>
      </c>
      <c r="B178" s="28" t="s">
        <v>156</v>
      </c>
      <c r="C178" s="101">
        <v>3</v>
      </c>
    </row>
    <row r="179" spans="1:3" x14ac:dyDescent="0.25">
      <c r="A179" s="57" t="s">
        <v>92</v>
      </c>
      <c r="B179" s="28" t="s">
        <v>157</v>
      </c>
      <c r="C179" s="101">
        <v>3</v>
      </c>
    </row>
    <row r="180" spans="1:3" x14ac:dyDescent="0.25">
      <c r="A180" s="57" t="s">
        <v>93</v>
      </c>
      <c r="B180" s="28" t="s">
        <v>157</v>
      </c>
      <c r="C180" s="101">
        <v>3</v>
      </c>
    </row>
    <row r="181" spans="1:3" x14ac:dyDescent="0.25">
      <c r="A181" s="57" t="s">
        <v>350</v>
      </c>
      <c r="B181" s="32" t="s">
        <v>352</v>
      </c>
      <c r="C181" s="101">
        <v>4</v>
      </c>
    </row>
    <row r="182" spans="1:3" x14ac:dyDescent="0.25">
      <c r="A182" s="57" t="s">
        <v>351</v>
      </c>
      <c r="B182" s="32" t="s">
        <v>352</v>
      </c>
      <c r="C182" s="101">
        <v>4</v>
      </c>
    </row>
    <row r="183" spans="1:3" x14ac:dyDescent="0.25">
      <c r="A183" s="57" t="s">
        <v>47</v>
      </c>
      <c r="B183" s="28" t="s">
        <v>103</v>
      </c>
      <c r="C183" s="101">
        <v>4</v>
      </c>
    </row>
    <row r="184" spans="1:3" x14ac:dyDescent="0.25">
      <c r="A184" s="57" t="s">
        <v>104</v>
      </c>
      <c r="B184" s="28" t="s">
        <v>103</v>
      </c>
      <c r="C184" s="101">
        <v>4</v>
      </c>
    </row>
    <row r="185" spans="1:3" x14ac:dyDescent="0.25">
      <c r="A185" s="57" t="s">
        <v>105</v>
      </c>
      <c r="B185" s="28" t="s">
        <v>103</v>
      </c>
      <c r="C185" s="101">
        <v>4</v>
      </c>
    </row>
    <row r="186" spans="1:3" x14ac:dyDescent="0.25">
      <c r="A186" s="57" t="s">
        <v>48</v>
      </c>
      <c r="B186" s="28" t="s">
        <v>101</v>
      </c>
      <c r="C186" s="101">
        <v>4</v>
      </c>
    </row>
    <row r="187" spans="1:3" x14ac:dyDescent="0.25">
      <c r="A187" s="57" t="s">
        <v>49</v>
      </c>
      <c r="B187" s="28" t="s">
        <v>100</v>
      </c>
      <c r="C187" s="101">
        <v>4</v>
      </c>
    </row>
    <row r="188" spans="1:3" x14ac:dyDescent="0.25">
      <c r="A188" s="57" t="s">
        <v>50</v>
      </c>
      <c r="B188" s="28" t="s">
        <v>100</v>
      </c>
      <c r="C188" s="101">
        <v>4</v>
      </c>
    </row>
    <row r="189" spans="1:3" x14ac:dyDescent="0.25">
      <c r="A189" s="57" t="s">
        <v>318</v>
      </c>
      <c r="B189" s="32" t="s">
        <v>321</v>
      </c>
      <c r="C189" s="101">
        <v>4</v>
      </c>
    </row>
    <row r="190" spans="1:3" x14ac:dyDescent="0.25">
      <c r="A190" s="57" t="s">
        <v>319</v>
      </c>
      <c r="B190" s="32" t="s">
        <v>323</v>
      </c>
      <c r="C190" s="101">
        <v>4</v>
      </c>
    </row>
    <row r="191" spans="1:3" x14ac:dyDescent="0.25">
      <c r="A191" s="57" t="s">
        <v>322</v>
      </c>
      <c r="B191" s="32" t="s">
        <v>323</v>
      </c>
      <c r="C191" s="101">
        <v>4</v>
      </c>
    </row>
    <row r="192" spans="1:3" x14ac:dyDescent="0.25">
      <c r="A192" s="57" t="s">
        <v>51</v>
      </c>
      <c r="B192" s="28" t="s">
        <v>243</v>
      </c>
      <c r="C192" s="101">
        <v>4</v>
      </c>
    </row>
    <row r="193" spans="1:3" x14ac:dyDescent="0.25">
      <c r="A193" s="57" t="s">
        <v>180</v>
      </c>
      <c r="B193" s="28" t="s">
        <v>183</v>
      </c>
      <c r="C193" s="101">
        <v>4</v>
      </c>
    </row>
    <row r="194" spans="1:3" x14ac:dyDescent="0.25">
      <c r="A194" s="57" t="s">
        <v>179</v>
      </c>
      <c r="B194" s="28" t="s">
        <v>185</v>
      </c>
      <c r="C194" s="101">
        <v>4</v>
      </c>
    </row>
    <row r="195" spans="1:3" x14ac:dyDescent="0.25">
      <c r="A195" s="57" t="s">
        <v>181</v>
      </c>
      <c r="B195" s="28" t="s">
        <v>183</v>
      </c>
      <c r="C195" s="101">
        <v>4</v>
      </c>
    </row>
    <row r="196" spans="1:3" x14ac:dyDescent="0.25">
      <c r="A196" s="103" t="s">
        <v>181</v>
      </c>
      <c r="B196" s="104" t="s">
        <v>185</v>
      </c>
      <c r="C196" s="105">
        <v>4</v>
      </c>
    </row>
  </sheetData>
  <sortState ref="A2:C196">
    <sortCondition ref="C2:C196"/>
    <sortCondition ref="A2:A196"/>
  </sortState>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25"/>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32.140625" customWidth="1"/>
    <col min="2" max="2" width="72.140625" bestFit="1" customWidth="1"/>
    <col min="3" max="3" width="49.42578125" bestFit="1" customWidth="1"/>
  </cols>
  <sheetData>
    <row r="1" spans="1:3" x14ac:dyDescent="0.25">
      <c r="A1" s="60" t="s">
        <v>2</v>
      </c>
      <c r="B1" s="86" t="s">
        <v>63</v>
      </c>
      <c r="C1" s="54" t="s">
        <v>64</v>
      </c>
    </row>
    <row r="2" spans="1:3" x14ac:dyDescent="0.25">
      <c r="A2" s="83" t="s">
        <v>488</v>
      </c>
      <c r="B2" s="31" t="s">
        <v>489</v>
      </c>
      <c r="C2" s="73" t="s">
        <v>65</v>
      </c>
    </row>
    <row r="3" spans="1:3" x14ac:dyDescent="0.25">
      <c r="A3" s="82" t="s">
        <v>19</v>
      </c>
      <c r="B3" s="30" t="s">
        <v>60</v>
      </c>
      <c r="C3" s="52" t="s">
        <v>65</v>
      </c>
    </row>
    <row r="4" spans="1:3" x14ac:dyDescent="0.25">
      <c r="A4" s="83" t="s">
        <v>2338</v>
      </c>
      <c r="B4" s="31" t="s">
        <v>2340</v>
      </c>
      <c r="C4" s="73" t="s">
        <v>2341</v>
      </c>
    </row>
    <row r="5" spans="1:3" x14ac:dyDescent="0.25">
      <c r="A5" s="83" t="s">
        <v>187</v>
      </c>
      <c r="B5" s="31" t="s">
        <v>189</v>
      </c>
      <c r="C5" s="73" t="s">
        <v>65</v>
      </c>
    </row>
    <row r="6" spans="1:3" x14ac:dyDescent="0.25">
      <c r="A6" s="126" t="s">
        <v>2613</v>
      </c>
      <c r="B6" s="127" t="s">
        <v>2614</v>
      </c>
      <c r="C6" s="128" t="s">
        <v>65</v>
      </c>
    </row>
    <row r="7" spans="1:3" x14ac:dyDescent="0.25">
      <c r="A7" s="83" t="s">
        <v>320</v>
      </c>
      <c r="B7" s="31" t="s">
        <v>324</v>
      </c>
      <c r="C7" s="73" t="s">
        <v>66</v>
      </c>
    </row>
    <row r="8" spans="1:3" x14ac:dyDescent="0.25">
      <c r="A8" s="82" t="s">
        <v>23</v>
      </c>
      <c r="B8" s="30" t="s">
        <v>2576</v>
      </c>
      <c r="C8" s="52" t="s">
        <v>65</v>
      </c>
    </row>
    <row r="9" spans="1:3" x14ac:dyDescent="0.25">
      <c r="A9" s="83" t="s">
        <v>2131</v>
      </c>
      <c r="B9" s="31" t="s">
        <v>2132</v>
      </c>
      <c r="C9" s="73" t="s">
        <v>66</v>
      </c>
    </row>
    <row r="10" spans="1:3" x14ac:dyDescent="0.25">
      <c r="A10" s="83" t="s">
        <v>209</v>
      </c>
      <c r="B10" s="31" t="s">
        <v>211</v>
      </c>
      <c r="C10" s="73" t="s">
        <v>65</v>
      </c>
    </row>
    <row r="11" spans="1:3" x14ac:dyDescent="0.25">
      <c r="A11" s="82" t="s">
        <v>22</v>
      </c>
      <c r="B11" s="30" t="s">
        <v>2577</v>
      </c>
      <c r="C11" s="52" t="s">
        <v>65</v>
      </c>
    </row>
    <row r="12" spans="1:3" x14ac:dyDescent="0.25">
      <c r="A12" s="82" t="s">
        <v>2502</v>
      </c>
      <c r="B12" s="30" t="s">
        <v>2504</v>
      </c>
      <c r="C12" s="52" t="s">
        <v>65</v>
      </c>
    </row>
    <row r="13" spans="1:3" x14ac:dyDescent="0.25">
      <c r="A13" s="82" t="s">
        <v>20</v>
      </c>
      <c r="B13" s="30" t="s">
        <v>62</v>
      </c>
      <c r="C13" s="52" t="s">
        <v>66</v>
      </c>
    </row>
    <row r="14" spans="1:3" x14ac:dyDescent="0.25">
      <c r="A14" s="83" t="s">
        <v>102</v>
      </c>
      <c r="B14" s="31" t="s">
        <v>2578</v>
      </c>
      <c r="C14" s="73" t="s">
        <v>65</v>
      </c>
    </row>
    <row r="15" spans="1:3" x14ac:dyDescent="0.25">
      <c r="A15" s="83" t="s">
        <v>106</v>
      </c>
      <c r="B15" s="31" t="s">
        <v>107</v>
      </c>
      <c r="C15" s="73" t="s">
        <v>65</v>
      </c>
    </row>
    <row r="16" spans="1:3" x14ac:dyDescent="0.25">
      <c r="A16" s="83" t="s">
        <v>1734</v>
      </c>
      <c r="B16" s="31" t="s">
        <v>1740</v>
      </c>
      <c r="C16" s="73" t="s">
        <v>1741</v>
      </c>
    </row>
    <row r="17" spans="1:3" x14ac:dyDescent="0.25">
      <c r="A17" s="83" t="s">
        <v>134</v>
      </c>
      <c r="B17" s="31" t="s">
        <v>135</v>
      </c>
      <c r="C17" s="73" t="s">
        <v>136</v>
      </c>
    </row>
    <row r="18" spans="1:3" x14ac:dyDescent="0.25">
      <c r="A18" s="83" t="s">
        <v>96</v>
      </c>
      <c r="B18" s="31" t="s">
        <v>2579</v>
      </c>
      <c r="C18" s="73" t="s">
        <v>65</v>
      </c>
    </row>
    <row r="19" spans="1:3" x14ac:dyDescent="0.25">
      <c r="A19" s="82" t="s">
        <v>21</v>
      </c>
      <c r="B19" s="30" t="s">
        <v>2580</v>
      </c>
      <c r="C19" s="52" t="s">
        <v>65</v>
      </c>
    </row>
    <row r="20" spans="1:3" x14ac:dyDescent="0.25">
      <c r="A20" s="83" t="s">
        <v>200</v>
      </c>
      <c r="B20" s="31" t="s">
        <v>203</v>
      </c>
      <c r="C20" s="73" t="s">
        <v>65</v>
      </c>
    </row>
    <row r="21" spans="1:3" x14ac:dyDescent="0.25">
      <c r="A21" s="83" t="s">
        <v>201</v>
      </c>
      <c r="B21" s="31" t="s">
        <v>205</v>
      </c>
      <c r="C21" s="73" t="s">
        <v>65</v>
      </c>
    </row>
    <row r="22" spans="1:3" x14ac:dyDescent="0.25">
      <c r="A22" s="83" t="s">
        <v>214</v>
      </c>
      <c r="B22" s="31" t="s">
        <v>2581</v>
      </c>
      <c r="C22" s="73" t="s">
        <v>65</v>
      </c>
    </row>
    <row r="23" spans="1:3" x14ac:dyDescent="0.25">
      <c r="A23" s="83" t="s">
        <v>177</v>
      </c>
      <c r="B23" s="31" t="s">
        <v>178</v>
      </c>
      <c r="C23" s="73" t="s">
        <v>65</v>
      </c>
    </row>
    <row r="24" spans="1:3" x14ac:dyDescent="0.25">
      <c r="A24" s="82" t="s">
        <v>2503</v>
      </c>
      <c r="B24" s="30" t="s">
        <v>2505</v>
      </c>
      <c r="C24" s="52" t="s">
        <v>65</v>
      </c>
    </row>
    <row r="25" spans="1:3" x14ac:dyDescent="0.25">
      <c r="A25" s="85" t="s">
        <v>668</v>
      </c>
      <c r="B25" s="106" t="s">
        <v>2569</v>
      </c>
      <c r="C25" s="107" t="s">
        <v>2570</v>
      </c>
    </row>
  </sheetData>
  <sortState ref="A2:C24">
    <sortCondition ref="A2:A24"/>
  </sortState>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40"/>
  <sheetViews>
    <sheetView showGridLines="0" zoomScale="70" zoomScaleNormal="70" workbookViewId="0"/>
  </sheetViews>
  <sheetFormatPr defaultRowHeight="15" x14ac:dyDescent="0.25"/>
  <cols>
    <col min="1" max="1" width="80.85546875" customWidth="1"/>
    <col min="2" max="2" width="7.5703125" style="6" customWidth="1"/>
    <col min="3" max="3" width="10.140625" style="15" customWidth="1"/>
  </cols>
  <sheetData>
    <row r="1" spans="1:3" x14ac:dyDescent="0.25">
      <c r="A1" s="60" t="s">
        <v>0</v>
      </c>
      <c r="B1" s="61" t="s">
        <v>59</v>
      </c>
      <c r="C1" s="62" t="s">
        <v>2600</v>
      </c>
    </row>
    <row r="2" spans="1:3" x14ac:dyDescent="0.25">
      <c r="A2" s="113" t="s">
        <v>261</v>
      </c>
      <c r="B2" s="119">
        <f>VLOOKUP(A2,_RESOURCE_MAP[],3,FALSE)</f>
        <v>2</v>
      </c>
      <c r="C2" s="115" t="s">
        <v>2610</v>
      </c>
    </row>
    <row r="3" spans="1:3" x14ac:dyDescent="0.25">
      <c r="A3" s="113" t="s">
        <v>263</v>
      </c>
      <c r="B3" s="119">
        <f>VLOOKUP(A3,_RESOURCE_MAP[],3,FALSE)</f>
        <v>2</v>
      </c>
      <c r="C3" s="115" t="s">
        <v>2610</v>
      </c>
    </row>
    <row r="4" spans="1:3" x14ac:dyDescent="0.25">
      <c r="A4" s="113" t="s">
        <v>264</v>
      </c>
      <c r="B4" s="119">
        <f>VLOOKUP(A4,_RESOURCE_MAP[],3,FALSE)</f>
        <v>2</v>
      </c>
      <c r="C4" s="115" t="s">
        <v>2610</v>
      </c>
    </row>
    <row r="5" spans="1:3" x14ac:dyDescent="0.25">
      <c r="A5" s="113" t="s">
        <v>1960</v>
      </c>
      <c r="B5" s="119">
        <f>VLOOKUP(A5,_RESOURCE_MAP[],3,FALSE)</f>
        <v>2</v>
      </c>
      <c r="C5" s="115" t="s">
        <v>2610</v>
      </c>
    </row>
    <row r="6" spans="1:3" x14ac:dyDescent="0.25">
      <c r="A6" s="113" t="s">
        <v>1961</v>
      </c>
      <c r="B6" s="119">
        <f>VLOOKUP(A6,_RESOURCE_MAP[],3,FALSE)</f>
        <v>2</v>
      </c>
      <c r="C6" s="115" t="s">
        <v>2610</v>
      </c>
    </row>
    <row r="7" spans="1:3" x14ac:dyDescent="0.25">
      <c r="A7" s="113" t="s">
        <v>262</v>
      </c>
      <c r="B7" s="119">
        <f>VLOOKUP(A7,_RESOURCE_MAP[],3,FALSE)</f>
        <v>2</v>
      </c>
      <c r="C7" s="115" t="s">
        <v>2611</v>
      </c>
    </row>
    <row r="8" spans="1:3" x14ac:dyDescent="0.25">
      <c r="A8" s="113" t="s">
        <v>2236</v>
      </c>
      <c r="B8" s="114">
        <f>VLOOKUP(A8,_RESOURCE_MAP[],3,FALSE)</f>
        <v>2</v>
      </c>
      <c r="C8" s="115" t="s">
        <v>2609</v>
      </c>
    </row>
    <row r="9" spans="1:3" x14ac:dyDescent="0.25">
      <c r="A9" s="113" t="s">
        <v>2282</v>
      </c>
      <c r="B9" s="114">
        <f>VLOOKUP(A9,_RESOURCE_MAP[],3,FALSE)</f>
        <v>2</v>
      </c>
      <c r="C9" s="115" t="s">
        <v>2609</v>
      </c>
    </row>
    <row r="10" spans="1:3" x14ac:dyDescent="0.25">
      <c r="A10" s="113" t="s">
        <v>2283</v>
      </c>
      <c r="B10" s="114">
        <f>VLOOKUP(A10,_RESOURCE_MAP[],3,FALSE)</f>
        <v>2</v>
      </c>
      <c r="C10" s="115" t="s">
        <v>2609</v>
      </c>
    </row>
    <row r="11" spans="1:3" x14ac:dyDescent="0.25">
      <c r="A11" s="113" t="s">
        <v>2284</v>
      </c>
      <c r="B11" s="114">
        <f>VLOOKUP(A11,_RESOURCE_MAP[],3,FALSE)</f>
        <v>2</v>
      </c>
      <c r="C11" s="115" t="s">
        <v>2609</v>
      </c>
    </row>
    <row r="12" spans="1:3" x14ac:dyDescent="0.25">
      <c r="A12" s="113" t="s">
        <v>2285</v>
      </c>
      <c r="B12" s="114">
        <f>VLOOKUP(A12,_RESOURCE_MAP[],3,FALSE)</f>
        <v>2</v>
      </c>
      <c r="C12" s="115" t="s">
        <v>2609</v>
      </c>
    </row>
    <row r="13" spans="1:3" x14ac:dyDescent="0.25">
      <c r="A13" s="57" t="s">
        <v>2352</v>
      </c>
      <c r="B13" s="41">
        <f>VLOOKUP(A13,_RESOURCE_MAP[],3,FALSE)</f>
        <v>2</v>
      </c>
      <c r="C13" s="59" t="s">
        <v>2353</v>
      </c>
    </row>
    <row r="14" spans="1:3" x14ac:dyDescent="0.25">
      <c r="A14" s="58" t="s">
        <v>2348</v>
      </c>
      <c r="B14" s="41">
        <f>VLOOKUP(A14,_RESOURCE_MAP[],3,FALSE)</f>
        <v>2</v>
      </c>
      <c r="C14" s="59" t="s">
        <v>2353</v>
      </c>
    </row>
    <row r="15" spans="1:3" x14ac:dyDescent="0.25">
      <c r="A15" s="58" t="s">
        <v>2349</v>
      </c>
      <c r="B15" s="41">
        <f>VLOOKUP(A15,_RESOURCE_MAP[],3,FALSE)</f>
        <v>2</v>
      </c>
      <c r="C15" s="59" t="s">
        <v>2353</v>
      </c>
    </row>
    <row r="16" spans="1:3" x14ac:dyDescent="0.25">
      <c r="A16" s="58" t="s">
        <v>2350</v>
      </c>
      <c r="B16" s="41">
        <f>VLOOKUP(A16,_RESOURCE_MAP[],3,FALSE)</f>
        <v>2</v>
      </c>
      <c r="C16" s="59" t="s">
        <v>2353</v>
      </c>
    </row>
    <row r="17" spans="1:3" x14ac:dyDescent="0.25">
      <c r="A17" s="58" t="s">
        <v>2351</v>
      </c>
      <c r="B17" s="41">
        <f>VLOOKUP(A17,_RESOURCE_MAP[],3,FALSE)</f>
        <v>2</v>
      </c>
      <c r="C17" s="59" t="s">
        <v>2353</v>
      </c>
    </row>
    <row r="18" spans="1:3" x14ac:dyDescent="0.25">
      <c r="A18" s="113" t="s">
        <v>318</v>
      </c>
      <c r="B18" s="119">
        <f>VLOOKUP(A18,_RESOURCE_MAP[],3,FALSE)</f>
        <v>4</v>
      </c>
      <c r="C18" s="115" t="s">
        <v>321</v>
      </c>
    </row>
    <row r="19" spans="1:3" x14ac:dyDescent="0.25">
      <c r="A19" s="113" t="s">
        <v>319</v>
      </c>
      <c r="B19" s="119">
        <f>VLOOKUP(A19,_RESOURCE_MAP[],3,FALSE)</f>
        <v>4</v>
      </c>
      <c r="C19" s="115" t="s">
        <v>321</v>
      </c>
    </row>
    <row r="20" spans="1:3" x14ac:dyDescent="0.25">
      <c r="B20"/>
      <c r="C20"/>
    </row>
    <row r="21" spans="1:3" x14ac:dyDescent="0.25">
      <c r="B21"/>
      <c r="C21"/>
    </row>
    <row r="22" spans="1:3" x14ac:dyDescent="0.25">
      <c r="B22"/>
      <c r="C22"/>
    </row>
    <row r="23" spans="1:3" x14ac:dyDescent="0.25">
      <c r="B23"/>
      <c r="C23"/>
    </row>
    <row r="24" spans="1:3" x14ac:dyDescent="0.25">
      <c r="B24"/>
      <c r="C24"/>
    </row>
    <row r="25" spans="1:3" x14ac:dyDescent="0.25">
      <c r="B25"/>
      <c r="C25"/>
    </row>
    <row r="26" spans="1:3" x14ac:dyDescent="0.25">
      <c r="B26"/>
      <c r="C26"/>
    </row>
    <row r="27" spans="1:3" x14ac:dyDescent="0.25">
      <c r="B27"/>
      <c r="C27"/>
    </row>
    <row r="28" spans="1:3" x14ac:dyDescent="0.25">
      <c r="B28"/>
      <c r="C28"/>
    </row>
    <row r="29" spans="1:3" x14ac:dyDescent="0.25">
      <c r="B29"/>
      <c r="C29"/>
    </row>
    <row r="30" spans="1:3" x14ac:dyDescent="0.25">
      <c r="B30"/>
      <c r="C30"/>
    </row>
    <row r="31" spans="1:3" x14ac:dyDescent="0.25">
      <c r="B31"/>
      <c r="C31"/>
    </row>
    <row r="32" spans="1: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autoPageBreaks="0"/>
  </sheetPr>
  <dimension ref="A1:B484"/>
  <sheetViews>
    <sheetView showGridLines="0" zoomScale="70" zoomScaleNormal="70" workbookViewId="0"/>
  </sheetViews>
  <sheetFormatPr defaultColWidth="8.85546875" defaultRowHeight="15" x14ac:dyDescent="0.25"/>
  <cols>
    <col min="1" max="1" width="57.85546875" customWidth="1"/>
    <col min="2" max="2" width="49.140625" customWidth="1"/>
  </cols>
  <sheetData>
    <row r="1" spans="1:2" x14ac:dyDescent="0.25">
      <c r="A1" s="60" t="s">
        <v>550</v>
      </c>
      <c r="B1" s="54" t="s">
        <v>3</v>
      </c>
    </row>
    <row r="2" spans="1:2" x14ac:dyDescent="0.25">
      <c r="A2" s="82" t="s">
        <v>2178</v>
      </c>
      <c r="B2" s="52" t="s">
        <v>2179</v>
      </c>
    </row>
    <row r="3" spans="1:2" x14ac:dyDescent="0.25">
      <c r="A3" s="82" t="s">
        <v>1174</v>
      </c>
      <c r="B3" s="52" t="s">
        <v>1178</v>
      </c>
    </row>
    <row r="4" spans="1:2" x14ac:dyDescent="0.25">
      <c r="A4" s="82" t="s">
        <v>826</v>
      </c>
      <c r="B4" s="52" t="s">
        <v>1153</v>
      </c>
    </row>
    <row r="5" spans="1:2" x14ac:dyDescent="0.25">
      <c r="A5" s="82" t="s">
        <v>825</v>
      </c>
      <c r="B5" s="52" t="s">
        <v>1152</v>
      </c>
    </row>
    <row r="6" spans="1:2" x14ac:dyDescent="0.25">
      <c r="A6" s="82" t="s">
        <v>829</v>
      </c>
      <c r="B6" s="52" t="s">
        <v>1156</v>
      </c>
    </row>
    <row r="7" spans="1:2" x14ac:dyDescent="0.25">
      <c r="A7" s="82" t="s">
        <v>828</v>
      </c>
      <c r="B7" s="52" t="s">
        <v>1155</v>
      </c>
    </row>
    <row r="8" spans="1:2" x14ac:dyDescent="0.25">
      <c r="A8" s="82" t="s">
        <v>827</v>
      </c>
      <c r="B8" s="52" t="s">
        <v>1154</v>
      </c>
    </row>
    <row r="9" spans="1:2" x14ac:dyDescent="0.25">
      <c r="A9" s="82" t="s">
        <v>832</v>
      </c>
      <c r="B9" s="52" t="s">
        <v>1159</v>
      </c>
    </row>
    <row r="10" spans="1:2" x14ac:dyDescent="0.25">
      <c r="A10" s="82" t="s">
        <v>603</v>
      </c>
      <c r="B10" s="52" t="s">
        <v>883</v>
      </c>
    </row>
    <row r="11" spans="1:2" x14ac:dyDescent="0.25">
      <c r="A11" s="82" t="s">
        <v>1638</v>
      </c>
      <c r="B11" s="52" t="s">
        <v>1004</v>
      </c>
    </row>
    <row r="12" spans="1:2" x14ac:dyDescent="0.25">
      <c r="A12" s="82" t="s">
        <v>1636</v>
      </c>
      <c r="B12" s="52" t="s">
        <v>1010</v>
      </c>
    </row>
    <row r="13" spans="1:2" x14ac:dyDescent="0.25">
      <c r="A13" s="82" t="s">
        <v>1635</v>
      </c>
      <c r="B13" s="52" t="s">
        <v>1009</v>
      </c>
    </row>
    <row r="14" spans="1:2" x14ac:dyDescent="0.25">
      <c r="A14" s="82" t="s">
        <v>1532</v>
      </c>
      <c r="B14" s="52" t="s">
        <v>892</v>
      </c>
    </row>
    <row r="15" spans="1:2" x14ac:dyDescent="0.25">
      <c r="A15" s="82" t="s">
        <v>646</v>
      </c>
      <c r="B15" s="52" t="s">
        <v>971</v>
      </c>
    </row>
    <row r="16" spans="1:2" x14ac:dyDescent="0.25">
      <c r="A16" s="82" t="s">
        <v>2136</v>
      </c>
      <c r="B16" s="52" t="s">
        <v>2155</v>
      </c>
    </row>
    <row r="17" spans="1:2" x14ac:dyDescent="0.25">
      <c r="A17" s="82" t="s">
        <v>577</v>
      </c>
      <c r="B17" s="52" t="s">
        <v>956</v>
      </c>
    </row>
    <row r="18" spans="1:2" x14ac:dyDescent="0.25">
      <c r="A18" s="82" t="s">
        <v>615</v>
      </c>
      <c r="B18" s="52" t="s">
        <v>1064</v>
      </c>
    </row>
    <row r="19" spans="1:2" x14ac:dyDescent="0.25">
      <c r="A19" s="82" t="s">
        <v>2572</v>
      </c>
      <c r="B19" s="52" t="s">
        <v>2573</v>
      </c>
    </row>
    <row r="20" spans="1:2" x14ac:dyDescent="0.25">
      <c r="A20" s="82" t="s">
        <v>2405</v>
      </c>
      <c r="B20" s="52" t="s">
        <v>2415</v>
      </c>
    </row>
    <row r="21" spans="1:2" x14ac:dyDescent="0.25">
      <c r="A21" s="82" t="s">
        <v>720</v>
      </c>
      <c r="B21" s="52" t="s">
        <v>1084</v>
      </c>
    </row>
    <row r="22" spans="1:2" x14ac:dyDescent="0.25">
      <c r="A22" s="82" t="s">
        <v>715</v>
      </c>
      <c r="B22" s="52" t="s">
        <v>1091</v>
      </c>
    </row>
    <row r="23" spans="1:2" x14ac:dyDescent="0.25">
      <c r="A23" s="82" t="s">
        <v>716</v>
      </c>
      <c r="B23" s="52" t="s">
        <v>1092</v>
      </c>
    </row>
    <row r="24" spans="1:2" x14ac:dyDescent="0.25">
      <c r="A24" s="82" t="s">
        <v>755</v>
      </c>
      <c r="B24" s="52" t="s">
        <v>1016</v>
      </c>
    </row>
    <row r="25" spans="1:2" x14ac:dyDescent="0.25">
      <c r="A25" s="82" t="s">
        <v>869</v>
      </c>
      <c r="B25" s="52" t="s">
        <v>1056</v>
      </c>
    </row>
    <row r="26" spans="1:2" x14ac:dyDescent="0.25">
      <c r="A26" s="82" t="s">
        <v>870</v>
      </c>
      <c r="B26" s="52" t="s">
        <v>1057</v>
      </c>
    </row>
    <row r="27" spans="1:2" x14ac:dyDescent="0.25">
      <c r="A27" s="82" t="s">
        <v>761</v>
      </c>
      <c r="B27" s="52" t="s">
        <v>1160</v>
      </c>
    </row>
    <row r="28" spans="1:2" x14ac:dyDescent="0.25">
      <c r="A28" s="82" t="s">
        <v>762</v>
      </c>
      <c r="B28" s="52" t="s">
        <v>1161</v>
      </c>
    </row>
    <row r="29" spans="1:2" x14ac:dyDescent="0.25">
      <c r="A29" s="82" t="s">
        <v>763</v>
      </c>
      <c r="B29" s="52" t="s">
        <v>1162</v>
      </c>
    </row>
    <row r="30" spans="1:2" x14ac:dyDescent="0.25">
      <c r="A30" s="82" t="s">
        <v>850</v>
      </c>
      <c r="B30" s="52" t="s">
        <v>912</v>
      </c>
    </row>
    <row r="31" spans="1:2" x14ac:dyDescent="0.25">
      <c r="A31" s="82" t="s">
        <v>780</v>
      </c>
      <c r="B31" s="52" t="s">
        <v>1171</v>
      </c>
    </row>
    <row r="32" spans="1:2" x14ac:dyDescent="0.25">
      <c r="A32" s="82" t="s">
        <v>781</v>
      </c>
      <c r="B32" s="52" t="s">
        <v>1021</v>
      </c>
    </row>
    <row r="33" spans="1:2" x14ac:dyDescent="0.25">
      <c r="A33" s="82" t="s">
        <v>794</v>
      </c>
      <c r="B33" s="52" t="s">
        <v>1026</v>
      </c>
    </row>
    <row r="34" spans="1:2" x14ac:dyDescent="0.25">
      <c r="A34" s="82" t="s">
        <v>710</v>
      </c>
      <c r="B34" s="52" t="s">
        <v>1026</v>
      </c>
    </row>
    <row r="35" spans="1:2" x14ac:dyDescent="0.25">
      <c r="A35" s="82" t="s">
        <v>729</v>
      </c>
      <c r="B35" s="52" t="s">
        <v>1103</v>
      </c>
    </row>
    <row r="36" spans="1:2" x14ac:dyDescent="0.25">
      <c r="A36" s="82" t="s">
        <v>760</v>
      </c>
      <c r="B36" s="52" t="s">
        <v>1170</v>
      </c>
    </row>
    <row r="37" spans="1:2" x14ac:dyDescent="0.25">
      <c r="A37" s="82" t="s">
        <v>1681</v>
      </c>
      <c r="B37" s="52" t="s">
        <v>1683</v>
      </c>
    </row>
    <row r="38" spans="1:2" x14ac:dyDescent="0.25">
      <c r="A38" s="82" t="s">
        <v>848</v>
      </c>
      <c r="B38" s="52" t="s">
        <v>1039</v>
      </c>
    </row>
    <row r="39" spans="1:2" x14ac:dyDescent="0.25">
      <c r="A39" s="82" t="s">
        <v>846</v>
      </c>
      <c r="B39" s="52" t="s">
        <v>910</v>
      </c>
    </row>
    <row r="40" spans="1:2" x14ac:dyDescent="0.25">
      <c r="A40" s="82" t="s">
        <v>670</v>
      </c>
      <c r="B40" s="52" t="s">
        <v>981</v>
      </c>
    </row>
    <row r="41" spans="1:2" x14ac:dyDescent="0.25">
      <c r="A41" s="82" t="s">
        <v>765</v>
      </c>
      <c r="B41" s="52" t="s">
        <v>1164</v>
      </c>
    </row>
    <row r="42" spans="1:2" x14ac:dyDescent="0.25">
      <c r="A42" s="82" t="s">
        <v>766</v>
      </c>
      <c r="B42" s="52" t="s">
        <v>1165</v>
      </c>
    </row>
    <row r="43" spans="1:2" x14ac:dyDescent="0.25">
      <c r="A43" s="82" t="s">
        <v>767</v>
      </c>
      <c r="B43" s="52" t="s">
        <v>1166</v>
      </c>
    </row>
    <row r="44" spans="1:2" x14ac:dyDescent="0.25">
      <c r="A44" s="82" t="s">
        <v>768</v>
      </c>
      <c r="B44" s="52" t="s">
        <v>1167</v>
      </c>
    </row>
    <row r="45" spans="1:2" x14ac:dyDescent="0.25">
      <c r="A45" s="82" t="s">
        <v>764</v>
      </c>
      <c r="B45" s="52" t="s">
        <v>1163</v>
      </c>
    </row>
    <row r="46" spans="1:2" x14ac:dyDescent="0.25">
      <c r="A46" s="82" t="s">
        <v>769</v>
      </c>
      <c r="B46" s="52" t="s">
        <v>1168</v>
      </c>
    </row>
    <row r="47" spans="1:2" x14ac:dyDescent="0.25">
      <c r="A47" s="82" t="s">
        <v>770</v>
      </c>
      <c r="B47" s="52" t="s">
        <v>1169</v>
      </c>
    </row>
    <row r="48" spans="1:2" x14ac:dyDescent="0.25">
      <c r="A48" s="82" t="s">
        <v>2202</v>
      </c>
      <c r="B48" s="52" t="s">
        <v>2207</v>
      </c>
    </row>
    <row r="49" spans="1:2" x14ac:dyDescent="0.25">
      <c r="A49" s="82" t="s">
        <v>2201</v>
      </c>
      <c r="B49" s="52" t="s">
        <v>2206</v>
      </c>
    </row>
    <row r="50" spans="1:2" x14ac:dyDescent="0.25">
      <c r="A50" s="82" t="s">
        <v>849</v>
      </c>
      <c r="B50" s="52" t="s">
        <v>1038</v>
      </c>
    </row>
    <row r="51" spans="1:2" x14ac:dyDescent="0.25">
      <c r="A51" s="82" t="s">
        <v>727</v>
      </c>
      <c r="B51" s="52" t="s">
        <v>1097</v>
      </c>
    </row>
    <row r="52" spans="1:2" x14ac:dyDescent="0.25">
      <c r="A52" s="82" t="s">
        <v>641</v>
      </c>
      <c r="B52" s="52" t="s">
        <v>969</v>
      </c>
    </row>
    <row r="53" spans="1:2" x14ac:dyDescent="0.25">
      <c r="A53" s="82" t="s">
        <v>642</v>
      </c>
      <c r="B53" s="52" t="s">
        <v>879</v>
      </c>
    </row>
    <row r="54" spans="1:2" x14ac:dyDescent="0.25">
      <c r="A54" s="82" t="s">
        <v>643</v>
      </c>
      <c r="B54" s="52" t="s">
        <v>970</v>
      </c>
    </row>
    <row r="55" spans="1:2" x14ac:dyDescent="0.25">
      <c r="A55" s="82" t="s">
        <v>640</v>
      </c>
      <c r="B55" s="52" t="s">
        <v>1065</v>
      </c>
    </row>
    <row r="56" spans="1:2" x14ac:dyDescent="0.25">
      <c r="A56" s="137" t="s">
        <v>2615</v>
      </c>
      <c r="B56" s="134" t="s">
        <v>2616</v>
      </c>
    </row>
    <row r="57" spans="1:2" x14ac:dyDescent="0.25">
      <c r="A57" s="82" t="s">
        <v>616</v>
      </c>
      <c r="B57" s="52" t="s">
        <v>932</v>
      </c>
    </row>
    <row r="58" spans="1:2" x14ac:dyDescent="0.25">
      <c r="A58" s="82" t="s">
        <v>726</v>
      </c>
      <c r="B58" s="52" t="s">
        <v>903</v>
      </c>
    </row>
    <row r="59" spans="1:2" x14ac:dyDescent="0.25">
      <c r="A59" s="82" t="s">
        <v>858</v>
      </c>
      <c r="B59" s="52" t="s">
        <v>1043</v>
      </c>
    </row>
    <row r="60" spans="1:2" x14ac:dyDescent="0.25">
      <c r="A60" s="82" t="s">
        <v>856</v>
      </c>
      <c r="B60" s="52" t="s">
        <v>1041</v>
      </c>
    </row>
    <row r="61" spans="1:2" x14ac:dyDescent="0.25">
      <c r="A61" s="82" t="s">
        <v>857</v>
      </c>
      <c r="B61" s="52" t="s">
        <v>1042</v>
      </c>
    </row>
    <row r="62" spans="1:2" x14ac:dyDescent="0.25">
      <c r="A62" s="82" t="s">
        <v>855</v>
      </c>
      <c r="B62" s="52" t="s">
        <v>1040</v>
      </c>
    </row>
    <row r="63" spans="1:2" x14ac:dyDescent="0.25">
      <c r="A63" s="82" t="s">
        <v>675</v>
      </c>
      <c r="B63" s="52" t="s">
        <v>1073</v>
      </c>
    </row>
    <row r="64" spans="1:2" x14ac:dyDescent="0.25">
      <c r="A64" s="82" t="s">
        <v>671</v>
      </c>
      <c r="B64" s="52" t="s">
        <v>1069</v>
      </c>
    </row>
    <row r="65" spans="1:2" x14ac:dyDescent="0.25">
      <c r="A65" s="82" t="s">
        <v>676</v>
      </c>
      <c r="B65" s="52" t="s">
        <v>1074</v>
      </c>
    </row>
    <row r="66" spans="1:2" x14ac:dyDescent="0.25">
      <c r="A66" s="82" t="s">
        <v>677</v>
      </c>
      <c r="B66" s="52" t="s">
        <v>1075</v>
      </c>
    </row>
    <row r="67" spans="1:2" x14ac:dyDescent="0.25">
      <c r="A67" s="82" t="s">
        <v>674</v>
      </c>
      <c r="B67" s="52" t="s">
        <v>1072</v>
      </c>
    </row>
    <row r="68" spans="1:2" x14ac:dyDescent="0.25">
      <c r="A68" s="82" t="s">
        <v>672</v>
      </c>
      <c r="B68" s="52" t="s">
        <v>1070</v>
      </c>
    </row>
    <row r="69" spans="1:2" x14ac:dyDescent="0.25">
      <c r="A69" s="82" t="s">
        <v>673</v>
      </c>
      <c r="B69" s="52" t="s">
        <v>1071</v>
      </c>
    </row>
    <row r="70" spans="1:2" x14ac:dyDescent="0.25">
      <c r="A70" s="82" t="s">
        <v>2403</v>
      </c>
      <c r="B70" s="52" t="s">
        <v>2412</v>
      </c>
    </row>
    <row r="71" spans="1:2" x14ac:dyDescent="0.25">
      <c r="A71" s="82" t="s">
        <v>3</v>
      </c>
      <c r="B71" s="52" t="s">
        <v>878</v>
      </c>
    </row>
    <row r="72" spans="1:2" x14ac:dyDescent="0.25">
      <c r="A72" s="83" t="s">
        <v>1837</v>
      </c>
      <c r="B72" s="108" t="s">
        <v>1583</v>
      </c>
    </row>
    <row r="73" spans="1:2" x14ac:dyDescent="0.25">
      <c r="A73" s="82" t="s">
        <v>1836</v>
      </c>
      <c r="B73" s="52" t="s">
        <v>1573</v>
      </c>
    </row>
    <row r="74" spans="1:2" x14ac:dyDescent="0.25">
      <c r="A74" s="83" t="s">
        <v>1565</v>
      </c>
      <c r="B74" s="73" t="s">
        <v>1580</v>
      </c>
    </row>
    <row r="75" spans="1:2" x14ac:dyDescent="0.25">
      <c r="A75" s="83" t="s">
        <v>1838</v>
      </c>
      <c r="B75" s="73" t="s">
        <v>1582</v>
      </c>
    </row>
    <row r="76" spans="1:2" x14ac:dyDescent="0.25">
      <c r="A76" s="82" t="s">
        <v>1839</v>
      </c>
      <c r="B76" s="52" t="s">
        <v>1840</v>
      </c>
    </row>
    <row r="77" spans="1:2" x14ac:dyDescent="0.25">
      <c r="A77" s="82" t="s">
        <v>648</v>
      </c>
      <c r="B77" s="52" t="s">
        <v>893</v>
      </c>
    </row>
    <row r="78" spans="1:2" x14ac:dyDescent="0.25">
      <c r="A78" s="82" t="s">
        <v>841</v>
      </c>
      <c r="B78" s="52" t="s">
        <v>1054</v>
      </c>
    </row>
    <row r="79" spans="1:2" x14ac:dyDescent="0.25">
      <c r="A79" s="82" t="s">
        <v>756</v>
      </c>
      <c r="B79" s="52" t="s">
        <v>905</v>
      </c>
    </row>
    <row r="80" spans="1:2" x14ac:dyDescent="0.25">
      <c r="A80" s="82" t="s">
        <v>730</v>
      </c>
      <c r="B80" s="52" t="s">
        <v>929</v>
      </c>
    </row>
    <row r="81" spans="1:2" x14ac:dyDescent="0.25">
      <c r="A81" s="82" t="s">
        <v>566</v>
      </c>
      <c r="B81" s="52" t="s">
        <v>875</v>
      </c>
    </row>
    <row r="82" spans="1:2" x14ac:dyDescent="0.25">
      <c r="A82" s="82" t="s">
        <v>725</v>
      </c>
      <c r="B82" s="52" t="s">
        <v>904</v>
      </c>
    </row>
    <row r="83" spans="1:2" x14ac:dyDescent="0.25">
      <c r="A83" s="82" t="s">
        <v>785</v>
      </c>
      <c r="B83" s="52" t="s">
        <v>1025</v>
      </c>
    </row>
    <row r="84" spans="1:2" x14ac:dyDescent="0.25">
      <c r="A84" s="82" t="s">
        <v>754</v>
      </c>
      <c r="B84" s="52" t="s">
        <v>1017</v>
      </c>
    </row>
    <row r="85" spans="1:2" x14ac:dyDescent="0.25">
      <c r="A85" s="82" t="s">
        <v>2049</v>
      </c>
      <c r="B85" s="52" t="s">
        <v>2064</v>
      </c>
    </row>
    <row r="86" spans="1:2" x14ac:dyDescent="0.25">
      <c r="A86" s="82" t="s">
        <v>637</v>
      </c>
      <c r="B86" s="52" t="s">
        <v>946</v>
      </c>
    </row>
    <row r="87" spans="1:2" x14ac:dyDescent="0.25">
      <c r="A87" s="82" t="s">
        <v>1513</v>
      </c>
      <c r="B87" s="52" t="s">
        <v>1515</v>
      </c>
    </row>
    <row r="88" spans="1:2" x14ac:dyDescent="0.25">
      <c r="A88" s="82" t="s">
        <v>873</v>
      </c>
      <c r="B88" s="52" t="s">
        <v>1109</v>
      </c>
    </row>
    <row r="89" spans="1:2" x14ac:dyDescent="0.25">
      <c r="A89" s="82" t="s">
        <v>2175</v>
      </c>
      <c r="B89" s="52" t="s">
        <v>2046</v>
      </c>
    </row>
    <row r="90" spans="1:2" x14ac:dyDescent="0.25">
      <c r="A90" s="82" t="s">
        <v>2395</v>
      </c>
      <c r="B90" s="73" t="s">
        <v>2398</v>
      </c>
    </row>
    <row r="91" spans="1:2" x14ac:dyDescent="0.25">
      <c r="A91" s="82" t="s">
        <v>2362</v>
      </c>
      <c r="B91" s="73" t="s">
        <v>2373</v>
      </c>
    </row>
    <row r="92" spans="1:2" x14ac:dyDescent="0.25">
      <c r="A92" s="82" t="s">
        <v>2393</v>
      </c>
      <c r="B92" s="73" t="s">
        <v>2396</v>
      </c>
    </row>
    <row r="93" spans="1:2" x14ac:dyDescent="0.25">
      <c r="A93" s="82" t="s">
        <v>2176</v>
      </c>
      <c r="B93" s="52" t="s">
        <v>2047</v>
      </c>
    </row>
    <row r="94" spans="1:2" x14ac:dyDescent="0.25">
      <c r="A94" s="82" t="s">
        <v>2394</v>
      </c>
      <c r="B94" s="73" t="s">
        <v>2397</v>
      </c>
    </row>
    <row r="95" spans="1:2" x14ac:dyDescent="0.25">
      <c r="A95" s="82" t="s">
        <v>2361</v>
      </c>
      <c r="B95" s="73" t="s">
        <v>2368</v>
      </c>
    </row>
    <row r="96" spans="1:2" x14ac:dyDescent="0.25">
      <c r="A96" s="82" t="s">
        <v>2366</v>
      </c>
      <c r="B96" s="73" t="s">
        <v>2372</v>
      </c>
    </row>
    <row r="97" spans="1:2" x14ac:dyDescent="0.25">
      <c r="A97" s="82" t="s">
        <v>2177</v>
      </c>
      <c r="B97" s="52" t="s">
        <v>984</v>
      </c>
    </row>
    <row r="98" spans="1:2" x14ac:dyDescent="0.25">
      <c r="A98" s="82" t="s">
        <v>2365</v>
      </c>
      <c r="B98" s="73" t="s">
        <v>2371</v>
      </c>
    </row>
    <row r="99" spans="1:2" x14ac:dyDescent="0.25">
      <c r="A99" s="82" t="s">
        <v>2515</v>
      </c>
      <c r="B99" s="73" t="s">
        <v>2519</v>
      </c>
    </row>
    <row r="100" spans="1:2" x14ac:dyDescent="0.25">
      <c r="A100" s="82" t="s">
        <v>2364</v>
      </c>
      <c r="B100" s="73" t="s">
        <v>2370</v>
      </c>
    </row>
    <row r="101" spans="1:2" x14ac:dyDescent="0.25">
      <c r="A101" s="82" t="s">
        <v>2363</v>
      </c>
      <c r="B101" s="73" t="s">
        <v>2369</v>
      </c>
    </row>
    <row r="102" spans="1:2" x14ac:dyDescent="0.25">
      <c r="A102" s="82" t="s">
        <v>649</v>
      </c>
      <c r="B102" s="52" t="s">
        <v>950</v>
      </c>
    </row>
    <row r="103" spans="1:2" x14ac:dyDescent="0.25">
      <c r="A103" s="82" t="s">
        <v>1962</v>
      </c>
      <c r="B103" s="52" t="s">
        <v>1969</v>
      </c>
    </row>
    <row r="104" spans="1:2" x14ac:dyDescent="0.25">
      <c r="A104" s="82" t="s">
        <v>618</v>
      </c>
      <c r="B104" s="52" t="s">
        <v>934</v>
      </c>
    </row>
    <row r="105" spans="1:2" x14ac:dyDescent="0.25">
      <c r="A105" s="82" t="s">
        <v>843</v>
      </c>
      <c r="B105" s="52" t="s">
        <v>1036</v>
      </c>
    </row>
    <row r="106" spans="1:2" x14ac:dyDescent="0.25">
      <c r="A106" s="82" t="s">
        <v>735</v>
      </c>
      <c r="B106" s="52" t="s">
        <v>1104</v>
      </c>
    </row>
    <row r="107" spans="1:2" x14ac:dyDescent="0.25">
      <c r="A107" s="82" t="s">
        <v>573</v>
      </c>
      <c r="B107" s="52" t="s">
        <v>888</v>
      </c>
    </row>
    <row r="108" spans="1:2" x14ac:dyDescent="0.25">
      <c r="A108" s="82" t="s">
        <v>2334</v>
      </c>
      <c r="B108" s="52" t="s">
        <v>2336</v>
      </c>
    </row>
    <row r="109" spans="1:2" x14ac:dyDescent="0.25">
      <c r="A109" s="82" t="s">
        <v>574</v>
      </c>
      <c r="B109" s="52" t="s">
        <v>889</v>
      </c>
    </row>
    <row r="110" spans="1:2" x14ac:dyDescent="0.25">
      <c r="A110" s="82" t="s">
        <v>1526</v>
      </c>
      <c r="B110" s="52" t="s">
        <v>1529</v>
      </c>
    </row>
    <row r="111" spans="1:2" x14ac:dyDescent="0.25">
      <c r="A111" s="82" t="s">
        <v>1600</v>
      </c>
      <c r="B111" s="52" t="s">
        <v>1601</v>
      </c>
    </row>
    <row r="112" spans="1:2" x14ac:dyDescent="0.25">
      <c r="A112" s="82" t="s">
        <v>680</v>
      </c>
      <c r="B112" s="52" t="s">
        <v>982</v>
      </c>
    </row>
    <row r="113" spans="1:2" x14ac:dyDescent="0.25">
      <c r="A113" s="82" t="s">
        <v>558</v>
      </c>
      <c r="B113" s="52" t="s">
        <v>874</v>
      </c>
    </row>
    <row r="114" spans="1:2" x14ac:dyDescent="0.25">
      <c r="A114" s="82" t="s">
        <v>819</v>
      </c>
      <c r="B114" s="52" t="s">
        <v>1028</v>
      </c>
    </row>
    <row r="115" spans="1:2" x14ac:dyDescent="0.25">
      <c r="A115" s="82" t="s">
        <v>1728</v>
      </c>
      <c r="B115" s="52" t="s">
        <v>1729</v>
      </c>
    </row>
    <row r="116" spans="1:2" x14ac:dyDescent="0.25">
      <c r="A116" s="82" t="s">
        <v>585</v>
      </c>
      <c r="B116" s="52" t="s">
        <v>960</v>
      </c>
    </row>
    <row r="117" spans="1:2" x14ac:dyDescent="0.25">
      <c r="A117" s="82" t="s">
        <v>595</v>
      </c>
      <c r="B117" s="52" t="s">
        <v>916</v>
      </c>
    </row>
    <row r="118" spans="1:2" x14ac:dyDescent="0.25">
      <c r="A118" s="82" t="s">
        <v>596</v>
      </c>
      <c r="B118" s="52" t="s">
        <v>917</v>
      </c>
    </row>
    <row r="119" spans="1:2" x14ac:dyDescent="0.25">
      <c r="A119" s="82" t="s">
        <v>2407</v>
      </c>
      <c r="B119" s="52" t="s">
        <v>2414</v>
      </c>
    </row>
    <row r="120" spans="1:2" x14ac:dyDescent="0.25">
      <c r="A120" s="82" t="s">
        <v>2406</v>
      </c>
      <c r="B120" s="52" t="s">
        <v>1002</v>
      </c>
    </row>
    <row r="121" spans="1:2" x14ac:dyDescent="0.25">
      <c r="A121" s="82" t="s">
        <v>833</v>
      </c>
      <c r="B121" s="52" t="s">
        <v>1002</v>
      </c>
    </row>
    <row r="122" spans="1:2" x14ac:dyDescent="0.25">
      <c r="A122" s="82" t="s">
        <v>605</v>
      </c>
      <c r="B122" s="52" t="s">
        <v>884</v>
      </c>
    </row>
    <row r="123" spans="1:2" x14ac:dyDescent="0.25">
      <c r="A123" s="82" t="s">
        <v>659</v>
      </c>
      <c r="B123" s="52" t="s">
        <v>901</v>
      </c>
    </row>
    <row r="124" spans="1:2" x14ac:dyDescent="0.25">
      <c r="A124" s="82" t="s">
        <v>658</v>
      </c>
      <c r="B124" s="52" t="s">
        <v>900</v>
      </c>
    </row>
    <row r="125" spans="1:2" x14ac:dyDescent="0.25">
      <c r="A125" s="82" t="s">
        <v>592</v>
      </c>
      <c r="B125" s="52" t="s">
        <v>961</v>
      </c>
    </row>
    <row r="126" spans="1:2" x14ac:dyDescent="0.25">
      <c r="A126" s="82" t="s">
        <v>696</v>
      </c>
      <c r="B126" s="52" t="s">
        <v>960</v>
      </c>
    </row>
    <row r="127" spans="1:2" x14ac:dyDescent="0.25">
      <c r="A127" s="82" t="s">
        <v>695</v>
      </c>
      <c r="B127" s="52" t="s">
        <v>991</v>
      </c>
    </row>
    <row r="128" spans="1:2" x14ac:dyDescent="0.25">
      <c r="A128" s="82" t="s">
        <v>634</v>
      </c>
      <c r="B128" s="52" t="s">
        <v>945</v>
      </c>
    </row>
    <row r="129" spans="1:2" x14ac:dyDescent="0.25">
      <c r="A129" s="82" t="s">
        <v>635</v>
      </c>
      <c r="B129" s="52" t="s">
        <v>891</v>
      </c>
    </row>
    <row r="130" spans="1:2" x14ac:dyDescent="0.25">
      <c r="A130" s="82" t="s">
        <v>653</v>
      </c>
      <c r="B130" s="52" t="s">
        <v>895</v>
      </c>
    </row>
    <row r="131" spans="1:2" x14ac:dyDescent="0.25">
      <c r="A131" s="82" t="s">
        <v>652</v>
      </c>
      <c r="B131" s="52" t="s">
        <v>894</v>
      </c>
    </row>
    <row r="132" spans="1:2" x14ac:dyDescent="0.25">
      <c r="A132" s="82" t="s">
        <v>580</v>
      </c>
      <c r="B132" s="52" t="s">
        <v>958</v>
      </c>
    </row>
    <row r="133" spans="1:2" x14ac:dyDescent="0.25">
      <c r="A133" s="82" t="s">
        <v>741</v>
      </c>
      <c r="B133" s="52" t="s">
        <v>1004</v>
      </c>
    </row>
    <row r="134" spans="1:2" x14ac:dyDescent="0.25">
      <c r="A134" s="82" t="s">
        <v>743</v>
      </c>
      <c r="B134" s="52" t="s">
        <v>1006</v>
      </c>
    </row>
    <row r="135" spans="1:2" x14ac:dyDescent="0.25">
      <c r="A135" s="82" t="s">
        <v>742</v>
      </c>
      <c r="B135" s="52" t="s">
        <v>1005</v>
      </c>
    </row>
    <row r="136" spans="1:2" x14ac:dyDescent="0.25">
      <c r="A136" s="82" t="s">
        <v>740</v>
      </c>
      <c r="B136" s="52" t="s">
        <v>1007</v>
      </c>
    </row>
    <row r="137" spans="1:2" x14ac:dyDescent="0.25">
      <c r="A137" s="82" t="s">
        <v>746</v>
      </c>
      <c r="B137" s="52" t="s">
        <v>1010</v>
      </c>
    </row>
    <row r="138" spans="1:2" x14ac:dyDescent="0.25">
      <c r="A138" s="82" t="s">
        <v>745</v>
      </c>
      <c r="B138" s="52" t="s">
        <v>1009</v>
      </c>
    </row>
    <row r="139" spans="1:2" s="1" customFormat="1" x14ac:dyDescent="0.25">
      <c r="A139" s="82" t="s">
        <v>747</v>
      </c>
      <c r="B139" s="52" t="s">
        <v>1011</v>
      </c>
    </row>
    <row r="140" spans="1:2" s="1" customFormat="1" x14ac:dyDescent="0.25">
      <c r="A140" s="82" t="s">
        <v>744</v>
      </c>
      <c r="B140" s="52" t="s">
        <v>1008</v>
      </c>
    </row>
    <row r="141" spans="1:2" s="1" customFormat="1" x14ac:dyDescent="0.25">
      <c r="A141" s="82" t="s">
        <v>661</v>
      </c>
      <c r="B141" s="52" t="s">
        <v>974</v>
      </c>
    </row>
    <row r="142" spans="1:2" s="1" customFormat="1" x14ac:dyDescent="0.25">
      <c r="A142" s="82" t="s">
        <v>2290</v>
      </c>
      <c r="B142" s="52" t="s">
        <v>2303</v>
      </c>
    </row>
    <row r="143" spans="1:2" s="1" customFormat="1" x14ac:dyDescent="0.25">
      <c r="A143" s="82" t="s">
        <v>2292</v>
      </c>
      <c r="B143" s="52" t="s">
        <v>2300</v>
      </c>
    </row>
    <row r="144" spans="1:2" s="1" customFormat="1" x14ac:dyDescent="0.25">
      <c r="A144" s="82" t="s">
        <v>2291</v>
      </c>
      <c r="B144" s="52" t="s">
        <v>2299</v>
      </c>
    </row>
    <row r="145" spans="1:2" s="1" customFormat="1" x14ac:dyDescent="0.25">
      <c r="A145" s="82" t="s">
        <v>2193</v>
      </c>
      <c r="B145" s="52" t="s">
        <v>2199</v>
      </c>
    </row>
    <row r="146" spans="1:2" s="1" customFormat="1" x14ac:dyDescent="0.25">
      <c r="A146" s="82" t="s">
        <v>732</v>
      </c>
      <c r="B146" s="52" t="s">
        <v>1100</v>
      </c>
    </row>
    <row r="147" spans="1:2" s="1" customFormat="1" x14ac:dyDescent="0.25">
      <c r="A147" s="82" t="s">
        <v>731</v>
      </c>
      <c r="B147" s="52" t="s">
        <v>1099</v>
      </c>
    </row>
    <row r="148" spans="1:2" s="1" customFormat="1" x14ac:dyDescent="0.25">
      <c r="A148" s="82" t="s">
        <v>853</v>
      </c>
      <c r="B148" s="52" t="s">
        <v>1113</v>
      </c>
    </row>
    <row r="149" spans="1:2" x14ac:dyDescent="0.25">
      <c r="A149" s="82" t="s">
        <v>852</v>
      </c>
      <c r="B149" s="52" t="s">
        <v>1119</v>
      </c>
    </row>
    <row r="150" spans="1:2" x14ac:dyDescent="0.25">
      <c r="A150" s="82" t="s">
        <v>2404</v>
      </c>
      <c r="B150" s="52" t="s">
        <v>2413</v>
      </c>
    </row>
    <row r="151" spans="1:2" x14ac:dyDescent="0.25">
      <c r="A151" s="82" t="s">
        <v>569</v>
      </c>
      <c r="B151" s="52" t="s">
        <v>913</v>
      </c>
    </row>
    <row r="152" spans="1:2" x14ac:dyDescent="0.25">
      <c r="A152" s="82" t="s">
        <v>20</v>
      </c>
      <c r="B152" s="52" t="s">
        <v>955</v>
      </c>
    </row>
    <row r="153" spans="1:2" x14ac:dyDescent="0.25">
      <c r="A153" s="82" t="s">
        <v>102</v>
      </c>
      <c r="B153" s="52" t="s">
        <v>1115</v>
      </c>
    </row>
    <row r="154" spans="1:2" x14ac:dyDescent="0.25">
      <c r="A154" s="82" t="s">
        <v>575</v>
      </c>
      <c r="B154" s="52" t="s">
        <v>890</v>
      </c>
    </row>
    <row r="155" spans="1:2" x14ac:dyDescent="0.25">
      <c r="A155" s="82" t="s">
        <v>651</v>
      </c>
      <c r="B155" s="52" t="s">
        <v>973</v>
      </c>
    </row>
    <row r="156" spans="1:2" x14ac:dyDescent="0.25">
      <c r="A156" s="82" t="s">
        <v>636</v>
      </c>
      <c r="B156" s="52" t="s">
        <v>892</v>
      </c>
    </row>
    <row r="157" spans="1:2" x14ac:dyDescent="0.25">
      <c r="A157" s="82" t="s">
        <v>655</v>
      </c>
      <c r="B157" s="52" t="s">
        <v>897</v>
      </c>
    </row>
    <row r="158" spans="1:2" x14ac:dyDescent="0.25">
      <c r="A158" s="82" t="s">
        <v>1639</v>
      </c>
      <c r="B158" s="52" t="s">
        <v>1641</v>
      </c>
    </row>
    <row r="159" spans="1:2" x14ac:dyDescent="0.25">
      <c r="A159" s="82" t="s">
        <v>654</v>
      </c>
      <c r="B159" s="52" t="s">
        <v>896</v>
      </c>
    </row>
    <row r="160" spans="1:2" x14ac:dyDescent="0.25">
      <c r="A160" s="82" t="s">
        <v>1640</v>
      </c>
      <c r="B160" s="52" t="s">
        <v>1642</v>
      </c>
    </row>
    <row r="161" spans="1:2" x14ac:dyDescent="0.25">
      <c r="A161" s="82" t="s">
        <v>844</v>
      </c>
      <c r="B161" s="52" t="s">
        <v>1037</v>
      </c>
    </row>
    <row r="162" spans="1:2" x14ac:dyDescent="0.25">
      <c r="A162" s="82" t="s">
        <v>851</v>
      </c>
      <c r="B162" s="52" t="s">
        <v>1118</v>
      </c>
    </row>
    <row r="163" spans="1:2" x14ac:dyDescent="0.25">
      <c r="A163" s="82" t="s">
        <v>584</v>
      </c>
      <c r="B163" s="52" t="s">
        <v>963</v>
      </c>
    </row>
    <row r="164" spans="1:2" x14ac:dyDescent="0.25">
      <c r="A164" s="82" t="s">
        <v>681</v>
      </c>
      <c r="B164" s="52" t="s">
        <v>1078</v>
      </c>
    </row>
    <row r="165" spans="1:2" x14ac:dyDescent="0.25">
      <c r="A165" s="82" t="s">
        <v>683</v>
      </c>
      <c r="B165" s="52" t="s">
        <v>1080</v>
      </c>
    </row>
    <row r="166" spans="1:2" x14ac:dyDescent="0.25">
      <c r="A166" s="82" t="s">
        <v>682</v>
      </c>
      <c r="B166" s="52" t="s">
        <v>1079</v>
      </c>
    </row>
    <row r="167" spans="1:2" x14ac:dyDescent="0.25">
      <c r="A167" s="82" t="s">
        <v>860</v>
      </c>
      <c r="B167" s="52" t="s">
        <v>1045</v>
      </c>
    </row>
    <row r="168" spans="1:2" x14ac:dyDescent="0.25">
      <c r="A168" s="82" t="s">
        <v>859</v>
      </c>
      <c r="B168" s="52" t="s">
        <v>1044</v>
      </c>
    </row>
    <row r="169" spans="1:2" x14ac:dyDescent="0.25">
      <c r="A169" s="82" t="s">
        <v>861</v>
      </c>
      <c r="B169" s="52" t="s">
        <v>1046</v>
      </c>
    </row>
    <row r="170" spans="1:2" x14ac:dyDescent="0.25">
      <c r="A170" s="82" t="s">
        <v>2180</v>
      </c>
      <c r="B170" s="52" t="s">
        <v>2181</v>
      </c>
    </row>
    <row r="171" spans="1:2" x14ac:dyDescent="0.25">
      <c r="A171" s="82" t="s">
        <v>669</v>
      </c>
      <c r="B171" s="52" t="s">
        <v>980</v>
      </c>
    </row>
    <row r="172" spans="1:2" x14ac:dyDescent="0.25">
      <c r="A172" s="82" t="s">
        <v>801</v>
      </c>
      <c r="B172" s="52" t="s">
        <v>1138</v>
      </c>
    </row>
    <row r="173" spans="1:2" x14ac:dyDescent="0.25">
      <c r="A173" s="82" t="s">
        <v>800</v>
      </c>
      <c r="B173" s="52" t="s">
        <v>1137</v>
      </c>
    </row>
    <row r="174" spans="1:2" x14ac:dyDescent="0.25">
      <c r="A174" s="82" t="s">
        <v>799</v>
      </c>
      <c r="B174" s="52" t="s">
        <v>1136</v>
      </c>
    </row>
    <row r="175" spans="1:2" x14ac:dyDescent="0.25">
      <c r="A175" s="82" t="s">
        <v>845</v>
      </c>
      <c r="B175" s="52" t="s">
        <v>909</v>
      </c>
    </row>
    <row r="176" spans="1:2" x14ac:dyDescent="0.25">
      <c r="A176" s="82" t="s">
        <v>719</v>
      </c>
      <c r="B176" s="52" t="s">
        <v>1000</v>
      </c>
    </row>
    <row r="177" spans="1:2" x14ac:dyDescent="0.25">
      <c r="A177" s="82" t="s">
        <v>360</v>
      </c>
      <c r="B177" s="52" t="s">
        <v>2317</v>
      </c>
    </row>
    <row r="178" spans="1:2" x14ac:dyDescent="0.25">
      <c r="A178" s="82" t="s">
        <v>581</v>
      </c>
      <c r="B178" s="52" t="s">
        <v>962</v>
      </c>
    </row>
    <row r="179" spans="1:2" x14ac:dyDescent="0.25">
      <c r="A179" s="82" t="s">
        <v>2172</v>
      </c>
      <c r="B179" s="52" t="s">
        <v>2174</v>
      </c>
    </row>
    <row r="180" spans="1:2" x14ac:dyDescent="0.25">
      <c r="A180" s="82" t="s">
        <v>1659</v>
      </c>
      <c r="B180" s="52" t="s">
        <v>1661</v>
      </c>
    </row>
    <row r="181" spans="1:2" x14ac:dyDescent="0.25">
      <c r="A181" s="82" t="s">
        <v>571</v>
      </c>
      <c r="B181" s="52" t="s">
        <v>1058</v>
      </c>
    </row>
    <row r="182" spans="1:2" x14ac:dyDescent="0.25">
      <c r="A182" s="82" t="s">
        <v>728</v>
      </c>
      <c r="B182" s="52" t="s">
        <v>1096</v>
      </c>
    </row>
    <row r="183" spans="1:2" x14ac:dyDescent="0.25">
      <c r="A183" s="82" t="s">
        <v>597</v>
      </c>
      <c r="B183" s="52" t="s">
        <v>918</v>
      </c>
    </row>
    <row r="184" spans="1:2" x14ac:dyDescent="0.25">
      <c r="A184" s="82" t="s">
        <v>598</v>
      </c>
      <c r="B184" s="52" t="s">
        <v>919</v>
      </c>
    </row>
    <row r="185" spans="1:2" x14ac:dyDescent="0.25">
      <c r="A185" s="82" t="s">
        <v>600</v>
      </c>
      <c r="B185" s="52" t="s">
        <v>1063</v>
      </c>
    </row>
    <row r="186" spans="1:2" x14ac:dyDescent="0.25">
      <c r="A186" s="82" t="s">
        <v>560</v>
      </c>
      <c r="B186" s="52" t="s">
        <v>887</v>
      </c>
    </row>
    <row r="187" spans="1:2" x14ac:dyDescent="0.25">
      <c r="A187" s="82" t="s">
        <v>717</v>
      </c>
      <c r="B187" s="52" t="s">
        <v>998</v>
      </c>
    </row>
    <row r="188" spans="1:2" x14ac:dyDescent="0.25">
      <c r="A188" s="82" t="s">
        <v>718</v>
      </c>
      <c r="B188" s="52" t="s">
        <v>999</v>
      </c>
    </row>
    <row r="189" spans="1:2" x14ac:dyDescent="0.25">
      <c r="A189" s="82" t="s">
        <v>2057</v>
      </c>
      <c r="B189" s="52" t="s">
        <v>2074</v>
      </c>
    </row>
    <row r="190" spans="1:2" x14ac:dyDescent="0.25">
      <c r="A190" s="82" t="s">
        <v>2056</v>
      </c>
      <c r="B190" s="52" t="s">
        <v>2065</v>
      </c>
    </row>
    <row r="191" spans="1:2" x14ac:dyDescent="0.25">
      <c r="A191" s="82" t="s">
        <v>2058</v>
      </c>
      <c r="B191" s="52" t="s">
        <v>2072</v>
      </c>
    </row>
    <row r="192" spans="1:2" x14ac:dyDescent="0.25">
      <c r="A192" s="82" t="s">
        <v>818</v>
      </c>
      <c r="B192" s="52" t="s">
        <v>1027</v>
      </c>
    </row>
    <row r="193" spans="1:2" x14ac:dyDescent="0.25">
      <c r="A193" s="82" t="s">
        <v>748</v>
      </c>
      <c r="B193" s="52" t="s">
        <v>1012</v>
      </c>
    </row>
    <row r="194" spans="1:2" x14ac:dyDescent="0.25">
      <c r="A194" s="82" t="s">
        <v>712</v>
      </c>
      <c r="B194" s="52" t="s">
        <v>902</v>
      </c>
    </row>
    <row r="195" spans="1:2" x14ac:dyDescent="0.25">
      <c r="A195" s="82" t="s">
        <v>820</v>
      </c>
      <c r="B195" s="52" t="s">
        <v>907</v>
      </c>
    </row>
    <row r="196" spans="1:2" x14ac:dyDescent="0.25">
      <c r="A196" s="82" t="s">
        <v>821</v>
      </c>
      <c r="B196" s="52" t="s">
        <v>908</v>
      </c>
    </row>
    <row r="197" spans="1:2" x14ac:dyDescent="0.25">
      <c r="A197" s="82" t="s">
        <v>629</v>
      </c>
      <c r="B197" s="52" t="s">
        <v>944</v>
      </c>
    </row>
    <row r="198" spans="1:2" x14ac:dyDescent="0.25">
      <c r="A198" s="82" t="s">
        <v>657</v>
      </c>
      <c r="B198" s="52" t="s">
        <v>899</v>
      </c>
    </row>
    <row r="199" spans="1:2" x14ac:dyDescent="0.25">
      <c r="A199" s="82" t="s">
        <v>664</v>
      </c>
      <c r="B199" s="52" t="s">
        <v>977</v>
      </c>
    </row>
    <row r="200" spans="1:2" x14ac:dyDescent="0.25">
      <c r="A200" s="82" t="s">
        <v>665</v>
      </c>
      <c r="B200" s="52" t="s">
        <v>978</v>
      </c>
    </row>
    <row r="201" spans="1:2" x14ac:dyDescent="0.25">
      <c r="A201" s="82" t="s">
        <v>656</v>
      </c>
      <c r="B201" s="52" t="s">
        <v>898</v>
      </c>
    </row>
    <row r="202" spans="1:2" x14ac:dyDescent="0.25">
      <c r="A202" s="82" t="s">
        <v>2050</v>
      </c>
      <c r="B202" s="52" t="s">
        <v>2067</v>
      </c>
    </row>
    <row r="203" spans="1:2" x14ac:dyDescent="0.25">
      <c r="A203" s="82" t="s">
        <v>2051</v>
      </c>
      <c r="B203" s="52" t="s">
        <v>2068</v>
      </c>
    </row>
    <row r="204" spans="1:2" x14ac:dyDescent="0.25">
      <c r="A204" s="82" t="s">
        <v>1743</v>
      </c>
      <c r="B204" s="52" t="s">
        <v>1744</v>
      </c>
    </row>
    <row r="205" spans="1:2" x14ac:dyDescent="0.25">
      <c r="A205" s="82" t="s">
        <v>599</v>
      </c>
      <c r="B205" s="52" t="s">
        <v>881</v>
      </c>
    </row>
    <row r="206" spans="1:2" x14ac:dyDescent="0.25">
      <c r="A206" s="83" t="s">
        <v>1567</v>
      </c>
      <c r="B206" s="73" t="s">
        <v>1578</v>
      </c>
    </row>
    <row r="207" spans="1:2" x14ac:dyDescent="0.25">
      <c r="A207" s="82" t="s">
        <v>2530</v>
      </c>
      <c r="B207" s="52" t="s">
        <v>2532</v>
      </c>
    </row>
    <row r="208" spans="1:2" x14ac:dyDescent="0.25">
      <c r="A208" s="83" t="s">
        <v>1568</v>
      </c>
      <c r="B208" s="73" t="s">
        <v>1577</v>
      </c>
    </row>
    <row r="209" spans="1:2" x14ac:dyDescent="0.25">
      <c r="A209" s="83" t="s">
        <v>1569</v>
      </c>
      <c r="B209" s="73" t="s">
        <v>1576</v>
      </c>
    </row>
    <row r="210" spans="1:2" x14ac:dyDescent="0.25">
      <c r="A210" s="83" t="s">
        <v>1566</v>
      </c>
      <c r="B210" s="73" t="s">
        <v>1579</v>
      </c>
    </row>
    <row r="211" spans="1:2" x14ac:dyDescent="0.25">
      <c r="A211" s="82" t="s">
        <v>842</v>
      </c>
      <c r="B211" s="52" t="s">
        <v>1035</v>
      </c>
    </row>
    <row r="212" spans="1:2" x14ac:dyDescent="0.25">
      <c r="A212" s="82" t="s">
        <v>650</v>
      </c>
      <c r="B212" s="52" t="s">
        <v>952</v>
      </c>
    </row>
    <row r="213" spans="1:2" x14ac:dyDescent="0.25">
      <c r="A213" s="82" t="s">
        <v>582</v>
      </c>
      <c r="B213" s="52" t="s">
        <v>880</v>
      </c>
    </row>
    <row r="214" spans="1:2" x14ac:dyDescent="0.25">
      <c r="A214" s="58" t="s">
        <v>2184</v>
      </c>
      <c r="B214" s="52" t="s">
        <v>2186</v>
      </c>
    </row>
    <row r="215" spans="1:2" x14ac:dyDescent="0.25">
      <c r="A215" s="58" t="s">
        <v>2185</v>
      </c>
      <c r="B215" s="52" t="s">
        <v>2187</v>
      </c>
    </row>
    <row r="216" spans="1:2" x14ac:dyDescent="0.25">
      <c r="A216" s="82" t="s">
        <v>2189</v>
      </c>
      <c r="B216" s="52" t="s">
        <v>2195</v>
      </c>
    </row>
    <row r="217" spans="1:2" x14ac:dyDescent="0.25">
      <c r="A217" s="82" t="s">
        <v>2190</v>
      </c>
      <c r="B217" s="52" t="s">
        <v>2196</v>
      </c>
    </row>
    <row r="218" spans="1:2" x14ac:dyDescent="0.25">
      <c r="A218" s="82" t="s">
        <v>1907</v>
      </c>
      <c r="B218" s="52" t="s">
        <v>1912</v>
      </c>
    </row>
    <row r="219" spans="1:2" x14ac:dyDescent="0.25">
      <c r="A219" s="82" t="s">
        <v>666</v>
      </c>
      <c r="B219" s="52" t="s">
        <v>1067</v>
      </c>
    </row>
    <row r="220" spans="1:2" x14ac:dyDescent="0.25">
      <c r="A220" s="82" t="s">
        <v>1908</v>
      </c>
      <c r="B220" s="52" t="s">
        <v>921</v>
      </c>
    </row>
    <row r="221" spans="1:2" x14ac:dyDescent="0.25">
      <c r="A221" s="82" t="s">
        <v>667</v>
      </c>
      <c r="B221" s="52" t="s">
        <v>1068</v>
      </c>
    </row>
    <row r="222" spans="1:2" x14ac:dyDescent="0.25">
      <c r="A222" s="82" t="s">
        <v>738</v>
      </c>
      <c r="B222" s="52" t="s">
        <v>1105</v>
      </c>
    </row>
    <row r="223" spans="1:2" x14ac:dyDescent="0.25">
      <c r="A223" s="82" t="s">
        <v>739</v>
      </c>
      <c r="B223" s="52" t="s">
        <v>1106</v>
      </c>
    </row>
    <row r="224" spans="1:2" x14ac:dyDescent="0.25">
      <c r="A224" s="82" t="s">
        <v>714</v>
      </c>
      <c r="B224" s="52" t="s">
        <v>1090</v>
      </c>
    </row>
    <row r="225" spans="1:2" x14ac:dyDescent="0.25">
      <c r="A225" s="82" t="s">
        <v>713</v>
      </c>
      <c r="B225" s="52" t="s">
        <v>1089</v>
      </c>
    </row>
    <row r="226" spans="1:2" x14ac:dyDescent="0.25">
      <c r="A226" s="82" t="s">
        <v>644</v>
      </c>
      <c r="B226" s="52" t="s">
        <v>951</v>
      </c>
    </row>
    <row r="227" spans="1:2" x14ac:dyDescent="0.25">
      <c r="A227" s="82" t="s">
        <v>2296</v>
      </c>
      <c r="B227" s="52" t="s">
        <v>2305</v>
      </c>
    </row>
    <row r="228" spans="1:2" x14ac:dyDescent="0.25">
      <c r="A228" s="82" t="s">
        <v>2298</v>
      </c>
      <c r="B228" s="52" t="s">
        <v>2307</v>
      </c>
    </row>
    <row r="229" spans="1:2" x14ac:dyDescent="0.25">
      <c r="A229" s="82" t="s">
        <v>2297</v>
      </c>
      <c r="B229" s="52" t="s">
        <v>2306</v>
      </c>
    </row>
    <row r="230" spans="1:2" x14ac:dyDescent="0.25">
      <c r="A230" s="82" t="s">
        <v>822</v>
      </c>
      <c r="B230" s="52" t="s">
        <v>906</v>
      </c>
    </row>
    <row r="231" spans="1:2" x14ac:dyDescent="0.25">
      <c r="A231" s="82" t="s">
        <v>613</v>
      </c>
      <c r="B231" s="52" t="s">
        <v>930</v>
      </c>
    </row>
    <row r="232" spans="1:2" x14ac:dyDescent="0.25">
      <c r="A232" s="82" t="s">
        <v>614</v>
      </c>
      <c r="B232" s="52" t="s">
        <v>931</v>
      </c>
    </row>
    <row r="233" spans="1:2" x14ac:dyDescent="0.25">
      <c r="A233" s="82" t="s">
        <v>583</v>
      </c>
      <c r="B233" s="52" t="s">
        <v>959</v>
      </c>
    </row>
    <row r="234" spans="1:2" x14ac:dyDescent="0.25">
      <c r="A234" s="82" t="s">
        <v>639</v>
      </c>
      <c r="B234" s="52" t="s">
        <v>948</v>
      </c>
    </row>
    <row r="235" spans="1:2" x14ac:dyDescent="0.25">
      <c r="A235" s="82" t="s">
        <v>638</v>
      </c>
      <c r="B235" s="52" t="s">
        <v>947</v>
      </c>
    </row>
    <row r="236" spans="1:2" x14ac:dyDescent="0.25">
      <c r="A236" s="82" t="s">
        <v>602</v>
      </c>
      <c r="B236" s="52" t="s">
        <v>882</v>
      </c>
    </row>
    <row r="237" spans="1:2" x14ac:dyDescent="0.25">
      <c r="A237" s="82" t="s">
        <v>593</v>
      </c>
      <c r="B237" s="52" t="s">
        <v>914</v>
      </c>
    </row>
    <row r="238" spans="1:2" x14ac:dyDescent="0.25">
      <c r="A238" s="82" t="s">
        <v>594</v>
      </c>
      <c r="B238" s="52" t="s">
        <v>915</v>
      </c>
    </row>
    <row r="239" spans="1:2" x14ac:dyDescent="0.25">
      <c r="A239" s="137" t="s">
        <v>1734</v>
      </c>
      <c r="B239" s="134" t="s">
        <v>2618</v>
      </c>
    </row>
    <row r="240" spans="1:2" x14ac:dyDescent="0.25">
      <c r="A240" s="82" t="s">
        <v>840</v>
      </c>
      <c r="B240" s="52" t="s">
        <v>1055</v>
      </c>
    </row>
    <row r="241" spans="1:2" x14ac:dyDescent="0.25">
      <c r="A241" s="82" t="s">
        <v>817</v>
      </c>
      <c r="B241" s="52" t="s">
        <v>1157</v>
      </c>
    </row>
    <row r="242" spans="1:2" x14ac:dyDescent="0.25">
      <c r="A242" s="82" t="s">
        <v>694</v>
      </c>
      <c r="B242" s="52" t="s">
        <v>990</v>
      </c>
    </row>
    <row r="243" spans="1:2" x14ac:dyDescent="0.25">
      <c r="A243" s="82" t="s">
        <v>702</v>
      </c>
      <c r="B243" s="52" t="s">
        <v>1084</v>
      </c>
    </row>
    <row r="244" spans="1:2" x14ac:dyDescent="0.25">
      <c r="A244" s="82" t="s">
        <v>1687</v>
      </c>
      <c r="B244" s="52" t="s">
        <v>888</v>
      </c>
    </row>
    <row r="245" spans="1:2" x14ac:dyDescent="0.25">
      <c r="A245" s="82" t="s">
        <v>1688</v>
      </c>
      <c r="B245" s="52" t="s">
        <v>889</v>
      </c>
    </row>
    <row r="246" spans="1:2" x14ac:dyDescent="0.25">
      <c r="A246" s="82" t="s">
        <v>701</v>
      </c>
      <c r="B246" s="52" t="s">
        <v>996</v>
      </c>
    </row>
    <row r="247" spans="1:2" x14ac:dyDescent="0.25">
      <c r="A247" s="82" t="s">
        <v>699</v>
      </c>
      <c r="B247" s="52" t="s">
        <v>994</v>
      </c>
    </row>
    <row r="248" spans="1:2" x14ac:dyDescent="0.25">
      <c r="A248" s="82" t="s">
        <v>707</v>
      </c>
      <c r="B248" s="52" t="s">
        <v>997</v>
      </c>
    </row>
    <row r="249" spans="1:2" x14ac:dyDescent="0.25">
      <c r="A249" s="82" t="s">
        <v>700</v>
      </c>
      <c r="B249" s="52" t="s">
        <v>995</v>
      </c>
    </row>
    <row r="250" spans="1:2" x14ac:dyDescent="0.25">
      <c r="A250" s="82" t="s">
        <v>645</v>
      </c>
      <c r="B250" s="52" t="s">
        <v>972</v>
      </c>
    </row>
    <row r="251" spans="1:2" x14ac:dyDescent="0.25">
      <c r="A251" s="82" t="s">
        <v>2135</v>
      </c>
      <c r="B251" s="52" t="s">
        <v>2154</v>
      </c>
    </row>
    <row r="252" spans="1:2" x14ac:dyDescent="0.25">
      <c r="A252" s="82" t="s">
        <v>61</v>
      </c>
      <c r="B252" s="52" t="s">
        <v>2183</v>
      </c>
    </row>
    <row r="253" spans="1:2" x14ac:dyDescent="0.25">
      <c r="A253" s="82" t="s">
        <v>2376</v>
      </c>
      <c r="B253" s="73" t="s">
        <v>2383</v>
      </c>
    </row>
    <row r="254" spans="1:2" x14ac:dyDescent="0.25">
      <c r="A254" s="82" t="s">
        <v>2375</v>
      </c>
      <c r="B254" s="73" t="s">
        <v>2382</v>
      </c>
    </row>
    <row r="255" spans="1:2" x14ac:dyDescent="0.25">
      <c r="A255" s="82" t="s">
        <v>2377</v>
      </c>
      <c r="B255" s="73" t="s">
        <v>2384</v>
      </c>
    </row>
    <row r="256" spans="1:2" x14ac:dyDescent="0.25">
      <c r="A256" s="82" t="s">
        <v>2379</v>
      </c>
      <c r="B256" s="73" t="s">
        <v>2386</v>
      </c>
    </row>
    <row r="257" spans="1:2" x14ac:dyDescent="0.25">
      <c r="A257" s="82" t="s">
        <v>2378</v>
      </c>
      <c r="B257" s="73" t="s">
        <v>2385</v>
      </c>
    </row>
    <row r="258" spans="1:2" x14ac:dyDescent="0.25">
      <c r="A258" s="82" t="s">
        <v>2380</v>
      </c>
      <c r="B258" s="73" t="s">
        <v>2387</v>
      </c>
    </row>
    <row r="259" spans="1:2" x14ac:dyDescent="0.25">
      <c r="A259" s="137" t="s">
        <v>2624</v>
      </c>
      <c r="B259" s="134" t="s">
        <v>2625</v>
      </c>
    </row>
    <row r="260" spans="1:2" x14ac:dyDescent="0.25">
      <c r="A260" s="82" t="s">
        <v>568</v>
      </c>
      <c r="B260" s="52" t="s">
        <v>953</v>
      </c>
    </row>
    <row r="261" spans="1:2" x14ac:dyDescent="0.25">
      <c r="A261" s="82" t="s">
        <v>724</v>
      </c>
      <c r="B261" s="52" t="s">
        <v>1098</v>
      </c>
    </row>
    <row r="262" spans="1:2" x14ac:dyDescent="0.25">
      <c r="A262" s="82" t="s">
        <v>578</v>
      </c>
      <c r="B262" s="52" t="s">
        <v>957</v>
      </c>
    </row>
    <row r="263" spans="1:2" x14ac:dyDescent="0.25">
      <c r="A263" s="82" t="s">
        <v>871</v>
      </c>
      <c r="B263" s="52" t="s">
        <v>1111</v>
      </c>
    </row>
    <row r="264" spans="1:2" x14ac:dyDescent="0.25">
      <c r="A264" s="82" t="s">
        <v>2402</v>
      </c>
      <c r="B264" s="52" t="s">
        <v>2411</v>
      </c>
    </row>
    <row r="265" spans="1:2" x14ac:dyDescent="0.25">
      <c r="A265" s="82" t="s">
        <v>783</v>
      </c>
      <c r="B265" s="52" t="s">
        <v>1023</v>
      </c>
    </row>
    <row r="266" spans="1:2" x14ac:dyDescent="0.25">
      <c r="A266" s="82" t="s">
        <v>784</v>
      </c>
      <c r="B266" s="52" t="s">
        <v>1024</v>
      </c>
    </row>
    <row r="267" spans="1:2" x14ac:dyDescent="0.25">
      <c r="A267" s="82" t="s">
        <v>847</v>
      </c>
      <c r="B267" s="52" t="s">
        <v>911</v>
      </c>
    </row>
    <row r="268" spans="1:2" x14ac:dyDescent="0.25">
      <c r="A268" s="82" t="s">
        <v>612</v>
      </c>
      <c r="B268" s="52" t="s">
        <v>924</v>
      </c>
    </row>
    <row r="269" spans="1:2" x14ac:dyDescent="0.25">
      <c r="A269" s="82" t="s">
        <v>704</v>
      </c>
      <c r="B269" s="52" t="s">
        <v>1084</v>
      </c>
    </row>
    <row r="270" spans="1:2" x14ac:dyDescent="0.25">
      <c r="A270" s="82" t="s">
        <v>709</v>
      </c>
      <c r="B270" s="52" t="s">
        <v>1087</v>
      </c>
    </row>
    <row r="271" spans="1:2" x14ac:dyDescent="0.25">
      <c r="A271" s="82" t="s">
        <v>706</v>
      </c>
      <c r="B271" s="52" t="s">
        <v>1086</v>
      </c>
    </row>
    <row r="272" spans="1:2" x14ac:dyDescent="0.25">
      <c r="A272" s="82" t="s">
        <v>705</v>
      </c>
      <c r="B272" s="52" t="s">
        <v>1085</v>
      </c>
    </row>
    <row r="273" spans="1:2" x14ac:dyDescent="0.25">
      <c r="A273" s="82" t="s">
        <v>703</v>
      </c>
      <c r="B273" s="52" t="s">
        <v>944</v>
      </c>
    </row>
    <row r="274" spans="1:2" x14ac:dyDescent="0.25">
      <c r="A274" s="82" t="s">
        <v>708</v>
      </c>
      <c r="B274" s="52" t="s">
        <v>880</v>
      </c>
    </row>
    <row r="275" spans="1:2" x14ac:dyDescent="0.25">
      <c r="A275" s="82" t="s">
        <v>576</v>
      </c>
      <c r="B275" s="52" t="s">
        <v>954</v>
      </c>
    </row>
    <row r="276" spans="1:2" x14ac:dyDescent="0.25">
      <c r="A276" s="82" t="s">
        <v>1655</v>
      </c>
      <c r="B276" s="52" t="s">
        <v>1657</v>
      </c>
    </row>
    <row r="277" spans="1:2" x14ac:dyDescent="0.25">
      <c r="A277" s="82" t="s">
        <v>2200</v>
      </c>
      <c r="B277" s="52" t="s">
        <v>2205</v>
      </c>
    </row>
    <row r="278" spans="1:2" x14ac:dyDescent="0.25">
      <c r="A278" s="82" t="s">
        <v>824</v>
      </c>
      <c r="B278" s="52" t="s">
        <v>1173</v>
      </c>
    </row>
    <row r="279" spans="1:2" x14ac:dyDescent="0.25">
      <c r="A279" s="82" t="s">
        <v>723</v>
      </c>
      <c r="B279" s="52" t="s">
        <v>1001</v>
      </c>
    </row>
    <row r="280" spans="1:2" x14ac:dyDescent="0.25">
      <c r="A280" s="82" t="s">
        <v>617</v>
      </c>
      <c r="B280" s="52" t="s">
        <v>933</v>
      </c>
    </row>
    <row r="281" spans="1:2" x14ac:dyDescent="0.25">
      <c r="A281" s="82" t="s">
        <v>854</v>
      </c>
      <c r="B281" s="52" t="s">
        <v>1114</v>
      </c>
    </row>
    <row r="282" spans="1:2" x14ac:dyDescent="0.25">
      <c r="A282" s="82" t="s">
        <v>834</v>
      </c>
      <c r="B282" s="52" t="s">
        <v>1029</v>
      </c>
    </row>
    <row r="283" spans="1:2" x14ac:dyDescent="0.25">
      <c r="A283" s="82" t="s">
        <v>2475</v>
      </c>
      <c r="B283" s="52" t="s">
        <v>2392</v>
      </c>
    </row>
    <row r="284" spans="1:2" x14ac:dyDescent="0.25">
      <c r="A284" s="82" t="s">
        <v>2476</v>
      </c>
      <c r="B284" s="52" t="s">
        <v>2391</v>
      </c>
    </row>
    <row r="285" spans="1:2" x14ac:dyDescent="0.25">
      <c r="A285" s="82" t="s">
        <v>2400</v>
      </c>
      <c r="B285" s="52" t="s">
        <v>2409</v>
      </c>
    </row>
    <row r="286" spans="1:2" x14ac:dyDescent="0.25">
      <c r="A286" s="82" t="s">
        <v>1692</v>
      </c>
      <c r="B286" s="52" t="s">
        <v>1695</v>
      </c>
    </row>
    <row r="287" spans="1:2" x14ac:dyDescent="0.25">
      <c r="A287" s="82" t="s">
        <v>1693</v>
      </c>
      <c r="B287" s="52" t="s">
        <v>1696</v>
      </c>
    </row>
    <row r="288" spans="1:2" x14ac:dyDescent="0.25">
      <c r="A288" s="82" t="s">
        <v>838</v>
      </c>
      <c r="B288" s="52" t="s">
        <v>1033</v>
      </c>
    </row>
    <row r="289" spans="1:2" x14ac:dyDescent="0.25">
      <c r="A289" s="82" t="s">
        <v>835</v>
      </c>
      <c r="B289" s="52" t="s">
        <v>1030</v>
      </c>
    </row>
    <row r="290" spans="1:2" x14ac:dyDescent="0.25">
      <c r="A290" s="82" t="s">
        <v>836</v>
      </c>
      <c r="B290" s="52" t="s">
        <v>1031</v>
      </c>
    </row>
    <row r="291" spans="1:2" x14ac:dyDescent="0.25">
      <c r="A291" s="82" t="s">
        <v>2506</v>
      </c>
      <c r="B291" s="52" t="s">
        <v>2509</v>
      </c>
    </row>
    <row r="292" spans="1:2" x14ac:dyDescent="0.25">
      <c r="A292" s="82" t="s">
        <v>2401</v>
      </c>
      <c r="B292" s="52" t="s">
        <v>2410</v>
      </c>
    </row>
    <row r="293" spans="1:2" x14ac:dyDescent="0.25">
      <c r="A293" s="82" t="s">
        <v>837</v>
      </c>
      <c r="B293" s="52" t="s">
        <v>1032</v>
      </c>
    </row>
    <row r="294" spans="1:2" x14ac:dyDescent="0.25">
      <c r="A294" s="82" t="s">
        <v>782</v>
      </c>
      <c r="B294" s="52" t="s">
        <v>1022</v>
      </c>
    </row>
    <row r="295" spans="1:2" x14ac:dyDescent="0.25">
      <c r="A295" s="82" t="s">
        <v>772</v>
      </c>
      <c r="B295" s="52" t="s">
        <v>1121</v>
      </c>
    </row>
    <row r="296" spans="1:2" x14ac:dyDescent="0.25">
      <c r="A296" s="82" t="s">
        <v>771</v>
      </c>
      <c r="B296" s="52" t="s">
        <v>1120</v>
      </c>
    </row>
    <row r="297" spans="1:2" x14ac:dyDescent="0.25">
      <c r="A297" s="82" t="s">
        <v>808</v>
      </c>
      <c r="B297" s="52" t="s">
        <v>1145</v>
      </c>
    </row>
    <row r="298" spans="1:2" x14ac:dyDescent="0.25">
      <c r="A298" s="82" t="s">
        <v>809</v>
      </c>
      <c r="B298" s="52" t="s">
        <v>1146</v>
      </c>
    </row>
    <row r="299" spans="1:2" x14ac:dyDescent="0.25">
      <c r="A299" s="82" t="s">
        <v>810</v>
      </c>
      <c r="B299" s="52" t="s">
        <v>1147</v>
      </c>
    </row>
    <row r="300" spans="1:2" x14ac:dyDescent="0.25">
      <c r="A300" s="82" t="s">
        <v>806</v>
      </c>
      <c r="B300" s="52" t="s">
        <v>1143</v>
      </c>
    </row>
    <row r="301" spans="1:2" x14ac:dyDescent="0.25">
      <c r="A301" s="82" t="s">
        <v>804</v>
      </c>
      <c r="B301" s="52" t="s">
        <v>1141</v>
      </c>
    </row>
    <row r="302" spans="1:2" x14ac:dyDescent="0.25">
      <c r="A302" s="82" t="s">
        <v>805</v>
      </c>
      <c r="B302" s="52" t="s">
        <v>1142</v>
      </c>
    </row>
    <row r="303" spans="1:2" x14ac:dyDescent="0.25">
      <c r="A303" s="82" t="s">
        <v>807</v>
      </c>
      <c r="B303" s="52" t="s">
        <v>1144</v>
      </c>
    </row>
    <row r="304" spans="1:2" x14ac:dyDescent="0.25">
      <c r="A304" s="82" t="s">
        <v>803</v>
      </c>
      <c r="B304" s="52" t="s">
        <v>1140</v>
      </c>
    </row>
    <row r="305" spans="1:2" x14ac:dyDescent="0.25">
      <c r="A305" s="82" t="s">
        <v>802</v>
      </c>
      <c r="B305" s="52" t="s">
        <v>1139</v>
      </c>
    </row>
    <row r="306" spans="1:2" x14ac:dyDescent="0.25">
      <c r="A306" s="82" t="s">
        <v>872</v>
      </c>
      <c r="B306" s="52" t="s">
        <v>1110</v>
      </c>
    </row>
    <row r="307" spans="1:2" x14ac:dyDescent="0.25">
      <c r="A307" s="82" t="s">
        <v>2038</v>
      </c>
      <c r="B307" s="52" t="s">
        <v>2044</v>
      </c>
    </row>
    <row r="308" spans="1:2" x14ac:dyDescent="0.25">
      <c r="A308" s="82" t="s">
        <v>2037</v>
      </c>
      <c r="B308" s="52" t="s">
        <v>2043</v>
      </c>
    </row>
    <row r="309" spans="1:2" x14ac:dyDescent="0.25">
      <c r="A309" s="82" t="s">
        <v>2039</v>
      </c>
      <c r="B309" s="52" t="s">
        <v>2045</v>
      </c>
    </row>
    <row r="310" spans="1:2" x14ac:dyDescent="0.25">
      <c r="A310" s="82" t="s">
        <v>633</v>
      </c>
      <c r="B310" s="52" t="s">
        <v>968</v>
      </c>
    </row>
    <row r="311" spans="1:2" x14ac:dyDescent="0.25">
      <c r="A311" s="82" t="s">
        <v>632</v>
      </c>
      <c r="B311" s="52" t="s">
        <v>967</v>
      </c>
    </row>
    <row r="312" spans="1:2" x14ac:dyDescent="0.25">
      <c r="A312" s="82" t="s">
        <v>795</v>
      </c>
      <c r="B312" s="52" t="s">
        <v>1172</v>
      </c>
    </row>
    <row r="313" spans="1:2" x14ac:dyDescent="0.25">
      <c r="A313" s="82" t="s">
        <v>830</v>
      </c>
      <c r="B313" s="52" t="s">
        <v>1116</v>
      </c>
    </row>
    <row r="314" spans="1:2" x14ac:dyDescent="0.25">
      <c r="A314" s="82" t="s">
        <v>2150</v>
      </c>
      <c r="B314" s="52" t="s">
        <v>2169</v>
      </c>
    </row>
    <row r="315" spans="1:2" x14ac:dyDescent="0.25">
      <c r="A315" s="82" t="s">
        <v>2151</v>
      </c>
      <c r="B315" s="52" t="s">
        <v>2170</v>
      </c>
    </row>
    <row r="316" spans="1:2" x14ac:dyDescent="0.25">
      <c r="A316" s="82" t="s">
        <v>2152</v>
      </c>
      <c r="B316" s="52" t="s">
        <v>2171</v>
      </c>
    </row>
    <row r="317" spans="1:2" x14ac:dyDescent="0.25">
      <c r="A317" s="82" t="s">
        <v>753</v>
      </c>
      <c r="B317" s="52" t="s">
        <v>1013</v>
      </c>
    </row>
    <row r="318" spans="1:2" x14ac:dyDescent="0.25">
      <c r="A318" s="82" t="s">
        <v>823</v>
      </c>
      <c r="B318" s="52" t="s">
        <v>1112</v>
      </c>
    </row>
    <row r="319" spans="1:2" x14ac:dyDescent="0.25">
      <c r="A319" s="82" t="s">
        <v>1561</v>
      </c>
      <c r="B319" s="52" t="s">
        <v>1112</v>
      </c>
    </row>
    <row r="320" spans="1:2" x14ac:dyDescent="0.25">
      <c r="A320" s="82" t="s">
        <v>1528</v>
      </c>
      <c r="B320" s="52" t="s">
        <v>1531</v>
      </c>
    </row>
    <row r="321" spans="1:2" x14ac:dyDescent="0.25">
      <c r="A321" s="82" t="s">
        <v>1527</v>
      </c>
      <c r="B321" s="52" t="s">
        <v>1530</v>
      </c>
    </row>
    <row r="322" spans="1:2" x14ac:dyDescent="0.25">
      <c r="A322" s="82" t="s">
        <v>1537</v>
      </c>
      <c r="B322" s="52" t="s">
        <v>1541</v>
      </c>
    </row>
    <row r="323" spans="1:2" x14ac:dyDescent="0.25">
      <c r="A323" s="82" t="s">
        <v>750</v>
      </c>
      <c r="B323" s="52" t="s">
        <v>1108</v>
      </c>
    </row>
    <row r="324" spans="1:2" x14ac:dyDescent="0.25">
      <c r="A324" s="82" t="s">
        <v>749</v>
      </c>
      <c r="B324" s="52" t="s">
        <v>1107</v>
      </c>
    </row>
    <row r="325" spans="1:2" x14ac:dyDescent="0.25">
      <c r="A325" s="82" t="s">
        <v>611</v>
      </c>
      <c r="B325" s="52" t="s">
        <v>929</v>
      </c>
    </row>
    <row r="326" spans="1:2" x14ac:dyDescent="0.25">
      <c r="A326" s="82" t="s">
        <v>752</v>
      </c>
      <c r="B326" s="52" t="s">
        <v>1014</v>
      </c>
    </row>
    <row r="327" spans="1:2" x14ac:dyDescent="0.25">
      <c r="A327" s="82" t="s">
        <v>751</v>
      </c>
      <c r="B327" s="52" t="s">
        <v>1015</v>
      </c>
    </row>
    <row r="328" spans="1:2" x14ac:dyDescent="0.25">
      <c r="A328" s="82" t="s">
        <v>689</v>
      </c>
      <c r="B328" s="52" t="s">
        <v>988</v>
      </c>
    </row>
    <row r="329" spans="1:2" x14ac:dyDescent="0.25">
      <c r="A329" s="82" t="s">
        <v>686</v>
      </c>
      <c r="B329" s="52" t="s">
        <v>985</v>
      </c>
    </row>
    <row r="330" spans="1:2" x14ac:dyDescent="0.25">
      <c r="A330" s="82" t="s">
        <v>688</v>
      </c>
      <c r="B330" s="52" t="s">
        <v>987</v>
      </c>
    </row>
    <row r="331" spans="1:2" x14ac:dyDescent="0.25">
      <c r="A331" s="82" t="s">
        <v>685</v>
      </c>
      <c r="B331" s="52" t="s">
        <v>984</v>
      </c>
    </row>
    <row r="332" spans="1:2" x14ac:dyDescent="0.25">
      <c r="A332" s="82" t="s">
        <v>687</v>
      </c>
      <c r="B332" s="52" t="s">
        <v>986</v>
      </c>
    </row>
    <row r="333" spans="1:2" x14ac:dyDescent="0.25">
      <c r="A333" s="82" t="s">
        <v>2040</v>
      </c>
      <c r="B333" s="52" t="s">
        <v>2046</v>
      </c>
    </row>
    <row r="334" spans="1:2" x14ac:dyDescent="0.25">
      <c r="A334" s="82" t="s">
        <v>2041</v>
      </c>
      <c r="B334" s="52" t="s">
        <v>2047</v>
      </c>
    </row>
    <row r="335" spans="1:2" x14ac:dyDescent="0.25">
      <c r="A335" s="82" t="s">
        <v>2042</v>
      </c>
      <c r="B335" s="52" t="s">
        <v>2048</v>
      </c>
    </row>
    <row r="336" spans="1:2" x14ac:dyDescent="0.25">
      <c r="A336" s="82" t="s">
        <v>690</v>
      </c>
      <c r="B336" s="52" t="s">
        <v>989</v>
      </c>
    </row>
    <row r="337" spans="1:2" x14ac:dyDescent="0.25">
      <c r="A337" s="82" t="s">
        <v>698</v>
      </c>
      <c r="B337" s="52" t="s">
        <v>993</v>
      </c>
    </row>
    <row r="338" spans="1:2" x14ac:dyDescent="0.25">
      <c r="A338" s="82" t="s">
        <v>697</v>
      </c>
      <c r="B338" s="52" t="s">
        <v>992</v>
      </c>
    </row>
    <row r="339" spans="1:2" x14ac:dyDescent="0.25">
      <c r="A339" s="82" t="s">
        <v>660</v>
      </c>
      <c r="B339" s="52" t="s">
        <v>1066</v>
      </c>
    </row>
    <row r="340" spans="1:2" x14ac:dyDescent="0.25">
      <c r="A340" s="82" t="s">
        <v>628</v>
      </c>
      <c r="B340" s="52" t="s">
        <v>943</v>
      </c>
    </row>
    <row r="341" spans="1:2" x14ac:dyDescent="0.25">
      <c r="A341" s="82" t="s">
        <v>590</v>
      </c>
      <c r="B341" s="52" t="s">
        <v>1062</v>
      </c>
    </row>
    <row r="342" spans="1:2" x14ac:dyDescent="0.25">
      <c r="A342" s="82" t="s">
        <v>591</v>
      </c>
      <c r="B342" s="52" t="s">
        <v>1061</v>
      </c>
    </row>
    <row r="343" spans="1:2" x14ac:dyDescent="0.25">
      <c r="A343" s="82" t="s">
        <v>589</v>
      </c>
      <c r="B343" s="52" t="s">
        <v>1060</v>
      </c>
    </row>
    <row r="344" spans="1:2" x14ac:dyDescent="0.25">
      <c r="A344" s="82" t="s">
        <v>588</v>
      </c>
      <c r="B344" s="52" t="s">
        <v>1059</v>
      </c>
    </row>
    <row r="345" spans="1:2" x14ac:dyDescent="0.25">
      <c r="A345" s="82" t="s">
        <v>1539</v>
      </c>
      <c r="B345" s="52" t="s">
        <v>1542</v>
      </c>
    </row>
    <row r="346" spans="1:2" x14ac:dyDescent="0.25">
      <c r="A346" s="82" t="s">
        <v>1538</v>
      </c>
      <c r="B346" s="52" t="s">
        <v>1543</v>
      </c>
    </row>
    <row r="347" spans="1:2" x14ac:dyDescent="0.25">
      <c r="A347" s="82" t="s">
        <v>1540</v>
      </c>
      <c r="B347" s="52" t="s">
        <v>1544</v>
      </c>
    </row>
    <row r="348" spans="1:2" x14ac:dyDescent="0.25">
      <c r="A348" s="82" t="s">
        <v>1832</v>
      </c>
      <c r="B348" s="52" t="s">
        <v>1818</v>
      </c>
    </row>
    <row r="349" spans="1:2" x14ac:dyDescent="0.25">
      <c r="A349" s="82" t="s">
        <v>1833</v>
      </c>
      <c r="B349" s="52" t="s">
        <v>1819</v>
      </c>
    </row>
    <row r="350" spans="1:2" x14ac:dyDescent="0.25">
      <c r="A350" s="82" t="s">
        <v>1834</v>
      </c>
      <c r="B350" s="52" t="s">
        <v>1820</v>
      </c>
    </row>
    <row r="351" spans="1:2" x14ac:dyDescent="0.25">
      <c r="A351" s="82" t="s">
        <v>1813</v>
      </c>
      <c r="B351" s="52" t="s">
        <v>1822</v>
      </c>
    </row>
    <row r="352" spans="1:2" x14ac:dyDescent="0.25">
      <c r="A352" s="82" t="s">
        <v>1812</v>
      </c>
      <c r="B352" s="52" t="s">
        <v>1821</v>
      </c>
    </row>
    <row r="353" spans="1:2" x14ac:dyDescent="0.25">
      <c r="A353" s="82" t="s">
        <v>1814</v>
      </c>
      <c r="B353" s="52" t="s">
        <v>1823</v>
      </c>
    </row>
    <row r="354" spans="1:2" x14ac:dyDescent="0.25">
      <c r="A354" s="82" t="s">
        <v>1810</v>
      </c>
      <c r="B354" s="52" t="s">
        <v>1815</v>
      </c>
    </row>
    <row r="355" spans="1:2" x14ac:dyDescent="0.25">
      <c r="A355" s="82" t="s">
        <v>1809</v>
      </c>
      <c r="B355" s="52" t="s">
        <v>1817</v>
      </c>
    </row>
    <row r="356" spans="1:2" x14ac:dyDescent="0.25">
      <c r="A356" s="82" t="s">
        <v>1811</v>
      </c>
      <c r="B356" s="52" t="s">
        <v>1816</v>
      </c>
    </row>
    <row r="357" spans="1:2" x14ac:dyDescent="0.25">
      <c r="A357" s="82" t="s">
        <v>624</v>
      </c>
      <c r="B357" s="52" t="s">
        <v>940</v>
      </c>
    </row>
    <row r="358" spans="1:2" x14ac:dyDescent="0.25">
      <c r="A358" s="82" t="s">
        <v>625</v>
      </c>
      <c r="B358" s="52" t="s">
        <v>941</v>
      </c>
    </row>
    <row r="359" spans="1:2" x14ac:dyDescent="0.25">
      <c r="A359" s="82" t="s">
        <v>623</v>
      </c>
      <c r="B359" s="52" t="s">
        <v>939</v>
      </c>
    </row>
    <row r="360" spans="1:2" x14ac:dyDescent="0.25">
      <c r="A360" s="82" t="s">
        <v>722</v>
      </c>
      <c r="B360" s="52" t="s">
        <v>886</v>
      </c>
    </row>
    <row r="361" spans="1:2" x14ac:dyDescent="0.25">
      <c r="A361" s="82" t="s">
        <v>621</v>
      </c>
      <c r="B361" s="52" t="s">
        <v>937</v>
      </c>
    </row>
    <row r="362" spans="1:2" x14ac:dyDescent="0.25">
      <c r="A362" s="82" t="s">
        <v>622</v>
      </c>
      <c r="B362" s="52" t="s">
        <v>938</v>
      </c>
    </row>
    <row r="363" spans="1:2" x14ac:dyDescent="0.25">
      <c r="A363" s="82" t="s">
        <v>620</v>
      </c>
      <c r="B363" s="52" t="s">
        <v>936</v>
      </c>
    </row>
    <row r="364" spans="1:2" x14ac:dyDescent="0.25">
      <c r="A364" s="82" t="s">
        <v>2145</v>
      </c>
      <c r="B364" s="52" t="s">
        <v>2164</v>
      </c>
    </row>
    <row r="365" spans="1:2" x14ac:dyDescent="0.25">
      <c r="A365" s="82" t="s">
        <v>2146</v>
      </c>
      <c r="B365" s="52" t="s">
        <v>2165</v>
      </c>
    </row>
    <row r="366" spans="1:2" x14ac:dyDescent="0.25">
      <c r="A366" s="82" t="s">
        <v>2144</v>
      </c>
      <c r="B366" s="52" t="s">
        <v>2163</v>
      </c>
    </row>
    <row r="367" spans="1:2" x14ac:dyDescent="0.25">
      <c r="A367" s="82" t="s">
        <v>2141</v>
      </c>
      <c r="B367" s="52" t="s">
        <v>2160</v>
      </c>
    </row>
    <row r="368" spans="1:2" x14ac:dyDescent="0.25">
      <c r="A368" s="82" t="s">
        <v>2137</v>
      </c>
      <c r="B368" s="52" t="s">
        <v>2156</v>
      </c>
    </row>
    <row r="369" spans="1:2" x14ac:dyDescent="0.25">
      <c r="A369" s="82" t="s">
        <v>2138</v>
      </c>
      <c r="B369" s="52" t="s">
        <v>2157</v>
      </c>
    </row>
    <row r="370" spans="1:2" x14ac:dyDescent="0.25">
      <c r="A370" s="82" t="s">
        <v>2140</v>
      </c>
      <c r="B370" s="52" t="s">
        <v>2159</v>
      </c>
    </row>
    <row r="371" spans="1:2" x14ac:dyDescent="0.25">
      <c r="A371" s="82" t="s">
        <v>2142</v>
      </c>
      <c r="B371" s="52" t="s">
        <v>2161</v>
      </c>
    </row>
    <row r="372" spans="1:2" x14ac:dyDescent="0.25">
      <c r="A372" s="82" t="s">
        <v>2139</v>
      </c>
      <c r="B372" s="52" t="s">
        <v>2158</v>
      </c>
    </row>
    <row r="373" spans="1:2" x14ac:dyDescent="0.25">
      <c r="A373" s="82" t="s">
        <v>2143</v>
      </c>
      <c r="B373" s="52" t="s">
        <v>2162</v>
      </c>
    </row>
    <row r="374" spans="1:2" x14ac:dyDescent="0.25">
      <c r="A374" s="82" t="s">
        <v>626</v>
      </c>
      <c r="B374" s="52" t="s">
        <v>942</v>
      </c>
    </row>
    <row r="375" spans="1:2" x14ac:dyDescent="0.25">
      <c r="A375" s="82" t="s">
        <v>631</v>
      </c>
      <c r="B375" s="52" t="s">
        <v>966</v>
      </c>
    </row>
    <row r="376" spans="1:2" x14ac:dyDescent="0.25">
      <c r="A376" s="82" t="s">
        <v>1755</v>
      </c>
      <c r="B376" s="52" t="s">
        <v>1762</v>
      </c>
    </row>
    <row r="377" spans="1:2" x14ac:dyDescent="0.25">
      <c r="A377" s="82" t="s">
        <v>1756</v>
      </c>
      <c r="B377" s="52" t="s">
        <v>1763</v>
      </c>
    </row>
    <row r="378" spans="1:2" x14ac:dyDescent="0.25">
      <c r="A378" s="82" t="s">
        <v>1754</v>
      </c>
      <c r="B378" s="52" t="s">
        <v>1761</v>
      </c>
    </row>
    <row r="379" spans="1:2" x14ac:dyDescent="0.25">
      <c r="A379" s="82" t="s">
        <v>1752</v>
      </c>
      <c r="B379" s="52" t="s">
        <v>1759</v>
      </c>
    </row>
    <row r="380" spans="1:2" x14ac:dyDescent="0.25">
      <c r="A380" s="82" t="s">
        <v>1753</v>
      </c>
      <c r="B380" s="52" t="s">
        <v>1760</v>
      </c>
    </row>
    <row r="381" spans="1:2" x14ac:dyDescent="0.25">
      <c r="A381" s="82" t="s">
        <v>630</v>
      </c>
      <c r="B381" s="52" t="s">
        <v>965</v>
      </c>
    </row>
    <row r="382" spans="1:2" x14ac:dyDescent="0.25">
      <c r="A382" s="82" t="s">
        <v>831</v>
      </c>
      <c r="B382" s="52" t="s">
        <v>1117</v>
      </c>
    </row>
    <row r="383" spans="1:2" x14ac:dyDescent="0.25">
      <c r="A383" s="82" t="s">
        <v>721</v>
      </c>
      <c r="B383" s="52" t="s">
        <v>1093</v>
      </c>
    </row>
    <row r="384" spans="1:2" x14ac:dyDescent="0.25">
      <c r="A384" s="82" t="s">
        <v>2147</v>
      </c>
      <c r="B384" s="52" t="s">
        <v>2166</v>
      </c>
    </row>
    <row r="385" spans="1:2" x14ac:dyDescent="0.25">
      <c r="A385" s="82" t="s">
        <v>2149</v>
      </c>
      <c r="B385" s="52" t="s">
        <v>2168</v>
      </c>
    </row>
    <row r="386" spans="1:2" x14ac:dyDescent="0.25">
      <c r="A386" s="82" t="s">
        <v>2148</v>
      </c>
      <c r="B386" s="52" t="s">
        <v>2167</v>
      </c>
    </row>
    <row r="387" spans="1:2" x14ac:dyDescent="0.25">
      <c r="A387" s="82" t="s">
        <v>786</v>
      </c>
      <c r="B387" s="52" t="s">
        <v>1124</v>
      </c>
    </row>
    <row r="388" spans="1:2" x14ac:dyDescent="0.25">
      <c r="A388" s="82" t="s">
        <v>608</v>
      </c>
      <c r="B388" s="52" t="s">
        <v>926</v>
      </c>
    </row>
    <row r="389" spans="1:2" x14ac:dyDescent="0.25">
      <c r="A389" s="82" t="s">
        <v>609</v>
      </c>
      <c r="B389" s="52" t="s">
        <v>927</v>
      </c>
    </row>
    <row r="390" spans="1:2" x14ac:dyDescent="0.25">
      <c r="A390" s="82" t="s">
        <v>607</v>
      </c>
      <c r="B390" s="52" t="s">
        <v>925</v>
      </c>
    </row>
    <row r="391" spans="1:2" x14ac:dyDescent="0.25">
      <c r="A391" s="82" t="s">
        <v>610</v>
      </c>
      <c r="B391" s="52" t="s">
        <v>928</v>
      </c>
    </row>
    <row r="392" spans="1:2" x14ac:dyDescent="0.25">
      <c r="A392" s="82" t="s">
        <v>579</v>
      </c>
      <c r="B392" s="52" t="s">
        <v>876</v>
      </c>
    </row>
    <row r="393" spans="1:2" x14ac:dyDescent="0.25">
      <c r="A393" s="82" t="s">
        <v>587</v>
      </c>
      <c r="B393" s="52" t="s">
        <v>964</v>
      </c>
    </row>
    <row r="394" spans="1:2" x14ac:dyDescent="0.25">
      <c r="A394" s="82" t="s">
        <v>774</v>
      </c>
      <c r="B394" s="52" t="s">
        <v>1123</v>
      </c>
    </row>
    <row r="395" spans="1:2" x14ac:dyDescent="0.25">
      <c r="A395" s="82" t="s">
        <v>1593</v>
      </c>
      <c r="B395" s="52" t="s">
        <v>1594</v>
      </c>
    </row>
    <row r="396" spans="1:2" x14ac:dyDescent="0.25">
      <c r="A396" s="82" t="s">
        <v>776</v>
      </c>
      <c r="B396" s="52" t="s">
        <v>968</v>
      </c>
    </row>
    <row r="397" spans="1:2" x14ac:dyDescent="0.25">
      <c r="A397" s="82" t="s">
        <v>775</v>
      </c>
      <c r="B397" s="52" t="s">
        <v>967</v>
      </c>
    </row>
    <row r="398" spans="1:2" x14ac:dyDescent="0.25">
      <c r="A398" s="82" t="s">
        <v>811</v>
      </c>
      <c r="B398" s="52" t="s">
        <v>1148</v>
      </c>
    </row>
    <row r="399" spans="1:2" x14ac:dyDescent="0.25">
      <c r="A399" s="82" t="s">
        <v>773</v>
      </c>
      <c r="B399" s="52" t="s">
        <v>1122</v>
      </c>
    </row>
    <row r="400" spans="1:2" x14ac:dyDescent="0.25">
      <c r="A400" s="82" t="s">
        <v>758</v>
      </c>
      <c r="B400" s="52" t="s">
        <v>1019</v>
      </c>
    </row>
    <row r="401" spans="1:2" x14ac:dyDescent="0.25">
      <c r="A401" s="82" t="s">
        <v>2203</v>
      </c>
      <c r="B401" s="52" t="s">
        <v>2208</v>
      </c>
    </row>
    <row r="402" spans="1:2" x14ac:dyDescent="0.25">
      <c r="A402" s="82" t="s">
        <v>813</v>
      </c>
      <c r="B402" s="52" t="s">
        <v>1158</v>
      </c>
    </row>
    <row r="403" spans="1:2" x14ac:dyDescent="0.25">
      <c r="A403" s="82" t="s">
        <v>791</v>
      </c>
      <c r="B403" s="52" t="s">
        <v>1127</v>
      </c>
    </row>
    <row r="404" spans="1:2" x14ac:dyDescent="0.25">
      <c r="A404" s="82" t="s">
        <v>787</v>
      </c>
      <c r="B404" s="52" t="s">
        <v>1131</v>
      </c>
    </row>
    <row r="405" spans="1:2" x14ac:dyDescent="0.25">
      <c r="A405" s="82" t="s">
        <v>1747</v>
      </c>
      <c r="B405" s="52" t="s">
        <v>1749</v>
      </c>
    </row>
    <row r="406" spans="1:2" x14ac:dyDescent="0.25">
      <c r="A406" s="82" t="s">
        <v>1751</v>
      </c>
      <c r="B406" s="52" t="s">
        <v>1758</v>
      </c>
    </row>
    <row r="407" spans="1:2" x14ac:dyDescent="0.25">
      <c r="A407" s="82" t="s">
        <v>1750</v>
      </c>
      <c r="B407" s="52" t="s">
        <v>1757</v>
      </c>
    </row>
    <row r="408" spans="1:2" x14ac:dyDescent="0.25">
      <c r="A408" s="82" t="s">
        <v>788</v>
      </c>
      <c r="B408" s="52" t="s">
        <v>1130</v>
      </c>
    </row>
    <row r="409" spans="1:2" x14ac:dyDescent="0.25">
      <c r="A409" s="82" t="s">
        <v>812</v>
      </c>
      <c r="B409" s="52" t="s">
        <v>1134</v>
      </c>
    </row>
    <row r="410" spans="1:2" x14ac:dyDescent="0.25">
      <c r="A410" s="82" t="s">
        <v>778</v>
      </c>
      <c r="B410" s="52" t="s">
        <v>966</v>
      </c>
    </row>
    <row r="411" spans="1:2" x14ac:dyDescent="0.25">
      <c r="A411" s="82" t="s">
        <v>777</v>
      </c>
      <c r="B411" s="52" t="s">
        <v>965</v>
      </c>
    </row>
    <row r="412" spans="1:2" x14ac:dyDescent="0.25">
      <c r="A412" s="82" t="s">
        <v>789</v>
      </c>
      <c r="B412" s="52" t="s">
        <v>1125</v>
      </c>
    </row>
    <row r="413" spans="1:2" x14ac:dyDescent="0.25">
      <c r="A413" s="82" t="s">
        <v>757</v>
      </c>
      <c r="B413" s="52" t="s">
        <v>1018</v>
      </c>
    </row>
    <row r="414" spans="1:2" x14ac:dyDescent="0.25">
      <c r="A414" s="82" t="s">
        <v>790</v>
      </c>
      <c r="B414" s="52" t="s">
        <v>1126</v>
      </c>
    </row>
    <row r="415" spans="1:2" x14ac:dyDescent="0.25">
      <c r="A415" s="82" t="s">
        <v>816</v>
      </c>
      <c r="B415" s="52" t="s">
        <v>1151</v>
      </c>
    </row>
    <row r="416" spans="1:2" x14ac:dyDescent="0.25">
      <c r="A416" s="82" t="s">
        <v>815</v>
      </c>
      <c r="B416" s="52" t="s">
        <v>1150</v>
      </c>
    </row>
    <row r="417" spans="1:2" x14ac:dyDescent="0.25">
      <c r="A417" s="82" t="s">
        <v>814</v>
      </c>
      <c r="B417" s="52" t="s">
        <v>1149</v>
      </c>
    </row>
    <row r="418" spans="1:2" x14ac:dyDescent="0.25">
      <c r="A418" s="82" t="s">
        <v>798</v>
      </c>
      <c r="B418" s="52" t="s">
        <v>1135</v>
      </c>
    </row>
    <row r="419" spans="1:2" x14ac:dyDescent="0.25">
      <c r="A419" s="82" t="s">
        <v>792</v>
      </c>
      <c r="B419" s="52" t="s">
        <v>1128</v>
      </c>
    </row>
    <row r="420" spans="1:2" x14ac:dyDescent="0.25">
      <c r="A420" s="82" t="s">
        <v>1560</v>
      </c>
      <c r="B420" s="52" t="s">
        <v>1572</v>
      </c>
    </row>
    <row r="421" spans="1:2" x14ac:dyDescent="0.25">
      <c r="A421" s="82" t="s">
        <v>793</v>
      </c>
      <c r="B421" s="52" t="s">
        <v>1129</v>
      </c>
    </row>
    <row r="422" spans="1:2" x14ac:dyDescent="0.25">
      <c r="A422" s="82" t="s">
        <v>586</v>
      </c>
      <c r="B422" s="52" t="s">
        <v>876</v>
      </c>
    </row>
    <row r="423" spans="1:2" x14ac:dyDescent="0.25">
      <c r="A423" s="82" t="s">
        <v>779</v>
      </c>
      <c r="B423" s="52" t="s">
        <v>1124</v>
      </c>
    </row>
    <row r="424" spans="1:2" x14ac:dyDescent="0.25">
      <c r="A424" s="82" t="s">
        <v>796</v>
      </c>
      <c r="B424" s="52" t="s">
        <v>1132</v>
      </c>
    </row>
    <row r="425" spans="1:2" x14ac:dyDescent="0.25">
      <c r="A425" s="82" t="s">
        <v>797</v>
      </c>
      <c r="B425" s="52" t="s">
        <v>1133</v>
      </c>
    </row>
    <row r="426" spans="1:2" x14ac:dyDescent="0.25">
      <c r="A426" s="82" t="s">
        <v>1608</v>
      </c>
      <c r="B426" s="52" t="s">
        <v>1611</v>
      </c>
    </row>
    <row r="427" spans="1:2" x14ac:dyDescent="0.25">
      <c r="A427" s="82" t="s">
        <v>1476</v>
      </c>
      <c r="B427" s="52" t="s">
        <v>1479</v>
      </c>
    </row>
    <row r="428" spans="1:2" x14ac:dyDescent="0.25">
      <c r="A428" s="82" t="s">
        <v>1610</v>
      </c>
      <c r="B428" s="52" t="s">
        <v>1131</v>
      </c>
    </row>
    <row r="429" spans="1:2" x14ac:dyDescent="0.25">
      <c r="A429" s="82" t="s">
        <v>1477</v>
      </c>
      <c r="B429" s="52" t="s">
        <v>1478</v>
      </c>
    </row>
    <row r="430" spans="1:2" x14ac:dyDescent="0.25">
      <c r="A430" s="82" t="s">
        <v>1609</v>
      </c>
      <c r="B430" s="52" t="s">
        <v>1612</v>
      </c>
    </row>
    <row r="431" spans="1:2" x14ac:dyDescent="0.25">
      <c r="A431" s="82" t="s">
        <v>2204</v>
      </c>
      <c r="B431" s="52" t="s">
        <v>885</v>
      </c>
    </row>
    <row r="432" spans="1:2" x14ac:dyDescent="0.25">
      <c r="A432" s="82" t="s">
        <v>759</v>
      </c>
      <c r="B432" s="52" t="s">
        <v>1020</v>
      </c>
    </row>
    <row r="433" spans="1:2" x14ac:dyDescent="0.25">
      <c r="A433" s="82" t="s">
        <v>866</v>
      </c>
      <c r="B433" s="52" t="s">
        <v>1051</v>
      </c>
    </row>
    <row r="434" spans="1:2" x14ac:dyDescent="0.25">
      <c r="A434" s="82" t="s">
        <v>865</v>
      </c>
      <c r="B434" s="52" t="s">
        <v>1050</v>
      </c>
    </row>
    <row r="435" spans="1:2" x14ac:dyDescent="0.25">
      <c r="A435" s="82" t="s">
        <v>867</v>
      </c>
      <c r="B435" s="52" t="s">
        <v>1053</v>
      </c>
    </row>
    <row r="436" spans="1:2" x14ac:dyDescent="0.25">
      <c r="A436" s="82" t="s">
        <v>2293</v>
      </c>
      <c r="B436" s="52" t="s">
        <v>2304</v>
      </c>
    </row>
    <row r="437" spans="1:2" x14ac:dyDescent="0.25">
      <c r="A437" s="82" t="s">
        <v>2295</v>
      </c>
      <c r="B437" s="52" t="s">
        <v>2302</v>
      </c>
    </row>
    <row r="438" spans="1:2" x14ac:dyDescent="0.25">
      <c r="A438" s="82" t="s">
        <v>2294</v>
      </c>
      <c r="B438" s="52" t="s">
        <v>2301</v>
      </c>
    </row>
    <row r="439" spans="1:2" x14ac:dyDescent="0.25">
      <c r="A439" s="82" t="s">
        <v>662</v>
      </c>
      <c r="B439" s="52" t="s">
        <v>975</v>
      </c>
    </row>
    <row r="440" spans="1:2" x14ac:dyDescent="0.25">
      <c r="A440" s="82" t="s">
        <v>863</v>
      </c>
      <c r="B440" s="52" t="s">
        <v>1048</v>
      </c>
    </row>
    <row r="441" spans="1:2" x14ac:dyDescent="0.25">
      <c r="A441" s="82" t="s">
        <v>862</v>
      </c>
      <c r="B441" s="52" t="s">
        <v>1047</v>
      </c>
    </row>
    <row r="442" spans="1:2" x14ac:dyDescent="0.25">
      <c r="A442" s="82" t="s">
        <v>864</v>
      </c>
      <c r="B442" s="52" t="s">
        <v>1049</v>
      </c>
    </row>
    <row r="443" spans="1:2" x14ac:dyDescent="0.25">
      <c r="A443" s="82" t="s">
        <v>691</v>
      </c>
      <c r="B443" s="52" t="s">
        <v>1081</v>
      </c>
    </row>
    <row r="444" spans="1:2" x14ac:dyDescent="0.25">
      <c r="A444" s="82" t="s">
        <v>692</v>
      </c>
      <c r="B444" s="52" t="s">
        <v>1082</v>
      </c>
    </row>
    <row r="445" spans="1:2" x14ac:dyDescent="0.25">
      <c r="A445" s="82" t="s">
        <v>693</v>
      </c>
      <c r="B445" s="52" t="s">
        <v>1083</v>
      </c>
    </row>
    <row r="446" spans="1:2" x14ac:dyDescent="0.25">
      <c r="A446" s="82" t="s">
        <v>663</v>
      </c>
      <c r="B446" s="52" t="s">
        <v>976</v>
      </c>
    </row>
    <row r="447" spans="1:2" x14ac:dyDescent="0.25">
      <c r="A447" s="82" t="s">
        <v>2053</v>
      </c>
      <c r="B447" s="52" t="s">
        <v>2070</v>
      </c>
    </row>
    <row r="448" spans="1:2" x14ac:dyDescent="0.25">
      <c r="A448" s="82" t="s">
        <v>2055</v>
      </c>
      <c r="B448" s="52" t="s">
        <v>2073</v>
      </c>
    </row>
    <row r="449" spans="1:2" x14ac:dyDescent="0.25">
      <c r="A449" s="82" t="s">
        <v>2052</v>
      </c>
      <c r="B449" s="52" t="s">
        <v>2069</v>
      </c>
    </row>
    <row r="450" spans="1:2" x14ac:dyDescent="0.25">
      <c r="A450" s="82" t="s">
        <v>2054</v>
      </c>
      <c r="B450" s="52" t="s">
        <v>2071</v>
      </c>
    </row>
    <row r="451" spans="1:2" x14ac:dyDescent="0.25">
      <c r="A451" s="82" t="s">
        <v>679</v>
      </c>
      <c r="B451" s="52" t="s">
        <v>1077</v>
      </c>
    </row>
    <row r="452" spans="1:2" x14ac:dyDescent="0.25">
      <c r="A452" s="82" t="s">
        <v>678</v>
      </c>
      <c r="B452" s="52" t="s">
        <v>1076</v>
      </c>
    </row>
    <row r="453" spans="1:2" x14ac:dyDescent="0.25">
      <c r="A453" s="82" t="s">
        <v>711</v>
      </c>
      <c r="B453" s="52" t="s">
        <v>1088</v>
      </c>
    </row>
    <row r="454" spans="1:2" x14ac:dyDescent="0.25">
      <c r="A454" s="82" t="s">
        <v>606</v>
      </c>
      <c r="B454" s="52" t="s">
        <v>885</v>
      </c>
    </row>
    <row r="455" spans="1:2" x14ac:dyDescent="0.25">
      <c r="A455" s="82" t="s">
        <v>736</v>
      </c>
      <c r="B455" s="52" t="s">
        <v>1002</v>
      </c>
    </row>
    <row r="456" spans="1:2" x14ac:dyDescent="0.25">
      <c r="A456" s="82" t="s">
        <v>737</v>
      </c>
      <c r="B456" s="52" t="s">
        <v>1003</v>
      </c>
    </row>
    <row r="457" spans="1:2" x14ac:dyDescent="0.25">
      <c r="A457" s="82" t="s">
        <v>619</v>
      </c>
      <c r="B457" s="52" t="s">
        <v>935</v>
      </c>
    </row>
    <row r="458" spans="1:2" x14ac:dyDescent="0.25">
      <c r="A458" s="82" t="s">
        <v>2188</v>
      </c>
      <c r="B458" s="52" t="s">
        <v>2194</v>
      </c>
    </row>
    <row r="459" spans="1:2" x14ac:dyDescent="0.25">
      <c r="A459" s="82" t="s">
        <v>1909</v>
      </c>
      <c r="B459" s="52" t="s">
        <v>922</v>
      </c>
    </row>
    <row r="460" spans="1:2" x14ac:dyDescent="0.25">
      <c r="A460" s="82" t="s">
        <v>1911</v>
      </c>
      <c r="B460" s="52" t="s">
        <v>1913</v>
      </c>
    </row>
    <row r="461" spans="1:2" x14ac:dyDescent="0.25">
      <c r="A461" s="82" t="s">
        <v>1910</v>
      </c>
      <c r="B461" s="52" t="s">
        <v>923</v>
      </c>
    </row>
    <row r="462" spans="1:2" x14ac:dyDescent="0.25">
      <c r="A462" s="82" t="s">
        <v>2191</v>
      </c>
      <c r="B462" s="52" t="s">
        <v>2197</v>
      </c>
    </row>
    <row r="463" spans="1:2" x14ac:dyDescent="0.25">
      <c r="A463" s="82" t="s">
        <v>2192</v>
      </c>
      <c r="B463" s="52" t="s">
        <v>2198</v>
      </c>
    </row>
    <row r="464" spans="1:2" x14ac:dyDescent="0.25">
      <c r="A464" s="82" t="s">
        <v>604</v>
      </c>
      <c r="B464" s="52" t="s">
        <v>921</v>
      </c>
    </row>
    <row r="465" spans="1:2" x14ac:dyDescent="0.25">
      <c r="A465" s="82" t="s">
        <v>551</v>
      </c>
      <c r="B465" s="52" t="s">
        <v>879</v>
      </c>
    </row>
    <row r="466" spans="1:2" x14ac:dyDescent="0.25">
      <c r="A466" s="82" t="s">
        <v>1963</v>
      </c>
      <c r="B466" s="52" t="s">
        <v>1970</v>
      </c>
    </row>
    <row r="467" spans="1:2" x14ac:dyDescent="0.25">
      <c r="A467" s="82" t="s">
        <v>1964</v>
      </c>
      <c r="B467" s="52" t="s">
        <v>1971</v>
      </c>
    </row>
    <row r="468" spans="1:2" x14ac:dyDescent="0.25">
      <c r="A468" s="82" t="s">
        <v>868</v>
      </c>
      <c r="B468" s="52" t="s">
        <v>1052</v>
      </c>
    </row>
    <row r="469" spans="1:2" x14ac:dyDescent="0.25">
      <c r="A469" s="82" t="s">
        <v>601</v>
      </c>
      <c r="B469" s="52" t="s">
        <v>920</v>
      </c>
    </row>
    <row r="470" spans="1:2" x14ac:dyDescent="0.25">
      <c r="A470" s="82" t="s">
        <v>647</v>
      </c>
      <c r="B470" s="52" t="s">
        <v>949</v>
      </c>
    </row>
    <row r="471" spans="1:2" x14ac:dyDescent="0.25">
      <c r="A471" s="83" t="s">
        <v>1571</v>
      </c>
      <c r="B471" s="73" t="s">
        <v>1574</v>
      </c>
    </row>
    <row r="472" spans="1:2" x14ac:dyDescent="0.25">
      <c r="A472" s="83" t="s">
        <v>1570</v>
      </c>
      <c r="B472" s="73" t="s">
        <v>1575</v>
      </c>
    </row>
    <row r="473" spans="1:2" x14ac:dyDescent="0.25">
      <c r="A473" s="82" t="s">
        <v>559</v>
      </c>
      <c r="B473" s="52" t="s">
        <v>877</v>
      </c>
    </row>
    <row r="474" spans="1:2" x14ac:dyDescent="0.25">
      <c r="A474" s="82" t="s">
        <v>2511</v>
      </c>
      <c r="B474" s="52" t="s">
        <v>2518</v>
      </c>
    </row>
    <row r="475" spans="1:2" x14ac:dyDescent="0.25">
      <c r="A475" s="82" t="s">
        <v>733</v>
      </c>
      <c r="B475" s="52" t="s">
        <v>1101</v>
      </c>
    </row>
    <row r="476" spans="1:2" x14ac:dyDescent="0.25">
      <c r="A476" s="82" t="s">
        <v>734</v>
      </c>
      <c r="B476" s="52" t="s">
        <v>1102</v>
      </c>
    </row>
    <row r="477" spans="1:2" x14ac:dyDescent="0.25">
      <c r="A477" s="82" t="s">
        <v>1783</v>
      </c>
      <c r="B477" s="52" t="s">
        <v>970</v>
      </c>
    </row>
    <row r="478" spans="1:2" x14ac:dyDescent="0.25">
      <c r="A478" s="82" t="s">
        <v>839</v>
      </c>
      <c r="B478" s="52" t="s">
        <v>1034</v>
      </c>
    </row>
    <row r="479" spans="1:2" x14ac:dyDescent="0.25">
      <c r="A479" s="82" t="s">
        <v>2374</v>
      </c>
      <c r="B479" s="73" t="s">
        <v>2381</v>
      </c>
    </row>
    <row r="480" spans="1:2" x14ac:dyDescent="0.25">
      <c r="A480" s="83" t="s">
        <v>668</v>
      </c>
      <c r="B480" s="73" t="s">
        <v>1581</v>
      </c>
    </row>
    <row r="481" spans="1:2" x14ac:dyDescent="0.25">
      <c r="A481" s="82" t="s">
        <v>668</v>
      </c>
      <c r="B481" s="52" t="s">
        <v>979</v>
      </c>
    </row>
    <row r="482" spans="1:2" x14ac:dyDescent="0.25">
      <c r="A482" s="82" t="s">
        <v>684</v>
      </c>
      <c r="B482" s="52" t="s">
        <v>983</v>
      </c>
    </row>
    <row r="483" spans="1:2" x14ac:dyDescent="0.25">
      <c r="A483" s="82" t="s">
        <v>2134</v>
      </c>
      <c r="B483" s="52" t="s">
        <v>2153</v>
      </c>
    </row>
    <row r="484" spans="1:2" x14ac:dyDescent="0.25">
      <c r="A484" s="99" t="s">
        <v>2182</v>
      </c>
      <c r="B484" s="55" t="s">
        <v>2174</v>
      </c>
    </row>
  </sheetData>
  <sortState ref="A2:B480">
    <sortCondition ref="A2:A480"/>
  </sortState>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4"/>
  <sheetViews>
    <sheetView showGridLines="0" zoomScale="70" zoomScaleNormal="70" workbookViewId="0"/>
  </sheetViews>
  <sheetFormatPr defaultRowHeight="15" x14ac:dyDescent="0.25"/>
  <cols>
    <col min="1" max="1" width="12" bestFit="1" customWidth="1"/>
    <col min="2" max="2" width="21.140625" bestFit="1" customWidth="1"/>
  </cols>
  <sheetData>
    <row r="1" spans="1:2" x14ac:dyDescent="0.25">
      <c r="A1" s="60" t="s">
        <v>2583</v>
      </c>
      <c r="B1" s="54" t="s">
        <v>2584</v>
      </c>
    </row>
    <row r="2" spans="1:2" x14ac:dyDescent="0.25">
      <c r="A2" s="82" t="s">
        <v>567</v>
      </c>
      <c r="B2" s="52" t="s">
        <v>2585</v>
      </c>
    </row>
    <row r="3" spans="1:2" x14ac:dyDescent="0.25">
      <c r="A3" s="83" t="s">
        <v>2592</v>
      </c>
      <c r="B3" s="52" t="s">
        <v>2586</v>
      </c>
    </row>
    <row r="4" spans="1:2" x14ac:dyDescent="0.25">
      <c r="A4" s="83" t="s">
        <v>627</v>
      </c>
      <c r="B4" s="84" t="s">
        <v>1</v>
      </c>
    </row>
    <row r="5" spans="1:2" x14ac:dyDescent="0.25">
      <c r="A5" s="82" t="s">
        <v>570</v>
      </c>
      <c r="B5" s="52" t="s">
        <v>2587</v>
      </c>
    </row>
    <row r="6" spans="1:2" x14ac:dyDescent="0.25">
      <c r="A6" s="82" t="s">
        <v>2594</v>
      </c>
      <c r="B6" s="52" t="s">
        <v>2586</v>
      </c>
    </row>
    <row r="7" spans="1:2" x14ac:dyDescent="0.25">
      <c r="A7" s="82" t="s">
        <v>2588</v>
      </c>
      <c r="B7" s="52" t="s">
        <v>2586</v>
      </c>
    </row>
    <row r="8" spans="1:2" x14ac:dyDescent="0.25">
      <c r="A8" s="83" t="s">
        <v>2589</v>
      </c>
      <c r="B8" s="52" t="s">
        <v>2586</v>
      </c>
    </row>
    <row r="9" spans="1:2" x14ac:dyDescent="0.25">
      <c r="A9" s="83" t="s">
        <v>2595</v>
      </c>
      <c r="B9" s="52" t="s">
        <v>2586</v>
      </c>
    </row>
    <row r="10" spans="1:2" x14ac:dyDescent="0.25">
      <c r="A10" s="82" t="s">
        <v>20</v>
      </c>
      <c r="B10" s="52" t="s">
        <v>2590</v>
      </c>
    </row>
    <row r="11" spans="1:2" x14ac:dyDescent="0.25">
      <c r="A11" s="82" t="s">
        <v>2591</v>
      </c>
      <c r="B11" s="52" t="s">
        <v>2586</v>
      </c>
    </row>
    <row r="12" spans="1:2" x14ac:dyDescent="0.25">
      <c r="A12" s="83" t="s">
        <v>565</v>
      </c>
      <c r="B12" s="52" t="s">
        <v>2586</v>
      </c>
    </row>
    <row r="13" spans="1:2" x14ac:dyDescent="0.25">
      <c r="A13" s="83" t="s">
        <v>606</v>
      </c>
      <c r="B13" s="52" t="s">
        <v>2586</v>
      </c>
    </row>
    <row r="14" spans="1:2" x14ac:dyDescent="0.25">
      <c r="A14" s="85" t="s">
        <v>2511</v>
      </c>
      <c r="B14" s="55" t="s">
        <v>2586</v>
      </c>
    </row>
  </sheetData>
  <sortState ref="A2:B14">
    <sortCondition ref="A2:A14"/>
  </sortState>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autoPageBreaks="0"/>
  </sheetPr>
  <dimension ref="A1:L347"/>
  <sheetViews>
    <sheetView showGridLines="0" zoomScale="70" zoomScaleNormal="70" workbookViewId="0">
      <pane ySplit="1" topLeftCell="A2" activePane="bottomLeft" state="frozen"/>
      <selection pane="bottomLeft"/>
    </sheetView>
  </sheetViews>
  <sheetFormatPr defaultColWidth="8.85546875" defaultRowHeight="15" x14ac:dyDescent="0.25"/>
  <cols>
    <col min="1" max="1" width="7.5703125" style="6" customWidth="1"/>
    <col min="2" max="2" width="10.140625" style="15" customWidth="1"/>
    <col min="3" max="3" width="50.28515625" style="8" customWidth="1"/>
    <col min="4" max="4" width="37.85546875" style="8" hidden="1" customWidth="1"/>
    <col min="5" max="5" width="7.42578125" style="13" customWidth="1"/>
    <col min="6" max="6" width="39.5703125" hidden="1" customWidth="1"/>
    <col min="7" max="7" width="59.42578125" hidden="1" customWidth="1"/>
    <col min="8" max="8" width="64" style="8" customWidth="1"/>
    <col min="9" max="9" width="12.7109375" style="8" customWidth="1"/>
    <col min="10" max="10" width="105.140625" style="8" customWidth="1"/>
    <col min="11" max="11" width="96" style="8" customWidth="1"/>
    <col min="12" max="12" width="98.42578125" style="8" customWidth="1"/>
  </cols>
  <sheetData>
    <row r="1" spans="1:12" x14ac:dyDescent="0.25">
      <c r="A1" s="67" t="s">
        <v>59</v>
      </c>
      <c r="B1" s="66" t="s">
        <v>2600</v>
      </c>
      <c r="C1" s="63" t="s">
        <v>0</v>
      </c>
      <c r="D1" s="63" t="s">
        <v>61</v>
      </c>
      <c r="E1" s="67" t="s">
        <v>361</v>
      </c>
      <c r="F1" s="63" t="s">
        <v>63</v>
      </c>
      <c r="G1" s="63" t="s">
        <v>366</v>
      </c>
      <c r="H1" s="63" t="s">
        <v>360</v>
      </c>
      <c r="I1" s="63" t="s">
        <v>2270</v>
      </c>
      <c r="J1" s="63" t="s">
        <v>1328</v>
      </c>
      <c r="K1" s="63" t="s">
        <v>371</v>
      </c>
      <c r="L1" s="64" t="s">
        <v>3</v>
      </c>
    </row>
    <row r="2" spans="1:12" s="5" customFormat="1" x14ac:dyDescent="0.25">
      <c r="A2" s="40">
        <f>VLOOKUP(C2,_RESOURCE_MAP[],3,FALSE)</f>
        <v>1</v>
      </c>
      <c r="B2" s="25" t="str">
        <f>IFERROR(VLOOKUP(C2,_PACKAGES_MAP[],3,FALSE),"-")</f>
        <v>-</v>
      </c>
      <c r="C2" s="39" t="s">
        <v>4</v>
      </c>
      <c r="D2" s="39" t="str">
        <f>VLOOKUP(C2,_RESOURCE_MAP[],2,FALSE)</f>
        <v>User Account</v>
      </c>
      <c r="E2" s="26">
        <f t="shared" ref="E2:E65" si="0">IF(C2&lt;&gt;C1,1,E1+1)</f>
        <v>1</v>
      </c>
      <c r="F2" s="39" t="str">
        <f t="shared" ref="F2:F65" si="1">CONCATENATE(SUBSTITUTE(UPPER(C2),".","_"),"_")</f>
        <v>USER_ACCOUNTS_</v>
      </c>
      <c r="G2" s="39" t="s">
        <v>368</v>
      </c>
      <c r="H2" s="39" t="str">
        <f t="shared" ref="H2:H65" si="2">CONCATENATE(F2,G2)</f>
        <v>USER_ACCOUNTS_ADDED</v>
      </c>
      <c r="I2" s="42" t="s">
        <v>1</v>
      </c>
      <c r="J2" s="39" t="s">
        <v>2312</v>
      </c>
      <c r="K2" s="39" t="str">
        <f>CONCATENATE("{
  ""Header"": {
    ""Code"": ",E2,",
    ""Name"": """,H2,"""",IF(I2="-","",CONCATENATE(",
    ""Reason"": """, LEFT(I2, SEARCH(",",I2,1)-1),"""")),"
  }",IF(J2="-","
}",CONCATENATE(",
  ""Body"": ",SUBSTITUTE(J2,"
","
  "),"
}")))</f>
        <v>{
  "Header": {
    "Code": 1,
    "Name": "USER_ACCOUNTS_ADDED"
  },
  "Body": {
    "AccountId": "User.Accounts.2",
    "RoleId": "User.Roles.CLI:Admin"
  }
}</v>
      </c>
      <c r="L2" s="88" t="str">
        <f>CONCATENATE("Raised when ",VLOOKUP(G2,_EVENTS_DESCRIPTION_MAP[],2,FALSE)," ",D2," ",VLOOKUP(G2,_EVENTS_DESCRIPTION_MAP[],3,FALSE),".")</f>
        <v>Raised when a new User Account is added.</v>
      </c>
    </row>
    <row r="3" spans="1:12" x14ac:dyDescent="0.25">
      <c r="A3" s="40">
        <f>VLOOKUP(C3,_RESOURCE_MAP[],3,FALSE)</f>
        <v>1</v>
      </c>
      <c r="B3" s="25" t="str">
        <f>IFERROR(VLOOKUP(C3,_PACKAGES_MAP[],3,FALSE),"-")</f>
        <v>-</v>
      </c>
      <c r="C3" s="39" t="s">
        <v>4</v>
      </c>
      <c r="D3" s="39" t="str">
        <f>VLOOKUP(C3,_RESOURCE_MAP[],2,FALSE)</f>
        <v>User Account</v>
      </c>
      <c r="E3" s="26">
        <f t="shared" si="0"/>
        <v>2</v>
      </c>
      <c r="F3" s="39" t="str">
        <f t="shared" si="1"/>
        <v>USER_ACCOUNTS_</v>
      </c>
      <c r="G3" s="39" t="s">
        <v>369</v>
      </c>
      <c r="H3" s="39" t="str">
        <f t="shared" si="2"/>
        <v>USER_ACCOUNTS_DELETED</v>
      </c>
      <c r="I3" s="42" t="s">
        <v>1</v>
      </c>
      <c r="J3" s="39" t="s">
        <v>2312</v>
      </c>
      <c r="K3" s="39" t="str">
        <f t="shared" ref="K3:K66" si="3">CONCATENATE("{
  ""Header"": {
    ""Code"": ",E3,",
    ""Name"": """,H3,"""",IF(I3="-","",CONCATENATE(",
    ""Reason"": """, LEFT(I3, SEARCH(",",I3,1)-1),"""")),"
  }",IF(J3="-","
}",CONCATENATE(",
  ""Body"": ",SUBSTITUTE(J3,"
","
  "),"
}")))</f>
        <v>{
  "Header": {
    "Code": 2,
    "Name": "USER_ACCOUNTS_DELETED"
  },
  "Body": {
    "AccountId": "User.Accounts.2",
    "RoleId": "User.Roles.CLI:Admin"
  }
}</v>
      </c>
      <c r="L3" s="88" t="str">
        <f>CONCATENATE("Raised when ",VLOOKUP(G3,_EVENTS_DESCRIPTION_MAP[],2,FALSE)," ",D3," ",VLOOKUP(G3,_EVENTS_DESCRIPTION_MAP[],3,FALSE),".")</f>
        <v>Raised when an existing User Account is deleted.</v>
      </c>
    </row>
    <row r="4" spans="1:12" x14ac:dyDescent="0.25">
      <c r="A4" s="40">
        <f>VLOOKUP(C4,_RESOURCE_MAP[],3,FALSE)</f>
        <v>1</v>
      </c>
      <c r="B4" s="25" t="str">
        <f>IFERROR(VLOOKUP(C4,_PACKAGES_MAP[],3,FALSE),"-")</f>
        <v>-</v>
      </c>
      <c r="C4" s="39" t="s">
        <v>4</v>
      </c>
      <c r="D4" s="39" t="str">
        <f>VLOOKUP(C4,_RESOURCE_MAP[],2,FALSE)</f>
        <v>User Account</v>
      </c>
      <c r="E4" s="26">
        <f t="shared" si="0"/>
        <v>3</v>
      </c>
      <c r="F4" s="39" t="str">
        <f t="shared" si="1"/>
        <v>USER_ACCOUNTS_</v>
      </c>
      <c r="G4" s="39" t="s">
        <v>370</v>
      </c>
      <c r="H4" s="39" t="str">
        <f t="shared" si="2"/>
        <v>USER_ACCOUNTS_MODIFIED</v>
      </c>
      <c r="I4" s="42" t="s">
        <v>1</v>
      </c>
      <c r="J4" s="39" t="s">
        <v>2312</v>
      </c>
      <c r="K4" s="39" t="str">
        <f t="shared" si="3"/>
        <v>{
  "Header": {
    "Code": 3,
    "Name": "USER_ACCOUNTS_MODIFIED"
  },
  "Body": {
    "AccountId": "User.Accounts.2",
    "RoleId": "User.Roles.CLI:Admin"
  }
}</v>
      </c>
      <c r="L4" s="88" t="str">
        <f>CONCATENATE("Raised when ",VLOOKUP(G4,_EVENTS_DESCRIPTION_MAP[],2,FALSE)," ",D4," ",VLOOKUP(G4,_EVENTS_DESCRIPTION_MAP[],3,FALSE),".")</f>
        <v>Raised when an existing User Account is modified. Updating the administrative state should also result in the event being triggered.</v>
      </c>
    </row>
    <row r="5" spans="1:12" x14ac:dyDescent="0.25">
      <c r="A5" s="40">
        <f>VLOOKUP(C5,_RESOURCE_MAP[],3,FALSE)</f>
        <v>1</v>
      </c>
      <c r="B5" s="25" t="str">
        <f>IFERROR(VLOOKUP(C5,_PACKAGES_MAP[],3,FALSE),"-")</f>
        <v>-</v>
      </c>
      <c r="C5" s="39" t="s">
        <v>4</v>
      </c>
      <c r="D5" s="39" t="str">
        <f>VLOOKUP(C5,_RESOURCE_MAP[],2,FALSE)</f>
        <v>User Account</v>
      </c>
      <c r="E5" s="26">
        <f t="shared" si="0"/>
        <v>4</v>
      </c>
      <c r="F5" s="39" t="str">
        <f t="shared" si="1"/>
        <v>USER_ACCOUNTS_</v>
      </c>
      <c r="G5" s="39" t="s">
        <v>372</v>
      </c>
      <c r="H5" s="39" t="str">
        <f t="shared" si="2"/>
        <v>USER_ACCOUNTS_ENABLED</v>
      </c>
      <c r="I5" s="42" t="s">
        <v>1</v>
      </c>
      <c r="J5" s="39" t="s">
        <v>2312</v>
      </c>
      <c r="K5" s="39" t="str">
        <f t="shared" si="3"/>
        <v>{
  "Header": {
    "Code": 4,
    "Name": "USER_ACCOUNTS_ENABLED"
  },
  "Body": {
    "AccountId": "User.Accounts.2",
    "RoleId": "User.Roles.CLI:Admin"
  }
}</v>
      </c>
      <c r="L5" s="88" t="str">
        <f>CONCATENATE("Raised when ",VLOOKUP(G5,_EVENTS_DESCRIPTION_MAP[],2,FALSE)," ",D5," ",VLOOKUP(G5,_EVENTS_DESCRIPTION_MAP[],3,FALSE),".")</f>
        <v>Raised when an existing User Account is enabled. This does not necessarily result from a configuration change of the administrative state field, but rather when it becomes operationally active.</v>
      </c>
    </row>
    <row r="6" spans="1:12" x14ac:dyDescent="0.25">
      <c r="A6" s="40">
        <f>VLOOKUP(C6,_RESOURCE_MAP[],3,FALSE)</f>
        <v>1</v>
      </c>
      <c r="B6" s="25" t="str">
        <f>IFERROR(VLOOKUP(C6,_PACKAGES_MAP[],3,FALSE),"-")</f>
        <v>-</v>
      </c>
      <c r="C6" s="39" t="s">
        <v>4</v>
      </c>
      <c r="D6" s="39" t="str">
        <f>VLOOKUP(C6,_RESOURCE_MAP[],2,FALSE)</f>
        <v>User Account</v>
      </c>
      <c r="E6" s="26">
        <f t="shared" si="0"/>
        <v>5</v>
      </c>
      <c r="F6" s="39" t="str">
        <f t="shared" si="1"/>
        <v>USER_ACCOUNTS_</v>
      </c>
      <c r="G6" s="39" t="s">
        <v>373</v>
      </c>
      <c r="H6" s="39" t="str">
        <f t="shared" si="2"/>
        <v>USER_ACCOUNTS_DISABLED</v>
      </c>
      <c r="I6" s="42" t="s">
        <v>1</v>
      </c>
      <c r="J6" s="39" t="s">
        <v>2312</v>
      </c>
      <c r="K6" s="39" t="str">
        <f t="shared" si="3"/>
        <v>{
  "Header": {
    "Code": 5,
    "Name": "USER_ACCOUNTS_DISABLED"
  },
  "Body": {
    "AccountId": "User.Accounts.2",
    "RoleId": "User.Roles.CLI:Admin"
  }
}</v>
      </c>
      <c r="L6" s="88" t="str">
        <f>CONCATENATE("Raised when ",VLOOKUP(G6,_EVENTS_DESCRIPTION_MAP[],2,FALSE)," ",D6," ",VLOOKUP(G6,_EVENTS_DESCRIPTION_MAP[],3,FALSE),".")</f>
        <v>Raised when an existing User Account is disabled. This does not necessarily result from a configuration change of the administrative state field, but rather when it becomes operationally inactive or fails to start.</v>
      </c>
    </row>
    <row r="7" spans="1:12" x14ac:dyDescent="0.25">
      <c r="A7" s="40">
        <f>VLOOKUP(C7,_RESOURCE_MAP[],3,FALSE)</f>
        <v>1</v>
      </c>
      <c r="B7" s="25" t="str">
        <f>IFERROR(VLOOKUP(C7,_PACKAGES_MAP[],3,FALSE),"-")</f>
        <v>-</v>
      </c>
      <c r="C7" s="28" t="s">
        <v>2104</v>
      </c>
      <c r="D7" s="39" t="str">
        <f>VLOOKUP(C7,_RESOURCE_MAP[],2,FALSE)</f>
        <v>User Certificate</v>
      </c>
      <c r="E7" s="26">
        <f t="shared" si="0"/>
        <v>1</v>
      </c>
      <c r="F7" s="39" t="str">
        <f t="shared" si="1"/>
        <v>USER_CERTIFICATES_</v>
      </c>
      <c r="G7" s="27" t="s">
        <v>368</v>
      </c>
      <c r="H7" s="39" t="str">
        <f t="shared" si="2"/>
        <v>USER_CERTIFICATES_ADDED</v>
      </c>
      <c r="I7" s="42" t="s">
        <v>1</v>
      </c>
      <c r="J7" s="28" t="s">
        <v>2311</v>
      </c>
      <c r="K7" s="39" t="str">
        <f t="shared" si="3"/>
        <v>{
  "Header": {
    "Code": 1,
    "Name": "USER_CERTIFICATES_ADDED"
  },
  "Body": {
    "CertificateId": "User.Certificates.0",
    "RoleId": "User.Roles.CLI:Admin"
  }
}</v>
      </c>
      <c r="L7" s="88" t="str">
        <f>CONCATENATE("Raised when ",VLOOKUP(G7,_EVENTS_DESCRIPTION_MAP[],2,FALSE)," ",D7," ",VLOOKUP(G7,_EVENTS_DESCRIPTION_MAP[],3,FALSE),".")</f>
        <v>Raised when a new User Certificate is added.</v>
      </c>
    </row>
    <row r="8" spans="1:12" x14ac:dyDescent="0.25">
      <c r="A8" s="40">
        <f>VLOOKUP(C8,_RESOURCE_MAP[],3,FALSE)</f>
        <v>1</v>
      </c>
      <c r="B8" s="25" t="str">
        <f>IFERROR(VLOOKUP(C8,_PACKAGES_MAP[],3,FALSE),"-")</f>
        <v>-</v>
      </c>
      <c r="C8" s="28" t="s">
        <v>2104</v>
      </c>
      <c r="D8" s="39" t="str">
        <f>VLOOKUP(C8,_RESOURCE_MAP[],2,FALSE)</f>
        <v>User Certificate</v>
      </c>
      <c r="E8" s="26">
        <f t="shared" si="0"/>
        <v>2</v>
      </c>
      <c r="F8" s="39" t="str">
        <f t="shared" si="1"/>
        <v>USER_CERTIFICATES_</v>
      </c>
      <c r="G8" s="27" t="s">
        <v>369</v>
      </c>
      <c r="H8" s="39" t="str">
        <f t="shared" si="2"/>
        <v>USER_CERTIFICATES_DELETED</v>
      </c>
      <c r="I8" s="42" t="s">
        <v>1</v>
      </c>
      <c r="J8" s="28" t="s">
        <v>2311</v>
      </c>
      <c r="K8" s="39" t="str">
        <f t="shared" si="3"/>
        <v>{
  "Header": {
    "Code": 2,
    "Name": "USER_CERTIFICATES_DELETED"
  },
  "Body": {
    "CertificateId": "User.Certificates.0",
    "RoleId": "User.Roles.CLI:Admin"
  }
}</v>
      </c>
      <c r="L8" s="88" t="str">
        <f>CONCATENATE("Raised when ",VLOOKUP(G8,_EVENTS_DESCRIPTION_MAP[],2,FALSE)," ",D8," ",VLOOKUP(G8,_EVENTS_DESCRIPTION_MAP[],3,FALSE),".")</f>
        <v>Raised when an existing User Certificate is deleted.</v>
      </c>
    </row>
    <row r="9" spans="1:12" x14ac:dyDescent="0.25">
      <c r="A9" s="40">
        <f>VLOOKUP(C9,_RESOURCE_MAP[],3,FALSE)</f>
        <v>1</v>
      </c>
      <c r="B9" s="25" t="str">
        <f>IFERROR(VLOOKUP(C9,_PACKAGES_MAP[],3,FALSE),"-")</f>
        <v>-</v>
      </c>
      <c r="C9" s="28" t="s">
        <v>2104</v>
      </c>
      <c r="D9" s="39" t="str">
        <f>VLOOKUP(C9,_RESOURCE_MAP[],2,FALSE)</f>
        <v>User Certificate</v>
      </c>
      <c r="E9" s="26">
        <f t="shared" si="0"/>
        <v>3</v>
      </c>
      <c r="F9" s="39" t="str">
        <f t="shared" si="1"/>
        <v>USER_CERTIFICATES_</v>
      </c>
      <c r="G9" s="27" t="s">
        <v>2227</v>
      </c>
      <c r="H9" s="39" t="str">
        <f t="shared" si="2"/>
        <v>USER_CERTIFICATES_REVOKED</v>
      </c>
      <c r="I9" s="42" t="s">
        <v>1</v>
      </c>
      <c r="J9" s="28" t="s">
        <v>2311</v>
      </c>
      <c r="K9" s="39" t="str">
        <f t="shared" si="3"/>
        <v>{
  "Header": {
    "Code": 3,
    "Name": "USER_CERTIFICATES_REVOKED"
  },
  "Body": {
    "CertificateId": "User.Certificates.0",
    "RoleId": "User.Roles.CLI:Admin"
  }
}</v>
      </c>
      <c r="L9" s="88" t="str">
        <f>CONCATENATE("Raised when ",VLOOKUP(G9,_EVENTS_DESCRIPTION_MAP[],2,FALSE)," ",D9," ",VLOOKUP(G9,_EVENTS_DESCRIPTION_MAP[],3,FALSE),".")</f>
        <v>Raised when an existing User Certificate is revoked.</v>
      </c>
    </row>
    <row r="10" spans="1:12" x14ac:dyDescent="0.25">
      <c r="A10" s="40">
        <f>VLOOKUP(C10,_RESOURCE_MAP[],3,FALSE)</f>
        <v>1</v>
      </c>
      <c r="B10" s="25" t="str">
        <f>IFERROR(VLOOKUP(C10,_PACKAGES_MAP[],3,FALSE),"-")</f>
        <v>-</v>
      </c>
      <c r="C10" s="28" t="s">
        <v>2104</v>
      </c>
      <c r="D10" s="39" t="str">
        <f>VLOOKUP(C10,_RESOURCE_MAP[],2,FALSE)</f>
        <v>User Certificate</v>
      </c>
      <c r="E10" s="26">
        <f t="shared" si="0"/>
        <v>4</v>
      </c>
      <c r="F10" s="39" t="str">
        <f t="shared" si="1"/>
        <v>USER_CERTIFICATES_</v>
      </c>
      <c r="G10" s="27" t="s">
        <v>372</v>
      </c>
      <c r="H10" s="39" t="str">
        <f t="shared" si="2"/>
        <v>USER_CERTIFICATES_ENABLED</v>
      </c>
      <c r="I10" s="42" t="s">
        <v>1</v>
      </c>
      <c r="J10" s="28" t="s">
        <v>2311</v>
      </c>
      <c r="K10" s="39" t="str">
        <f t="shared" si="3"/>
        <v>{
  "Header": {
    "Code": 4,
    "Name": "USER_CERTIFICATES_ENABLED"
  },
  "Body": {
    "CertificateId": "User.Certificates.0",
    "RoleId": "User.Roles.CLI:Admin"
  }
}</v>
      </c>
      <c r="L10" s="88" t="str">
        <f>CONCATENATE("Raised when ",VLOOKUP(G10,_EVENTS_DESCRIPTION_MAP[],2,FALSE)," ",D10," ",VLOOKUP(G10,_EVENTS_DESCRIPTION_MAP[],3,FALSE),".")</f>
        <v>Raised when an existing User Certificate is enabled. This does not necessarily result from a configuration change of the administrative state field, but rather when it becomes operationally active.</v>
      </c>
    </row>
    <row r="11" spans="1:12" x14ac:dyDescent="0.25">
      <c r="A11" s="40">
        <f>VLOOKUP(C11,_RESOURCE_MAP[],3,FALSE)</f>
        <v>1</v>
      </c>
      <c r="B11" s="25" t="str">
        <f>IFERROR(VLOOKUP(C11,_PACKAGES_MAP[],3,FALSE),"-")</f>
        <v>-</v>
      </c>
      <c r="C11" s="28" t="s">
        <v>2104</v>
      </c>
      <c r="D11" s="39" t="str">
        <f>VLOOKUP(C11,_RESOURCE_MAP[],2,FALSE)</f>
        <v>User Certificate</v>
      </c>
      <c r="E11" s="26">
        <f t="shared" si="0"/>
        <v>5</v>
      </c>
      <c r="F11" s="39" t="str">
        <f t="shared" si="1"/>
        <v>USER_CERTIFICATES_</v>
      </c>
      <c r="G11" s="27" t="s">
        <v>373</v>
      </c>
      <c r="H11" s="39" t="str">
        <f t="shared" si="2"/>
        <v>USER_CERTIFICATES_DISABLED</v>
      </c>
      <c r="I11" s="42" t="s">
        <v>1</v>
      </c>
      <c r="J11" s="28" t="s">
        <v>2311</v>
      </c>
      <c r="K11" s="39" t="str">
        <f t="shared" si="3"/>
        <v>{
  "Header": {
    "Code": 5,
    "Name": "USER_CERTIFICATES_DISABLED"
  },
  "Body": {
    "CertificateId": "User.Certificates.0",
    "RoleId": "User.Roles.CLI:Admin"
  }
}</v>
      </c>
      <c r="L11" s="88" t="str">
        <f>CONCATENATE("Raised when ",VLOOKUP(G11,_EVENTS_DESCRIPTION_MAP[],2,FALSE)," ",D11," ",VLOOKUP(G11,_EVENTS_DESCRIPTION_MAP[],3,FALSE),".")</f>
        <v>Raised when an existing User Certificate is disabled. This does not necessarily result from a configuration change of the administrative state field, but rather when it becomes operationally inactive or fails to start.</v>
      </c>
    </row>
    <row r="12" spans="1:12" x14ac:dyDescent="0.25">
      <c r="A12" s="40">
        <f>VLOOKUP(C12,_RESOURCE_MAP[],3,FALSE)</f>
        <v>1</v>
      </c>
      <c r="B12" s="25" t="str">
        <f>IFERROR(VLOOKUP(C12,_PACKAGES_MAP[],3,FALSE),"-")</f>
        <v>-</v>
      </c>
      <c r="C12" s="28" t="s">
        <v>2104</v>
      </c>
      <c r="D12" s="39" t="str">
        <f>VLOOKUP(C12,_RESOURCE_MAP[],2,FALSE)</f>
        <v>User Certificate</v>
      </c>
      <c r="E12" s="26">
        <f t="shared" si="0"/>
        <v>6</v>
      </c>
      <c r="F12" s="39" t="str">
        <f t="shared" si="1"/>
        <v>USER_CERTIFICATES_</v>
      </c>
      <c r="G12" s="27" t="s">
        <v>1602</v>
      </c>
      <c r="H12" s="39" t="str">
        <f t="shared" si="2"/>
        <v>USER_CERTIFICATES_EXPIRED</v>
      </c>
      <c r="I12" s="42" t="s">
        <v>1</v>
      </c>
      <c r="J12" s="28" t="s">
        <v>2311</v>
      </c>
      <c r="K12" s="39" t="str">
        <f t="shared" si="3"/>
        <v>{
  "Header": {
    "Code": 6,
    "Name": "USER_CERTIFICATES_EXPIRED"
  },
  "Body": {
    "CertificateId": "User.Certificates.0",
    "RoleId": "User.Roles.CLI:Admin"
  }
}</v>
      </c>
      <c r="L12" s="88" t="str">
        <f>CONCATENATE("Raised when ",VLOOKUP(G12,_EVENTS_DESCRIPTION_MAP[],2,FALSE)," ",D12," ",VLOOKUP(G12,_EVENTS_DESCRIPTION_MAP[],3,FALSE),".")</f>
        <v>Raised when the User Certificate expires.</v>
      </c>
    </row>
    <row r="13" spans="1:12" x14ac:dyDescent="0.25">
      <c r="A13" s="40">
        <f>VLOOKUP(C13,_RESOURCE_MAP[],3,FALSE)</f>
        <v>1</v>
      </c>
      <c r="B13" s="25" t="str">
        <f>IFERROR(VLOOKUP(C13,_PACKAGES_MAP[],3,FALSE),"-")</f>
        <v>-</v>
      </c>
      <c r="C13" s="39" t="s">
        <v>7</v>
      </c>
      <c r="D13" s="39" t="str">
        <f>VLOOKUP(C13,_RESOURCE_MAP[],2,FALSE)</f>
        <v>User Role</v>
      </c>
      <c r="E13" s="26">
        <f t="shared" si="0"/>
        <v>1</v>
      </c>
      <c r="F13" s="39" t="str">
        <f t="shared" si="1"/>
        <v>USER_ROLES_</v>
      </c>
      <c r="G13" s="27" t="s">
        <v>368</v>
      </c>
      <c r="H13" s="39" t="str">
        <f t="shared" si="2"/>
        <v>USER_ROLES_ADDED</v>
      </c>
      <c r="I13" s="42" t="s">
        <v>1</v>
      </c>
      <c r="J13" s="39" t="s">
        <v>1329</v>
      </c>
      <c r="K13" s="39" t="str">
        <f t="shared" si="3"/>
        <v>{
  "Header": {
    "Code": 1,
    "Name": "USER_ROLES_ADDED"
  },
  "Body": {
    "RoleId": "User.Roles.2"
  }
}</v>
      </c>
      <c r="L13" s="88" t="str">
        <f>CONCATENATE("Raised when ",VLOOKUP(G13,_EVENTS_DESCRIPTION_MAP[],2,FALSE)," ",D13," ",VLOOKUP(G13,_EVENTS_DESCRIPTION_MAP[],3,FALSE),".")</f>
        <v>Raised when a new User Role is added.</v>
      </c>
    </row>
    <row r="14" spans="1:12" x14ac:dyDescent="0.25">
      <c r="A14" s="40">
        <f>VLOOKUP(C14,_RESOURCE_MAP[],3,FALSE)</f>
        <v>1</v>
      </c>
      <c r="B14" s="25" t="str">
        <f>IFERROR(VLOOKUP(C14,_PACKAGES_MAP[],3,FALSE),"-")</f>
        <v>-</v>
      </c>
      <c r="C14" s="39" t="s">
        <v>7</v>
      </c>
      <c r="D14" s="39" t="str">
        <f>VLOOKUP(C14,_RESOURCE_MAP[],2,FALSE)</f>
        <v>User Role</v>
      </c>
      <c r="E14" s="26">
        <f t="shared" si="0"/>
        <v>2</v>
      </c>
      <c r="F14" s="39" t="str">
        <f t="shared" si="1"/>
        <v>USER_ROLES_</v>
      </c>
      <c r="G14" s="27" t="s">
        <v>369</v>
      </c>
      <c r="H14" s="39" t="str">
        <f t="shared" si="2"/>
        <v>USER_ROLES_DELETED</v>
      </c>
      <c r="I14" s="42" t="s">
        <v>1</v>
      </c>
      <c r="J14" s="39" t="s">
        <v>1329</v>
      </c>
      <c r="K14" s="39" t="str">
        <f t="shared" si="3"/>
        <v>{
  "Header": {
    "Code": 2,
    "Name": "USER_ROLES_DELETED"
  },
  "Body": {
    "RoleId": "User.Roles.2"
  }
}</v>
      </c>
      <c r="L14" s="88" t="str">
        <f>CONCATENATE("Raised when ",VLOOKUP(G14,_EVENTS_DESCRIPTION_MAP[],2,FALSE)," ",D14," ",VLOOKUP(G14,_EVENTS_DESCRIPTION_MAP[],3,FALSE),".")</f>
        <v>Raised when an existing User Role is deleted.</v>
      </c>
    </row>
    <row r="15" spans="1:12" x14ac:dyDescent="0.25">
      <c r="A15" s="40">
        <f>VLOOKUP(C15,_RESOURCE_MAP[],3,FALSE)</f>
        <v>1</v>
      </c>
      <c r="B15" s="25" t="str">
        <f>IFERROR(VLOOKUP(C15,_PACKAGES_MAP[],3,FALSE),"-")</f>
        <v>-</v>
      </c>
      <c r="C15" s="39" t="s">
        <v>7</v>
      </c>
      <c r="D15" s="39" t="str">
        <f>VLOOKUP(C15,_RESOURCE_MAP[],2,FALSE)</f>
        <v>User Role</v>
      </c>
      <c r="E15" s="26">
        <f t="shared" si="0"/>
        <v>3</v>
      </c>
      <c r="F15" s="39" t="str">
        <f t="shared" si="1"/>
        <v>USER_ROLES_</v>
      </c>
      <c r="G15" s="27" t="s">
        <v>370</v>
      </c>
      <c r="H15" s="39" t="str">
        <f t="shared" si="2"/>
        <v>USER_ROLES_MODIFIED</v>
      </c>
      <c r="I15" s="42" t="s">
        <v>1</v>
      </c>
      <c r="J15" s="39" t="s">
        <v>1329</v>
      </c>
      <c r="K15" s="39" t="str">
        <f t="shared" si="3"/>
        <v>{
  "Header": {
    "Code": 3,
    "Name": "USER_ROLES_MODIFIED"
  },
  "Body": {
    "RoleId": "User.Roles.2"
  }
}</v>
      </c>
      <c r="L15" s="88" t="str">
        <f>CONCATENATE("Raised when ",VLOOKUP(G15,_EVENTS_DESCRIPTION_MAP[],2,FALSE)," ",D15," ",VLOOKUP(G15,_EVENTS_DESCRIPTION_MAP[],3,FALSE),".")</f>
        <v>Raised when an existing User Role is modified. Updating the administrative state should also result in the event being triggered.</v>
      </c>
    </row>
    <row r="16" spans="1:12" x14ac:dyDescent="0.25">
      <c r="A16" s="40">
        <f>VLOOKUP(C16,_RESOURCE_MAP[],3,FALSE)</f>
        <v>2</v>
      </c>
      <c r="B16" s="25" t="str">
        <f>IFERROR(VLOOKUP(C16,_PACKAGES_MAP[],3,FALSE),"-")</f>
        <v>-</v>
      </c>
      <c r="C16" s="39" t="s">
        <v>10</v>
      </c>
      <c r="D16" s="39" t="str">
        <f>VLOOKUP(C16,_RESOURCE_MAP[],2,FALSE)</f>
        <v>Broadband Service</v>
      </c>
      <c r="E16" s="26">
        <f t="shared" si="0"/>
        <v>1</v>
      </c>
      <c r="F16" s="39" t="str">
        <f t="shared" si="1"/>
        <v>SERVICES_BROADBAND_</v>
      </c>
      <c r="G16" s="27" t="s">
        <v>373</v>
      </c>
      <c r="H16" s="39" t="str">
        <f t="shared" si="2"/>
        <v>SERVICES_BROADBAND_DISABLED</v>
      </c>
      <c r="I16" s="42" t="s">
        <v>1</v>
      </c>
      <c r="J16" s="39" t="s">
        <v>1330</v>
      </c>
      <c r="K16" s="39" t="str">
        <f t="shared" si="3"/>
        <v>{
  "Header": {
    "Code": 1,
    "Name": "SERVICES_BROADBAND_DISABLED"
  },
  "Body": {
    "ServiceId": "Services.Broadband.CommunityWi-Fi"
  }
}</v>
      </c>
      <c r="L16" s="88" t="str">
        <f>CONCATENATE("Raised when ",VLOOKUP(G16,_EVENTS_DESCRIPTION_MAP[],2,FALSE)," ",D16," ",VLOOKUP(G16,_EVENTS_DESCRIPTION_MAP[],3,FALSE),".")</f>
        <v>Raised when an existing Broadband Service is disabled. This does not necessarily result from a configuration change of the administrative state field, but rather when it becomes operationally inactive or fails to start.</v>
      </c>
    </row>
    <row r="17" spans="1:12" x14ac:dyDescent="0.25">
      <c r="A17" s="40">
        <f>VLOOKUP(C17,_RESOURCE_MAP[],3,FALSE)</f>
        <v>2</v>
      </c>
      <c r="B17" s="25" t="str">
        <f>IFERROR(VLOOKUP(C17,_PACKAGES_MAP[],3,FALSE),"-")</f>
        <v>-</v>
      </c>
      <c r="C17" s="39" t="s">
        <v>10</v>
      </c>
      <c r="D17" s="39" t="str">
        <f>VLOOKUP(C17,_RESOURCE_MAP[],2,FALSE)</f>
        <v>Broadband Service</v>
      </c>
      <c r="E17" s="26">
        <f t="shared" si="0"/>
        <v>2</v>
      </c>
      <c r="F17" s="39" t="str">
        <f t="shared" si="1"/>
        <v>SERVICES_BROADBAND_</v>
      </c>
      <c r="G17" s="27" t="s">
        <v>372</v>
      </c>
      <c r="H17" s="39" t="str">
        <f t="shared" si="2"/>
        <v>SERVICES_BROADBAND_ENABLED</v>
      </c>
      <c r="I17" s="42" t="s">
        <v>1</v>
      </c>
      <c r="J17" s="39" t="s">
        <v>1330</v>
      </c>
      <c r="K17" s="39" t="str">
        <f t="shared" si="3"/>
        <v>{
  "Header": {
    "Code": 2,
    "Name": "SERVICES_BROADBAND_ENABLED"
  },
  "Body": {
    "ServiceId": "Services.Broadband.CommunityWi-Fi"
  }
}</v>
      </c>
      <c r="L17" s="88" t="str">
        <f>CONCATENATE("Raised when ",VLOOKUP(G17,_EVENTS_DESCRIPTION_MAP[],2,FALSE)," ",D17," ",VLOOKUP(G17,_EVENTS_DESCRIPTION_MAP[],3,FALSE),".")</f>
        <v>Raised when an existing Broadband Service is enabled. This does not necessarily result from a configuration change of the administrative state field, but rather when it becomes operationally active.</v>
      </c>
    </row>
    <row r="18" spans="1:12" x14ac:dyDescent="0.25">
      <c r="A18" s="40">
        <f>VLOOKUP(C18,_RESOURCE_MAP[],3,FALSE)</f>
        <v>2</v>
      </c>
      <c r="B18" s="25" t="str">
        <f>IFERROR(VLOOKUP(C18,_PACKAGES_MAP[],3,FALSE),"-")</f>
        <v>-</v>
      </c>
      <c r="C18" s="39" t="s">
        <v>10</v>
      </c>
      <c r="D18" s="39" t="str">
        <f>VLOOKUP(C18,_RESOURCE_MAP[],2,FALSE)</f>
        <v>Broadband Service</v>
      </c>
      <c r="E18" s="26">
        <f t="shared" si="0"/>
        <v>3</v>
      </c>
      <c r="F18" s="39" t="str">
        <f t="shared" si="1"/>
        <v>SERVICES_BROADBAND_</v>
      </c>
      <c r="G18" s="27" t="s">
        <v>370</v>
      </c>
      <c r="H18" s="39" t="str">
        <f t="shared" si="2"/>
        <v>SERVICES_BROADBAND_MODIFIED</v>
      </c>
      <c r="I18" s="42" t="s">
        <v>1</v>
      </c>
      <c r="J18" s="39" t="s">
        <v>1330</v>
      </c>
      <c r="K18" s="39" t="str">
        <f t="shared" si="3"/>
        <v>{
  "Header": {
    "Code": 3,
    "Name": "SERVICES_BROADBAND_MODIFIED"
  },
  "Body": {
    "ServiceId": "Services.Broadband.CommunityWi-Fi"
  }
}</v>
      </c>
      <c r="L18" s="88" t="str">
        <f>CONCATENATE("Raised when ",VLOOKUP(G18,_EVENTS_DESCRIPTION_MAP[],2,FALSE)," ",D18," ",VLOOKUP(G18,_EVENTS_DESCRIPTION_MAP[],3,FALSE),".")</f>
        <v>Raised when an existing Broadband Service is modified. Updating the administrative state should also result in the event being triggered.</v>
      </c>
    </row>
    <row r="19" spans="1:12" x14ac:dyDescent="0.25">
      <c r="A19" s="40">
        <f>VLOOKUP(C19,_RESOURCE_MAP[],3,FALSE)</f>
        <v>2</v>
      </c>
      <c r="B19" s="25" t="str">
        <f>IFERROR(VLOOKUP(C19,_PACKAGES_MAP[],3,FALSE),"-")</f>
        <v>-</v>
      </c>
      <c r="C19" s="39" t="s">
        <v>269</v>
      </c>
      <c r="D19" s="39" t="str">
        <f>VLOOKUP(C19,_RESOURCE_MAP[],2,FALSE)</f>
        <v>IPTV IGMP Proxy</v>
      </c>
      <c r="E19" s="26">
        <f t="shared" si="0"/>
        <v>1</v>
      </c>
      <c r="F19" s="39" t="str">
        <f t="shared" si="1"/>
        <v>SERVICES_BROADBAND_TV_IGMP_PROXY_</v>
      </c>
      <c r="G19" s="27" t="s">
        <v>408</v>
      </c>
      <c r="H19" s="39" t="str">
        <f t="shared" si="2"/>
        <v>SERVICES_BROADBAND_TV_IGMP_PROXY_GROUP_EXPIRED</v>
      </c>
      <c r="I19" s="42" t="s">
        <v>1</v>
      </c>
      <c r="J19" s="39" t="s">
        <v>1331</v>
      </c>
      <c r="K19" s="39" t="str">
        <f t="shared" si="3"/>
        <v>{
  "Header": {
    "Code": 1,
    "Name": "SERVICES_BROADBAND_TV_IGMP_PROXY_GROUP_EXPIRED"
  },
  "Body": {
    "GroupAddress": "224.0.2.0"
  }
}</v>
      </c>
      <c r="L19" s="88" t="str">
        <f>CONCATENATE("Raised when ",VLOOKUP(G19,_EVENTS_DESCRIPTION_MAP[],2,FALSE)," ",D19," ",VLOOKUP(G19,_EVENTS_DESCRIPTION_MAP[],3,FALSE),".")</f>
        <v>Raised when an IPTV IGMP Proxy Multicast Group expires.</v>
      </c>
    </row>
    <row r="20" spans="1:12" x14ac:dyDescent="0.25">
      <c r="A20" s="40">
        <f>VLOOKUP(C20,_RESOURCE_MAP[],3,FALSE)</f>
        <v>2</v>
      </c>
      <c r="B20" s="25" t="str">
        <f>IFERROR(VLOOKUP(C20,_PACKAGES_MAP[],3,FALSE),"-")</f>
        <v>-</v>
      </c>
      <c r="C20" s="39" t="s">
        <v>269</v>
      </c>
      <c r="D20" s="39" t="str">
        <f>VLOOKUP(C20,_RESOURCE_MAP[],2,FALSE)</f>
        <v>IPTV IGMP Proxy</v>
      </c>
      <c r="E20" s="26">
        <f t="shared" si="0"/>
        <v>2</v>
      </c>
      <c r="F20" s="39" t="str">
        <f t="shared" si="1"/>
        <v>SERVICES_BROADBAND_TV_IGMP_PROXY_</v>
      </c>
      <c r="G20" s="27" t="s">
        <v>374</v>
      </c>
      <c r="H20" s="39" t="str">
        <f t="shared" si="2"/>
        <v>SERVICES_BROADBAND_TV_IGMP_PROXY_GROUP_JOINED</v>
      </c>
      <c r="I20" s="42" t="s">
        <v>1</v>
      </c>
      <c r="J20" s="39" t="s">
        <v>1331</v>
      </c>
      <c r="K20" s="39" t="str">
        <f t="shared" si="3"/>
        <v>{
  "Header": {
    "Code": 2,
    "Name": "SERVICES_BROADBAND_TV_IGMP_PROXY_GROUP_JOINED"
  },
  "Body": {
    "GroupAddress": "224.0.2.0"
  }
}</v>
      </c>
      <c r="L20" s="88" t="str">
        <f>CONCATENATE("Raised when ",VLOOKUP(G20,_EVENTS_DESCRIPTION_MAP[],2,FALSE)," ",D20," ",VLOOKUP(G20,_EVENTS_DESCRIPTION_MAP[],3,FALSE),".")</f>
        <v>Raised when an IPTV IGMP Proxy Multicast Group is joined.</v>
      </c>
    </row>
    <row r="21" spans="1:12" x14ac:dyDescent="0.25">
      <c r="A21" s="40">
        <f>VLOOKUP(C21,_RESOURCE_MAP[],3,FALSE)</f>
        <v>2</v>
      </c>
      <c r="B21" s="25" t="str">
        <f>IFERROR(VLOOKUP(C21,_PACKAGES_MAP[],3,FALSE),"-")</f>
        <v>-</v>
      </c>
      <c r="C21" s="39" t="s">
        <v>269</v>
      </c>
      <c r="D21" s="39" t="str">
        <f>VLOOKUP(C21,_RESOURCE_MAP[],2,FALSE)</f>
        <v>IPTV IGMP Proxy</v>
      </c>
      <c r="E21" s="26">
        <f t="shared" si="0"/>
        <v>3</v>
      </c>
      <c r="F21" s="39" t="str">
        <f t="shared" si="1"/>
        <v>SERVICES_BROADBAND_TV_IGMP_PROXY_</v>
      </c>
      <c r="G21" s="27" t="s">
        <v>375</v>
      </c>
      <c r="H21" s="39" t="str">
        <f t="shared" si="2"/>
        <v>SERVICES_BROADBAND_TV_IGMP_PROXY_GROUP_LEFT</v>
      </c>
      <c r="I21" s="42" t="s">
        <v>1</v>
      </c>
      <c r="J21" s="39" t="s">
        <v>1331</v>
      </c>
      <c r="K21" s="39" t="str">
        <f t="shared" si="3"/>
        <v>{
  "Header": {
    "Code": 3,
    "Name": "SERVICES_BROADBAND_TV_IGMP_PROXY_GROUP_LEFT"
  },
  "Body": {
    "GroupAddress": "224.0.2.0"
  }
}</v>
      </c>
      <c r="L21" s="88" t="str">
        <f>CONCATENATE("Raised when ",VLOOKUP(G21,_EVENTS_DESCRIPTION_MAP[],2,FALSE)," ",D21," ",VLOOKUP(G21,_EVENTS_DESCRIPTION_MAP[],3,FALSE),".")</f>
        <v>Raised when an IPTV IGMP Proxy Multicast Group is left.</v>
      </c>
    </row>
    <row r="22" spans="1:12" x14ac:dyDescent="0.25">
      <c r="A22" s="40">
        <f>VLOOKUP(C22,_RESOURCE_MAP[],3,FALSE)</f>
        <v>2</v>
      </c>
      <c r="B22" s="25" t="str">
        <f>IFERROR(VLOOKUP(C22,_PACKAGES_MAP[],3,FALSE),"-")</f>
        <v>-</v>
      </c>
      <c r="C22" s="39" t="s">
        <v>269</v>
      </c>
      <c r="D22" s="39" t="str">
        <f>VLOOKUP(C22,_RESOURCE_MAP[],2,FALSE)</f>
        <v>IPTV IGMP Proxy</v>
      </c>
      <c r="E22" s="26">
        <f t="shared" si="0"/>
        <v>4</v>
      </c>
      <c r="F22" s="39" t="str">
        <f t="shared" si="1"/>
        <v>SERVICES_BROADBAND_TV_IGMP_PROXY_</v>
      </c>
      <c r="G22" s="27" t="s">
        <v>409</v>
      </c>
      <c r="H22" s="39" t="str">
        <f t="shared" si="2"/>
        <v>SERVICES_BROADBAND_TV_IGMP_PROXY_STREAMS_MAXIMUM_CAPACITY_REACHED</v>
      </c>
      <c r="I22" s="42" t="s">
        <v>1</v>
      </c>
      <c r="J22" s="39" t="s">
        <v>1</v>
      </c>
      <c r="K22" s="39" t="str">
        <f t="shared" si="3"/>
        <v>{
  "Header": {
    "Code": 4,
    "Name": "SERVICES_BROADBAND_TV_IGMP_PROXY_STREAMS_MAXIMUM_CAPACITY_REACHED"
  }
}</v>
      </c>
      <c r="L22" s="88" t="str">
        <f>CONCATENATE("Raised when ",VLOOKUP(G22,_EVENTS_DESCRIPTION_MAP[],2,FALSE)," ",D22," ",VLOOKUP(G22,_EVENTS_DESCRIPTION_MAP[],3,FALSE),".")</f>
        <v>Raised when the IPTV IGMP Proxy maximum number of concurrent streams is reached.</v>
      </c>
    </row>
    <row r="23" spans="1:12" x14ac:dyDescent="0.25">
      <c r="A23" s="40">
        <f>VLOOKUP(C23,_RESOURCE_MAP[],3,FALSE)</f>
        <v>2</v>
      </c>
      <c r="B23" s="25" t="str">
        <f>IFERROR(VLOOKUP(C23,_PACKAGES_MAP[],3,FALSE),"-")</f>
        <v>-</v>
      </c>
      <c r="C23" s="39" t="s">
        <v>12</v>
      </c>
      <c r="D23" s="39" t="str">
        <f>VLOOKUP(C23,_RESOURCE_MAP[],2,FALSE)</f>
        <v>SIP Client</v>
      </c>
      <c r="E23" s="26">
        <f t="shared" si="0"/>
        <v>1</v>
      </c>
      <c r="F23" s="39" t="str">
        <f t="shared" si="1"/>
        <v>SERVICES_BROADBAND_VOICE_SIP_CLIENT_</v>
      </c>
      <c r="G23" s="27" t="s">
        <v>377</v>
      </c>
      <c r="H23" s="39" t="str">
        <f t="shared" si="2"/>
        <v>SERVICES_BROADBAND_VOICE_SIP_CLIENT_EXTENSION_REGISTRATION_EXPIRED</v>
      </c>
      <c r="I23" s="42" t="s">
        <v>1</v>
      </c>
      <c r="J23" s="39" t="s">
        <v>1332</v>
      </c>
      <c r="K23" s="39" t="str">
        <f t="shared" si="3"/>
        <v>{
  "Header": {
    "Code": 1,
    "Name": "SERVICES_BROADBAND_VOICE_SIP_CLIENT_EXTENSION_REGISTRATION_EXPIRED"
  },
  "Body": {
    "ExtensionId": "Services.Broadband.Voice.SIP.Client.Extensions.0"
  }
}</v>
      </c>
      <c r="L23" s="88" t="str">
        <f>CONCATENATE("Raised when ",VLOOKUP(G23,_EVENTS_DESCRIPTION_MAP[],2,FALSE)," ",D23," ",VLOOKUP(G23,_EVENTS_DESCRIPTION_MAP[],3,FALSE),".")</f>
        <v>Raised when a SIP Client Extension registration expires.</v>
      </c>
    </row>
    <row r="24" spans="1:12" x14ac:dyDescent="0.25">
      <c r="A24" s="40">
        <f>VLOOKUP(C24,_RESOURCE_MAP[],3,FALSE)</f>
        <v>2</v>
      </c>
      <c r="B24" s="25" t="str">
        <f>IFERROR(VLOOKUP(C24,_PACKAGES_MAP[],3,FALSE),"-")</f>
        <v>-</v>
      </c>
      <c r="C24" s="39" t="s">
        <v>12</v>
      </c>
      <c r="D24" s="39" t="str">
        <f>VLOOKUP(C24,_RESOURCE_MAP[],2,FALSE)</f>
        <v>SIP Client</v>
      </c>
      <c r="E24" s="26">
        <f t="shared" si="0"/>
        <v>2</v>
      </c>
      <c r="F24" s="39" t="str">
        <f t="shared" si="1"/>
        <v>SERVICES_BROADBAND_VOICE_SIP_CLIENT_</v>
      </c>
      <c r="G24" s="27" t="s">
        <v>376</v>
      </c>
      <c r="H24" s="39" t="str">
        <f t="shared" si="2"/>
        <v>SERVICES_BROADBAND_VOICE_SIP_CLIENT_EXTENSION_REGISTRATION_FAILED</v>
      </c>
      <c r="I24" s="42" t="s">
        <v>1</v>
      </c>
      <c r="J24" s="39" t="s">
        <v>1332</v>
      </c>
      <c r="K24" s="39" t="str">
        <f t="shared" si="3"/>
        <v>{
  "Header": {
    "Code": 2,
    "Name": "SERVICES_BROADBAND_VOICE_SIP_CLIENT_EXTENSION_REGISTRATION_FAILED"
  },
  "Body": {
    "ExtensionId": "Services.Broadband.Voice.SIP.Client.Extensions.0"
  }
}</v>
      </c>
      <c r="L24" s="88" t="str">
        <f>CONCATENATE("Raised when ",VLOOKUP(G24,_EVENTS_DESCRIPTION_MAP[],2,FALSE)," ",D24," ",VLOOKUP(G24,_EVENTS_DESCRIPTION_MAP[],3,FALSE),".")</f>
        <v>Raised when a SIP Client Extension registration fails.</v>
      </c>
    </row>
    <row r="25" spans="1:12" x14ac:dyDescent="0.25">
      <c r="A25" s="40">
        <f>VLOOKUP(C25,_RESOURCE_MAP[],3,FALSE)</f>
        <v>2</v>
      </c>
      <c r="B25" s="25" t="str">
        <f>IFERROR(VLOOKUP(C25,_PACKAGES_MAP[],3,FALSE),"-")</f>
        <v>-</v>
      </c>
      <c r="C25" s="39" t="s">
        <v>12</v>
      </c>
      <c r="D25" s="39" t="str">
        <f>VLOOKUP(C25,_RESOURCE_MAP[],2,FALSE)</f>
        <v>SIP Client</v>
      </c>
      <c r="E25" s="26">
        <f t="shared" si="0"/>
        <v>3</v>
      </c>
      <c r="F25" s="39" t="str">
        <f t="shared" si="1"/>
        <v>SERVICES_BROADBAND_VOICE_SIP_CLIENT_</v>
      </c>
      <c r="G25" s="27" t="s">
        <v>2279</v>
      </c>
      <c r="H25" s="39" t="str">
        <f t="shared" si="2"/>
        <v>SERVICES_BROADBAND_VOICE_SIP_CLIENT_EXTENSION_REGISTRATION_SUCCESSFUL</v>
      </c>
      <c r="I25" s="42" t="s">
        <v>1</v>
      </c>
      <c r="J25" s="39" t="s">
        <v>1332</v>
      </c>
      <c r="K25" s="39" t="str">
        <f t="shared" si="3"/>
        <v>{
  "Header": {
    "Code": 3,
    "Name": "SERVICES_BROADBAND_VOICE_SIP_CLIENT_EXTENSION_REGISTRATION_SUCCESSFUL"
  },
  "Body": {
    "ExtensionId": "Services.Broadband.Voice.SIP.Client.Extensions.0"
  }
}</v>
      </c>
      <c r="L25" s="88" t="str">
        <f>CONCATENATE("Raised when ",VLOOKUP(G25,_EVENTS_DESCRIPTION_MAP[],2,FALSE)," ",D25," ",VLOOKUP(G25,_EVENTS_DESCRIPTION_MAP[],3,FALSE),".")</f>
        <v>Raised when a SIP Client Extension registration is successful.</v>
      </c>
    </row>
    <row r="26" spans="1:12" x14ac:dyDescent="0.25">
      <c r="A26" s="40">
        <f>VLOOKUP(C26,_RESOURCE_MAP[],3,FALSE)</f>
        <v>2</v>
      </c>
      <c r="B26" s="25" t="str">
        <f>IFERROR(VLOOKUP(C26,_PACKAGES_MAP[],3,FALSE),"-")</f>
        <v>-</v>
      </c>
      <c r="C26" s="39" t="s">
        <v>111</v>
      </c>
      <c r="D26" s="39" t="str">
        <f>VLOOKUP(C26,_RESOURCE_MAP[],2,FALSE)</f>
        <v>Network Speed Test</v>
      </c>
      <c r="E26" s="26">
        <f t="shared" si="0"/>
        <v>1</v>
      </c>
      <c r="F26" s="39" t="str">
        <f t="shared" si="1"/>
        <v>SERVICES_DIAGNOSTICS_NETWORKSPEED_TESTS_</v>
      </c>
      <c r="G26" s="27" t="s">
        <v>362</v>
      </c>
      <c r="H26" s="39" t="str">
        <f t="shared" si="2"/>
        <v>SERVICES_DIAGNOSTICS_NETWORKSPEED_TESTS_TEST_COMPLETE</v>
      </c>
      <c r="I26" s="42" t="s">
        <v>1</v>
      </c>
      <c r="J26" s="39" t="s">
        <v>1333</v>
      </c>
      <c r="K26" s="39" t="str">
        <f t="shared" si="3"/>
        <v>{
  "Header": {
    "Code": 1,
    "Name": "SERVICES_DIAGNOSTICS_NETWORKSPEED_TESTS_TEST_COMPLETE"
  },
  "Body": {
    "TestId": "Services.Diagnostics.NetworkSpeed.Tests.0"
  }
}</v>
      </c>
      <c r="L26" s="88" t="str">
        <f>CONCATENATE("Raised when ",VLOOKUP(G26,_EVENTS_DESCRIPTION_MAP[],2,FALSE)," ",D26," ",VLOOKUP(G26,_EVENTS_DESCRIPTION_MAP[],3,FALSE),".")</f>
        <v>Raised when a queued Network Speed Test Test is complete.</v>
      </c>
    </row>
    <row r="27" spans="1:12" x14ac:dyDescent="0.25">
      <c r="A27" s="40">
        <f>VLOOKUP(C27,_RESOURCE_MAP[],3,FALSE)</f>
        <v>2</v>
      </c>
      <c r="B27" s="25" t="str">
        <f>IFERROR(VLOOKUP(C27,_PACKAGES_MAP[],3,FALSE),"-")</f>
        <v>-</v>
      </c>
      <c r="C27" s="39" t="s">
        <v>111</v>
      </c>
      <c r="D27" s="39" t="str">
        <f>VLOOKUP(C27,_RESOURCE_MAP[],2,FALSE)</f>
        <v>Network Speed Test</v>
      </c>
      <c r="E27" s="26">
        <f t="shared" si="0"/>
        <v>2</v>
      </c>
      <c r="F27" s="39" t="str">
        <f t="shared" si="1"/>
        <v>SERVICES_DIAGNOSTICS_NETWORKSPEED_TESTS_</v>
      </c>
      <c r="G27" s="27" t="s">
        <v>363</v>
      </c>
      <c r="H27" s="39" t="str">
        <f t="shared" si="2"/>
        <v>SERVICES_DIAGNOSTICS_NETWORKSPEED_TESTS_TEST_FAILED</v>
      </c>
      <c r="I27" s="42" t="s">
        <v>1</v>
      </c>
      <c r="J27" s="39" t="s">
        <v>1333</v>
      </c>
      <c r="K27" s="39" t="str">
        <f t="shared" si="3"/>
        <v>{
  "Header": {
    "Code": 2,
    "Name": "SERVICES_DIAGNOSTICS_NETWORKSPEED_TESTS_TEST_FAILED"
  },
  "Body": {
    "TestId": "Services.Diagnostics.NetworkSpeed.Tests.0"
  }
}</v>
      </c>
      <c r="L27" s="88" t="str">
        <f>CONCATENATE("Raised when ",VLOOKUP(G27,_EVENTS_DESCRIPTION_MAP[],2,FALSE)," ",D27," ",VLOOKUP(G27,_EVENTS_DESCRIPTION_MAP[],3,FALSE),".")</f>
        <v>Raised when a queued Network Speed Test Test fails.</v>
      </c>
    </row>
    <row r="28" spans="1:12" x14ac:dyDescent="0.25">
      <c r="A28" s="40">
        <f>VLOOKUP(C28,_RESOURCE_MAP[],3,FALSE)</f>
        <v>2</v>
      </c>
      <c r="B28" s="25" t="str">
        <f>IFERROR(VLOOKUP(C28,_PACKAGES_MAP[],3,FALSE),"-")</f>
        <v>-</v>
      </c>
      <c r="C28" s="39" t="s">
        <v>111</v>
      </c>
      <c r="D28" s="39" t="str">
        <f>VLOOKUP(C28,_RESOURCE_MAP[],2,FALSE)</f>
        <v>Network Speed Test</v>
      </c>
      <c r="E28" s="26">
        <f t="shared" si="0"/>
        <v>3</v>
      </c>
      <c r="F28" s="39" t="str">
        <f t="shared" si="1"/>
        <v>SERVICES_DIAGNOSTICS_NETWORKSPEED_TESTS_</v>
      </c>
      <c r="G28" s="27" t="s">
        <v>364</v>
      </c>
      <c r="H28" s="39" t="str">
        <f t="shared" si="2"/>
        <v>SERVICES_DIAGNOSTICS_NETWORKSPEED_TESTS_TEST_TIMEOUT</v>
      </c>
      <c r="I28" s="42" t="s">
        <v>1</v>
      </c>
      <c r="J28" s="39" t="s">
        <v>1333</v>
      </c>
      <c r="K28" s="39" t="str">
        <f t="shared" si="3"/>
        <v>{
  "Header": {
    "Code": 3,
    "Name": "SERVICES_DIAGNOSTICS_NETWORKSPEED_TESTS_TEST_TIMEOUT"
  },
  "Body": {
    "TestId": "Services.Diagnostics.NetworkSpeed.Tests.0"
  }
}</v>
      </c>
      <c r="L28" s="88" t="str">
        <f>CONCATENATE("Raised when ",VLOOKUP(G28,_EVENTS_DESCRIPTION_MAP[],2,FALSE)," ",D28," ",VLOOKUP(G28,_EVENTS_DESCRIPTION_MAP[],3,FALSE),".")</f>
        <v>Raised when a queued Network Speed Test Test times out.</v>
      </c>
    </row>
    <row r="29" spans="1:12" x14ac:dyDescent="0.25">
      <c r="A29" s="40">
        <f>VLOOKUP(C29,_RESOURCE_MAP[],3,FALSE)</f>
        <v>2</v>
      </c>
      <c r="B29" s="25" t="str">
        <f>IFERROR(VLOOKUP(C29,_PACKAGES_MAP[],3,FALSE),"-")</f>
        <v>-</v>
      </c>
      <c r="C29" s="39" t="s">
        <v>114</v>
      </c>
      <c r="D29" s="39" t="str">
        <f>VLOOKUP(C29,_RESOURCE_MAP[],2,FALSE)</f>
        <v>DNS Lookup Test</v>
      </c>
      <c r="E29" s="26">
        <f t="shared" si="0"/>
        <v>1</v>
      </c>
      <c r="F29" s="39" t="str">
        <f t="shared" si="1"/>
        <v>SERVICES_DIAGNOSTICS_NSLOOKUP_TESTS_</v>
      </c>
      <c r="G29" s="27" t="s">
        <v>362</v>
      </c>
      <c r="H29" s="39" t="str">
        <f t="shared" si="2"/>
        <v>SERVICES_DIAGNOSTICS_NSLOOKUP_TESTS_TEST_COMPLETE</v>
      </c>
      <c r="I29" s="42" t="s">
        <v>1</v>
      </c>
      <c r="J29" s="39" t="s">
        <v>1998</v>
      </c>
      <c r="K29" s="39" t="str">
        <f t="shared" si="3"/>
        <v>{
  "Header": {
    "Code": 1,
    "Name": "SERVICES_DIAGNOSTICS_NSLOOKUP_TESTS_TEST_COMPLETE"
  },
  "Body": {
    "TestId": "Services.Diagnostics.NSLookup.Tests.0"
  }
}</v>
      </c>
      <c r="L29" s="88" t="str">
        <f>CONCATENATE("Raised when ",VLOOKUP(G29,_EVENTS_DESCRIPTION_MAP[],2,FALSE)," ",D29," ",VLOOKUP(G29,_EVENTS_DESCRIPTION_MAP[],3,FALSE),".")</f>
        <v>Raised when a queued DNS Lookup Test Test is complete.</v>
      </c>
    </row>
    <row r="30" spans="1:12" x14ac:dyDescent="0.25">
      <c r="A30" s="40">
        <f>VLOOKUP(C30,_RESOURCE_MAP[],3,FALSE)</f>
        <v>2</v>
      </c>
      <c r="B30" s="25" t="str">
        <f>IFERROR(VLOOKUP(C30,_PACKAGES_MAP[],3,FALSE),"-")</f>
        <v>-</v>
      </c>
      <c r="C30" s="39" t="s">
        <v>114</v>
      </c>
      <c r="D30" s="39" t="str">
        <f>VLOOKUP(C30,_RESOURCE_MAP[],2,FALSE)</f>
        <v>DNS Lookup Test</v>
      </c>
      <c r="E30" s="26">
        <f t="shared" si="0"/>
        <v>2</v>
      </c>
      <c r="F30" s="39" t="str">
        <f t="shared" si="1"/>
        <v>SERVICES_DIAGNOSTICS_NSLOOKUP_TESTS_</v>
      </c>
      <c r="G30" s="27" t="s">
        <v>363</v>
      </c>
      <c r="H30" s="39" t="str">
        <f t="shared" si="2"/>
        <v>SERVICES_DIAGNOSTICS_NSLOOKUP_TESTS_TEST_FAILED</v>
      </c>
      <c r="I30" s="42" t="s">
        <v>1</v>
      </c>
      <c r="J30" s="39" t="s">
        <v>1998</v>
      </c>
      <c r="K30" s="39" t="str">
        <f t="shared" si="3"/>
        <v>{
  "Header": {
    "Code": 2,
    "Name": "SERVICES_DIAGNOSTICS_NSLOOKUP_TESTS_TEST_FAILED"
  },
  "Body": {
    "TestId": "Services.Diagnostics.NSLookup.Tests.0"
  }
}</v>
      </c>
      <c r="L30" s="88" t="str">
        <f>CONCATENATE("Raised when ",VLOOKUP(G30,_EVENTS_DESCRIPTION_MAP[],2,FALSE)," ",D30," ",VLOOKUP(G30,_EVENTS_DESCRIPTION_MAP[],3,FALSE),".")</f>
        <v>Raised when a queued DNS Lookup Test Test fails.</v>
      </c>
    </row>
    <row r="31" spans="1:12" x14ac:dyDescent="0.25">
      <c r="A31" s="40">
        <f>VLOOKUP(C31,_RESOURCE_MAP[],3,FALSE)</f>
        <v>2</v>
      </c>
      <c r="B31" s="25" t="str">
        <f>IFERROR(VLOOKUP(C31,_PACKAGES_MAP[],3,FALSE),"-")</f>
        <v>-</v>
      </c>
      <c r="C31" s="39" t="s">
        <v>114</v>
      </c>
      <c r="D31" s="39" t="str">
        <f>VLOOKUP(C31,_RESOURCE_MAP[],2,FALSE)</f>
        <v>DNS Lookup Test</v>
      </c>
      <c r="E31" s="26">
        <f t="shared" si="0"/>
        <v>3</v>
      </c>
      <c r="F31" s="39" t="str">
        <f t="shared" si="1"/>
        <v>SERVICES_DIAGNOSTICS_NSLOOKUP_TESTS_</v>
      </c>
      <c r="G31" s="27" t="s">
        <v>364</v>
      </c>
      <c r="H31" s="39" t="str">
        <f t="shared" si="2"/>
        <v>SERVICES_DIAGNOSTICS_NSLOOKUP_TESTS_TEST_TIMEOUT</v>
      </c>
      <c r="I31" s="42" t="s">
        <v>1</v>
      </c>
      <c r="J31" s="39" t="s">
        <v>1998</v>
      </c>
      <c r="K31" s="39" t="str">
        <f t="shared" si="3"/>
        <v>{
  "Header": {
    "Code": 3,
    "Name": "SERVICES_DIAGNOSTICS_NSLOOKUP_TESTS_TEST_TIMEOUT"
  },
  "Body": {
    "TestId": "Services.Diagnostics.NSLookup.Tests.0"
  }
}</v>
      </c>
      <c r="L31" s="88" t="str">
        <f>CONCATENATE("Raised when ",VLOOKUP(G31,_EVENTS_DESCRIPTION_MAP[],2,FALSE)," ",D31," ",VLOOKUP(G31,_EVENTS_DESCRIPTION_MAP[],3,FALSE),".")</f>
        <v>Raised when a queued DNS Lookup Test Test times out.</v>
      </c>
    </row>
    <row r="32" spans="1:12" x14ac:dyDescent="0.25">
      <c r="A32" s="40">
        <f>VLOOKUP(C32,_RESOURCE_MAP[],3,FALSE)</f>
        <v>2</v>
      </c>
      <c r="B32" s="25" t="str">
        <f>IFERROR(VLOOKUP(C32,_PACKAGES_MAP[],3,FALSE),"-")</f>
        <v>-</v>
      </c>
      <c r="C32" s="39" t="s">
        <v>109</v>
      </c>
      <c r="D32" s="39" t="str">
        <f>VLOOKUP(C32,_RESOURCE_MAP[],2,FALSE)</f>
        <v>Ping Test</v>
      </c>
      <c r="E32" s="26">
        <f t="shared" si="0"/>
        <v>1</v>
      </c>
      <c r="F32" s="39" t="str">
        <f t="shared" si="1"/>
        <v>SERVICES_DIAGNOSTICS_PING_TESTS_</v>
      </c>
      <c r="G32" s="27" t="s">
        <v>362</v>
      </c>
      <c r="H32" s="39" t="str">
        <f t="shared" si="2"/>
        <v>SERVICES_DIAGNOSTICS_PING_TESTS_TEST_COMPLETE</v>
      </c>
      <c r="I32" s="42" t="s">
        <v>1</v>
      </c>
      <c r="J32" s="39" t="s">
        <v>1999</v>
      </c>
      <c r="K32" s="39" t="str">
        <f t="shared" si="3"/>
        <v>{
  "Header": {
    "Code": 1,
    "Name": "SERVICES_DIAGNOSTICS_PING_TESTS_TEST_COMPLETE"
  },
  "Body": {
    "TestId": "Services.Diagnostics.Ping.Tests.0"
  }
}</v>
      </c>
      <c r="L32" s="88" t="str">
        <f>CONCATENATE("Raised when ",VLOOKUP(G32,_EVENTS_DESCRIPTION_MAP[],2,FALSE)," ",D32," ",VLOOKUP(G32,_EVENTS_DESCRIPTION_MAP[],3,FALSE),".")</f>
        <v>Raised when a queued Ping Test Test is complete.</v>
      </c>
    </row>
    <row r="33" spans="1:12" x14ac:dyDescent="0.25">
      <c r="A33" s="40">
        <f>VLOOKUP(C33,_RESOURCE_MAP[],3,FALSE)</f>
        <v>2</v>
      </c>
      <c r="B33" s="25" t="str">
        <f>IFERROR(VLOOKUP(C33,_PACKAGES_MAP[],3,FALSE),"-")</f>
        <v>-</v>
      </c>
      <c r="C33" s="39" t="s">
        <v>109</v>
      </c>
      <c r="D33" s="39" t="str">
        <f>VLOOKUP(C33,_RESOURCE_MAP[],2,FALSE)</f>
        <v>Ping Test</v>
      </c>
      <c r="E33" s="26">
        <f t="shared" si="0"/>
        <v>2</v>
      </c>
      <c r="F33" s="39" t="str">
        <f t="shared" si="1"/>
        <v>SERVICES_DIAGNOSTICS_PING_TESTS_</v>
      </c>
      <c r="G33" s="27" t="s">
        <v>363</v>
      </c>
      <c r="H33" s="39" t="str">
        <f t="shared" si="2"/>
        <v>SERVICES_DIAGNOSTICS_PING_TESTS_TEST_FAILED</v>
      </c>
      <c r="I33" s="42" t="s">
        <v>1</v>
      </c>
      <c r="J33" s="39" t="s">
        <v>1999</v>
      </c>
      <c r="K33" s="39" t="str">
        <f t="shared" si="3"/>
        <v>{
  "Header": {
    "Code": 2,
    "Name": "SERVICES_DIAGNOSTICS_PING_TESTS_TEST_FAILED"
  },
  "Body": {
    "TestId": "Services.Diagnostics.Ping.Tests.0"
  }
}</v>
      </c>
      <c r="L33" s="88" t="str">
        <f>CONCATENATE("Raised when ",VLOOKUP(G33,_EVENTS_DESCRIPTION_MAP[],2,FALSE)," ",D33," ",VLOOKUP(G33,_EVENTS_DESCRIPTION_MAP[],3,FALSE),".")</f>
        <v>Raised when a queued Ping Test Test fails.</v>
      </c>
    </row>
    <row r="34" spans="1:12" x14ac:dyDescent="0.25">
      <c r="A34" s="40">
        <f>VLOOKUP(C34,_RESOURCE_MAP[],3,FALSE)</f>
        <v>2</v>
      </c>
      <c r="B34" s="25" t="str">
        <f>IFERROR(VLOOKUP(C34,_PACKAGES_MAP[],3,FALSE),"-")</f>
        <v>-</v>
      </c>
      <c r="C34" s="39" t="s">
        <v>109</v>
      </c>
      <c r="D34" s="39" t="str">
        <f>VLOOKUP(C34,_RESOURCE_MAP[],2,FALSE)</f>
        <v>Ping Test</v>
      </c>
      <c r="E34" s="26">
        <f t="shared" si="0"/>
        <v>3</v>
      </c>
      <c r="F34" s="39" t="str">
        <f t="shared" si="1"/>
        <v>SERVICES_DIAGNOSTICS_PING_TESTS_</v>
      </c>
      <c r="G34" s="27" t="s">
        <v>364</v>
      </c>
      <c r="H34" s="39" t="str">
        <f t="shared" si="2"/>
        <v>SERVICES_DIAGNOSTICS_PING_TESTS_TEST_TIMEOUT</v>
      </c>
      <c r="I34" s="42" t="s">
        <v>1</v>
      </c>
      <c r="J34" s="39" t="s">
        <v>1999</v>
      </c>
      <c r="K34" s="39" t="str">
        <f t="shared" si="3"/>
        <v>{
  "Header": {
    "Code": 3,
    "Name": "SERVICES_DIAGNOSTICS_PING_TESTS_TEST_TIMEOUT"
  },
  "Body": {
    "TestId": "Services.Diagnostics.Ping.Tests.0"
  }
}</v>
      </c>
      <c r="L34" s="88" t="str">
        <f>CONCATENATE("Raised when ",VLOOKUP(G34,_EVENTS_DESCRIPTION_MAP[],2,FALSE)," ",D34," ",VLOOKUP(G34,_EVENTS_DESCRIPTION_MAP[],3,FALSE),".")</f>
        <v>Raised when a queued Ping Test Test times out.</v>
      </c>
    </row>
    <row r="35" spans="1:12" x14ac:dyDescent="0.25">
      <c r="A35" s="40">
        <f>VLOOKUP(C35,_RESOURCE_MAP[],3,FALSE)</f>
        <v>2</v>
      </c>
      <c r="B35" s="25" t="str">
        <f>IFERROR(VLOOKUP(C35,_PACKAGES_MAP[],3,FALSE),"-")</f>
        <v>-</v>
      </c>
      <c r="C35" s="39" t="s">
        <v>192</v>
      </c>
      <c r="D35" s="39" t="str">
        <f>VLOOKUP(C35,_RESOURCE_MAP[],2,FALSE)</f>
        <v>Traceroute Test</v>
      </c>
      <c r="E35" s="26">
        <f t="shared" si="0"/>
        <v>1</v>
      </c>
      <c r="F35" s="39" t="str">
        <f t="shared" si="1"/>
        <v>SERVICES_DIAGNOSTICS_TRACEROUTE_TESTS_</v>
      </c>
      <c r="G35" s="27" t="s">
        <v>362</v>
      </c>
      <c r="H35" s="39" t="str">
        <f t="shared" si="2"/>
        <v>SERVICES_DIAGNOSTICS_TRACEROUTE_TESTS_TEST_COMPLETE</v>
      </c>
      <c r="I35" s="42" t="s">
        <v>1</v>
      </c>
      <c r="J35" s="39" t="s">
        <v>2000</v>
      </c>
      <c r="K35" s="39" t="str">
        <f t="shared" si="3"/>
        <v>{
  "Header": {
    "Code": 1,
    "Name": "SERVICES_DIAGNOSTICS_TRACEROUTE_TESTS_TEST_COMPLETE"
  },
  "Body": {
    "TestId": "Services.Diagnostics.Traceroute.Tests.0"
  }
}</v>
      </c>
      <c r="L35" s="88" t="str">
        <f>CONCATENATE("Raised when ",VLOOKUP(G35,_EVENTS_DESCRIPTION_MAP[],2,FALSE)," ",D35," ",VLOOKUP(G35,_EVENTS_DESCRIPTION_MAP[],3,FALSE),".")</f>
        <v>Raised when a queued Traceroute Test Test is complete.</v>
      </c>
    </row>
    <row r="36" spans="1:12" x14ac:dyDescent="0.25">
      <c r="A36" s="40">
        <f>VLOOKUP(C36,_RESOURCE_MAP[],3,FALSE)</f>
        <v>2</v>
      </c>
      <c r="B36" s="25" t="str">
        <f>IFERROR(VLOOKUP(C36,_PACKAGES_MAP[],3,FALSE),"-")</f>
        <v>-</v>
      </c>
      <c r="C36" s="39" t="s">
        <v>192</v>
      </c>
      <c r="D36" s="39" t="str">
        <f>VLOOKUP(C36,_RESOURCE_MAP[],2,FALSE)</f>
        <v>Traceroute Test</v>
      </c>
      <c r="E36" s="26">
        <f t="shared" si="0"/>
        <v>2</v>
      </c>
      <c r="F36" s="39" t="str">
        <f t="shared" si="1"/>
        <v>SERVICES_DIAGNOSTICS_TRACEROUTE_TESTS_</v>
      </c>
      <c r="G36" s="27" t="s">
        <v>363</v>
      </c>
      <c r="H36" s="39" t="str">
        <f t="shared" si="2"/>
        <v>SERVICES_DIAGNOSTICS_TRACEROUTE_TESTS_TEST_FAILED</v>
      </c>
      <c r="I36" s="42" t="s">
        <v>1</v>
      </c>
      <c r="J36" s="39" t="s">
        <v>2000</v>
      </c>
      <c r="K36" s="39" t="str">
        <f t="shared" si="3"/>
        <v>{
  "Header": {
    "Code": 2,
    "Name": "SERVICES_DIAGNOSTICS_TRACEROUTE_TESTS_TEST_FAILED"
  },
  "Body": {
    "TestId": "Services.Diagnostics.Traceroute.Tests.0"
  }
}</v>
      </c>
      <c r="L36" s="88" t="str">
        <f>CONCATENATE("Raised when ",VLOOKUP(G36,_EVENTS_DESCRIPTION_MAP[],2,FALSE)," ",D36," ",VLOOKUP(G36,_EVENTS_DESCRIPTION_MAP[],3,FALSE),".")</f>
        <v>Raised when a queued Traceroute Test Test fails.</v>
      </c>
    </row>
    <row r="37" spans="1:12" x14ac:dyDescent="0.25">
      <c r="A37" s="40">
        <f>VLOOKUP(C37,_RESOURCE_MAP[],3,FALSE)</f>
        <v>2</v>
      </c>
      <c r="B37" s="25" t="str">
        <f>IFERROR(VLOOKUP(C37,_PACKAGES_MAP[],3,FALSE),"-")</f>
        <v>-</v>
      </c>
      <c r="C37" s="39" t="s">
        <v>192</v>
      </c>
      <c r="D37" s="39" t="str">
        <f>VLOOKUP(C37,_RESOURCE_MAP[],2,FALSE)</f>
        <v>Traceroute Test</v>
      </c>
      <c r="E37" s="26">
        <f t="shared" si="0"/>
        <v>3</v>
      </c>
      <c r="F37" s="39" t="str">
        <f t="shared" si="1"/>
        <v>SERVICES_DIAGNOSTICS_TRACEROUTE_TESTS_</v>
      </c>
      <c r="G37" s="27" t="s">
        <v>364</v>
      </c>
      <c r="H37" s="39" t="str">
        <f t="shared" si="2"/>
        <v>SERVICES_DIAGNOSTICS_TRACEROUTE_TESTS_TEST_TIMEOUT</v>
      </c>
      <c r="I37" s="42" t="s">
        <v>1</v>
      </c>
      <c r="J37" s="39" t="s">
        <v>2000</v>
      </c>
      <c r="K37" s="39" t="str">
        <f t="shared" si="3"/>
        <v>{
  "Header": {
    "Code": 3,
    "Name": "SERVICES_DIAGNOSTICS_TRACEROUTE_TESTS_TEST_TIMEOUT"
  },
  "Body": {
    "TestId": "Services.Diagnostics.Traceroute.Tests.0"
  }
}</v>
      </c>
      <c r="L37" s="88" t="str">
        <f>CONCATENATE("Raised when ",VLOOKUP(G37,_EVENTS_DESCRIPTION_MAP[],2,FALSE)," ",D37," ",VLOOKUP(G37,_EVENTS_DESCRIPTION_MAP[],3,FALSE),".")</f>
        <v>Raised when a queued Traceroute Test Test times out.</v>
      </c>
    </row>
    <row r="38" spans="1:12" x14ac:dyDescent="0.25">
      <c r="A38" s="40">
        <f>VLOOKUP(C38,_RESOURCE_MAP[],3,FALSE)</f>
        <v>2</v>
      </c>
      <c r="B38" s="25" t="str">
        <f>IFERROR(VLOOKUP(C38,_PACKAGES_MAP[],3,FALSE),"-")</f>
        <v>-</v>
      </c>
      <c r="C38" s="27" t="s">
        <v>2008</v>
      </c>
      <c r="D38" s="39" t="str">
        <f>VLOOKUP(C38,_RESOURCE_MAP[],2,FALSE)</f>
        <v>Wi-Fi Radio Sitey Survey (Spectrum Scan)</v>
      </c>
      <c r="E38" s="26">
        <f t="shared" si="0"/>
        <v>1</v>
      </c>
      <c r="F38" s="39" t="str">
        <f t="shared" si="1"/>
        <v>SERVICES_DIAGNOSTICS_WI-FI_SITESURVEYS_</v>
      </c>
      <c r="G38" s="39" t="s">
        <v>466</v>
      </c>
      <c r="H38" s="39" t="str">
        <f t="shared" si="2"/>
        <v>SERVICES_DIAGNOSTICS_WI-FI_SITESURVEYS_SITE_SURVEY_COMPLETE</v>
      </c>
      <c r="I38" s="42" t="s">
        <v>1</v>
      </c>
      <c r="J38" s="39" t="s">
        <v>1351</v>
      </c>
      <c r="K38" s="39" t="str">
        <f t="shared" si="3"/>
        <v>{
  "Header": {
    "Code": 1,
    "Name": "SERVICES_DIAGNOSTICS_WI-FI_SITESURVEYS_SITE_SURVEY_COMPLETE"
  },
  "Body": {
    "SiteSurveyId": "Interfaces.Physical.Network.LAN.Wi-Fi.Radios.0.SiteSurveys.0"
  }
}</v>
      </c>
      <c r="L38" s="88" t="str">
        <f>CONCATENATE("Raised when ",VLOOKUP(G38,_EVENTS_DESCRIPTION_MAP[],2,FALSE)," ",D38," ",VLOOKUP(G38,_EVENTS_DESCRIPTION_MAP[],3,FALSE),".")</f>
        <v>Raised when a Wi-Fi Radio Sitey Survey (Spectrum Scan) Site Survey is complete.</v>
      </c>
    </row>
    <row r="39" spans="1:12" x14ac:dyDescent="0.25">
      <c r="A39" s="40">
        <f>VLOOKUP(C39,_RESOURCE_MAP[],3,FALSE)</f>
        <v>2</v>
      </c>
      <c r="B39" s="25" t="str">
        <f>IFERROR(VLOOKUP(C39,_PACKAGES_MAP[],3,FALSE),"-")</f>
        <v>-</v>
      </c>
      <c r="C39" s="27" t="s">
        <v>2008</v>
      </c>
      <c r="D39" s="39" t="str">
        <f>VLOOKUP(C39,_RESOURCE_MAP[],2,FALSE)</f>
        <v>Wi-Fi Radio Sitey Survey (Spectrum Scan)</v>
      </c>
      <c r="E39" s="26">
        <f t="shared" si="0"/>
        <v>2</v>
      </c>
      <c r="F39" s="39" t="str">
        <f t="shared" si="1"/>
        <v>SERVICES_DIAGNOSTICS_WI-FI_SITESURVEYS_</v>
      </c>
      <c r="G39" s="39" t="s">
        <v>468</v>
      </c>
      <c r="H39" s="39" t="str">
        <f t="shared" si="2"/>
        <v>SERVICES_DIAGNOSTICS_WI-FI_SITESURVEYS_SITE_SURVEY_FAILED</v>
      </c>
      <c r="I39" s="42" t="s">
        <v>1</v>
      </c>
      <c r="J39" s="39" t="s">
        <v>1351</v>
      </c>
      <c r="K39" s="39" t="str">
        <f t="shared" si="3"/>
        <v>{
  "Header": {
    "Code": 2,
    "Name": "SERVICES_DIAGNOSTICS_WI-FI_SITESURVEYS_SITE_SURVEY_FAILED"
  },
  "Body": {
    "SiteSurveyId": "Interfaces.Physical.Network.LAN.Wi-Fi.Radios.0.SiteSurveys.0"
  }
}</v>
      </c>
      <c r="L39" s="88" t="str">
        <f>CONCATENATE("Raised when ",VLOOKUP(G39,_EVENTS_DESCRIPTION_MAP[],2,FALSE)," ",D39," ",VLOOKUP(G39,_EVENTS_DESCRIPTION_MAP[],3,FALSE),".")</f>
        <v>Raised when a Wi-Fi Radio Sitey Survey (Spectrum Scan) Site Survey fails.</v>
      </c>
    </row>
    <row r="40" spans="1:12" x14ac:dyDescent="0.25">
      <c r="A40" s="40">
        <f>VLOOKUP(C40,_RESOURCE_MAP[],3,FALSE)</f>
        <v>2</v>
      </c>
      <c r="B40" s="25" t="str">
        <f>IFERROR(VLOOKUP(C40,_PACKAGES_MAP[],3,FALSE),"-")</f>
        <v>-</v>
      </c>
      <c r="C40" s="27" t="s">
        <v>2008</v>
      </c>
      <c r="D40" s="39" t="str">
        <f>VLOOKUP(C40,_RESOURCE_MAP[],2,FALSE)</f>
        <v>Wi-Fi Radio Sitey Survey (Spectrum Scan)</v>
      </c>
      <c r="E40" s="26">
        <f t="shared" si="0"/>
        <v>3</v>
      </c>
      <c r="F40" s="39" t="str">
        <f t="shared" si="1"/>
        <v>SERVICES_DIAGNOSTICS_WI-FI_SITESURVEYS_</v>
      </c>
      <c r="G40" s="39" t="s">
        <v>465</v>
      </c>
      <c r="H40" s="39" t="str">
        <f t="shared" si="2"/>
        <v>SERVICES_DIAGNOSTICS_WI-FI_SITESURVEYS_SITE_SURVEY_STARTED</v>
      </c>
      <c r="I40" s="42" t="s">
        <v>1</v>
      </c>
      <c r="J40" s="39" t="s">
        <v>1351</v>
      </c>
      <c r="K40" s="39" t="str">
        <f t="shared" si="3"/>
        <v>{
  "Header": {
    "Code": 3,
    "Name": "SERVICES_DIAGNOSTICS_WI-FI_SITESURVEYS_SITE_SURVEY_STARTED"
  },
  "Body": {
    "SiteSurveyId": "Interfaces.Physical.Network.LAN.Wi-Fi.Radios.0.SiteSurveys.0"
  }
}</v>
      </c>
      <c r="L40" s="88" t="str">
        <f>CONCATENATE("Raised when ",VLOOKUP(G40,_EVENTS_DESCRIPTION_MAP[],2,FALSE)," ",D40," ",VLOOKUP(G40,_EVENTS_DESCRIPTION_MAP[],3,FALSE),".")</f>
        <v>Raised when a Wi-Fi Radio Sitey Survey (Spectrum Scan) Site Survey has started.</v>
      </c>
    </row>
    <row r="41" spans="1:12" x14ac:dyDescent="0.25">
      <c r="A41" s="40">
        <f>VLOOKUP(C41,_RESOURCE_MAP[],3,FALSE)</f>
        <v>2</v>
      </c>
      <c r="B41" s="25" t="str">
        <f>IFERROR(VLOOKUP(C41,_PACKAGES_MAP[],3,FALSE),"-")</f>
        <v>-</v>
      </c>
      <c r="C41" s="27" t="s">
        <v>2008</v>
      </c>
      <c r="D41" s="39" t="str">
        <f>VLOOKUP(C41,_RESOURCE_MAP[],2,FALSE)</f>
        <v>Wi-Fi Radio Sitey Survey (Spectrum Scan)</v>
      </c>
      <c r="E41" s="26">
        <f t="shared" si="0"/>
        <v>4</v>
      </c>
      <c r="F41" s="39" t="str">
        <f t="shared" si="1"/>
        <v>SERVICES_DIAGNOSTICS_WI-FI_SITESURVEYS_</v>
      </c>
      <c r="G41" s="39" t="s">
        <v>467</v>
      </c>
      <c r="H41" s="39" t="str">
        <f t="shared" si="2"/>
        <v>SERVICES_DIAGNOSTICS_WI-FI_SITESURVEYS_SITE_SURVEY_TIMEOUT</v>
      </c>
      <c r="I41" s="42" t="s">
        <v>1</v>
      </c>
      <c r="J41" s="39" t="s">
        <v>1351</v>
      </c>
      <c r="K41" s="39" t="str">
        <f t="shared" si="3"/>
        <v>{
  "Header": {
    "Code": 4,
    "Name": "SERVICES_DIAGNOSTICS_WI-FI_SITESURVEYS_SITE_SURVEY_TIMEOUT"
  },
  "Body": {
    "SiteSurveyId": "Interfaces.Physical.Network.LAN.Wi-Fi.Radios.0.SiteSurveys.0"
  }
}</v>
      </c>
      <c r="L41" s="88" t="str">
        <f>CONCATENATE("Raised when ",VLOOKUP(G41,_EVENTS_DESCRIPTION_MAP[],2,FALSE)," ",D41," ",VLOOKUP(G41,_EVENTS_DESCRIPTION_MAP[],3,FALSE),".")</f>
        <v>Raised when a Wi-Fi Radio Sitey Survey (Spectrum Scan) Site Survey times out.</v>
      </c>
    </row>
    <row r="42" spans="1:12" x14ac:dyDescent="0.25">
      <c r="A42" s="40">
        <f>VLOOKUP(C42,_RESOURCE_MAP[],3,FALSE)</f>
        <v>2</v>
      </c>
      <c r="B42" s="25" t="str">
        <f>IFERROR(VLOOKUP(C42,_PACKAGES_MAP[],3,FALSE),"-")</f>
        <v>-</v>
      </c>
      <c r="C42" s="39" t="s">
        <v>1737</v>
      </c>
      <c r="D42" s="39" t="str">
        <f>VLOOKUP(C42,_RESOURCE_MAP[],2,FALSE)</f>
        <v>DHCPv4 Client</v>
      </c>
      <c r="E42" s="26">
        <f t="shared" si="0"/>
        <v>1</v>
      </c>
      <c r="F42" s="39" t="str">
        <f t="shared" si="1"/>
        <v>SERVICES_LOCAL_DHCP_CLIENT_V4_</v>
      </c>
      <c r="G42" s="27" t="s">
        <v>368</v>
      </c>
      <c r="H42" s="39" t="str">
        <f t="shared" si="2"/>
        <v>SERVICES_LOCAL_DHCP_CLIENT_V4_ADDED</v>
      </c>
      <c r="I42" s="42" t="s">
        <v>1</v>
      </c>
      <c r="J42" s="39" t="s">
        <v>1767</v>
      </c>
      <c r="K42" s="39" t="str">
        <f t="shared" si="3"/>
        <v>{
  "Header": {
    "Code": 1,
    "Name": "SERVICES_LOCAL_DHCP_CLIENT_V4_ADDED"
  },
  "Body": {
    "ClientId": "Services.Local.DHCP.Client.v4.{ClientId}"
  }
}</v>
      </c>
      <c r="L42" s="88" t="str">
        <f>CONCATENATE("Raised when ",VLOOKUP(G42,_EVENTS_DESCRIPTION_MAP[],2,FALSE)," ",D42," ",VLOOKUP(G42,_EVENTS_DESCRIPTION_MAP[],3,FALSE),".")</f>
        <v>Raised when a new DHCPv4 Client is added.</v>
      </c>
    </row>
    <row r="43" spans="1:12" x14ac:dyDescent="0.25">
      <c r="A43" s="40">
        <f>VLOOKUP(C43,_RESOURCE_MAP[],3,FALSE)</f>
        <v>2</v>
      </c>
      <c r="B43" s="25" t="str">
        <f>IFERROR(VLOOKUP(C43,_PACKAGES_MAP[],3,FALSE),"-")</f>
        <v>-</v>
      </c>
      <c r="C43" s="39" t="s">
        <v>1737</v>
      </c>
      <c r="D43" s="39" t="str">
        <f>VLOOKUP(C43,_RESOURCE_MAP[],2,FALSE)</f>
        <v>DHCPv4 Client</v>
      </c>
      <c r="E43" s="26">
        <f t="shared" si="0"/>
        <v>2</v>
      </c>
      <c r="F43" s="39" t="str">
        <f t="shared" si="1"/>
        <v>SERVICES_LOCAL_DHCP_CLIENT_V4_</v>
      </c>
      <c r="G43" s="27" t="s">
        <v>369</v>
      </c>
      <c r="H43" s="39" t="str">
        <f t="shared" si="2"/>
        <v>SERVICES_LOCAL_DHCP_CLIENT_V4_DELETED</v>
      </c>
      <c r="I43" s="42" t="s">
        <v>1</v>
      </c>
      <c r="J43" s="39" t="s">
        <v>1767</v>
      </c>
      <c r="K43" s="39" t="str">
        <f t="shared" si="3"/>
        <v>{
  "Header": {
    "Code": 2,
    "Name": "SERVICES_LOCAL_DHCP_CLIENT_V4_DELETED"
  },
  "Body": {
    "ClientId": "Services.Local.DHCP.Client.v4.{ClientId}"
  }
}</v>
      </c>
      <c r="L43" s="88" t="str">
        <f>CONCATENATE("Raised when ",VLOOKUP(G43,_EVENTS_DESCRIPTION_MAP[],2,FALSE)," ",D43," ",VLOOKUP(G43,_EVENTS_DESCRIPTION_MAP[],3,FALSE),".")</f>
        <v>Raised when an existing DHCPv4 Client is deleted.</v>
      </c>
    </row>
    <row r="44" spans="1:12" x14ac:dyDescent="0.25">
      <c r="A44" s="40">
        <f>VLOOKUP(C44,_RESOURCE_MAP[],3,FALSE)</f>
        <v>2</v>
      </c>
      <c r="B44" s="25" t="str">
        <f>IFERROR(VLOOKUP(C44,_PACKAGES_MAP[],3,FALSE),"-")</f>
        <v>-</v>
      </c>
      <c r="C44" s="39" t="s">
        <v>1737</v>
      </c>
      <c r="D44" s="39" t="str">
        <f>VLOOKUP(C44,_RESOURCE_MAP[],2,FALSE)</f>
        <v>DHCPv4 Client</v>
      </c>
      <c r="E44" s="26">
        <f t="shared" si="0"/>
        <v>3</v>
      </c>
      <c r="F44" s="39" t="str">
        <f t="shared" si="1"/>
        <v>SERVICES_LOCAL_DHCP_CLIENT_V4_</v>
      </c>
      <c r="G44" s="27" t="s">
        <v>370</v>
      </c>
      <c r="H44" s="39" t="str">
        <f t="shared" si="2"/>
        <v>SERVICES_LOCAL_DHCP_CLIENT_V4_MODIFIED</v>
      </c>
      <c r="I44" s="42" t="s">
        <v>1</v>
      </c>
      <c r="J44" s="39" t="s">
        <v>1767</v>
      </c>
      <c r="K44" s="39" t="str">
        <f t="shared" si="3"/>
        <v>{
  "Header": {
    "Code": 3,
    "Name": "SERVICES_LOCAL_DHCP_CLIENT_V4_MODIFIED"
  },
  "Body": {
    "ClientId": "Services.Local.DHCP.Client.v4.{ClientId}"
  }
}</v>
      </c>
      <c r="L44" s="88" t="str">
        <f>CONCATENATE("Raised when ",VLOOKUP(G44,_EVENTS_DESCRIPTION_MAP[],2,FALSE)," ",D44," ",VLOOKUP(G44,_EVENTS_DESCRIPTION_MAP[],3,FALSE),".")</f>
        <v>Raised when an existing DHCPv4 Client is modified. Updating the administrative state should also result in the event being triggered.</v>
      </c>
    </row>
    <row r="45" spans="1:12" x14ac:dyDescent="0.25">
      <c r="A45" s="40">
        <f>VLOOKUP(C45,_RESOURCE_MAP[],3,FALSE)</f>
        <v>2</v>
      </c>
      <c r="B45" s="25" t="str">
        <f>IFERROR(VLOOKUP(C45,_PACKAGES_MAP[],3,FALSE),"-")</f>
        <v>-</v>
      </c>
      <c r="C45" s="39" t="s">
        <v>1737</v>
      </c>
      <c r="D45" s="39" t="str">
        <f>VLOOKUP(C45,_RESOURCE_MAP[],2,FALSE)</f>
        <v>DHCPv4 Client</v>
      </c>
      <c r="E45" s="26">
        <f t="shared" si="0"/>
        <v>4</v>
      </c>
      <c r="F45" s="39" t="str">
        <f t="shared" si="1"/>
        <v>SERVICES_LOCAL_DHCP_CLIENT_V4_</v>
      </c>
      <c r="G45" s="27" t="s">
        <v>372</v>
      </c>
      <c r="H45" s="39" t="str">
        <f t="shared" si="2"/>
        <v>SERVICES_LOCAL_DHCP_CLIENT_V4_ENABLED</v>
      </c>
      <c r="I45" s="42" t="s">
        <v>1</v>
      </c>
      <c r="J45" s="39" t="s">
        <v>1767</v>
      </c>
      <c r="K45" s="39" t="str">
        <f t="shared" si="3"/>
        <v>{
  "Header": {
    "Code": 4,
    "Name": "SERVICES_LOCAL_DHCP_CLIENT_V4_ENABLED"
  },
  "Body": {
    "ClientId": "Services.Local.DHCP.Client.v4.{ClientId}"
  }
}</v>
      </c>
      <c r="L45" s="88" t="str">
        <f>CONCATENATE("Raised when ",VLOOKUP(G45,_EVENTS_DESCRIPTION_MAP[],2,FALSE)," ",D45," ",VLOOKUP(G45,_EVENTS_DESCRIPTION_MAP[],3,FALSE),".")</f>
        <v>Raised when an existing DHCPv4 Client is enabled. This does not necessarily result from a configuration change of the administrative state field, but rather when it becomes operationally active.</v>
      </c>
    </row>
    <row r="46" spans="1:12" x14ac:dyDescent="0.25">
      <c r="A46" s="40">
        <f>VLOOKUP(C46,_RESOURCE_MAP[],3,FALSE)</f>
        <v>2</v>
      </c>
      <c r="B46" s="25" t="str">
        <f>IFERROR(VLOOKUP(C46,_PACKAGES_MAP[],3,FALSE),"-")</f>
        <v>-</v>
      </c>
      <c r="C46" s="39" t="s">
        <v>1737</v>
      </c>
      <c r="D46" s="39" t="str">
        <f>VLOOKUP(C46,_RESOURCE_MAP[],2,FALSE)</f>
        <v>DHCPv4 Client</v>
      </c>
      <c r="E46" s="26">
        <f t="shared" si="0"/>
        <v>5</v>
      </c>
      <c r="F46" s="39" t="str">
        <f t="shared" si="1"/>
        <v>SERVICES_LOCAL_DHCP_CLIENT_V4_</v>
      </c>
      <c r="G46" s="27" t="s">
        <v>373</v>
      </c>
      <c r="H46" s="39" t="str">
        <f t="shared" si="2"/>
        <v>SERVICES_LOCAL_DHCP_CLIENT_V4_DISABLED</v>
      </c>
      <c r="I46" s="42" t="s">
        <v>1</v>
      </c>
      <c r="J46" s="39" t="s">
        <v>1767</v>
      </c>
      <c r="K46" s="39" t="str">
        <f t="shared" si="3"/>
        <v>{
  "Header": {
    "Code": 5,
    "Name": "SERVICES_LOCAL_DHCP_CLIENT_V4_DISABLED"
  },
  "Body": {
    "ClientId": "Services.Local.DHCP.Client.v4.{ClientId}"
  }
}</v>
      </c>
      <c r="L46" s="88" t="str">
        <f>CONCATENATE("Raised when ",VLOOKUP(G46,_EVENTS_DESCRIPTION_MAP[],2,FALSE)," ",D46," ",VLOOKUP(G46,_EVENTS_DESCRIPTION_MAP[],3,FALSE),".")</f>
        <v>Raised when an existing DHCPv4 Client is disabled. This does not necessarily result from a configuration change of the administrative state field, but rather when it becomes operationally inactive or fails to start.</v>
      </c>
    </row>
    <row r="47" spans="1:12" x14ac:dyDescent="0.25">
      <c r="A47" s="40">
        <f>VLOOKUP(C47,_RESOURCE_MAP[],3,FALSE)</f>
        <v>2</v>
      </c>
      <c r="B47" s="25" t="str">
        <f>IFERROR(VLOOKUP(C47,_PACKAGES_MAP[],3,FALSE),"-")</f>
        <v>-</v>
      </c>
      <c r="C47" s="39" t="s">
        <v>1737</v>
      </c>
      <c r="D47" s="39" t="str">
        <f>VLOOKUP(C47,_RESOURCE_MAP[],2,FALSE)</f>
        <v>DHCPv4 Client</v>
      </c>
      <c r="E47" s="26">
        <f t="shared" si="0"/>
        <v>6</v>
      </c>
      <c r="F47" s="39" t="str">
        <f t="shared" si="1"/>
        <v>SERVICES_LOCAL_DHCP_CLIENT_V4_</v>
      </c>
      <c r="G47" s="27" t="s">
        <v>1766</v>
      </c>
      <c r="H47" s="39" t="str">
        <f t="shared" si="2"/>
        <v>SERVICES_LOCAL_DHCP_CLIENT_V4_LEASE_ACQUIRED</v>
      </c>
      <c r="I47" s="42" t="s">
        <v>1</v>
      </c>
      <c r="J47" s="39" t="s">
        <v>1768</v>
      </c>
      <c r="K47" s="39" t="str">
        <f t="shared" si="3"/>
        <v>{
  "Header": {
    "Code": 6,
    "Name": "SERVICES_LOCAL_DHCP_CLIENT_V4_LEASE_ACQUIRED"
  },
  "Body": {
    "ClientId": "Services.Local.DHCP.Client.v4.{ClientId}",
    "LeaseAddress": "20.0.0.1"
  }
}</v>
      </c>
      <c r="L47" s="88" t="str">
        <f>CONCATENATE("Raised when ",VLOOKUP(G47,_EVENTS_DESCRIPTION_MAP[],2,FALSE)," ",D47," ",VLOOKUP(G47,_EVENTS_DESCRIPTION_MAP[],3,FALSE),".")</f>
        <v>Raised when a DHCPv4 Client Lease is acquired.</v>
      </c>
    </row>
    <row r="48" spans="1:12" x14ac:dyDescent="0.25">
      <c r="A48" s="40">
        <f>VLOOKUP(C48,_RESOURCE_MAP[],3,FALSE)</f>
        <v>2</v>
      </c>
      <c r="B48" s="25" t="str">
        <f>IFERROR(VLOOKUP(C48,_PACKAGES_MAP[],3,FALSE),"-")</f>
        <v>-</v>
      </c>
      <c r="C48" s="39" t="s">
        <v>1737</v>
      </c>
      <c r="D48" s="39" t="str">
        <f>VLOOKUP(C48,_RESOURCE_MAP[],2,FALSE)</f>
        <v>DHCPv4 Client</v>
      </c>
      <c r="E48" s="26">
        <f t="shared" si="0"/>
        <v>7</v>
      </c>
      <c r="F48" s="39" t="str">
        <f t="shared" si="1"/>
        <v>SERVICES_LOCAL_DHCP_CLIENT_V4_</v>
      </c>
      <c r="G48" s="27" t="s">
        <v>380</v>
      </c>
      <c r="H48" s="39" t="str">
        <f t="shared" si="2"/>
        <v>SERVICES_LOCAL_DHCP_CLIENT_V4_LEASE_RENEWED</v>
      </c>
      <c r="I48" s="42" t="s">
        <v>1</v>
      </c>
      <c r="J48" s="39" t="s">
        <v>1768</v>
      </c>
      <c r="K48" s="39" t="str">
        <f t="shared" si="3"/>
        <v>{
  "Header": {
    "Code": 7,
    "Name": "SERVICES_LOCAL_DHCP_CLIENT_V4_LEASE_RENEWED"
  },
  "Body": {
    "ClientId": "Services.Local.DHCP.Client.v4.{ClientId}",
    "LeaseAddress": "20.0.0.1"
  }
}</v>
      </c>
      <c r="L48" s="88" t="str">
        <f>CONCATENATE("Raised when ",VLOOKUP(G48,_EVENTS_DESCRIPTION_MAP[],2,FALSE)," ",D48," ",VLOOKUP(G48,_EVENTS_DESCRIPTION_MAP[],3,FALSE),".")</f>
        <v>Raised when an existing DHCPv4 Client Lease is renewed.</v>
      </c>
    </row>
    <row r="49" spans="1:12" s="3" customFormat="1" x14ac:dyDescent="0.25">
      <c r="A49" s="40">
        <f>VLOOKUP(C49,_RESOURCE_MAP[],3,FALSE)</f>
        <v>2</v>
      </c>
      <c r="B49" s="25" t="str">
        <f>IFERROR(VLOOKUP(C49,_PACKAGES_MAP[],3,FALSE),"-")</f>
        <v>-</v>
      </c>
      <c r="C49" s="39" t="s">
        <v>1737</v>
      </c>
      <c r="D49" s="39" t="str">
        <f>VLOOKUP(C49,_RESOURCE_MAP[],2,FALSE)</f>
        <v>DHCPv4 Client</v>
      </c>
      <c r="E49" s="26">
        <f t="shared" si="0"/>
        <v>8</v>
      </c>
      <c r="F49" s="39" t="str">
        <f t="shared" si="1"/>
        <v>SERVICES_LOCAL_DHCP_CLIENT_V4_</v>
      </c>
      <c r="G49" s="27" t="s">
        <v>1765</v>
      </c>
      <c r="H49" s="39" t="str">
        <f t="shared" si="2"/>
        <v>SERVICES_LOCAL_DHCP_CLIENT_V4_LEASE_EXPIRED</v>
      </c>
      <c r="I49" s="42" t="s">
        <v>1</v>
      </c>
      <c r="J49" s="39" t="s">
        <v>1767</v>
      </c>
      <c r="K49" s="39" t="str">
        <f t="shared" si="3"/>
        <v>{
  "Header": {
    "Code": 8,
    "Name": "SERVICES_LOCAL_DHCP_CLIENT_V4_LEASE_EXPIRED"
  },
  "Body": {
    "ClientId": "Services.Local.DHCP.Client.v4.{ClientId}"
  }
}</v>
      </c>
      <c r="L49" s="88" t="str">
        <f>CONCATENATE("Raised when ",VLOOKUP(G49,_EVENTS_DESCRIPTION_MAP[],2,FALSE)," ",D49," ",VLOOKUP(G49,_EVENTS_DESCRIPTION_MAP[],3,FALSE),".")</f>
        <v>Raised when a DHCPv4 Client Lease expires.</v>
      </c>
    </row>
    <row r="50" spans="1:12" s="3" customFormat="1" x14ac:dyDescent="0.25">
      <c r="A50" s="40">
        <f>VLOOKUP(C50,_RESOURCE_MAP[],3,FALSE)</f>
        <v>2</v>
      </c>
      <c r="B50" s="25" t="str">
        <f>IFERROR(VLOOKUP(C50,_PACKAGES_MAP[],3,FALSE),"-")</f>
        <v>-</v>
      </c>
      <c r="C50" s="39" t="s">
        <v>16</v>
      </c>
      <c r="D50" s="39" t="str">
        <f>VLOOKUP(C50,_RESOURCE_MAP[],2,FALSE)</f>
        <v>DHCPv4 Server</v>
      </c>
      <c r="E50" s="26">
        <f t="shared" si="0"/>
        <v>1</v>
      </c>
      <c r="F50" s="39" t="str">
        <f t="shared" si="1"/>
        <v>SERVICES_LOCAL_DHCP_SERVER_V4_</v>
      </c>
      <c r="G50" s="27" t="s">
        <v>378</v>
      </c>
      <c r="H50" s="39" t="str">
        <f t="shared" si="2"/>
        <v>SERVICES_LOCAL_DHCP_SERVER_V4_LEASE_ADDED</v>
      </c>
      <c r="I50" s="42" t="s">
        <v>1</v>
      </c>
      <c r="J50" s="39" t="s">
        <v>1334</v>
      </c>
      <c r="K50" s="39" t="str">
        <f t="shared" si="3"/>
        <v>{
  "Header": {
    "Code": 1,
    "Name": "SERVICES_LOCAL_DHCP_SERVER_V4_LEASE_ADDED"
  },
  "Body": {
    "IP": "192.168.0.5"
  }
}</v>
      </c>
      <c r="L50" s="88" t="str">
        <f>CONCATENATE("Raised when ",VLOOKUP(G50,_EVENTS_DESCRIPTION_MAP[],2,FALSE)," ",D50," ",VLOOKUP(G50,_EVENTS_DESCRIPTION_MAP[],3,FALSE),".")</f>
        <v>Raised when a new DHCPv4 Server Lease is added.</v>
      </c>
    </row>
    <row r="51" spans="1:12" s="3" customFormat="1" x14ac:dyDescent="0.25">
      <c r="A51" s="40">
        <f>VLOOKUP(C51,_RESOURCE_MAP[],3,FALSE)</f>
        <v>2</v>
      </c>
      <c r="B51" s="25" t="str">
        <f>IFERROR(VLOOKUP(C51,_PACKAGES_MAP[],3,FALSE),"-")</f>
        <v>-</v>
      </c>
      <c r="C51" s="39" t="s">
        <v>16</v>
      </c>
      <c r="D51" s="39" t="str">
        <f>VLOOKUP(C51,_RESOURCE_MAP[],2,FALSE)</f>
        <v>DHCPv4 Server</v>
      </c>
      <c r="E51" s="26">
        <f t="shared" si="0"/>
        <v>2</v>
      </c>
      <c r="F51" s="39" t="str">
        <f t="shared" si="1"/>
        <v>SERVICES_LOCAL_DHCP_SERVER_V4_</v>
      </c>
      <c r="G51" s="27" t="s">
        <v>379</v>
      </c>
      <c r="H51" s="39" t="str">
        <f t="shared" si="2"/>
        <v>SERVICES_LOCAL_DHCP_SERVER_V4_LEASE_DELETED</v>
      </c>
      <c r="I51" s="42" t="s">
        <v>1</v>
      </c>
      <c r="J51" s="39" t="s">
        <v>1334</v>
      </c>
      <c r="K51" s="39" t="str">
        <f t="shared" si="3"/>
        <v>{
  "Header": {
    "Code": 2,
    "Name": "SERVICES_LOCAL_DHCP_SERVER_V4_LEASE_DELETED"
  },
  "Body": {
    "IP": "192.168.0.5"
  }
}</v>
      </c>
      <c r="L51" s="88" t="str">
        <f>CONCATENATE("Raised when ",VLOOKUP(G51,_EVENTS_DESCRIPTION_MAP[],2,FALSE)," ",D51," ",VLOOKUP(G51,_EVENTS_DESCRIPTION_MAP[],3,FALSE),".")</f>
        <v>Raised when an existing DHCPv4 Server Lease is deleted.</v>
      </c>
    </row>
    <row r="52" spans="1:12" s="3" customFormat="1" x14ac:dyDescent="0.25">
      <c r="A52" s="40">
        <f>VLOOKUP(C52,_RESOURCE_MAP[],3,FALSE)</f>
        <v>2</v>
      </c>
      <c r="B52" s="25" t="str">
        <f>IFERROR(VLOOKUP(C52,_PACKAGES_MAP[],3,FALSE),"-")</f>
        <v>-</v>
      </c>
      <c r="C52" s="39" t="s">
        <v>16</v>
      </c>
      <c r="D52" s="39" t="str">
        <f>VLOOKUP(C52,_RESOURCE_MAP[],2,FALSE)</f>
        <v>DHCPv4 Server</v>
      </c>
      <c r="E52" s="26">
        <f t="shared" si="0"/>
        <v>3</v>
      </c>
      <c r="F52" s="39" t="str">
        <f t="shared" si="1"/>
        <v>SERVICES_LOCAL_DHCP_SERVER_V4_</v>
      </c>
      <c r="G52" s="27" t="s">
        <v>380</v>
      </c>
      <c r="H52" s="39" t="str">
        <f t="shared" si="2"/>
        <v>SERVICES_LOCAL_DHCP_SERVER_V4_LEASE_RENEWED</v>
      </c>
      <c r="I52" s="42" t="s">
        <v>1</v>
      </c>
      <c r="J52" s="39" t="s">
        <v>1334</v>
      </c>
      <c r="K52" s="39" t="str">
        <f t="shared" si="3"/>
        <v>{
  "Header": {
    "Code": 3,
    "Name": "SERVICES_LOCAL_DHCP_SERVER_V4_LEASE_RENEWED"
  },
  "Body": {
    "IP": "192.168.0.5"
  }
}</v>
      </c>
      <c r="L52" s="88" t="str">
        <f>CONCATENATE("Raised when ",VLOOKUP(G52,_EVENTS_DESCRIPTION_MAP[],2,FALSE)," ",D52," ",VLOOKUP(G52,_EVENTS_DESCRIPTION_MAP[],3,FALSE),".")</f>
        <v>Raised when an existing DHCPv4 Server Lease is renewed.</v>
      </c>
    </row>
    <row r="53" spans="1:12" s="3" customFormat="1" x14ac:dyDescent="0.25">
      <c r="A53" s="40">
        <f>VLOOKUP(C53,_RESOURCE_MAP[],3,FALSE)</f>
        <v>2</v>
      </c>
      <c r="B53" s="25" t="str">
        <f>IFERROR(VLOOKUP(C53,_PACKAGES_MAP[],3,FALSE),"-")</f>
        <v>-</v>
      </c>
      <c r="C53" s="39" t="s">
        <v>16</v>
      </c>
      <c r="D53" s="39" t="str">
        <f>VLOOKUP(C53,_RESOURCE_MAP[],2,FALSE)</f>
        <v>DHCPv4 Server</v>
      </c>
      <c r="E53" s="26">
        <f t="shared" si="0"/>
        <v>4</v>
      </c>
      <c r="F53" s="39" t="str">
        <f t="shared" si="1"/>
        <v>SERVICES_LOCAL_DHCP_SERVER_V4_</v>
      </c>
      <c r="G53" s="27" t="s">
        <v>381</v>
      </c>
      <c r="H53" s="39" t="str">
        <f t="shared" si="2"/>
        <v>SERVICES_LOCAL_DHCP_SERVER_V4_POOL_ADDED</v>
      </c>
      <c r="I53" s="42" t="s">
        <v>1</v>
      </c>
      <c r="J53" s="39" t="s">
        <v>1335</v>
      </c>
      <c r="K53" s="39" t="str">
        <f t="shared" si="3"/>
        <v>{
  "Header": {
    "Code": 4,
    "Name": "SERVICES_LOCAL_DHCP_SERVER_V4_POOL_ADDED"
  },
  "Body": {
    "PoolId": "Services.Local.DHCP.Server.v4.Pools.0"
  }
}</v>
      </c>
      <c r="L53" s="88" t="str">
        <f>CONCATENATE("Raised when ",VLOOKUP(G53,_EVENTS_DESCRIPTION_MAP[],2,FALSE)," ",D53," ",VLOOKUP(G53,_EVENTS_DESCRIPTION_MAP[],3,FALSE),".")</f>
        <v>Raised when a new DHCPv4 Server Pool is added.</v>
      </c>
    </row>
    <row r="54" spans="1:12" s="3" customFormat="1" x14ac:dyDescent="0.25">
      <c r="A54" s="40">
        <f>VLOOKUP(C54,_RESOURCE_MAP[],3,FALSE)</f>
        <v>2</v>
      </c>
      <c r="B54" s="25" t="str">
        <f>IFERROR(VLOOKUP(C54,_PACKAGES_MAP[],3,FALSE),"-")</f>
        <v>-</v>
      </c>
      <c r="C54" s="39" t="s">
        <v>16</v>
      </c>
      <c r="D54" s="39" t="str">
        <f>VLOOKUP(C54,_RESOURCE_MAP[],2,FALSE)</f>
        <v>DHCPv4 Server</v>
      </c>
      <c r="E54" s="26">
        <f t="shared" si="0"/>
        <v>5</v>
      </c>
      <c r="F54" s="39" t="str">
        <f t="shared" si="1"/>
        <v>SERVICES_LOCAL_DHCP_SERVER_V4_</v>
      </c>
      <c r="G54" s="27" t="s">
        <v>382</v>
      </c>
      <c r="H54" s="39" t="str">
        <f t="shared" si="2"/>
        <v>SERVICES_LOCAL_DHCP_SERVER_V4_POOL_DELETED</v>
      </c>
      <c r="I54" s="42" t="s">
        <v>1</v>
      </c>
      <c r="J54" s="39" t="s">
        <v>1335</v>
      </c>
      <c r="K54" s="39" t="str">
        <f t="shared" si="3"/>
        <v>{
  "Header": {
    "Code": 5,
    "Name": "SERVICES_LOCAL_DHCP_SERVER_V4_POOL_DELETED"
  },
  "Body": {
    "PoolId": "Services.Local.DHCP.Server.v4.Pools.0"
  }
}</v>
      </c>
      <c r="L54" s="88" t="str">
        <f>CONCATENATE("Raised when ",VLOOKUP(G54,_EVENTS_DESCRIPTION_MAP[],2,FALSE)," ",D54," ",VLOOKUP(G54,_EVENTS_DESCRIPTION_MAP[],3,FALSE),".")</f>
        <v>Raised when an existing DHCPv4 Server Pool is deleted.</v>
      </c>
    </row>
    <row r="55" spans="1:12" s="3" customFormat="1" x14ac:dyDescent="0.25">
      <c r="A55" s="40">
        <f>VLOOKUP(C55,_RESOURCE_MAP[],3,FALSE)</f>
        <v>2</v>
      </c>
      <c r="B55" s="25" t="str">
        <f>IFERROR(VLOOKUP(C55,_PACKAGES_MAP[],3,FALSE),"-")</f>
        <v>-</v>
      </c>
      <c r="C55" s="39" t="s">
        <v>16</v>
      </c>
      <c r="D55" s="39" t="str">
        <f>VLOOKUP(C55,_RESOURCE_MAP[],2,FALSE)</f>
        <v>DHCPv4 Server</v>
      </c>
      <c r="E55" s="26">
        <f t="shared" si="0"/>
        <v>6</v>
      </c>
      <c r="F55" s="39" t="str">
        <f t="shared" si="1"/>
        <v>SERVICES_LOCAL_DHCP_SERVER_V4_</v>
      </c>
      <c r="G55" s="27" t="s">
        <v>383</v>
      </c>
      <c r="H55" s="39" t="str">
        <f t="shared" si="2"/>
        <v>SERVICES_LOCAL_DHCP_SERVER_V4_POOL_MODIFIED</v>
      </c>
      <c r="I55" s="42" t="s">
        <v>1</v>
      </c>
      <c r="J55" s="39" t="s">
        <v>1335</v>
      </c>
      <c r="K55" s="39" t="str">
        <f t="shared" si="3"/>
        <v>{
  "Header": {
    "Code": 6,
    "Name": "SERVICES_LOCAL_DHCP_SERVER_V4_POOL_MODIFIED"
  },
  "Body": {
    "PoolId": "Services.Local.DHCP.Server.v4.Pools.0"
  }
}</v>
      </c>
      <c r="L55" s="88" t="str">
        <f>CONCATENATE("Raised when ",VLOOKUP(G55,_EVENTS_DESCRIPTION_MAP[],2,FALSE)," ",D55," ",VLOOKUP(G55,_EVENTS_DESCRIPTION_MAP[],3,FALSE),".")</f>
        <v>Raised when an existing DHCPv4 Server Pool is modified. Updating the administrative state should also result in the event being triggered.</v>
      </c>
    </row>
    <row r="56" spans="1:12" s="3" customFormat="1" x14ac:dyDescent="0.25">
      <c r="A56" s="40">
        <f>VLOOKUP(C56,_RESOURCE_MAP[],3,FALSE)</f>
        <v>2</v>
      </c>
      <c r="B56" s="25" t="str">
        <f>IFERROR(VLOOKUP(C56,_PACKAGES_MAP[],3,FALSE),"-")</f>
        <v>DDNS</v>
      </c>
      <c r="C56" s="27" t="s">
        <v>261</v>
      </c>
      <c r="D56" s="39" t="str">
        <f>VLOOKUP(C56,_RESOURCE_MAP[],2,FALSE)</f>
        <v>Dynamic DNS</v>
      </c>
      <c r="E56" s="26">
        <f t="shared" si="0"/>
        <v>1</v>
      </c>
      <c r="F56" s="39" t="str">
        <f t="shared" si="1"/>
        <v>SERVICES_LOCAL_DNS_DYNAMIC_</v>
      </c>
      <c r="G56" s="27" t="s">
        <v>372</v>
      </c>
      <c r="H56" s="39" t="str">
        <f t="shared" si="2"/>
        <v>SERVICES_LOCAL_DNS_DYNAMIC_ENABLED</v>
      </c>
      <c r="I56" s="42" t="s">
        <v>1</v>
      </c>
      <c r="J56" s="27" t="s">
        <v>1</v>
      </c>
      <c r="K56" s="39" t="str">
        <f t="shared" si="3"/>
        <v>{
  "Header": {
    "Code": 1,
    "Name": "SERVICES_LOCAL_DNS_DYNAMIC_ENABLED"
  }
}</v>
      </c>
      <c r="L56" s="88" t="str">
        <f>CONCATENATE("Raised when ",VLOOKUP(G56,_EVENTS_DESCRIPTION_MAP[],2,FALSE)," ",D56," ",VLOOKUP(G56,_EVENTS_DESCRIPTION_MAP[],3,FALSE),".")</f>
        <v>Raised when an existing Dynamic DNS is enabled. This does not necessarily result from a configuration change of the administrative state field, but rather when it becomes operationally active.</v>
      </c>
    </row>
    <row r="57" spans="1:12" s="3" customFormat="1" x14ac:dyDescent="0.25">
      <c r="A57" s="40">
        <f>VLOOKUP(C57,_RESOURCE_MAP[],3,FALSE)</f>
        <v>2</v>
      </c>
      <c r="B57" s="25" t="str">
        <f>IFERROR(VLOOKUP(C57,_PACKAGES_MAP[],3,FALSE),"-")</f>
        <v>DDNS</v>
      </c>
      <c r="C57" s="27" t="s">
        <v>261</v>
      </c>
      <c r="D57" s="39" t="str">
        <f>VLOOKUP(C57,_RESOURCE_MAP[],2,FALSE)</f>
        <v>Dynamic DNS</v>
      </c>
      <c r="E57" s="26">
        <f t="shared" si="0"/>
        <v>2</v>
      </c>
      <c r="F57" s="39" t="str">
        <f t="shared" si="1"/>
        <v>SERVICES_LOCAL_DNS_DYNAMIC_</v>
      </c>
      <c r="G57" s="27" t="s">
        <v>373</v>
      </c>
      <c r="H57" s="39" t="str">
        <f t="shared" si="2"/>
        <v>SERVICES_LOCAL_DNS_DYNAMIC_DISABLED</v>
      </c>
      <c r="I57" s="42" t="s">
        <v>1</v>
      </c>
      <c r="J57" s="27" t="s">
        <v>1</v>
      </c>
      <c r="K57" s="39" t="str">
        <f t="shared" si="3"/>
        <v>{
  "Header": {
    "Code": 2,
    "Name": "SERVICES_LOCAL_DNS_DYNAMIC_DISABLED"
  }
}</v>
      </c>
      <c r="L57" s="88" t="str">
        <f>CONCATENATE("Raised when ",VLOOKUP(G57,_EVENTS_DESCRIPTION_MAP[],2,FALSE)," ",D57," ",VLOOKUP(G57,_EVENTS_DESCRIPTION_MAP[],3,FALSE),".")</f>
        <v>Raised when an existing Dynamic DNS is disabled. This does not necessarily result from a configuration change of the administrative state field, but rather when it becomes operationally inactive or fails to start.</v>
      </c>
    </row>
    <row r="58" spans="1:12" s="3" customFormat="1" x14ac:dyDescent="0.25">
      <c r="A58" s="40">
        <f>VLOOKUP(C58,_RESOURCE_MAP[],3,FALSE)</f>
        <v>2</v>
      </c>
      <c r="B58" s="25" t="str">
        <f>IFERROR(VLOOKUP(C58,_PACKAGES_MAP[],3,FALSE),"-")</f>
        <v>DDNS</v>
      </c>
      <c r="C58" s="27" t="s">
        <v>261</v>
      </c>
      <c r="D58" s="39" t="str">
        <f>VLOOKUP(C58,_RESOURCE_MAP[],2,FALSE)</f>
        <v>Dynamic DNS</v>
      </c>
      <c r="E58" s="26">
        <f t="shared" si="0"/>
        <v>3</v>
      </c>
      <c r="F58" s="39" t="str">
        <f t="shared" si="1"/>
        <v>SERVICES_LOCAL_DNS_DYNAMIC_</v>
      </c>
      <c r="G58" s="27" t="s">
        <v>384</v>
      </c>
      <c r="H58" s="39" t="str">
        <f t="shared" si="2"/>
        <v>SERVICES_LOCAL_DNS_DYNAMIC_PROVIDER_ENABLED</v>
      </c>
      <c r="I58" s="42" t="s">
        <v>1</v>
      </c>
      <c r="J58" s="27" t="s">
        <v>1336</v>
      </c>
      <c r="K58" s="39" t="str">
        <f t="shared" si="3"/>
        <v>{
  "Header": {
    "Code": 3,
    "Name": "SERVICES_LOCAL_DNS_DYNAMIC_PROVIDER_ENABLED"
  },
  "Body": {
    "ProviderId": "Services.Local.DNS.Dynamic.Providers.0"
  }
}</v>
      </c>
      <c r="L58" s="88" t="str">
        <f>CONCATENATE("Raised when ",VLOOKUP(G58,_EVENTS_DESCRIPTION_MAP[],2,FALSE)," ",D58," ",VLOOKUP(G58,_EVENTS_DESCRIPTION_MAP[],3,FALSE),".")</f>
        <v>Raised when an existing Dynamic DNS Provider is enabled. This does not necessarily result from a configuration change of the administrative state field, but rather when it becomes operationally active.</v>
      </c>
    </row>
    <row r="59" spans="1:12" s="3" customFormat="1" x14ac:dyDescent="0.25">
      <c r="A59" s="40">
        <f>VLOOKUP(C59,_RESOURCE_MAP[],3,FALSE)</f>
        <v>2</v>
      </c>
      <c r="B59" s="25" t="str">
        <f>IFERROR(VLOOKUP(C59,_PACKAGES_MAP[],3,FALSE),"-")</f>
        <v>DDNS</v>
      </c>
      <c r="C59" s="27" t="s">
        <v>261</v>
      </c>
      <c r="D59" s="39" t="str">
        <f>VLOOKUP(C59,_RESOURCE_MAP[],2,FALSE)</f>
        <v>Dynamic DNS</v>
      </c>
      <c r="E59" s="26">
        <f t="shared" si="0"/>
        <v>4</v>
      </c>
      <c r="F59" s="39" t="str">
        <f t="shared" si="1"/>
        <v>SERVICES_LOCAL_DNS_DYNAMIC_</v>
      </c>
      <c r="G59" s="27" t="s">
        <v>386</v>
      </c>
      <c r="H59" s="39" t="str">
        <f t="shared" si="2"/>
        <v>SERVICES_LOCAL_DNS_DYNAMIC_PROVIDER_DISABLED</v>
      </c>
      <c r="I59" s="42" t="s">
        <v>1</v>
      </c>
      <c r="J59" s="27" t="s">
        <v>1336</v>
      </c>
      <c r="K59" s="39" t="str">
        <f t="shared" si="3"/>
        <v>{
  "Header": {
    "Code": 4,
    "Name": "SERVICES_LOCAL_DNS_DYNAMIC_PROVIDER_DISABLED"
  },
  "Body": {
    "ProviderId": "Services.Local.DNS.Dynamic.Providers.0"
  }
}</v>
      </c>
      <c r="L59" s="88" t="str">
        <f>CONCATENATE("Raised when ",VLOOKUP(G59,_EVENTS_DESCRIPTION_MAP[],2,FALSE)," ",D59," ",VLOOKUP(G59,_EVENTS_DESCRIPTION_MAP[],3,FALSE),".")</f>
        <v>Raised when an existing Dynamic DNS Provider is disabled. This does not necessarily result from a configuration change of the administrative state field, but rather when it becomes operationally inactive or fails to start.</v>
      </c>
    </row>
    <row r="60" spans="1:12" x14ac:dyDescent="0.25">
      <c r="A60" s="40">
        <f>VLOOKUP(C60,_RESOURCE_MAP[],3,FALSE)</f>
        <v>2</v>
      </c>
      <c r="B60" s="25" t="str">
        <f>IFERROR(VLOOKUP(C60,_PACKAGES_MAP[],3,FALSE),"-")</f>
        <v>DDNS</v>
      </c>
      <c r="C60" s="27" t="s">
        <v>261</v>
      </c>
      <c r="D60" s="39" t="str">
        <f>VLOOKUP(C60,_RESOURCE_MAP[],2,FALSE)</f>
        <v>Dynamic DNS</v>
      </c>
      <c r="E60" s="26">
        <f t="shared" si="0"/>
        <v>5</v>
      </c>
      <c r="F60" s="39" t="str">
        <f t="shared" si="1"/>
        <v>SERVICES_LOCAL_DNS_DYNAMIC_</v>
      </c>
      <c r="G60" s="27" t="s">
        <v>385</v>
      </c>
      <c r="H60" s="39" t="str">
        <f t="shared" si="2"/>
        <v>SERVICES_LOCAL_DNS_DYNAMIC_PROVIDER_MODIFIED</v>
      </c>
      <c r="I60" s="42" t="s">
        <v>1</v>
      </c>
      <c r="J60" s="27" t="s">
        <v>1336</v>
      </c>
      <c r="K60" s="39" t="str">
        <f t="shared" si="3"/>
        <v>{
  "Header": {
    "Code": 5,
    "Name": "SERVICES_LOCAL_DNS_DYNAMIC_PROVIDER_MODIFIED"
  },
  "Body": {
    "ProviderId": "Services.Local.DNS.Dynamic.Providers.0"
  }
}</v>
      </c>
      <c r="L60" s="88" t="str">
        <f>CONCATENATE("Raised when ",VLOOKUP(G60,_EVENTS_DESCRIPTION_MAP[],2,FALSE)," ",D60," ",VLOOKUP(G60,_EVENTS_DESCRIPTION_MAP[],3,FALSE),".")</f>
        <v>Raised when an existing Dynamic DNS Provider configuration is modified. Updating the administrative state should also result in the event being triggered.</v>
      </c>
    </row>
    <row r="61" spans="1:12" x14ac:dyDescent="0.25">
      <c r="A61" s="40">
        <f>VLOOKUP(C61,_RESOURCE_MAP[],3,FALSE)</f>
        <v>2</v>
      </c>
      <c r="B61" s="25" t="str">
        <f>IFERROR(VLOOKUP(C61,_PACKAGES_MAP[],3,FALSE),"-")</f>
        <v>DDNS</v>
      </c>
      <c r="C61" s="27" t="s">
        <v>261</v>
      </c>
      <c r="D61" s="39" t="str">
        <f>VLOOKUP(C61,_RESOURCE_MAP[],2,FALSE)</f>
        <v>Dynamic DNS</v>
      </c>
      <c r="E61" s="26">
        <f t="shared" si="0"/>
        <v>6</v>
      </c>
      <c r="F61" s="39" t="str">
        <f t="shared" si="1"/>
        <v>SERVICES_LOCAL_DNS_DYNAMIC_</v>
      </c>
      <c r="G61" s="27" t="s">
        <v>1975</v>
      </c>
      <c r="H61" s="39" t="str">
        <f t="shared" si="2"/>
        <v>SERVICES_LOCAL_DNS_DYNAMIC_HOSTNAME_ADDED</v>
      </c>
      <c r="I61" s="42" t="s">
        <v>1</v>
      </c>
      <c r="J61" s="27" t="s">
        <v>1981</v>
      </c>
      <c r="K61" s="39" t="str">
        <f t="shared" si="3"/>
        <v>{
  "Header": {
    "Code": 6,
    "Name": "SERVICES_LOCAL_DNS_DYNAMIC_HOSTNAME_ADDED"
  },
  "Body": {
    "ProviderId": "Services.Local.DNS.Dynamic.Providers.0",
    "HostnameId": "Services.Local.DNS.Dynamic.Providers.0.Hostnames.0"
  }
}</v>
      </c>
      <c r="L61" s="88" t="str">
        <f>CONCATENATE("Raised when ",VLOOKUP(G61,_EVENTS_DESCRIPTION_MAP[],2,FALSE)," ",D61," ",VLOOKUP(G61,_EVENTS_DESCRIPTION_MAP[],3,FALSE),".")</f>
        <v>Raised when a Dynamic DNS Hostname is added.</v>
      </c>
    </row>
    <row r="62" spans="1:12" x14ac:dyDescent="0.25">
      <c r="A62" s="40">
        <f>VLOOKUP(C62,_RESOURCE_MAP[],3,FALSE)</f>
        <v>2</v>
      </c>
      <c r="B62" s="25" t="str">
        <f>IFERROR(VLOOKUP(C62,_PACKAGES_MAP[],3,FALSE),"-")</f>
        <v>DDNS</v>
      </c>
      <c r="C62" s="27" t="s">
        <v>261</v>
      </c>
      <c r="D62" s="39" t="str">
        <f>VLOOKUP(C62,_RESOURCE_MAP[],2,FALSE)</f>
        <v>Dynamic DNS</v>
      </c>
      <c r="E62" s="26">
        <f t="shared" si="0"/>
        <v>7</v>
      </c>
      <c r="F62" s="39" t="str">
        <f t="shared" si="1"/>
        <v>SERVICES_LOCAL_DNS_DYNAMIC_</v>
      </c>
      <c r="G62" s="27" t="s">
        <v>1976</v>
      </c>
      <c r="H62" s="39" t="str">
        <f t="shared" si="2"/>
        <v>SERVICES_LOCAL_DNS_DYNAMIC_HOSTNAME_MODIFIED</v>
      </c>
      <c r="I62" s="42" t="s">
        <v>1</v>
      </c>
      <c r="J62" s="27" t="s">
        <v>1981</v>
      </c>
      <c r="K62" s="39" t="str">
        <f t="shared" si="3"/>
        <v>{
  "Header": {
    "Code": 7,
    "Name": "SERVICES_LOCAL_DNS_DYNAMIC_HOSTNAME_MODIFIED"
  },
  "Body": {
    "ProviderId": "Services.Local.DNS.Dynamic.Providers.0",
    "HostnameId": "Services.Local.DNS.Dynamic.Providers.0.Hostnames.0"
  }
}</v>
      </c>
      <c r="L62" s="88" t="str">
        <f>CONCATENATE("Raised when ",VLOOKUP(G62,_EVENTS_DESCRIPTION_MAP[],2,FALSE)," ",D62," ",VLOOKUP(G62,_EVENTS_DESCRIPTION_MAP[],3,FALSE),".")</f>
        <v>Raised when a Dynamic DNS Hostname is modified. Updating the administrative state should also result in the event being triggered.</v>
      </c>
    </row>
    <row r="63" spans="1:12" x14ac:dyDescent="0.25">
      <c r="A63" s="40">
        <f>VLOOKUP(C63,_RESOURCE_MAP[],3,FALSE)</f>
        <v>2</v>
      </c>
      <c r="B63" s="25" t="str">
        <f>IFERROR(VLOOKUP(C63,_PACKAGES_MAP[],3,FALSE),"-")</f>
        <v>DDNS</v>
      </c>
      <c r="C63" s="27" t="s">
        <v>261</v>
      </c>
      <c r="D63" s="39" t="str">
        <f>VLOOKUP(C63,_RESOURCE_MAP[],2,FALSE)</f>
        <v>Dynamic DNS</v>
      </c>
      <c r="E63" s="26">
        <f t="shared" si="0"/>
        <v>8</v>
      </c>
      <c r="F63" s="39" t="str">
        <f t="shared" si="1"/>
        <v>SERVICES_LOCAL_DNS_DYNAMIC_</v>
      </c>
      <c r="G63" s="27" t="s">
        <v>1977</v>
      </c>
      <c r="H63" s="39" t="str">
        <f t="shared" si="2"/>
        <v>SERVICES_LOCAL_DNS_DYNAMIC_HOSTNAME_DELETED</v>
      </c>
      <c r="I63" s="42" t="s">
        <v>1</v>
      </c>
      <c r="J63" s="27" t="s">
        <v>1981</v>
      </c>
      <c r="K63" s="39" t="str">
        <f t="shared" si="3"/>
        <v>{
  "Header": {
    "Code": 8,
    "Name": "SERVICES_LOCAL_DNS_DYNAMIC_HOSTNAME_DELETED"
  },
  "Body": {
    "ProviderId": "Services.Local.DNS.Dynamic.Providers.0",
    "HostnameId": "Services.Local.DNS.Dynamic.Providers.0.Hostnames.0"
  }
}</v>
      </c>
      <c r="L63" s="88" t="str">
        <f>CONCATENATE("Raised when ",VLOOKUP(G63,_EVENTS_DESCRIPTION_MAP[],2,FALSE)," ",D63," ",VLOOKUP(G63,_EVENTS_DESCRIPTION_MAP[],3,FALSE),".")</f>
        <v>Raised when a Dynamic DNS Hostname is deleted.</v>
      </c>
    </row>
    <row r="64" spans="1:12" x14ac:dyDescent="0.25">
      <c r="A64" s="40">
        <f>VLOOKUP(C64,_RESOURCE_MAP[],3,FALSE)</f>
        <v>2</v>
      </c>
      <c r="B64" s="25" t="str">
        <f>IFERROR(VLOOKUP(C64,_PACKAGES_MAP[],3,FALSE),"-")</f>
        <v>DDNS</v>
      </c>
      <c r="C64" s="27" t="s">
        <v>261</v>
      </c>
      <c r="D64" s="39" t="str">
        <f>VLOOKUP(C64,_RESOURCE_MAP[],2,FALSE)</f>
        <v>Dynamic DNS</v>
      </c>
      <c r="E64" s="26">
        <f t="shared" si="0"/>
        <v>9</v>
      </c>
      <c r="F64" s="39" t="str">
        <f t="shared" si="1"/>
        <v>SERVICES_LOCAL_DNS_DYNAMIC_</v>
      </c>
      <c r="G64" s="27" t="s">
        <v>1978</v>
      </c>
      <c r="H64" s="39" t="str">
        <f t="shared" si="2"/>
        <v>SERVICES_LOCAL_DNS_DYNAMIC_HOSTNAME_UPDATE_PERIODIC</v>
      </c>
      <c r="I64" s="42" t="s">
        <v>1</v>
      </c>
      <c r="J64" s="27" t="s">
        <v>1981</v>
      </c>
      <c r="K64" s="39" t="str">
        <f t="shared" si="3"/>
        <v>{
  "Header": {
    "Code": 9,
    "Name": "SERVICES_LOCAL_DNS_DYNAMIC_HOSTNAME_UPDATE_PERIODIC"
  },
  "Body": {
    "ProviderId": "Services.Local.DNS.Dynamic.Providers.0",
    "HostnameId": "Services.Local.DNS.Dynamic.Providers.0.Hostnames.0"
  }
}</v>
      </c>
      <c r="L64" s="88" t="str">
        <f>CONCATENATE("Raised when ",VLOOKUP(G64,_EVENTS_DESCRIPTION_MAP[],2,FALSE)," ",D64," ",VLOOKUP(G64,_EVENTS_DESCRIPTION_MAP[],3,FALSE),".")</f>
        <v>Raised when a Dynamic DNS Hostname is updated periodically.</v>
      </c>
    </row>
    <row r="65" spans="1:12" x14ac:dyDescent="0.25">
      <c r="A65" s="40">
        <f>VLOOKUP(C65,_RESOURCE_MAP[],3,FALSE)</f>
        <v>2</v>
      </c>
      <c r="B65" s="25" t="str">
        <f>IFERROR(VLOOKUP(C65,_PACKAGES_MAP[],3,FALSE),"-")</f>
        <v>DDNS</v>
      </c>
      <c r="C65" s="27" t="s">
        <v>261</v>
      </c>
      <c r="D65" s="39" t="str">
        <f>VLOOKUP(C65,_RESOURCE_MAP[],2,FALSE)</f>
        <v>Dynamic DNS</v>
      </c>
      <c r="E65" s="26">
        <f t="shared" si="0"/>
        <v>10</v>
      </c>
      <c r="F65" s="39" t="str">
        <f t="shared" si="1"/>
        <v>SERVICES_LOCAL_DNS_DYNAMIC_</v>
      </c>
      <c r="G65" s="27" t="s">
        <v>1979</v>
      </c>
      <c r="H65" s="39" t="str">
        <f t="shared" si="2"/>
        <v>SERVICES_LOCAL_DNS_DYNAMIC_HOSTNAME_UPDATE_IP_CHANGE</v>
      </c>
      <c r="I65" s="42" t="s">
        <v>1</v>
      </c>
      <c r="J65" s="27" t="s">
        <v>1981</v>
      </c>
      <c r="K65" s="39" t="str">
        <f t="shared" si="3"/>
        <v>{
  "Header": {
    "Code": 10,
    "Name": "SERVICES_LOCAL_DNS_DYNAMIC_HOSTNAME_UPDATE_IP_CHANGE"
  },
  "Body": {
    "ProviderId": "Services.Local.DNS.Dynamic.Providers.0",
    "HostnameId": "Services.Local.DNS.Dynamic.Providers.0.Hostnames.0"
  }
}</v>
      </c>
      <c r="L65" s="88" t="str">
        <f>CONCATENATE("Raised when ",VLOOKUP(G65,_EVENTS_DESCRIPTION_MAP[],2,FALSE)," ",D65," ",VLOOKUP(G65,_EVENTS_DESCRIPTION_MAP[],3,FALSE),".")</f>
        <v>Raised when a Dynamic DNS Hostname is updated due to IP change.</v>
      </c>
    </row>
    <row r="66" spans="1:12" x14ac:dyDescent="0.25">
      <c r="A66" s="40">
        <f>VLOOKUP(C66,_RESOURCE_MAP[],3,FALSE)</f>
        <v>2</v>
      </c>
      <c r="B66" s="25" t="str">
        <f>IFERROR(VLOOKUP(C66,_PACKAGES_MAP[],3,FALSE),"-")</f>
        <v>DDNS</v>
      </c>
      <c r="C66" s="27" t="s">
        <v>261</v>
      </c>
      <c r="D66" s="39" t="str">
        <f>VLOOKUP(C66,_RESOURCE_MAP[],2,FALSE)</f>
        <v>Dynamic DNS</v>
      </c>
      <c r="E66" s="26">
        <f t="shared" ref="E66:E129" si="4">IF(C66&lt;&gt;C65,1,E65+1)</f>
        <v>11</v>
      </c>
      <c r="F66" s="39" t="str">
        <f t="shared" ref="F66:F129" si="5">CONCATENATE(SUBSTITUTE(UPPER(C66),".","_"),"_")</f>
        <v>SERVICES_LOCAL_DNS_DYNAMIC_</v>
      </c>
      <c r="G66" s="27" t="s">
        <v>1980</v>
      </c>
      <c r="H66" s="39" t="str">
        <f t="shared" ref="H66:H129" si="6">CONCATENATE(F66,G66)</f>
        <v>SERVICES_LOCAL_DNS_DYNAMIC_HOSTNAME_UPDATE_FAILED</v>
      </c>
      <c r="I66" s="42" t="s">
        <v>1</v>
      </c>
      <c r="J66" s="27" t="s">
        <v>1981</v>
      </c>
      <c r="K66" s="39" t="str">
        <f t="shared" si="3"/>
        <v>{
  "Header": {
    "Code": 11,
    "Name": "SERVICES_LOCAL_DNS_DYNAMIC_HOSTNAME_UPDATE_FAILED"
  },
  "Body": {
    "ProviderId": "Services.Local.DNS.Dynamic.Providers.0",
    "HostnameId": "Services.Local.DNS.Dynamic.Providers.0.Hostnames.0"
  }
}</v>
      </c>
      <c r="L66" s="88" t="str">
        <f>CONCATENATE("Raised when ",VLOOKUP(G66,_EVENTS_DESCRIPTION_MAP[],2,FALSE)," ",D66," ",VLOOKUP(G66,_EVENTS_DESCRIPTION_MAP[],3,FALSE),".")</f>
        <v>Raised when a Dynamic DNS Hostname updated failed.</v>
      </c>
    </row>
    <row r="67" spans="1:12" x14ac:dyDescent="0.25">
      <c r="A67" s="40">
        <f>VLOOKUP(C67,_RESOURCE_MAP[],3,FALSE)</f>
        <v>2</v>
      </c>
      <c r="B67" s="25" t="str">
        <f>IFERROR(VLOOKUP(C67,_PACKAGES_MAP[],3,FALSE),"-")</f>
        <v>MDNS</v>
      </c>
      <c r="C67" s="27" t="s">
        <v>262</v>
      </c>
      <c r="D67" s="39" t="str">
        <f>VLOOKUP(C67,_RESOURCE_MAP[],2,FALSE)</f>
        <v>Multicast DNS</v>
      </c>
      <c r="E67" s="26">
        <f t="shared" si="4"/>
        <v>1</v>
      </c>
      <c r="F67" s="39" t="str">
        <f t="shared" si="5"/>
        <v>SERVICES_LOCAL_DNS_MULTICAST_</v>
      </c>
      <c r="G67" s="27" t="s">
        <v>373</v>
      </c>
      <c r="H67" s="39" t="str">
        <f t="shared" si="6"/>
        <v>SERVICES_LOCAL_DNS_MULTICAST_DISABLED</v>
      </c>
      <c r="I67" s="42" t="s">
        <v>1</v>
      </c>
      <c r="J67" s="39" t="s">
        <v>1</v>
      </c>
      <c r="K67" s="39" t="str">
        <f t="shared" ref="K67:K130" si="7">CONCATENATE("{
  ""Header"": {
    ""Code"": ",E67,",
    ""Name"": """,H67,"""",IF(I67="-","",CONCATENATE(",
    ""Reason"": """, LEFT(I67, SEARCH(",",I67,1)-1),"""")),"
  }",IF(J67="-","
}",CONCATENATE(",
  ""Body"": ",SUBSTITUTE(J67,"
","
  "),"
}")))</f>
        <v>{
  "Header": {
    "Code": 1,
    "Name": "SERVICES_LOCAL_DNS_MULTICAST_DISABLED"
  }
}</v>
      </c>
      <c r="L67" s="88" t="str">
        <f>CONCATENATE("Raised when ",VLOOKUP(G67,_EVENTS_DESCRIPTION_MAP[],2,FALSE)," ",D67," ",VLOOKUP(G67,_EVENTS_DESCRIPTION_MAP[],3,FALSE),".")</f>
        <v>Raised when an existing Multicast DNS is disabled. This does not necessarily result from a configuration change of the administrative state field, but rather when it becomes operationally inactive or fails to start.</v>
      </c>
    </row>
    <row r="68" spans="1:12" x14ac:dyDescent="0.25">
      <c r="A68" s="40">
        <f>VLOOKUP(C68,_RESOURCE_MAP[],3,FALSE)</f>
        <v>2</v>
      </c>
      <c r="B68" s="25" t="str">
        <f>IFERROR(VLOOKUP(C68,_PACKAGES_MAP[],3,FALSE),"-")</f>
        <v>MDNS</v>
      </c>
      <c r="C68" s="27" t="s">
        <v>262</v>
      </c>
      <c r="D68" s="39" t="str">
        <f>VLOOKUP(C68,_RESOURCE_MAP[],2,FALSE)</f>
        <v>Multicast DNS</v>
      </c>
      <c r="E68" s="26">
        <f t="shared" si="4"/>
        <v>2</v>
      </c>
      <c r="F68" s="39" t="str">
        <f t="shared" si="5"/>
        <v>SERVICES_LOCAL_DNS_MULTICAST_</v>
      </c>
      <c r="G68" s="27" t="s">
        <v>372</v>
      </c>
      <c r="H68" s="39" t="str">
        <f t="shared" si="6"/>
        <v>SERVICES_LOCAL_DNS_MULTICAST_ENABLED</v>
      </c>
      <c r="I68" s="42" t="s">
        <v>1</v>
      </c>
      <c r="J68" s="39" t="s">
        <v>1</v>
      </c>
      <c r="K68" s="39" t="str">
        <f t="shared" si="7"/>
        <v>{
  "Header": {
    "Code": 2,
    "Name": "SERVICES_LOCAL_DNS_MULTICAST_ENABLED"
  }
}</v>
      </c>
      <c r="L68" s="88" t="str">
        <f>CONCATENATE("Raised when ",VLOOKUP(G68,_EVENTS_DESCRIPTION_MAP[],2,FALSE)," ",D68," ",VLOOKUP(G68,_EVENTS_DESCRIPTION_MAP[],3,FALSE),".")</f>
        <v>Raised when an existing Multicast DNS is enabled. This does not necessarily result from a configuration change of the administrative state field, but rather when it becomes operationally active.</v>
      </c>
    </row>
    <row r="69" spans="1:12" x14ac:dyDescent="0.25">
      <c r="A69" s="40">
        <f>VLOOKUP(C69,_RESOURCE_MAP[],3,FALSE)</f>
        <v>2</v>
      </c>
      <c r="B69" s="25" t="str">
        <f>IFERROR(VLOOKUP(C69,_PACKAGES_MAP[],3,FALSE),"-")</f>
        <v>MDNS</v>
      </c>
      <c r="C69" s="27" t="s">
        <v>262</v>
      </c>
      <c r="D69" s="39" t="str">
        <f>VLOOKUP(C69,_RESOURCE_MAP[],2,FALSE)</f>
        <v>Multicast DNS</v>
      </c>
      <c r="E69" s="26">
        <f t="shared" si="4"/>
        <v>3</v>
      </c>
      <c r="F69" s="39" t="str">
        <f t="shared" si="5"/>
        <v>SERVICES_LOCAL_DNS_MULTICAST_</v>
      </c>
      <c r="G69" s="27" t="s">
        <v>370</v>
      </c>
      <c r="H69" s="39" t="str">
        <f t="shared" si="6"/>
        <v>SERVICES_LOCAL_DNS_MULTICAST_MODIFIED</v>
      </c>
      <c r="I69" s="42" t="s">
        <v>1</v>
      </c>
      <c r="J69" s="39" t="s">
        <v>1</v>
      </c>
      <c r="K69" s="39" t="str">
        <f t="shared" si="7"/>
        <v>{
  "Header": {
    "Code": 3,
    "Name": "SERVICES_LOCAL_DNS_MULTICAST_MODIFIED"
  }
}</v>
      </c>
      <c r="L69" s="88" t="str">
        <f>CONCATENATE("Raised when ",VLOOKUP(G69,_EVENTS_DESCRIPTION_MAP[],2,FALSE)," ",D69," ",VLOOKUP(G69,_EVENTS_DESCRIPTION_MAP[],3,FALSE),".")</f>
        <v>Raised when an existing Multicast DNS is modified. Updating the administrative state should also result in the event being triggered.</v>
      </c>
    </row>
    <row r="70" spans="1:12" x14ac:dyDescent="0.25">
      <c r="A70" s="40">
        <f>VLOOKUP(C70,_RESOURCE_MAP[],3,FALSE)</f>
        <v>2</v>
      </c>
      <c r="B70" s="25" t="str">
        <f>IFERROR(VLOOKUP(C70,_PACKAGES_MAP[],3,FALSE),"-")</f>
        <v>-</v>
      </c>
      <c r="C70" s="27" t="s">
        <v>27</v>
      </c>
      <c r="D70" s="39" t="str">
        <f>VLOOKUP(C70,_RESOURCE_MAP[],2,FALSE)</f>
        <v>DNS Proxy</v>
      </c>
      <c r="E70" s="26">
        <f t="shared" si="4"/>
        <v>1</v>
      </c>
      <c r="F70" s="39" t="str">
        <f t="shared" si="5"/>
        <v>SERVICES_LOCAL_DNS_PROXY_</v>
      </c>
      <c r="G70" s="27" t="s">
        <v>373</v>
      </c>
      <c r="H70" s="39" t="str">
        <f t="shared" si="6"/>
        <v>SERVICES_LOCAL_DNS_PROXY_DISABLED</v>
      </c>
      <c r="I70" s="42" t="s">
        <v>1</v>
      </c>
      <c r="J70" s="39" t="s">
        <v>1</v>
      </c>
      <c r="K70" s="39" t="str">
        <f t="shared" si="7"/>
        <v>{
  "Header": {
    "Code": 1,
    "Name": "SERVICES_LOCAL_DNS_PROXY_DISABLED"
  }
}</v>
      </c>
      <c r="L70" s="88" t="str">
        <f>CONCATENATE("Raised when ",VLOOKUP(G70,_EVENTS_DESCRIPTION_MAP[],2,FALSE)," ",D70," ",VLOOKUP(G70,_EVENTS_DESCRIPTION_MAP[],3,FALSE),".")</f>
        <v>Raised when an existing DNS Proxy is disabled. This does not necessarily result from a configuration change of the administrative state field, but rather when it becomes operationally inactive or fails to start.</v>
      </c>
    </row>
    <row r="71" spans="1:12" x14ac:dyDescent="0.25">
      <c r="A71" s="40">
        <f>VLOOKUP(C71,_RESOURCE_MAP[],3,FALSE)</f>
        <v>2</v>
      </c>
      <c r="B71" s="25" t="str">
        <f>IFERROR(VLOOKUP(C71,_PACKAGES_MAP[],3,FALSE),"-")</f>
        <v>-</v>
      </c>
      <c r="C71" s="27" t="s">
        <v>27</v>
      </c>
      <c r="D71" s="39" t="str">
        <f>VLOOKUP(C71,_RESOURCE_MAP[],2,FALSE)</f>
        <v>DNS Proxy</v>
      </c>
      <c r="E71" s="26">
        <f t="shared" si="4"/>
        <v>2</v>
      </c>
      <c r="F71" s="39" t="str">
        <f t="shared" si="5"/>
        <v>SERVICES_LOCAL_DNS_PROXY_</v>
      </c>
      <c r="G71" s="27" t="s">
        <v>410</v>
      </c>
      <c r="H71" s="39" t="str">
        <f t="shared" si="6"/>
        <v>SERVICES_LOCAL_DNS_PROXY_DOMAIN_ADDED</v>
      </c>
      <c r="I71" s="42" t="s">
        <v>1</v>
      </c>
      <c r="J71" s="39" t="s">
        <v>1337</v>
      </c>
      <c r="K71" s="39" t="str">
        <f t="shared" si="7"/>
        <v>{
  "Header": {
    "Code": 2,
    "Name": "SERVICES_LOCAL_DNS_PROXY_DOMAIN_ADDED"
  },
  "Body": {
    "DomainId": "Services.Local.DNS.Proxy.Domains.0"
  }
}</v>
      </c>
      <c r="L71" s="88" t="str">
        <f>CONCATENATE("Raised when ",VLOOKUP(G71,_EVENTS_DESCRIPTION_MAP[],2,FALSE)," ",D71," ",VLOOKUP(G71,_EVENTS_DESCRIPTION_MAP[],3,FALSE),".")</f>
        <v>Raised when a new DNS Proxy Domain is added.</v>
      </c>
    </row>
    <row r="72" spans="1:12" x14ac:dyDescent="0.25">
      <c r="A72" s="40">
        <f>VLOOKUP(C72,_RESOURCE_MAP[],3,FALSE)</f>
        <v>2</v>
      </c>
      <c r="B72" s="25" t="str">
        <f>IFERROR(VLOOKUP(C72,_PACKAGES_MAP[],3,FALSE),"-")</f>
        <v>-</v>
      </c>
      <c r="C72" s="27" t="s">
        <v>27</v>
      </c>
      <c r="D72" s="39" t="str">
        <f>VLOOKUP(C72,_RESOURCE_MAP[],2,FALSE)</f>
        <v>DNS Proxy</v>
      </c>
      <c r="E72" s="26">
        <f t="shared" si="4"/>
        <v>3</v>
      </c>
      <c r="F72" s="39" t="str">
        <f t="shared" si="5"/>
        <v>SERVICES_LOCAL_DNS_PROXY_</v>
      </c>
      <c r="G72" s="27" t="s">
        <v>411</v>
      </c>
      <c r="H72" s="39" t="str">
        <f t="shared" si="6"/>
        <v>SERVICES_LOCAL_DNS_PROXY_DOMAIN_DELETED</v>
      </c>
      <c r="I72" s="42" t="s">
        <v>1</v>
      </c>
      <c r="J72" s="39" t="s">
        <v>1337</v>
      </c>
      <c r="K72" s="39" t="str">
        <f t="shared" si="7"/>
        <v>{
  "Header": {
    "Code": 3,
    "Name": "SERVICES_LOCAL_DNS_PROXY_DOMAIN_DELETED"
  },
  "Body": {
    "DomainId": "Services.Local.DNS.Proxy.Domains.0"
  }
}</v>
      </c>
      <c r="L72" s="88" t="str">
        <f>CONCATENATE("Raised when ",VLOOKUP(G72,_EVENTS_DESCRIPTION_MAP[],2,FALSE)," ",D72," ",VLOOKUP(G72,_EVENTS_DESCRIPTION_MAP[],3,FALSE),".")</f>
        <v>Raised when an existing DNS Proxy Domain is deleted.</v>
      </c>
    </row>
    <row r="73" spans="1:12" x14ac:dyDescent="0.25">
      <c r="A73" s="40">
        <f>VLOOKUP(C73,_RESOURCE_MAP[],3,FALSE)</f>
        <v>2</v>
      </c>
      <c r="B73" s="25" t="str">
        <f>IFERROR(VLOOKUP(C73,_PACKAGES_MAP[],3,FALSE),"-")</f>
        <v>-</v>
      </c>
      <c r="C73" s="27" t="s">
        <v>27</v>
      </c>
      <c r="D73" s="39" t="str">
        <f>VLOOKUP(C73,_RESOURCE_MAP[],2,FALSE)</f>
        <v>DNS Proxy</v>
      </c>
      <c r="E73" s="26">
        <f t="shared" si="4"/>
        <v>4</v>
      </c>
      <c r="F73" s="39" t="str">
        <f t="shared" si="5"/>
        <v>SERVICES_LOCAL_DNS_PROXY_</v>
      </c>
      <c r="G73" s="27" t="s">
        <v>412</v>
      </c>
      <c r="H73" s="39" t="str">
        <f t="shared" si="6"/>
        <v>SERVICES_LOCAL_DNS_PROXY_DOMAIN_MODIFIED</v>
      </c>
      <c r="I73" s="42" t="s">
        <v>1</v>
      </c>
      <c r="J73" s="39" t="s">
        <v>1337</v>
      </c>
      <c r="K73" s="39" t="str">
        <f t="shared" si="7"/>
        <v>{
  "Header": {
    "Code": 4,
    "Name": "SERVICES_LOCAL_DNS_PROXY_DOMAIN_MODIFIED"
  },
  "Body": {
    "DomainId": "Services.Local.DNS.Proxy.Domains.0"
  }
}</v>
      </c>
      <c r="L73" s="88" t="str">
        <f>CONCATENATE("Raised when ",VLOOKUP(G73,_EVENTS_DESCRIPTION_MAP[],2,FALSE)," ",D73," ",VLOOKUP(G73,_EVENTS_DESCRIPTION_MAP[],3,FALSE),".")</f>
        <v>Raised when an existing DNS Proxy Domain is modified. Updating the administrative state should also result in the event being triggered.</v>
      </c>
    </row>
    <row r="74" spans="1:12" x14ac:dyDescent="0.25">
      <c r="A74" s="40">
        <f>VLOOKUP(C74,_RESOURCE_MAP[],3,FALSE)</f>
        <v>2</v>
      </c>
      <c r="B74" s="25" t="str">
        <f>IFERROR(VLOOKUP(C74,_PACKAGES_MAP[],3,FALSE),"-")</f>
        <v>-</v>
      </c>
      <c r="C74" s="27" t="s">
        <v>27</v>
      </c>
      <c r="D74" s="39" t="str">
        <f>VLOOKUP(C74,_RESOURCE_MAP[],2,FALSE)</f>
        <v>DNS Proxy</v>
      </c>
      <c r="E74" s="26">
        <f t="shared" si="4"/>
        <v>5</v>
      </c>
      <c r="F74" s="39" t="str">
        <f t="shared" si="5"/>
        <v>SERVICES_LOCAL_DNS_PROXY_</v>
      </c>
      <c r="G74" s="27" t="s">
        <v>372</v>
      </c>
      <c r="H74" s="39" t="str">
        <f t="shared" si="6"/>
        <v>SERVICES_LOCAL_DNS_PROXY_ENABLED</v>
      </c>
      <c r="I74" s="42" t="s">
        <v>1</v>
      </c>
      <c r="J74" s="39" t="s">
        <v>1</v>
      </c>
      <c r="K74" s="39" t="str">
        <f t="shared" si="7"/>
        <v>{
  "Header": {
    "Code": 5,
    "Name": "SERVICES_LOCAL_DNS_PROXY_ENABLED"
  }
}</v>
      </c>
      <c r="L74" s="88" t="str">
        <f>CONCATENATE("Raised when ",VLOOKUP(G74,_EVENTS_DESCRIPTION_MAP[],2,FALSE)," ",D74," ",VLOOKUP(G74,_EVENTS_DESCRIPTION_MAP[],3,FALSE),".")</f>
        <v>Raised when an existing DNS Proxy is enabled. This does not necessarily result from a configuration change of the administrative state field, but rather when it becomes operationally active.</v>
      </c>
    </row>
    <row r="75" spans="1:12" x14ac:dyDescent="0.25">
      <c r="A75" s="40">
        <f>VLOOKUP(C75,_RESOURCE_MAP[],3,FALSE)</f>
        <v>2</v>
      </c>
      <c r="B75" s="25" t="str">
        <f>IFERROR(VLOOKUP(C75,_PACKAGES_MAP[],3,FALSE),"-")</f>
        <v>-</v>
      </c>
      <c r="C75" s="27" t="s">
        <v>27</v>
      </c>
      <c r="D75" s="39" t="str">
        <f>VLOOKUP(C75,_RESOURCE_MAP[],2,FALSE)</f>
        <v>DNS Proxy</v>
      </c>
      <c r="E75" s="26">
        <f t="shared" si="4"/>
        <v>6</v>
      </c>
      <c r="F75" s="39" t="str">
        <f t="shared" si="5"/>
        <v>SERVICES_LOCAL_DNS_PROXY_</v>
      </c>
      <c r="G75" s="27" t="s">
        <v>416</v>
      </c>
      <c r="H75" s="39" t="str">
        <f t="shared" si="6"/>
        <v>SERVICES_LOCAL_DNS_PROXY_FORWARDER_ADDED</v>
      </c>
      <c r="I75" s="42" t="s">
        <v>1</v>
      </c>
      <c r="J75" s="39" t="s">
        <v>1338</v>
      </c>
      <c r="K75" s="39" t="str">
        <f t="shared" si="7"/>
        <v>{
  "Header": {
    "Code": 6,
    "Name": "SERVICES_LOCAL_DNS_PROXY_FORWARDER_ADDED"
  },
  "Body": {
    "ForwarderId": "Services.Local.DNS.Proxy.Forwarders.0"
  }
}</v>
      </c>
      <c r="L75" s="88" t="str">
        <f>CONCATENATE("Raised when ",VLOOKUP(G75,_EVENTS_DESCRIPTION_MAP[],2,FALSE)," ",D75," ",VLOOKUP(G75,_EVENTS_DESCRIPTION_MAP[],3,FALSE),".")</f>
        <v>Raised when a new DNS Proxy Forwarder (Server) is added.</v>
      </c>
    </row>
    <row r="76" spans="1:12" x14ac:dyDescent="0.25">
      <c r="A76" s="40">
        <f>VLOOKUP(C76,_RESOURCE_MAP[],3,FALSE)</f>
        <v>2</v>
      </c>
      <c r="B76" s="25" t="str">
        <f>IFERROR(VLOOKUP(C76,_PACKAGES_MAP[],3,FALSE),"-")</f>
        <v>-</v>
      </c>
      <c r="C76" s="27" t="s">
        <v>27</v>
      </c>
      <c r="D76" s="39" t="str">
        <f>VLOOKUP(C76,_RESOURCE_MAP[],2,FALSE)</f>
        <v>DNS Proxy</v>
      </c>
      <c r="E76" s="26">
        <f t="shared" si="4"/>
        <v>7</v>
      </c>
      <c r="F76" s="39" t="str">
        <f t="shared" si="5"/>
        <v>SERVICES_LOCAL_DNS_PROXY_</v>
      </c>
      <c r="G76" s="27" t="s">
        <v>418</v>
      </c>
      <c r="H76" s="39" t="str">
        <f t="shared" si="6"/>
        <v>SERVICES_LOCAL_DNS_PROXY_FORWARDER_MODIFIED</v>
      </c>
      <c r="I76" s="42" t="s">
        <v>1</v>
      </c>
      <c r="J76" s="39" t="s">
        <v>1338</v>
      </c>
      <c r="K76" s="39" t="str">
        <f t="shared" si="7"/>
        <v>{
  "Header": {
    "Code": 7,
    "Name": "SERVICES_LOCAL_DNS_PROXY_FORWARDER_MODIFIED"
  },
  "Body": {
    "ForwarderId": "Services.Local.DNS.Proxy.Forwarders.0"
  }
}</v>
      </c>
      <c r="L76" s="88" t="str">
        <f>CONCATENATE("Raised when ",VLOOKUP(G76,_EVENTS_DESCRIPTION_MAP[],2,FALSE)," ",D76," ",VLOOKUP(G76,_EVENTS_DESCRIPTION_MAP[],3,FALSE),".")</f>
        <v>Raised when an existing DNS Proxy Forwarder (Server) is modified. Updating the administrative state should also result in the event being triggered.</v>
      </c>
    </row>
    <row r="77" spans="1:12" x14ac:dyDescent="0.25">
      <c r="A77" s="40">
        <f>VLOOKUP(C77,_RESOURCE_MAP[],3,FALSE)</f>
        <v>2</v>
      </c>
      <c r="B77" s="25" t="str">
        <f>IFERROR(VLOOKUP(C77,_PACKAGES_MAP[],3,FALSE),"-")</f>
        <v>-</v>
      </c>
      <c r="C77" s="27" t="s">
        <v>27</v>
      </c>
      <c r="D77" s="39" t="str">
        <f>VLOOKUP(C77,_RESOURCE_MAP[],2,FALSE)</f>
        <v>DNS Proxy</v>
      </c>
      <c r="E77" s="26">
        <f t="shared" si="4"/>
        <v>8</v>
      </c>
      <c r="F77" s="39" t="str">
        <f t="shared" si="5"/>
        <v>SERVICES_LOCAL_DNS_PROXY_</v>
      </c>
      <c r="G77" s="27" t="s">
        <v>417</v>
      </c>
      <c r="H77" s="39" t="str">
        <f t="shared" si="6"/>
        <v>SERVICES_LOCAL_DNS_PROXY_FORWARDER_REMOVED</v>
      </c>
      <c r="I77" s="42" t="s">
        <v>1</v>
      </c>
      <c r="J77" s="39" t="s">
        <v>1338</v>
      </c>
      <c r="K77" s="39" t="str">
        <f t="shared" si="7"/>
        <v>{
  "Header": {
    "Code": 8,
    "Name": "SERVICES_LOCAL_DNS_PROXY_FORWARDER_REMOVED"
  },
  "Body": {
    "ForwarderId": "Services.Local.DNS.Proxy.Forwarders.0"
  }
}</v>
      </c>
      <c r="L77" s="88" t="str">
        <f>CONCATENATE("Raised when ",VLOOKUP(G77,_EVENTS_DESCRIPTION_MAP[],2,FALSE)," ",D77," ",VLOOKUP(G77,_EVENTS_DESCRIPTION_MAP[],3,FALSE),".")</f>
        <v>Raised when an existing DNS Proxy Forwarder (Server) is deleted.</v>
      </c>
    </row>
    <row r="78" spans="1:12" x14ac:dyDescent="0.25">
      <c r="A78" s="40">
        <f>VLOOKUP(C78,_RESOURCE_MAP[],3,FALSE)</f>
        <v>2</v>
      </c>
      <c r="B78" s="25" t="str">
        <f>IFERROR(VLOOKUP(C78,_PACKAGES_MAP[],3,FALSE),"-")</f>
        <v>-</v>
      </c>
      <c r="C78" s="27" t="s">
        <v>27</v>
      </c>
      <c r="D78" s="39" t="str">
        <f>VLOOKUP(C78,_RESOURCE_MAP[],2,FALSE)</f>
        <v>DNS Proxy</v>
      </c>
      <c r="E78" s="26">
        <f t="shared" si="4"/>
        <v>9</v>
      </c>
      <c r="F78" s="39" t="str">
        <f t="shared" si="5"/>
        <v>SERVICES_LOCAL_DNS_PROXY_</v>
      </c>
      <c r="G78" s="27" t="s">
        <v>413</v>
      </c>
      <c r="H78" s="39" t="str">
        <f t="shared" si="6"/>
        <v>SERVICES_LOCAL_DNS_PROXY_HOST_ADDED</v>
      </c>
      <c r="I78" s="42" t="s">
        <v>1</v>
      </c>
      <c r="J78" s="39" t="s">
        <v>1339</v>
      </c>
      <c r="K78" s="39" t="str">
        <f t="shared" si="7"/>
        <v>{
  "Header": {
    "Code": 9,
    "Name": "SERVICES_LOCAL_DNS_PROXY_HOST_ADDED"
  },
  "Body": {
    "HostId": "Services.Local.DNS.Proxy.Domains.0.Hosts.0"
  }
}</v>
      </c>
      <c r="L78" s="88" t="str">
        <f>CONCATENATE("Raised when ",VLOOKUP(G78,_EVENTS_DESCRIPTION_MAP[],2,FALSE)," ",D78," ",VLOOKUP(G78,_EVENTS_DESCRIPTION_MAP[],3,FALSE),".")</f>
        <v>Raised when a new DNS Proxy Host is added.</v>
      </c>
    </row>
    <row r="79" spans="1:12" x14ac:dyDescent="0.25">
      <c r="A79" s="40">
        <f>VLOOKUP(C79,_RESOURCE_MAP[],3,FALSE)</f>
        <v>2</v>
      </c>
      <c r="B79" s="25" t="str">
        <f>IFERROR(VLOOKUP(C79,_PACKAGES_MAP[],3,FALSE),"-")</f>
        <v>-</v>
      </c>
      <c r="C79" s="27" t="s">
        <v>27</v>
      </c>
      <c r="D79" s="39" t="str">
        <f>VLOOKUP(C79,_RESOURCE_MAP[],2,FALSE)</f>
        <v>DNS Proxy</v>
      </c>
      <c r="E79" s="26">
        <f t="shared" si="4"/>
        <v>10</v>
      </c>
      <c r="F79" s="39" t="str">
        <f t="shared" si="5"/>
        <v>SERVICES_LOCAL_DNS_PROXY_</v>
      </c>
      <c r="G79" s="27" t="s">
        <v>415</v>
      </c>
      <c r="H79" s="39" t="str">
        <f t="shared" si="6"/>
        <v>SERVICES_LOCAL_DNS_PROXY_HOST_DELETED</v>
      </c>
      <c r="I79" s="42" t="s">
        <v>1</v>
      </c>
      <c r="J79" s="39" t="s">
        <v>1339</v>
      </c>
      <c r="K79" s="39" t="str">
        <f t="shared" si="7"/>
        <v>{
  "Header": {
    "Code": 10,
    "Name": "SERVICES_LOCAL_DNS_PROXY_HOST_DELETED"
  },
  "Body": {
    "HostId": "Services.Local.DNS.Proxy.Domains.0.Hosts.0"
  }
}</v>
      </c>
      <c r="L79" s="88" t="str">
        <f>CONCATENATE("Raised when ",VLOOKUP(G79,_EVENTS_DESCRIPTION_MAP[],2,FALSE)," ",D79," ",VLOOKUP(G79,_EVENTS_DESCRIPTION_MAP[],3,FALSE),".")</f>
        <v>Raised when an existing DNS Proxy Host is deleted.</v>
      </c>
    </row>
    <row r="80" spans="1:12" x14ac:dyDescent="0.25">
      <c r="A80" s="40">
        <f>VLOOKUP(C80,_RESOURCE_MAP[],3,FALSE)</f>
        <v>2</v>
      </c>
      <c r="B80" s="25" t="str">
        <f>IFERROR(VLOOKUP(C80,_PACKAGES_MAP[],3,FALSE),"-")</f>
        <v>-</v>
      </c>
      <c r="C80" s="27" t="s">
        <v>27</v>
      </c>
      <c r="D80" s="39" t="str">
        <f>VLOOKUP(C80,_RESOURCE_MAP[],2,FALSE)</f>
        <v>DNS Proxy</v>
      </c>
      <c r="E80" s="26">
        <f t="shared" si="4"/>
        <v>11</v>
      </c>
      <c r="F80" s="39" t="str">
        <f t="shared" si="5"/>
        <v>SERVICES_LOCAL_DNS_PROXY_</v>
      </c>
      <c r="G80" s="27" t="s">
        <v>414</v>
      </c>
      <c r="H80" s="39" t="str">
        <f t="shared" si="6"/>
        <v>SERVICES_LOCAL_DNS_PROXY_HOST_MODIFIED</v>
      </c>
      <c r="I80" s="42" t="s">
        <v>1</v>
      </c>
      <c r="J80" s="39" t="s">
        <v>1339</v>
      </c>
      <c r="K80" s="39" t="str">
        <f t="shared" si="7"/>
        <v>{
  "Header": {
    "Code": 11,
    "Name": "SERVICES_LOCAL_DNS_PROXY_HOST_MODIFIED"
  },
  "Body": {
    "HostId": "Services.Local.DNS.Proxy.Domains.0.Hosts.0"
  }
}</v>
      </c>
      <c r="L80" s="88" t="str">
        <f>CONCATENATE("Raised when ",VLOOKUP(G80,_EVENTS_DESCRIPTION_MAP[],2,FALSE)," ",D80," ",VLOOKUP(G80,_EVENTS_DESCRIPTION_MAP[],3,FALSE),".")</f>
        <v>Raised when an existing DNS Proxy Host is modified. Updating the administrative state should also result in the event being triggered.</v>
      </c>
    </row>
    <row r="81" spans="1:12" x14ac:dyDescent="0.25">
      <c r="A81" s="40">
        <f>VLOOKUP(C81,_RESOURCE_MAP[],3,FALSE)</f>
        <v>2</v>
      </c>
      <c r="B81" s="25" t="str">
        <f>IFERROR(VLOOKUP(C81,_PACKAGES_MAP[],3,FALSE),"-")</f>
        <v>-</v>
      </c>
      <c r="C81" s="27" t="s">
        <v>27</v>
      </c>
      <c r="D81" s="39" t="str">
        <f>VLOOKUP(C81,_RESOURCE_MAP[],2,FALSE)</f>
        <v>DNS Proxy</v>
      </c>
      <c r="E81" s="26">
        <f t="shared" si="4"/>
        <v>12</v>
      </c>
      <c r="F81" s="39" t="str">
        <f t="shared" si="5"/>
        <v>SERVICES_LOCAL_DNS_PROXY_</v>
      </c>
      <c r="G81" s="27" t="s">
        <v>370</v>
      </c>
      <c r="H81" s="39" t="str">
        <f t="shared" si="6"/>
        <v>SERVICES_LOCAL_DNS_PROXY_MODIFIED</v>
      </c>
      <c r="I81" s="42" t="s">
        <v>1</v>
      </c>
      <c r="J81" s="39" t="s">
        <v>1</v>
      </c>
      <c r="K81" s="39" t="str">
        <f t="shared" si="7"/>
        <v>{
  "Header": {
    "Code": 12,
    "Name": "SERVICES_LOCAL_DNS_PROXY_MODIFIED"
  }
}</v>
      </c>
      <c r="L81" s="88" t="str">
        <f>CONCATENATE("Raised when ",VLOOKUP(G81,_EVENTS_DESCRIPTION_MAP[],2,FALSE)," ",D81," ",VLOOKUP(G81,_EVENTS_DESCRIPTION_MAP[],3,FALSE),".")</f>
        <v>Raised when an existing DNS Proxy is modified. Updating the administrative state should also result in the event being triggered.</v>
      </c>
    </row>
    <row r="82" spans="1:12" x14ac:dyDescent="0.25">
      <c r="A82" s="40">
        <f>VLOOKUP(C82,_RESOURCE_MAP[],3,FALSE)</f>
        <v>2</v>
      </c>
      <c r="B82" s="25" t="str">
        <f>IFERROR(VLOOKUP(C82,_PACKAGES_MAP[],3,FALSE),"-")</f>
        <v>-</v>
      </c>
      <c r="C82" s="27" t="s">
        <v>34</v>
      </c>
      <c r="D82" s="39" t="str">
        <f>VLOOKUP(C82,_RESOURCE_MAP[],2,FALSE)</f>
        <v>Firewall</v>
      </c>
      <c r="E82" s="26">
        <f t="shared" si="4"/>
        <v>1</v>
      </c>
      <c r="F82" s="39" t="str">
        <f t="shared" si="5"/>
        <v>SERVICES_LOCAL_FIREWALL_</v>
      </c>
      <c r="G82" s="27" t="s">
        <v>432</v>
      </c>
      <c r="H82" s="39" t="str">
        <f t="shared" si="6"/>
        <v>SERVICES_LOCAL_FIREWALL_ALG_DISABLED</v>
      </c>
      <c r="I82" s="42" t="s">
        <v>1</v>
      </c>
      <c r="J82" s="27" t="s">
        <v>1340</v>
      </c>
      <c r="K82" s="39" t="str">
        <f t="shared" si="7"/>
        <v>{
  "Header": {
    "Code": 1,
    "Name": "SERVICES_LOCAL_FIREWALL_ALG_DISABLED"
  },
  "Body": {
    "ALGId": "Services.Local.Firewall.NAT.ALGs.0"
  }
}</v>
      </c>
      <c r="L82" s="88" t="str">
        <f>CONCATENATE("Raised when ",VLOOKUP(G82,_EVENTS_DESCRIPTION_MAP[],2,FALSE)," ",D82," ",VLOOKUP(G82,_EVENTS_DESCRIPTION_MAP[],3,FALSE),".")</f>
        <v>Raised when an existing Firewall ALG is disabled. This does not necessarily result from a configuration change of the administrative state field, but rather when it becomes operationally inactive or fails to start.</v>
      </c>
    </row>
    <row r="83" spans="1:12" s="3" customFormat="1" x14ac:dyDescent="0.25">
      <c r="A83" s="40">
        <f>VLOOKUP(C83,_RESOURCE_MAP[],3,FALSE)</f>
        <v>2</v>
      </c>
      <c r="B83" s="25" t="str">
        <f>IFERROR(VLOOKUP(C83,_PACKAGES_MAP[],3,FALSE),"-")</f>
        <v>-</v>
      </c>
      <c r="C83" s="27" t="s">
        <v>34</v>
      </c>
      <c r="D83" s="39" t="str">
        <f>VLOOKUP(C83,_RESOURCE_MAP[],2,FALSE)</f>
        <v>Firewall</v>
      </c>
      <c r="E83" s="26">
        <f t="shared" si="4"/>
        <v>2</v>
      </c>
      <c r="F83" s="39" t="str">
        <f t="shared" si="5"/>
        <v>SERVICES_LOCAL_FIREWALL_</v>
      </c>
      <c r="G83" s="27" t="s">
        <v>431</v>
      </c>
      <c r="H83" s="39" t="str">
        <f t="shared" si="6"/>
        <v>SERVICES_LOCAL_FIREWALL_ALG_ENABLED</v>
      </c>
      <c r="I83" s="42" t="s">
        <v>1</v>
      </c>
      <c r="J83" s="27" t="s">
        <v>1340</v>
      </c>
      <c r="K83" s="39" t="str">
        <f t="shared" si="7"/>
        <v>{
  "Header": {
    "Code": 2,
    "Name": "SERVICES_LOCAL_FIREWALL_ALG_ENABLED"
  },
  "Body": {
    "ALGId": "Services.Local.Firewall.NAT.ALGs.0"
  }
}</v>
      </c>
      <c r="L83" s="88" t="str">
        <f>CONCATENATE("Raised when ",VLOOKUP(G83,_EVENTS_DESCRIPTION_MAP[],2,FALSE)," ",D83," ",VLOOKUP(G83,_EVENTS_DESCRIPTION_MAP[],3,FALSE),".")</f>
        <v>Raised when an existing Firewall ALG is enabled. This does not necessarily result from a configuration change of the administrative state field, but rather when it becomes operationally active.</v>
      </c>
    </row>
    <row r="84" spans="1:12" s="12" customFormat="1" x14ac:dyDescent="0.25">
      <c r="A84" s="40">
        <f>VLOOKUP(C84,_RESOURCE_MAP[],3,FALSE)</f>
        <v>2</v>
      </c>
      <c r="B84" s="25" t="str">
        <f>IFERROR(VLOOKUP(C84,_PACKAGES_MAP[],3,FALSE),"-")</f>
        <v>-</v>
      </c>
      <c r="C84" s="27" t="s">
        <v>34</v>
      </c>
      <c r="D84" s="39" t="str">
        <f>VLOOKUP(C84,_RESOURCE_MAP[],2,FALSE)</f>
        <v>Firewall</v>
      </c>
      <c r="E84" s="26">
        <f t="shared" si="4"/>
        <v>3</v>
      </c>
      <c r="F84" s="39" t="str">
        <f t="shared" si="5"/>
        <v>SERVICES_LOCAL_FIREWALL_</v>
      </c>
      <c r="G84" s="27" t="s">
        <v>433</v>
      </c>
      <c r="H84" s="39" t="str">
        <f t="shared" si="6"/>
        <v>SERVICES_LOCAL_FIREWALL_ALG_MODIFIED</v>
      </c>
      <c r="I84" s="42" t="s">
        <v>1</v>
      </c>
      <c r="J84" s="27" t="s">
        <v>1340</v>
      </c>
      <c r="K84" s="39" t="str">
        <f t="shared" si="7"/>
        <v>{
  "Header": {
    "Code": 3,
    "Name": "SERVICES_LOCAL_FIREWALL_ALG_MODIFIED"
  },
  "Body": {
    "ALGId": "Services.Local.Firewall.NAT.ALGs.0"
  }
}</v>
      </c>
      <c r="L84" s="88" t="str">
        <f>CONCATENATE("Raised when ",VLOOKUP(G84,_EVENTS_DESCRIPTION_MAP[],2,FALSE)," ",D84," ",VLOOKUP(G84,_EVENTS_DESCRIPTION_MAP[],3,FALSE),".")</f>
        <v>Raised when an existing Firewall ALG configuration is modified. Updating the administrative state should also result in the event being triggered.</v>
      </c>
    </row>
    <row r="85" spans="1:12" s="12" customFormat="1" x14ac:dyDescent="0.25">
      <c r="A85" s="40">
        <f>VLOOKUP(C85,_RESOURCE_MAP[],3,FALSE)</f>
        <v>2</v>
      </c>
      <c r="B85" s="25" t="str">
        <f>IFERROR(VLOOKUP(C85,_PACKAGES_MAP[],3,FALSE),"-")</f>
        <v>-</v>
      </c>
      <c r="C85" s="27" t="s">
        <v>34</v>
      </c>
      <c r="D85" s="39" t="str">
        <f>VLOOKUP(C85,_RESOURCE_MAP[],2,FALSE)</f>
        <v>Firewall</v>
      </c>
      <c r="E85" s="26">
        <f t="shared" si="4"/>
        <v>4</v>
      </c>
      <c r="F85" s="39" t="str">
        <f t="shared" si="5"/>
        <v>SERVICES_LOCAL_FIREWALL_</v>
      </c>
      <c r="G85" s="27" t="s">
        <v>419</v>
      </c>
      <c r="H85" s="39" t="str">
        <f t="shared" si="6"/>
        <v>SERVICES_LOCAL_FIREWALL_CHAIN_ADDED</v>
      </c>
      <c r="I85" s="42" t="s">
        <v>1</v>
      </c>
      <c r="J85" s="27" t="s">
        <v>1341</v>
      </c>
      <c r="K85" s="39" t="str">
        <f t="shared" si="7"/>
        <v>{
  "Header": {
    "Code": 4,
    "Name": "SERVICES_LOCAL_FIREWALL_CHAIN_ADDED"
  },
  "Body": {
    "ChainId": "Services.Local.Firewall.Filter.Chains.0"
  }
}</v>
      </c>
      <c r="L85" s="88" t="str">
        <f>CONCATENATE("Raised when ",VLOOKUP(G85,_EVENTS_DESCRIPTION_MAP[],2,FALSE)," ",D85," ",VLOOKUP(G85,_EVENTS_DESCRIPTION_MAP[],3,FALSE),".")</f>
        <v>Raised when a new Firewall Chain is added.</v>
      </c>
    </row>
    <row r="86" spans="1:12" s="12" customFormat="1" x14ac:dyDescent="0.25">
      <c r="A86" s="40">
        <f>VLOOKUP(C86,_RESOURCE_MAP[],3,FALSE)</f>
        <v>2</v>
      </c>
      <c r="B86" s="25" t="str">
        <f>IFERROR(VLOOKUP(C86,_PACKAGES_MAP[],3,FALSE),"-")</f>
        <v>-</v>
      </c>
      <c r="C86" s="27" t="s">
        <v>34</v>
      </c>
      <c r="D86" s="39" t="str">
        <f>VLOOKUP(C86,_RESOURCE_MAP[],2,FALSE)</f>
        <v>Firewall</v>
      </c>
      <c r="E86" s="26">
        <f t="shared" si="4"/>
        <v>5</v>
      </c>
      <c r="F86" s="39" t="str">
        <f t="shared" si="5"/>
        <v>SERVICES_LOCAL_FIREWALL_</v>
      </c>
      <c r="G86" s="27" t="s">
        <v>421</v>
      </c>
      <c r="H86" s="39" t="str">
        <f t="shared" si="6"/>
        <v>SERVICES_LOCAL_FIREWALL_CHAIN_DELETED</v>
      </c>
      <c r="I86" s="42" t="s">
        <v>1</v>
      </c>
      <c r="J86" s="27" t="s">
        <v>1341</v>
      </c>
      <c r="K86" s="39" t="str">
        <f t="shared" si="7"/>
        <v>{
  "Header": {
    "Code": 5,
    "Name": "SERVICES_LOCAL_FIREWALL_CHAIN_DELETED"
  },
  "Body": {
    "ChainId": "Services.Local.Firewall.Filter.Chains.0"
  }
}</v>
      </c>
      <c r="L86" s="88" t="str">
        <f>CONCATENATE("Raised when ",VLOOKUP(G86,_EVENTS_DESCRIPTION_MAP[],2,FALSE)," ",D86," ",VLOOKUP(G86,_EVENTS_DESCRIPTION_MAP[],3,FALSE),".")</f>
        <v>Raised when an existing Firewall Chain is deleted.</v>
      </c>
    </row>
    <row r="87" spans="1:12" s="12" customFormat="1" x14ac:dyDescent="0.25">
      <c r="A87" s="40">
        <f>VLOOKUP(C87,_RESOURCE_MAP[],3,FALSE)</f>
        <v>2</v>
      </c>
      <c r="B87" s="25" t="str">
        <f>IFERROR(VLOOKUP(C87,_PACKAGES_MAP[],3,FALSE),"-")</f>
        <v>-</v>
      </c>
      <c r="C87" s="27" t="s">
        <v>34</v>
      </c>
      <c r="D87" s="39" t="str">
        <f>VLOOKUP(C87,_RESOURCE_MAP[],2,FALSE)</f>
        <v>Firewall</v>
      </c>
      <c r="E87" s="26">
        <f t="shared" si="4"/>
        <v>6</v>
      </c>
      <c r="F87" s="39" t="str">
        <f t="shared" si="5"/>
        <v>SERVICES_LOCAL_FIREWALL_</v>
      </c>
      <c r="G87" s="27" t="s">
        <v>420</v>
      </c>
      <c r="H87" s="39" t="str">
        <f t="shared" si="6"/>
        <v>SERVICES_LOCAL_FIREWALL_CHAIN_MODIFIED</v>
      </c>
      <c r="I87" s="42" t="s">
        <v>1</v>
      </c>
      <c r="J87" s="27" t="s">
        <v>1341</v>
      </c>
      <c r="K87" s="39" t="str">
        <f t="shared" si="7"/>
        <v>{
  "Header": {
    "Code": 6,
    "Name": "SERVICES_LOCAL_FIREWALL_CHAIN_MODIFIED"
  },
  "Body": {
    "ChainId": "Services.Local.Firewall.Filter.Chains.0"
  }
}</v>
      </c>
      <c r="L87" s="88" t="str">
        <f>CONCATENATE("Raised when ",VLOOKUP(G87,_EVENTS_DESCRIPTION_MAP[],2,FALSE)," ",D87," ",VLOOKUP(G87,_EVENTS_DESCRIPTION_MAP[],3,FALSE),".")</f>
        <v>Raised when an existing Firewall Chain configuration is modified. Updating the administrative state should also result in the event being triggered.</v>
      </c>
    </row>
    <row r="88" spans="1:12" s="12" customFormat="1" x14ac:dyDescent="0.25">
      <c r="A88" s="40">
        <f>VLOOKUP(C88,_RESOURCE_MAP[],3,FALSE)</f>
        <v>2</v>
      </c>
      <c r="B88" s="25" t="str">
        <f>IFERROR(VLOOKUP(C88,_PACKAGES_MAP[],3,FALSE),"-")</f>
        <v>-</v>
      </c>
      <c r="C88" s="27" t="s">
        <v>34</v>
      </c>
      <c r="D88" s="39" t="str">
        <f>VLOOKUP(C88,_RESOURCE_MAP[],2,FALSE)</f>
        <v>Firewall</v>
      </c>
      <c r="E88" s="26">
        <f t="shared" si="4"/>
        <v>7</v>
      </c>
      <c r="F88" s="39" t="str">
        <f t="shared" si="5"/>
        <v>SERVICES_LOCAL_FIREWALL_</v>
      </c>
      <c r="G88" s="27" t="s">
        <v>373</v>
      </c>
      <c r="H88" s="39" t="str">
        <f t="shared" si="6"/>
        <v>SERVICES_LOCAL_FIREWALL_DISABLED</v>
      </c>
      <c r="I88" s="42" t="s">
        <v>1</v>
      </c>
      <c r="J88" s="27" t="s">
        <v>1</v>
      </c>
      <c r="K88" s="39" t="str">
        <f t="shared" si="7"/>
        <v>{
  "Header": {
    "Code": 7,
    "Name": "SERVICES_LOCAL_FIREWALL_DISABLED"
  }
}</v>
      </c>
      <c r="L88" s="88" t="str">
        <f>CONCATENATE("Raised when ",VLOOKUP(G88,_EVENTS_DESCRIPTION_MAP[],2,FALSE)," ",D88," ",VLOOKUP(G88,_EVENTS_DESCRIPTION_MAP[],3,FALSE),".")</f>
        <v>Raised when an existing Firewall is disabled. This does not necessarily result from a configuration change of the administrative state field, but rather when it becomes operationally inactive or fails to start.</v>
      </c>
    </row>
    <row r="89" spans="1:12" x14ac:dyDescent="0.25">
      <c r="A89" s="40">
        <f>VLOOKUP(C89,_RESOURCE_MAP[],3,FALSE)</f>
        <v>2</v>
      </c>
      <c r="B89" s="25" t="str">
        <f>IFERROR(VLOOKUP(C89,_PACKAGES_MAP[],3,FALSE),"-")</f>
        <v>-</v>
      </c>
      <c r="C89" s="27" t="s">
        <v>34</v>
      </c>
      <c r="D89" s="39" t="str">
        <f>VLOOKUP(C89,_RESOURCE_MAP[],2,FALSE)</f>
        <v>Firewall</v>
      </c>
      <c r="E89" s="26">
        <f t="shared" si="4"/>
        <v>8</v>
      </c>
      <c r="F89" s="39" t="str">
        <f t="shared" si="5"/>
        <v>SERVICES_LOCAL_FIREWALL_</v>
      </c>
      <c r="G89" s="27" t="s">
        <v>429</v>
      </c>
      <c r="H89" s="39" t="str">
        <f t="shared" si="6"/>
        <v>SERVICES_LOCAL_FIREWALL_DMZ_DISABLED</v>
      </c>
      <c r="I89" s="42" t="s">
        <v>1</v>
      </c>
      <c r="J89" s="27" t="s">
        <v>1</v>
      </c>
      <c r="K89" s="39" t="str">
        <f t="shared" si="7"/>
        <v>{
  "Header": {
    "Code": 8,
    "Name": "SERVICES_LOCAL_FIREWALL_DMZ_DISABLED"
  }
}</v>
      </c>
      <c r="L89" s="88" t="str">
        <f>CONCATENATE("Raised when ",VLOOKUP(G89,_EVENTS_DESCRIPTION_MAP[],2,FALSE)," ",D89," ",VLOOKUP(G89,_EVENTS_DESCRIPTION_MAP[],3,FALSE),".")</f>
        <v>Raised when the Firewall DMZ service is disabled. This does not necessarily result from a configuration change of the administrative state field, but rather when it becomes operationally inactive or fails to start.</v>
      </c>
    </row>
    <row r="90" spans="1:12" x14ac:dyDescent="0.25">
      <c r="A90" s="40">
        <f>VLOOKUP(C90,_RESOURCE_MAP[],3,FALSE)</f>
        <v>2</v>
      </c>
      <c r="B90" s="25" t="str">
        <f>IFERROR(VLOOKUP(C90,_PACKAGES_MAP[],3,FALSE),"-")</f>
        <v>-</v>
      </c>
      <c r="C90" s="27" t="s">
        <v>34</v>
      </c>
      <c r="D90" s="39" t="str">
        <f>VLOOKUP(C90,_RESOURCE_MAP[],2,FALSE)</f>
        <v>Firewall</v>
      </c>
      <c r="E90" s="26">
        <f t="shared" si="4"/>
        <v>9</v>
      </c>
      <c r="F90" s="39" t="str">
        <f t="shared" si="5"/>
        <v>SERVICES_LOCAL_FIREWALL_</v>
      </c>
      <c r="G90" s="27" t="s">
        <v>428</v>
      </c>
      <c r="H90" s="39" t="str">
        <f t="shared" si="6"/>
        <v>SERVICES_LOCAL_FIREWALL_DMZ_ENABLED</v>
      </c>
      <c r="I90" s="42" t="s">
        <v>1</v>
      </c>
      <c r="J90" s="27" t="s">
        <v>1</v>
      </c>
      <c r="K90" s="39" t="str">
        <f t="shared" si="7"/>
        <v>{
  "Header": {
    "Code": 9,
    "Name": "SERVICES_LOCAL_FIREWALL_DMZ_ENABLED"
  }
}</v>
      </c>
      <c r="L90" s="88" t="str">
        <f>CONCATENATE("Raised when ",VLOOKUP(G90,_EVENTS_DESCRIPTION_MAP[],2,FALSE)," ",D90," ",VLOOKUP(G90,_EVENTS_DESCRIPTION_MAP[],3,FALSE),".")</f>
        <v>Raised when the Firewall DMZ service is enabled. This does not necessarily result from a configuration change of the administrative state field, but rather when it becomes operationally active.</v>
      </c>
    </row>
    <row r="91" spans="1:12" x14ac:dyDescent="0.25">
      <c r="A91" s="40">
        <f>VLOOKUP(C91,_RESOURCE_MAP[],3,FALSE)</f>
        <v>2</v>
      </c>
      <c r="B91" s="25" t="str">
        <f>IFERROR(VLOOKUP(C91,_PACKAGES_MAP[],3,FALSE),"-")</f>
        <v>-</v>
      </c>
      <c r="C91" s="27" t="s">
        <v>34</v>
      </c>
      <c r="D91" s="39" t="str">
        <f>VLOOKUP(C91,_RESOURCE_MAP[],2,FALSE)</f>
        <v>Firewall</v>
      </c>
      <c r="E91" s="26">
        <f t="shared" si="4"/>
        <v>10</v>
      </c>
      <c r="F91" s="39" t="str">
        <f t="shared" si="5"/>
        <v>SERVICES_LOCAL_FIREWALL_</v>
      </c>
      <c r="G91" s="27" t="s">
        <v>430</v>
      </c>
      <c r="H91" s="39" t="str">
        <f t="shared" si="6"/>
        <v>SERVICES_LOCAL_FIREWALL_DMZ_MODIFIED</v>
      </c>
      <c r="I91" s="42" t="s">
        <v>1</v>
      </c>
      <c r="J91" s="27" t="s">
        <v>1</v>
      </c>
      <c r="K91" s="39" t="str">
        <f t="shared" si="7"/>
        <v>{
  "Header": {
    "Code": 10,
    "Name": "SERVICES_LOCAL_FIREWALL_DMZ_MODIFIED"
  }
}</v>
      </c>
      <c r="L91" s="88" t="str">
        <f>CONCATENATE("Raised when ",VLOOKUP(G91,_EVENTS_DESCRIPTION_MAP[],2,FALSE)," ",D91," ",VLOOKUP(G91,_EVENTS_DESCRIPTION_MAP[],3,FALSE),".")</f>
        <v>Raised when the Firewall DMZ service configuration is modified. Updating the administrative state should also result in the event being triggered.</v>
      </c>
    </row>
    <row r="92" spans="1:12" x14ac:dyDescent="0.25">
      <c r="A92" s="40">
        <f>VLOOKUP(C92,_RESOURCE_MAP[],3,FALSE)</f>
        <v>2</v>
      </c>
      <c r="B92" s="25" t="str">
        <f>IFERROR(VLOOKUP(C92,_PACKAGES_MAP[],3,FALSE),"-")</f>
        <v>-</v>
      </c>
      <c r="C92" s="27" t="s">
        <v>34</v>
      </c>
      <c r="D92" s="39" t="str">
        <f>VLOOKUP(C92,_RESOURCE_MAP[],2,FALSE)</f>
        <v>Firewall</v>
      </c>
      <c r="E92" s="26">
        <f t="shared" si="4"/>
        <v>11</v>
      </c>
      <c r="F92" s="39" t="str">
        <f t="shared" si="5"/>
        <v>SERVICES_LOCAL_FIREWALL_</v>
      </c>
      <c r="G92" s="27" t="s">
        <v>372</v>
      </c>
      <c r="H92" s="39" t="str">
        <f t="shared" si="6"/>
        <v>SERVICES_LOCAL_FIREWALL_ENABLED</v>
      </c>
      <c r="I92" s="42" t="s">
        <v>1</v>
      </c>
      <c r="J92" s="27" t="s">
        <v>1</v>
      </c>
      <c r="K92" s="39" t="str">
        <f t="shared" si="7"/>
        <v>{
  "Header": {
    "Code": 11,
    "Name": "SERVICES_LOCAL_FIREWALL_ENABLED"
  }
}</v>
      </c>
      <c r="L92" s="88" t="str">
        <f>CONCATENATE("Raised when ",VLOOKUP(G92,_EVENTS_DESCRIPTION_MAP[],2,FALSE)," ",D92," ",VLOOKUP(G92,_EVENTS_DESCRIPTION_MAP[],3,FALSE),".")</f>
        <v>Raised when an existing Firewall is enabled. This does not necessarily result from a configuration change of the administrative state field, but rather when it becomes operationally active.</v>
      </c>
    </row>
    <row r="93" spans="1:12" x14ac:dyDescent="0.25">
      <c r="A93" s="40">
        <f>VLOOKUP(C93,_RESOURCE_MAP[],3,FALSE)</f>
        <v>2</v>
      </c>
      <c r="B93" s="25" t="str">
        <f>IFERROR(VLOOKUP(C93,_PACKAGES_MAP[],3,FALSE),"-")</f>
        <v>-</v>
      </c>
      <c r="C93" s="27" t="s">
        <v>34</v>
      </c>
      <c r="D93" s="39" t="str">
        <f>VLOOKUP(C93,_RESOURCE_MAP[],2,FALSE)</f>
        <v>Firewall</v>
      </c>
      <c r="E93" s="26">
        <f t="shared" si="4"/>
        <v>12</v>
      </c>
      <c r="F93" s="39" t="str">
        <f t="shared" si="5"/>
        <v>SERVICES_LOCAL_FIREWALL_</v>
      </c>
      <c r="G93" s="27" t="s">
        <v>434</v>
      </c>
      <c r="H93" s="39" t="str">
        <f t="shared" si="6"/>
        <v>SERVICES_LOCAL_FIREWALL_FILTER_RULE_ADDED</v>
      </c>
      <c r="I93" s="42" t="s">
        <v>1</v>
      </c>
      <c r="J93" s="27" t="s">
        <v>1342</v>
      </c>
      <c r="K93" s="39" t="str">
        <f t="shared" si="7"/>
        <v>{
  "Header": {
    "Code": 12,
    "Name": "SERVICES_LOCAL_FIREWALL_FILTER_RULE_ADDED"
  },
  "Body": {
    "RuleId": "Services.Local.Firewall.Filter.Chains.0.Rules.0"
  }
}</v>
      </c>
      <c r="L93" s="88" t="str">
        <f>CONCATENATE("Raised when ",VLOOKUP(G93,_EVENTS_DESCRIPTION_MAP[],2,FALSE)," ",D93," ",VLOOKUP(G93,_EVENTS_DESCRIPTION_MAP[],3,FALSE),".")</f>
        <v>Raised when a new Firewall Filter Rule is added.</v>
      </c>
    </row>
    <row r="94" spans="1:12" x14ac:dyDescent="0.25">
      <c r="A94" s="40">
        <f>VLOOKUP(C94,_RESOURCE_MAP[],3,FALSE)</f>
        <v>2</v>
      </c>
      <c r="B94" s="25" t="str">
        <f>IFERROR(VLOOKUP(C94,_PACKAGES_MAP[],3,FALSE),"-")</f>
        <v>-</v>
      </c>
      <c r="C94" s="27" t="s">
        <v>34</v>
      </c>
      <c r="D94" s="39" t="str">
        <f>VLOOKUP(C94,_RESOURCE_MAP[],2,FALSE)</f>
        <v>Firewall</v>
      </c>
      <c r="E94" s="26">
        <f t="shared" si="4"/>
        <v>13</v>
      </c>
      <c r="F94" s="39" t="str">
        <f t="shared" si="5"/>
        <v>SERVICES_LOCAL_FIREWALL_</v>
      </c>
      <c r="G94" s="27" t="s">
        <v>435</v>
      </c>
      <c r="H94" s="39" t="str">
        <f t="shared" si="6"/>
        <v>SERVICES_LOCAL_FIREWALL_FILTER_RULE_DELETED</v>
      </c>
      <c r="I94" s="42" t="s">
        <v>1</v>
      </c>
      <c r="J94" s="27" t="s">
        <v>1342</v>
      </c>
      <c r="K94" s="39" t="str">
        <f t="shared" si="7"/>
        <v>{
  "Header": {
    "Code": 13,
    "Name": "SERVICES_LOCAL_FIREWALL_FILTER_RULE_DELETED"
  },
  "Body": {
    "RuleId": "Services.Local.Firewall.Filter.Chains.0.Rules.0"
  }
}</v>
      </c>
      <c r="L94" s="88" t="str">
        <f>CONCATENATE("Raised when ",VLOOKUP(G94,_EVENTS_DESCRIPTION_MAP[],2,FALSE)," ",D94," ",VLOOKUP(G94,_EVENTS_DESCRIPTION_MAP[],3,FALSE),".")</f>
        <v>Raised when an existing Firewall Filter Rule is deleted.</v>
      </c>
    </row>
    <row r="95" spans="1:12" x14ac:dyDescent="0.25">
      <c r="A95" s="40">
        <f>VLOOKUP(C95,_RESOURCE_MAP[],3,FALSE)</f>
        <v>2</v>
      </c>
      <c r="B95" s="25" t="str">
        <f>IFERROR(VLOOKUP(C95,_PACKAGES_MAP[],3,FALSE),"-")</f>
        <v>-</v>
      </c>
      <c r="C95" s="27" t="s">
        <v>34</v>
      </c>
      <c r="D95" s="39" t="str">
        <f>VLOOKUP(C95,_RESOURCE_MAP[],2,FALSE)</f>
        <v>Firewall</v>
      </c>
      <c r="E95" s="26">
        <f t="shared" si="4"/>
        <v>14</v>
      </c>
      <c r="F95" s="39" t="str">
        <f t="shared" si="5"/>
        <v>SERVICES_LOCAL_FIREWALL_</v>
      </c>
      <c r="G95" s="27" t="s">
        <v>436</v>
      </c>
      <c r="H95" s="39" t="str">
        <f t="shared" si="6"/>
        <v>SERVICES_LOCAL_FIREWALL_FILTER_RULE_MODIFIED</v>
      </c>
      <c r="I95" s="42" t="s">
        <v>1</v>
      </c>
      <c r="J95" s="27" t="s">
        <v>1342</v>
      </c>
      <c r="K95" s="39" t="str">
        <f t="shared" si="7"/>
        <v>{
  "Header": {
    "Code": 14,
    "Name": "SERVICES_LOCAL_FIREWALL_FILTER_RULE_MODIFIED"
  },
  "Body": {
    "RuleId": "Services.Local.Firewall.Filter.Chains.0.Rules.0"
  }
}</v>
      </c>
      <c r="L95" s="88" t="str">
        <f>CONCATENATE("Raised when ",VLOOKUP(G95,_EVENTS_DESCRIPTION_MAP[],2,FALSE)," ",D95," ",VLOOKUP(G95,_EVENTS_DESCRIPTION_MAP[],3,FALSE),".")</f>
        <v>Raised when an existing Firewall Filter Rule is modified. Updating the administrative state should also result in the event being triggered.</v>
      </c>
    </row>
    <row r="96" spans="1:12" x14ac:dyDescent="0.25">
      <c r="A96" s="40">
        <f>VLOOKUP(C96,_RESOURCE_MAP[],3,FALSE)</f>
        <v>2</v>
      </c>
      <c r="B96" s="25" t="str">
        <f>IFERROR(VLOOKUP(C96,_PACKAGES_MAP[],3,FALSE),"-")</f>
        <v>-</v>
      </c>
      <c r="C96" s="27" t="s">
        <v>34</v>
      </c>
      <c r="D96" s="39" t="str">
        <f>VLOOKUP(C96,_RESOURCE_MAP[],2,FALSE)</f>
        <v>Firewall</v>
      </c>
      <c r="E96" s="26">
        <f t="shared" si="4"/>
        <v>15</v>
      </c>
      <c r="F96" s="39" t="str">
        <f t="shared" si="5"/>
        <v>SERVICES_LOCAL_FIREWALL_</v>
      </c>
      <c r="G96" s="27" t="s">
        <v>370</v>
      </c>
      <c r="H96" s="39" t="str">
        <f t="shared" si="6"/>
        <v>SERVICES_LOCAL_FIREWALL_MODIFIED</v>
      </c>
      <c r="I96" s="42" t="s">
        <v>1</v>
      </c>
      <c r="J96" s="27" t="s">
        <v>1</v>
      </c>
      <c r="K96" s="39" t="str">
        <f t="shared" si="7"/>
        <v>{
  "Header": {
    "Code": 15,
    "Name": "SERVICES_LOCAL_FIREWALL_MODIFIED"
  }
}</v>
      </c>
      <c r="L96" s="88" t="str">
        <f>CONCATENATE("Raised when ",VLOOKUP(G96,_EVENTS_DESCRIPTION_MAP[],2,FALSE)," ",D96," ",VLOOKUP(G96,_EVENTS_DESCRIPTION_MAP[],3,FALSE),".")</f>
        <v>Raised when an existing Firewall is modified. Updating the administrative state should also result in the event being triggered.</v>
      </c>
    </row>
    <row r="97" spans="1:12" x14ac:dyDescent="0.25">
      <c r="A97" s="40">
        <f>VLOOKUP(C97,_RESOURCE_MAP[],3,FALSE)</f>
        <v>2</v>
      </c>
      <c r="B97" s="25" t="str">
        <f>IFERROR(VLOOKUP(C97,_PACKAGES_MAP[],3,FALSE),"-")</f>
        <v>-</v>
      </c>
      <c r="C97" s="27" t="s">
        <v>34</v>
      </c>
      <c r="D97" s="39" t="str">
        <f>VLOOKUP(C97,_RESOURCE_MAP[],2,FALSE)</f>
        <v>Firewall</v>
      </c>
      <c r="E97" s="26">
        <f t="shared" si="4"/>
        <v>16</v>
      </c>
      <c r="F97" s="39" t="str">
        <f t="shared" si="5"/>
        <v>SERVICES_LOCAL_FIREWALL_</v>
      </c>
      <c r="G97" s="27" t="s">
        <v>425</v>
      </c>
      <c r="H97" s="39" t="str">
        <f t="shared" si="6"/>
        <v>SERVICES_LOCAL_FIREWALL_NAT_RULE_ADDED</v>
      </c>
      <c r="I97" s="42" t="s">
        <v>1</v>
      </c>
      <c r="J97" s="27" t="s">
        <v>1343</v>
      </c>
      <c r="K97" s="39" t="str">
        <f t="shared" si="7"/>
        <v>{
  "Header": {
    "Code": 16,
    "Name": "SERVICES_LOCAL_FIREWALL_NAT_RULE_ADDED"
  },
  "Body": {
    "RuleId": "Services.Local.Firewall.NAT.Rules.0"
  }
}</v>
      </c>
      <c r="L97" s="88" t="str">
        <f>CONCATENATE("Raised when ",VLOOKUP(G97,_EVENTS_DESCRIPTION_MAP[],2,FALSE)," ",D97," ",VLOOKUP(G97,_EVENTS_DESCRIPTION_MAP[],3,FALSE),".")</f>
        <v>Raised when a new Firewall NAT Rule (Port-Mapping) is added.</v>
      </c>
    </row>
    <row r="98" spans="1:12" x14ac:dyDescent="0.25">
      <c r="A98" s="40">
        <f>VLOOKUP(C98,_RESOURCE_MAP[],3,FALSE)</f>
        <v>2</v>
      </c>
      <c r="B98" s="25" t="str">
        <f>IFERROR(VLOOKUP(C98,_PACKAGES_MAP[],3,FALSE),"-")</f>
        <v>-</v>
      </c>
      <c r="C98" s="27" t="s">
        <v>34</v>
      </c>
      <c r="D98" s="39" t="str">
        <f>VLOOKUP(C98,_RESOURCE_MAP[],2,FALSE)</f>
        <v>Firewall</v>
      </c>
      <c r="E98" s="26">
        <f t="shared" si="4"/>
        <v>17</v>
      </c>
      <c r="F98" s="39" t="str">
        <f t="shared" si="5"/>
        <v>SERVICES_LOCAL_FIREWALL_</v>
      </c>
      <c r="G98" s="27" t="s">
        <v>427</v>
      </c>
      <c r="H98" s="39" t="str">
        <f t="shared" si="6"/>
        <v>SERVICES_LOCAL_FIREWALL_NAT_RULE_DELETED</v>
      </c>
      <c r="I98" s="42" t="s">
        <v>1</v>
      </c>
      <c r="J98" s="27" t="s">
        <v>1343</v>
      </c>
      <c r="K98" s="39" t="str">
        <f t="shared" si="7"/>
        <v>{
  "Header": {
    "Code": 17,
    "Name": "SERVICES_LOCAL_FIREWALL_NAT_RULE_DELETED"
  },
  "Body": {
    "RuleId": "Services.Local.Firewall.NAT.Rules.0"
  }
}</v>
      </c>
      <c r="L98" s="88" t="str">
        <f>CONCATENATE("Raised when ",VLOOKUP(G98,_EVENTS_DESCRIPTION_MAP[],2,FALSE)," ",D98," ",VLOOKUP(G98,_EVENTS_DESCRIPTION_MAP[],3,FALSE),".")</f>
        <v>Raised when an existing Firewall NAT Rule (Port-Mapping) is deleted.</v>
      </c>
    </row>
    <row r="99" spans="1:12" x14ac:dyDescent="0.25">
      <c r="A99" s="40">
        <f>VLOOKUP(C99,_RESOURCE_MAP[],3,FALSE)</f>
        <v>2</v>
      </c>
      <c r="B99" s="25" t="str">
        <f>IFERROR(VLOOKUP(C99,_PACKAGES_MAP[],3,FALSE),"-")</f>
        <v>-</v>
      </c>
      <c r="C99" s="27" t="s">
        <v>34</v>
      </c>
      <c r="D99" s="39" t="str">
        <f>VLOOKUP(C99,_RESOURCE_MAP[],2,FALSE)</f>
        <v>Firewall</v>
      </c>
      <c r="E99" s="26">
        <f t="shared" si="4"/>
        <v>18</v>
      </c>
      <c r="F99" s="39" t="str">
        <f t="shared" si="5"/>
        <v>SERVICES_LOCAL_FIREWALL_</v>
      </c>
      <c r="G99" s="27" t="s">
        <v>426</v>
      </c>
      <c r="H99" s="39" t="str">
        <f t="shared" si="6"/>
        <v>SERVICES_LOCAL_FIREWALL_NAT_RULE_MODIFIED</v>
      </c>
      <c r="I99" s="42" t="s">
        <v>1</v>
      </c>
      <c r="J99" s="27" t="s">
        <v>1343</v>
      </c>
      <c r="K99" s="39" t="str">
        <f t="shared" si="7"/>
        <v>{
  "Header": {
    "Code": 18,
    "Name": "SERVICES_LOCAL_FIREWALL_NAT_RULE_MODIFIED"
  },
  "Body": {
    "RuleId": "Services.Local.Firewall.NAT.Rules.0"
  }
}</v>
      </c>
      <c r="L99" s="88" t="str">
        <f>CONCATENATE("Raised when ",VLOOKUP(G99,_EVENTS_DESCRIPTION_MAP[],2,FALSE)," ",D99," ",VLOOKUP(G99,_EVENTS_DESCRIPTION_MAP[],3,FALSE),".")</f>
        <v>Raised when an existing Firewall NAT Rule (Port-Mapping) configuration is modified. Updating the administrative state should also result in the event being triggered.</v>
      </c>
    </row>
    <row r="100" spans="1:12" s="3" customFormat="1" x14ac:dyDescent="0.25">
      <c r="A100" s="40">
        <f>VLOOKUP(C100,_RESOURCE_MAP[],3,FALSE)</f>
        <v>2</v>
      </c>
      <c r="B100" s="25" t="str">
        <f>IFERROR(VLOOKUP(C100,_PACKAGES_MAP[],3,FALSE),"-")</f>
        <v>-</v>
      </c>
      <c r="C100" s="27" t="s">
        <v>34</v>
      </c>
      <c r="D100" s="39" t="str">
        <f>VLOOKUP(C100,_RESOURCE_MAP[],2,FALSE)</f>
        <v>Firewall</v>
      </c>
      <c r="E100" s="26">
        <f t="shared" si="4"/>
        <v>19</v>
      </c>
      <c r="F100" s="39" t="str">
        <f t="shared" si="5"/>
        <v>SERVICES_LOCAL_FIREWALL_</v>
      </c>
      <c r="G100" s="27" t="s">
        <v>437</v>
      </c>
      <c r="H100" s="39" t="str">
        <f t="shared" si="6"/>
        <v>SERVICES_LOCAL_FIREWALL_PROFILE_ADDED</v>
      </c>
      <c r="I100" s="42" t="s">
        <v>1</v>
      </c>
      <c r="J100" s="27" t="s">
        <v>1344</v>
      </c>
      <c r="K100" s="39" t="str">
        <f t="shared" si="7"/>
        <v>{
  "Header": {
    "Code": 19,
    "Name": "SERVICES_LOCAL_FIREWALL_PROFILE_ADDED"
  },
  "Body": {
    "ProfileId": "Services.Local.Firewall.Profiles.0"
  }
}</v>
      </c>
      <c r="L100" s="88" t="str">
        <f>CONCATENATE("Raised when ",VLOOKUP(G100,_EVENTS_DESCRIPTION_MAP[],2,FALSE)," ",D100," ",VLOOKUP(G100,_EVENTS_DESCRIPTION_MAP[],3,FALSE),".")</f>
        <v>Raised when a new Firewall Profile is added.</v>
      </c>
    </row>
    <row r="101" spans="1:12" s="3" customFormat="1" x14ac:dyDescent="0.25">
      <c r="A101" s="40">
        <f>VLOOKUP(C101,_RESOURCE_MAP[],3,FALSE)</f>
        <v>2</v>
      </c>
      <c r="B101" s="25" t="str">
        <f>IFERROR(VLOOKUP(C101,_PACKAGES_MAP[],3,FALSE),"-")</f>
        <v>-</v>
      </c>
      <c r="C101" s="27" t="s">
        <v>34</v>
      </c>
      <c r="D101" s="39" t="str">
        <f>VLOOKUP(C101,_RESOURCE_MAP[],2,FALSE)</f>
        <v>Firewall</v>
      </c>
      <c r="E101" s="26">
        <f t="shared" si="4"/>
        <v>20</v>
      </c>
      <c r="F101" s="39" t="str">
        <f t="shared" si="5"/>
        <v>SERVICES_LOCAL_FIREWALL_</v>
      </c>
      <c r="G101" s="27" t="s">
        <v>438</v>
      </c>
      <c r="H101" s="39" t="str">
        <f t="shared" si="6"/>
        <v>SERVICES_LOCAL_FIREWALL_PROFILE_DELETED</v>
      </c>
      <c r="I101" s="42" t="s">
        <v>1</v>
      </c>
      <c r="J101" s="27" t="s">
        <v>1344</v>
      </c>
      <c r="K101" s="39" t="str">
        <f t="shared" si="7"/>
        <v>{
  "Header": {
    "Code": 20,
    "Name": "SERVICES_LOCAL_FIREWALL_PROFILE_DELETED"
  },
  "Body": {
    "ProfileId": "Services.Local.Firewall.Profiles.0"
  }
}</v>
      </c>
      <c r="L101" s="88" t="str">
        <f>CONCATENATE("Raised when ",VLOOKUP(G101,_EVENTS_DESCRIPTION_MAP[],2,FALSE)," ",D101," ",VLOOKUP(G101,_EVENTS_DESCRIPTION_MAP[],3,FALSE),".")</f>
        <v>Raised when an existing Firewall Profile is deleted.</v>
      </c>
    </row>
    <row r="102" spans="1:12" s="3" customFormat="1" x14ac:dyDescent="0.25">
      <c r="A102" s="40">
        <f>VLOOKUP(C102,_RESOURCE_MAP[],3,FALSE)</f>
        <v>2</v>
      </c>
      <c r="B102" s="25" t="str">
        <f>IFERROR(VLOOKUP(C102,_PACKAGES_MAP[],3,FALSE),"-")</f>
        <v>-</v>
      </c>
      <c r="C102" s="27" t="s">
        <v>34</v>
      </c>
      <c r="D102" s="39" t="str">
        <f>VLOOKUP(C102,_RESOURCE_MAP[],2,FALSE)</f>
        <v>Firewall</v>
      </c>
      <c r="E102" s="26">
        <f t="shared" si="4"/>
        <v>21</v>
      </c>
      <c r="F102" s="39" t="str">
        <f t="shared" si="5"/>
        <v>SERVICES_LOCAL_FIREWALL_</v>
      </c>
      <c r="G102" s="27" t="s">
        <v>439</v>
      </c>
      <c r="H102" s="39" t="str">
        <f t="shared" si="6"/>
        <v>SERVICES_LOCAL_FIREWALL_PROFILE_MODIFIED</v>
      </c>
      <c r="I102" s="42" t="s">
        <v>1</v>
      </c>
      <c r="J102" s="27" t="s">
        <v>1344</v>
      </c>
      <c r="K102" s="39" t="str">
        <f t="shared" si="7"/>
        <v>{
  "Header": {
    "Code": 21,
    "Name": "SERVICES_LOCAL_FIREWALL_PROFILE_MODIFIED"
  },
  "Body": {
    "ProfileId": "Services.Local.Firewall.Profiles.0"
  }
}</v>
      </c>
      <c r="L102" s="88" t="str">
        <f>CONCATENATE("Raised when ",VLOOKUP(G102,_EVENTS_DESCRIPTION_MAP[],2,FALSE)," ",D102," ",VLOOKUP(G102,_EVENTS_DESCRIPTION_MAP[],3,FALSE),".")</f>
        <v>Raised when an existing Firewall Profile configuration is modified. Updating the administrative state should also result in the event being triggered.</v>
      </c>
    </row>
    <row r="103" spans="1:12" s="3" customFormat="1" x14ac:dyDescent="0.25">
      <c r="A103" s="40">
        <f>VLOOKUP(C103,_RESOURCE_MAP[],3,FALSE)</f>
        <v>2</v>
      </c>
      <c r="B103" s="25" t="str">
        <f>IFERROR(VLOOKUP(C103,_PACKAGES_MAP[],3,FALSE),"-")</f>
        <v>IDS</v>
      </c>
      <c r="C103" s="28" t="s">
        <v>2236</v>
      </c>
      <c r="D103" s="39" t="str">
        <f>VLOOKUP(C103,_RESOURCE_MAP[],2,FALSE)</f>
        <v>Intrusion Detection System Service</v>
      </c>
      <c r="E103" s="26">
        <f t="shared" si="4"/>
        <v>1</v>
      </c>
      <c r="F103" s="39" t="str">
        <f t="shared" si="5"/>
        <v>SERVICES_LOCAL_FIREWALL_IDS_</v>
      </c>
      <c r="G103" s="27" t="s">
        <v>2080</v>
      </c>
      <c r="H103" s="39" t="str">
        <f t="shared" si="6"/>
        <v>SERVICES_LOCAL_FIREWALL_IDS_BAN_PERMANENT_ADDED</v>
      </c>
      <c r="I103" s="42" t="s">
        <v>1</v>
      </c>
      <c r="J103" s="27" t="s">
        <v>2084</v>
      </c>
      <c r="K103" s="39" t="str">
        <f t="shared" si="7"/>
        <v>{
  "Header": {
    "Code": 1,
    "Name": "SERVICES_LOCAL_FIREWALL_IDS_BAN_PERMANENT_ADDED"
  },
  "Body": {
    "Id": 0,
    "IP": "192.168.1.5",
    "Hostname": "iPhone",
    "ServiceId": "Services.Management.WUI"
  }
}</v>
      </c>
      <c r="L103" s="88" t="str">
        <f>CONCATENATE("Raised when ",VLOOKUP(G103,_EVENTS_DESCRIPTION_MAP[],2,FALSE)," ",D103," ",VLOOKUP(G103,_EVENTS_DESCRIPTION_MAP[],3,FALSE),".")</f>
        <v>Raised when a Intrusion Detection System Service client is added to the permanent ban list..</v>
      </c>
    </row>
    <row r="104" spans="1:12" x14ac:dyDescent="0.25">
      <c r="A104" s="40">
        <f>VLOOKUP(C104,_RESOURCE_MAP[],3,FALSE)</f>
        <v>2</v>
      </c>
      <c r="B104" s="25" t="str">
        <f>IFERROR(VLOOKUP(C104,_PACKAGES_MAP[],3,FALSE),"-")</f>
        <v>IDS</v>
      </c>
      <c r="C104" s="28" t="s">
        <v>2236</v>
      </c>
      <c r="D104" s="39" t="str">
        <f>VLOOKUP(C104,_RESOURCE_MAP[],2,FALSE)</f>
        <v>Intrusion Detection System Service</v>
      </c>
      <c r="E104" s="26">
        <f t="shared" si="4"/>
        <v>2</v>
      </c>
      <c r="F104" s="39" t="str">
        <f t="shared" si="5"/>
        <v>SERVICES_LOCAL_FIREWALL_IDS_</v>
      </c>
      <c r="G104" s="27" t="s">
        <v>2081</v>
      </c>
      <c r="H104" s="39" t="str">
        <f t="shared" si="6"/>
        <v>SERVICES_LOCAL_FIREWALL_IDS_BAN_PERMANENT_REMOVED</v>
      </c>
      <c r="I104" s="42" t="s">
        <v>1</v>
      </c>
      <c r="J104" s="27" t="s">
        <v>2084</v>
      </c>
      <c r="K104" s="39" t="str">
        <f t="shared" si="7"/>
        <v>{
  "Header": {
    "Code": 2,
    "Name": "SERVICES_LOCAL_FIREWALL_IDS_BAN_PERMANENT_REMOVED"
  },
  "Body": {
    "Id": 0,
    "IP": "192.168.1.5",
    "Hostname": "iPhone",
    "ServiceId": "Services.Management.WUI"
  }
}</v>
      </c>
      <c r="L104" s="88" t="str">
        <f>CONCATENATE("Raised when ",VLOOKUP(G104,_EVENTS_DESCRIPTION_MAP[],2,FALSE)," ",D104," ",VLOOKUP(G104,_EVENTS_DESCRIPTION_MAP[],3,FALSE),".")</f>
        <v>Raised when a Intrusion Detection System Service client is removed from the permanent ban list..</v>
      </c>
    </row>
    <row r="105" spans="1:12" x14ac:dyDescent="0.25">
      <c r="A105" s="40">
        <f>VLOOKUP(C105,_RESOURCE_MAP[],3,FALSE)</f>
        <v>2</v>
      </c>
      <c r="B105" s="25" t="str">
        <f>IFERROR(VLOOKUP(C105,_PACKAGES_MAP[],3,FALSE),"-")</f>
        <v>IDS</v>
      </c>
      <c r="C105" s="28" t="s">
        <v>2236</v>
      </c>
      <c r="D105" s="39" t="str">
        <f>VLOOKUP(C105,_RESOURCE_MAP[],2,FALSE)</f>
        <v>Intrusion Detection System Service</v>
      </c>
      <c r="E105" s="26">
        <f t="shared" si="4"/>
        <v>3</v>
      </c>
      <c r="F105" s="39" t="str">
        <f t="shared" si="5"/>
        <v>SERVICES_LOCAL_FIREWALL_IDS_</v>
      </c>
      <c r="G105" s="27" t="s">
        <v>2082</v>
      </c>
      <c r="H105" s="39" t="str">
        <f t="shared" si="6"/>
        <v>SERVICES_LOCAL_FIREWALL_IDS_BAN_TEMPORARY_ADDED</v>
      </c>
      <c r="I105" s="42" t="s">
        <v>1</v>
      </c>
      <c r="J105" s="27" t="s">
        <v>2084</v>
      </c>
      <c r="K105" s="39" t="str">
        <f t="shared" si="7"/>
        <v>{
  "Header": {
    "Code": 3,
    "Name": "SERVICES_LOCAL_FIREWALL_IDS_BAN_TEMPORARY_ADDED"
  },
  "Body": {
    "Id": 0,
    "IP": "192.168.1.5",
    "Hostname": "iPhone",
    "ServiceId": "Services.Management.WUI"
  }
}</v>
      </c>
      <c r="L105" s="88" t="str">
        <f>CONCATENATE("Raised when ",VLOOKUP(G105,_EVENTS_DESCRIPTION_MAP[],2,FALSE)," ",D105," ",VLOOKUP(G105,_EVENTS_DESCRIPTION_MAP[],3,FALSE),".")</f>
        <v>Raised when a Intrusion Detection System Service client is added to the temporary ban list..</v>
      </c>
    </row>
    <row r="106" spans="1:12" x14ac:dyDescent="0.25">
      <c r="A106" s="40">
        <f>VLOOKUP(C106,_RESOURCE_MAP[],3,FALSE)</f>
        <v>2</v>
      </c>
      <c r="B106" s="25" t="str">
        <f>IFERROR(VLOOKUP(C106,_PACKAGES_MAP[],3,FALSE),"-")</f>
        <v>IDS</v>
      </c>
      <c r="C106" s="28" t="s">
        <v>2236</v>
      </c>
      <c r="D106" s="39" t="str">
        <f>VLOOKUP(C106,_RESOURCE_MAP[],2,FALSE)</f>
        <v>Intrusion Detection System Service</v>
      </c>
      <c r="E106" s="26">
        <f t="shared" si="4"/>
        <v>4</v>
      </c>
      <c r="F106" s="39" t="str">
        <f t="shared" si="5"/>
        <v>SERVICES_LOCAL_FIREWALL_IDS_</v>
      </c>
      <c r="G106" s="27" t="s">
        <v>2083</v>
      </c>
      <c r="H106" s="39" t="str">
        <f t="shared" si="6"/>
        <v>SERVICES_LOCAL_FIREWALL_IDS_BAN_TEMPORARY_REMOVED</v>
      </c>
      <c r="I106" s="42" t="s">
        <v>1</v>
      </c>
      <c r="J106" s="27" t="s">
        <v>2084</v>
      </c>
      <c r="K106" s="39" t="str">
        <f t="shared" si="7"/>
        <v>{
  "Header": {
    "Code": 4,
    "Name": "SERVICES_LOCAL_FIREWALL_IDS_BAN_TEMPORARY_REMOVED"
  },
  "Body": {
    "Id": 0,
    "IP": "192.168.1.5",
    "Hostname": "iPhone",
    "ServiceId": "Services.Management.WUI"
  }
}</v>
      </c>
      <c r="L106" s="88" t="str">
        <f>CONCATENATE("Raised when ",VLOOKUP(G106,_EVENTS_DESCRIPTION_MAP[],2,FALSE)," ",D106," ",VLOOKUP(G106,_EVENTS_DESCRIPTION_MAP[],3,FALSE),".")</f>
        <v>Raised when a Intrusion Detection System Service client is removed from the temporary ban list..</v>
      </c>
    </row>
    <row r="107" spans="1:12" x14ac:dyDescent="0.25">
      <c r="A107" s="40">
        <f>VLOOKUP(C107,_RESOURCE_MAP[],3,FALSE)</f>
        <v>2</v>
      </c>
      <c r="B107" s="25" t="str">
        <f>IFERROR(VLOOKUP(C107,_PACKAGES_MAP[],3,FALSE),"-")</f>
        <v>-</v>
      </c>
      <c r="C107" s="27" t="s">
        <v>40</v>
      </c>
      <c r="D107" s="39" t="str">
        <f>VLOOKUP(C107,_RESOURCE_MAP[],2,FALSE)</f>
        <v>UPnP IGD</v>
      </c>
      <c r="E107" s="26">
        <f t="shared" si="4"/>
        <v>1</v>
      </c>
      <c r="F107" s="39" t="str">
        <f t="shared" si="5"/>
        <v>SERVICES_LOCAL_FIREWALL_NAT_UPNPIGD_</v>
      </c>
      <c r="G107" s="27" t="s">
        <v>373</v>
      </c>
      <c r="H107" s="39" t="str">
        <f t="shared" si="6"/>
        <v>SERVICES_LOCAL_FIREWALL_NAT_UPNPIGD_DISABLED</v>
      </c>
      <c r="I107" s="42" t="s">
        <v>1</v>
      </c>
      <c r="J107" s="27" t="s">
        <v>1</v>
      </c>
      <c r="K107" s="39" t="str">
        <f t="shared" si="7"/>
        <v>{
  "Header": {
    "Code": 1,
    "Name": "SERVICES_LOCAL_FIREWALL_NAT_UPNPIGD_DISABLED"
  }
}</v>
      </c>
      <c r="L107" s="88" t="str">
        <f>CONCATENATE("Raised when ",VLOOKUP(G107,_EVENTS_DESCRIPTION_MAP[],2,FALSE)," ",D107," ",VLOOKUP(G107,_EVENTS_DESCRIPTION_MAP[],3,FALSE),".")</f>
        <v>Raised when an existing UPnP IGD is disabled. This does not necessarily result from a configuration change of the administrative state field, but rather when it becomes operationally inactive or fails to start.</v>
      </c>
    </row>
    <row r="108" spans="1:12" x14ac:dyDescent="0.25">
      <c r="A108" s="40">
        <f>VLOOKUP(C108,_RESOURCE_MAP[],3,FALSE)</f>
        <v>2</v>
      </c>
      <c r="B108" s="25" t="str">
        <f>IFERROR(VLOOKUP(C108,_PACKAGES_MAP[],3,FALSE),"-")</f>
        <v>-</v>
      </c>
      <c r="C108" s="27" t="s">
        <v>40</v>
      </c>
      <c r="D108" s="39" t="str">
        <f>VLOOKUP(C108,_RESOURCE_MAP[],2,FALSE)</f>
        <v>UPnP IGD</v>
      </c>
      <c r="E108" s="26">
        <f t="shared" si="4"/>
        <v>2</v>
      </c>
      <c r="F108" s="39" t="str">
        <f t="shared" si="5"/>
        <v>SERVICES_LOCAL_FIREWALL_NAT_UPNPIGD_</v>
      </c>
      <c r="G108" s="27" t="s">
        <v>372</v>
      </c>
      <c r="H108" s="39" t="str">
        <f t="shared" si="6"/>
        <v>SERVICES_LOCAL_FIREWALL_NAT_UPNPIGD_ENABLED</v>
      </c>
      <c r="I108" s="42" t="s">
        <v>1</v>
      </c>
      <c r="J108" s="27" t="s">
        <v>1</v>
      </c>
      <c r="K108" s="39" t="str">
        <f t="shared" si="7"/>
        <v>{
  "Header": {
    "Code": 2,
    "Name": "SERVICES_LOCAL_FIREWALL_NAT_UPNPIGD_ENABLED"
  }
}</v>
      </c>
      <c r="L108" s="88" t="str">
        <f>CONCATENATE("Raised when ",VLOOKUP(G108,_EVENTS_DESCRIPTION_MAP[],2,FALSE)," ",D108," ",VLOOKUP(G108,_EVENTS_DESCRIPTION_MAP[],3,FALSE),".")</f>
        <v>Raised when an existing UPnP IGD is enabled. This does not necessarily result from a configuration change of the administrative state field, but rather when it becomes operationally active.</v>
      </c>
    </row>
    <row r="109" spans="1:12" x14ac:dyDescent="0.25">
      <c r="A109" s="40">
        <f>VLOOKUP(C109,_RESOURCE_MAP[],3,FALSE)</f>
        <v>2</v>
      </c>
      <c r="B109" s="25" t="str">
        <f>IFERROR(VLOOKUP(C109,_PACKAGES_MAP[],3,FALSE),"-")</f>
        <v>-</v>
      </c>
      <c r="C109" s="27" t="s">
        <v>40</v>
      </c>
      <c r="D109" s="39" t="str">
        <f>VLOOKUP(C109,_RESOURCE_MAP[],2,FALSE)</f>
        <v>UPnP IGD</v>
      </c>
      <c r="E109" s="26">
        <f t="shared" si="4"/>
        <v>3</v>
      </c>
      <c r="F109" s="39" t="str">
        <f t="shared" si="5"/>
        <v>SERVICES_LOCAL_FIREWALL_NAT_UPNPIGD_</v>
      </c>
      <c r="G109" s="27" t="s">
        <v>370</v>
      </c>
      <c r="H109" s="39" t="str">
        <f t="shared" si="6"/>
        <v>SERVICES_LOCAL_FIREWALL_NAT_UPNPIGD_MODIFIED</v>
      </c>
      <c r="I109" s="42" t="s">
        <v>1</v>
      </c>
      <c r="J109" s="27" t="s">
        <v>1</v>
      </c>
      <c r="K109" s="39" t="str">
        <f t="shared" si="7"/>
        <v>{
  "Header": {
    "Code": 3,
    "Name": "SERVICES_LOCAL_FIREWALL_NAT_UPNPIGD_MODIFIED"
  }
}</v>
      </c>
      <c r="L109" s="88" t="str">
        <f>CONCATENATE("Raised when ",VLOOKUP(G109,_EVENTS_DESCRIPTION_MAP[],2,FALSE)," ",D109," ",VLOOKUP(G109,_EVENTS_DESCRIPTION_MAP[],3,FALSE),".")</f>
        <v>Raised when an existing UPnP IGD is modified. Updating the administrative state should also result in the event being triggered.</v>
      </c>
    </row>
    <row r="110" spans="1:12" x14ac:dyDescent="0.25">
      <c r="A110" s="40">
        <f>VLOOKUP(C110,_RESOURCE_MAP[],3,FALSE)</f>
        <v>2</v>
      </c>
      <c r="B110" s="25" t="str">
        <f>IFERROR(VLOOKUP(C110,_PACKAGES_MAP[],3,FALSE),"-")</f>
        <v>-</v>
      </c>
      <c r="C110" s="27" t="s">
        <v>482</v>
      </c>
      <c r="D110" s="39" t="str">
        <f>VLOOKUP(C110,_RESOURCE_MAP[],2,FALSE)</f>
        <v>Firewall Scheduler</v>
      </c>
      <c r="E110" s="26">
        <f t="shared" si="4"/>
        <v>1</v>
      </c>
      <c r="F110" s="39" t="str">
        <f t="shared" si="5"/>
        <v>SERVICES_LOCAL_FIREWALL_SCHEDULER_</v>
      </c>
      <c r="G110" s="27" t="s">
        <v>373</v>
      </c>
      <c r="H110" s="39" t="str">
        <f t="shared" si="6"/>
        <v>SERVICES_LOCAL_FIREWALL_SCHEDULER_DISABLED</v>
      </c>
      <c r="I110" s="42" t="s">
        <v>1</v>
      </c>
      <c r="J110" s="27" t="s">
        <v>1</v>
      </c>
      <c r="K110" s="39" t="str">
        <f t="shared" si="7"/>
        <v>{
  "Header": {
    "Code": 1,
    "Name": "SERVICES_LOCAL_FIREWALL_SCHEDULER_DISABLED"
  }
}</v>
      </c>
      <c r="L110" s="88" t="str">
        <f>CONCATENATE("Raised when ",VLOOKUP(G110,_EVENTS_DESCRIPTION_MAP[],2,FALSE)," ",D110," ",VLOOKUP(G110,_EVENTS_DESCRIPTION_MAP[],3,FALSE),".")</f>
        <v>Raised when an existing Firewall Scheduler is disabled. This does not necessarily result from a configuration change of the administrative state field, but rather when it becomes operationally inactive or fails to start.</v>
      </c>
    </row>
    <row r="111" spans="1:12" x14ac:dyDescent="0.25">
      <c r="A111" s="40">
        <f>VLOOKUP(C111,_RESOURCE_MAP[],3,FALSE)</f>
        <v>2</v>
      </c>
      <c r="B111" s="25" t="str">
        <f>IFERROR(VLOOKUP(C111,_PACKAGES_MAP[],3,FALSE),"-")</f>
        <v>-</v>
      </c>
      <c r="C111" s="27" t="s">
        <v>482</v>
      </c>
      <c r="D111" s="39" t="str">
        <f>VLOOKUP(C111,_RESOURCE_MAP[],2,FALSE)</f>
        <v>Firewall Scheduler</v>
      </c>
      <c r="E111" s="26">
        <f t="shared" si="4"/>
        <v>2</v>
      </c>
      <c r="F111" s="39" t="str">
        <f t="shared" si="5"/>
        <v>SERVICES_LOCAL_FIREWALL_SCHEDULER_</v>
      </c>
      <c r="G111" s="27" t="s">
        <v>372</v>
      </c>
      <c r="H111" s="39" t="str">
        <f t="shared" si="6"/>
        <v>SERVICES_LOCAL_FIREWALL_SCHEDULER_ENABLED</v>
      </c>
      <c r="I111" s="42" t="s">
        <v>1</v>
      </c>
      <c r="J111" s="27" t="s">
        <v>1</v>
      </c>
      <c r="K111" s="39" t="str">
        <f t="shared" si="7"/>
        <v>{
  "Header": {
    "Code": 2,
    "Name": "SERVICES_LOCAL_FIREWALL_SCHEDULER_ENABLED"
  }
}</v>
      </c>
      <c r="L111" s="88" t="str">
        <f>CONCATENATE("Raised when ",VLOOKUP(G111,_EVENTS_DESCRIPTION_MAP[],2,FALSE)," ",D111," ",VLOOKUP(G111,_EVENTS_DESCRIPTION_MAP[],3,FALSE),".")</f>
        <v>Raised when an existing Firewall Scheduler is enabled. This does not necessarily result from a configuration change of the administrative state field, but rather when it becomes operationally active.</v>
      </c>
    </row>
    <row r="112" spans="1:12" x14ac:dyDescent="0.25">
      <c r="A112" s="40">
        <f>VLOOKUP(C112,_RESOURCE_MAP[],3,FALSE)</f>
        <v>2</v>
      </c>
      <c r="B112" s="25" t="str">
        <f>IFERROR(VLOOKUP(C112,_PACKAGES_MAP[],3,FALSE),"-")</f>
        <v>-</v>
      </c>
      <c r="C112" s="27" t="s">
        <v>482</v>
      </c>
      <c r="D112" s="39" t="str">
        <f>VLOOKUP(C112,_RESOURCE_MAP[],2,FALSE)</f>
        <v>Firewall Scheduler</v>
      </c>
      <c r="E112" s="26">
        <f t="shared" si="4"/>
        <v>3</v>
      </c>
      <c r="F112" s="39" t="str">
        <f t="shared" si="5"/>
        <v>SERVICES_LOCAL_FIREWALL_SCHEDULER_</v>
      </c>
      <c r="G112" s="27" t="s">
        <v>370</v>
      </c>
      <c r="H112" s="39" t="str">
        <f t="shared" si="6"/>
        <v>SERVICES_LOCAL_FIREWALL_SCHEDULER_MODIFIED</v>
      </c>
      <c r="I112" s="42" t="s">
        <v>1</v>
      </c>
      <c r="J112" s="27" t="s">
        <v>1</v>
      </c>
      <c r="K112" s="39" t="str">
        <f t="shared" si="7"/>
        <v>{
  "Header": {
    "Code": 3,
    "Name": "SERVICES_LOCAL_FIREWALL_SCHEDULER_MODIFIED"
  }
}</v>
      </c>
      <c r="L112" s="88" t="str">
        <f>CONCATENATE("Raised when ",VLOOKUP(G112,_EVENTS_DESCRIPTION_MAP[],2,FALSE)," ",D112," ",VLOOKUP(G112,_EVENTS_DESCRIPTION_MAP[],3,FALSE),".")</f>
        <v>Raised when an existing Firewall Scheduler is modified. Updating the administrative state should also result in the event being triggered.</v>
      </c>
    </row>
    <row r="113" spans="1:12" x14ac:dyDescent="0.25">
      <c r="A113" s="40">
        <f>VLOOKUP(C113,_RESOURCE_MAP[],3,FALSE)</f>
        <v>2</v>
      </c>
      <c r="B113" s="25" t="str">
        <f>IFERROR(VLOOKUP(C113,_PACKAGES_MAP[],3,FALSE),"-")</f>
        <v>-</v>
      </c>
      <c r="C113" s="27" t="s">
        <v>1521</v>
      </c>
      <c r="D113" s="39" t="str">
        <f>VLOOKUP(C113,_RESOURCE_MAP[],2,FALSE)</f>
        <v>HostManager</v>
      </c>
      <c r="E113" s="26">
        <f t="shared" si="4"/>
        <v>1</v>
      </c>
      <c r="F113" s="39" t="str">
        <f t="shared" si="5"/>
        <v>SERVICES_LOCAL_HOSTMANAGER_</v>
      </c>
      <c r="G113" s="27" t="s">
        <v>372</v>
      </c>
      <c r="H113" s="39" t="str">
        <f t="shared" si="6"/>
        <v>SERVICES_LOCAL_HOSTMANAGER_ENABLED</v>
      </c>
      <c r="I113" s="42" t="s">
        <v>1</v>
      </c>
      <c r="J113" s="27" t="s">
        <v>1</v>
      </c>
      <c r="K113" s="39" t="str">
        <f t="shared" si="7"/>
        <v>{
  "Header": {
    "Code": 1,
    "Name": "SERVICES_LOCAL_HOSTMANAGER_ENABLED"
  }
}</v>
      </c>
      <c r="L113" s="88" t="str">
        <f>CONCATENATE("Raised when ",VLOOKUP(G113,_EVENTS_DESCRIPTION_MAP[],2,FALSE)," ",D113," ",VLOOKUP(G113,_EVENTS_DESCRIPTION_MAP[],3,FALSE),".")</f>
        <v>Raised when an existing HostManager is enabled. This does not necessarily result from a configuration change of the administrative state field, but rather when it becomes operationally active.</v>
      </c>
    </row>
    <row r="114" spans="1:12" s="1" customFormat="1" x14ac:dyDescent="0.25">
      <c r="A114" s="40">
        <f>VLOOKUP(C114,_RESOURCE_MAP[],3,FALSE)</f>
        <v>2</v>
      </c>
      <c r="B114" s="25" t="str">
        <f>IFERROR(VLOOKUP(C114,_PACKAGES_MAP[],3,FALSE),"-")</f>
        <v>-</v>
      </c>
      <c r="C114" s="27" t="s">
        <v>1521</v>
      </c>
      <c r="D114" s="39" t="str">
        <f>VLOOKUP(C114,_RESOURCE_MAP[],2,FALSE)</f>
        <v>HostManager</v>
      </c>
      <c r="E114" s="26">
        <f t="shared" si="4"/>
        <v>2</v>
      </c>
      <c r="F114" s="39" t="str">
        <f t="shared" si="5"/>
        <v>SERVICES_LOCAL_HOSTMANAGER_</v>
      </c>
      <c r="G114" s="27" t="s">
        <v>373</v>
      </c>
      <c r="H114" s="39" t="str">
        <f t="shared" si="6"/>
        <v>SERVICES_LOCAL_HOSTMANAGER_DISABLED</v>
      </c>
      <c r="I114" s="42" t="s">
        <v>1</v>
      </c>
      <c r="J114" s="27" t="s">
        <v>1</v>
      </c>
      <c r="K114" s="39" t="str">
        <f t="shared" si="7"/>
        <v>{
  "Header": {
    "Code": 2,
    "Name": "SERVICES_LOCAL_HOSTMANAGER_DISABLED"
  }
}</v>
      </c>
      <c r="L114" s="88" t="str">
        <f>CONCATENATE("Raised when ",VLOOKUP(G114,_EVENTS_DESCRIPTION_MAP[],2,FALSE)," ",D114," ",VLOOKUP(G114,_EVENTS_DESCRIPTION_MAP[],3,FALSE),".")</f>
        <v>Raised when an existing HostManager is disabled. This does not necessarily result from a configuration change of the administrative state field, but rather when it becomes operationally inactive or fails to start.</v>
      </c>
    </row>
    <row r="115" spans="1:12" s="1" customFormat="1" x14ac:dyDescent="0.25">
      <c r="A115" s="40">
        <f>VLOOKUP(C115,_RESOURCE_MAP[],3,FALSE)</f>
        <v>2</v>
      </c>
      <c r="B115" s="25" t="str">
        <f>IFERROR(VLOOKUP(C115,_PACKAGES_MAP[],3,FALSE),"-")</f>
        <v>-</v>
      </c>
      <c r="C115" s="27" t="s">
        <v>1521</v>
      </c>
      <c r="D115" s="39" t="str">
        <f>VLOOKUP(C115,_RESOURCE_MAP[],2,FALSE)</f>
        <v>HostManager</v>
      </c>
      <c r="E115" s="26">
        <f t="shared" si="4"/>
        <v>3</v>
      </c>
      <c r="F115" s="39" t="str">
        <f t="shared" si="5"/>
        <v>SERVICES_LOCAL_HOSTMANAGER_</v>
      </c>
      <c r="G115" s="27" t="s">
        <v>370</v>
      </c>
      <c r="H115" s="39" t="str">
        <f t="shared" si="6"/>
        <v>SERVICES_LOCAL_HOSTMANAGER_MODIFIED</v>
      </c>
      <c r="I115" s="42" t="s">
        <v>1</v>
      </c>
      <c r="J115" s="27" t="s">
        <v>1</v>
      </c>
      <c r="K115" s="39" t="str">
        <f t="shared" si="7"/>
        <v>{
  "Header": {
    "Code": 3,
    "Name": "SERVICES_LOCAL_HOSTMANAGER_MODIFIED"
  }
}</v>
      </c>
      <c r="L115" s="88" t="str">
        <f>CONCATENATE("Raised when ",VLOOKUP(G115,_EVENTS_DESCRIPTION_MAP[],2,FALSE)," ",D115," ",VLOOKUP(G115,_EVENTS_DESCRIPTION_MAP[],3,FALSE),".")</f>
        <v>Raised when an existing HostManager is modified. Updating the administrative state should also result in the event being triggered.</v>
      </c>
    </row>
    <row r="116" spans="1:12" s="1" customFormat="1" x14ac:dyDescent="0.25">
      <c r="A116" s="40">
        <f>VLOOKUP(C116,_RESOURCE_MAP[],3,FALSE)</f>
        <v>2</v>
      </c>
      <c r="B116" s="25" t="str">
        <f>IFERROR(VLOOKUP(C116,_PACKAGES_MAP[],3,FALSE),"-")</f>
        <v>-</v>
      </c>
      <c r="C116" s="27" t="s">
        <v>1521</v>
      </c>
      <c r="D116" s="39" t="str">
        <f>VLOOKUP(C116,_RESOURCE_MAP[],2,FALSE)</f>
        <v>HostManager</v>
      </c>
      <c r="E116" s="26">
        <f t="shared" si="4"/>
        <v>4</v>
      </c>
      <c r="F116" s="39" t="str">
        <f t="shared" si="5"/>
        <v>SERVICES_LOCAL_HOSTMANAGER_</v>
      </c>
      <c r="G116" s="27" t="s">
        <v>413</v>
      </c>
      <c r="H116" s="39" t="str">
        <f t="shared" si="6"/>
        <v>SERVICES_LOCAL_HOSTMANAGER_HOST_ADDED</v>
      </c>
      <c r="I116" s="42" t="s">
        <v>1</v>
      </c>
      <c r="J116" s="27" t="s">
        <v>1534</v>
      </c>
      <c r="K116" s="39" t="str">
        <f t="shared" si="7"/>
        <v>{
  "Header": {
    "Code": 4,
    "Name": "SERVICES_LOCAL_HOSTMANAGER_HOST_ADDED"
  },
  "Body": {
    "HostId": "Services.Local.HostManager.Hosts.{HostId}"
  }
}</v>
      </c>
      <c r="L116" s="88" t="str">
        <f>CONCATENATE("Raised when ",VLOOKUP(G116,_EVENTS_DESCRIPTION_MAP[],2,FALSE)," ",D116," ",VLOOKUP(G116,_EVENTS_DESCRIPTION_MAP[],3,FALSE),".")</f>
        <v>Raised when a new HostManager Host is added.</v>
      </c>
    </row>
    <row r="117" spans="1:12" s="1" customFormat="1" x14ac:dyDescent="0.25">
      <c r="A117" s="40">
        <f>VLOOKUP(C117,_RESOURCE_MAP[],3,FALSE)</f>
        <v>2</v>
      </c>
      <c r="B117" s="25" t="str">
        <f>IFERROR(VLOOKUP(C117,_PACKAGES_MAP[],3,FALSE),"-")</f>
        <v>-</v>
      </c>
      <c r="C117" s="27" t="s">
        <v>1521</v>
      </c>
      <c r="D117" s="39" t="str">
        <f>VLOOKUP(C117,_RESOURCE_MAP[],2,FALSE)</f>
        <v>HostManager</v>
      </c>
      <c r="E117" s="26">
        <f t="shared" si="4"/>
        <v>5</v>
      </c>
      <c r="F117" s="39" t="str">
        <f t="shared" si="5"/>
        <v>SERVICES_LOCAL_HOSTMANAGER_</v>
      </c>
      <c r="G117" s="27" t="s">
        <v>415</v>
      </c>
      <c r="H117" s="39" t="str">
        <f t="shared" si="6"/>
        <v>SERVICES_LOCAL_HOSTMANAGER_HOST_DELETED</v>
      </c>
      <c r="I117" s="42" t="s">
        <v>1</v>
      </c>
      <c r="J117" s="27" t="s">
        <v>1534</v>
      </c>
      <c r="K117" s="39" t="str">
        <f t="shared" si="7"/>
        <v>{
  "Header": {
    "Code": 5,
    "Name": "SERVICES_LOCAL_HOSTMANAGER_HOST_DELETED"
  },
  "Body": {
    "HostId": "Services.Local.HostManager.Hosts.{HostId}"
  }
}</v>
      </c>
      <c r="L117" s="88" t="str">
        <f>CONCATENATE("Raised when ",VLOOKUP(G117,_EVENTS_DESCRIPTION_MAP[],2,FALSE)," ",D117," ",VLOOKUP(G117,_EVENTS_DESCRIPTION_MAP[],3,FALSE),".")</f>
        <v>Raised when an existing HostManager Host is deleted.</v>
      </c>
    </row>
    <row r="118" spans="1:12" s="1" customFormat="1" x14ac:dyDescent="0.25">
      <c r="A118" s="40">
        <f>VLOOKUP(C118,_RESOURCE_MAP[],3,FALSE)</f>
        <v>2</v>
      </c>
      <c r="B118" s="25" t="str">
        <f>IFERROR(VLOOKUP(C118,_PACKAGES_MAP[],3,FALSE),"-")</f>
        <v>-</v>
      </c>
      <c r="C118" s="27" t="s">
        <v>1521</v>
      </c>
      <c r="D118" s="39" t="str">
        <f>VLOOKUP(C118,_RESOURCE_MAP[],2,FALSE)</f>
        <v>HostManager</v>
      </c>
      <c r="E118" s="26">
        <f t="shared" si="4"/>
        <v>6</v>
      </c>
      <c r="F118" s="39" t="str">
        <f t="shared" si="5"/>
        <v>SERVICES_LOCAL_HOSTMANAGER_</v>
      </c>
      <c r="G118" s="27" t="s">
        <v>414</v>
      </c>
      <c r="H118" s="39" t="str">
        <f t="shared" si="6"/>
        <v>SERVICES_LOCAL_HOSTMANAGER_HOST_MODIFIED</v>
      </c>
      <c r="I118" s="42" t="s">
        <v>1</v>
      </c>
      <c r="J118" s="27" t="s">
        <v>1534</v>
      </c>
      <c r="K118" s="39" t="str">
        <f t="shared" si="7"/>
        <v>{
  "Header": {
    "Code": 6,
    "Name": "SERVICES_LOCAL_HOSTMANAGER_HOST_MODIFIED"
  },
  "Body": {
    "HostId": "Services.Local.HostManager.Hosts.{HostId}"
  }
}</v>
      </c>
      <c r="L118" s="88" t="str">
        <f>CONCATENATE("Raised when ",VLOOKUP(G118,_EVENTS_DESCRIPTION_MAP[],2,FALSE)," ",D118," ",VLOOKUP(G118,_EVENTS_DESCRIPTION_MAP[],3,FALSE),".")</f>
        <v>Raised when an existing HostManager Host is modified. Updating the administrative state should also result in the event being triggered.</v>
      </c>
    </row>
    <row r="119" spans="1:12" s="1" customFormat="1" x14ac:dyDescent="0.25">
      <c r="A119" s="40">
        <f>VLOOKUP(C119,_RESOURCE_MAP[],3,FALSE)</f>
        <v>2</v>
      </c>
      <c r="B119" s="25" t="str">
        <f>IFERROR(VLOOKUP(C119,_PACKAGES_MAP[],3,FALSE),"-")</f>
        <v>-</v>
      </c>
      <c r="C119" s="27" t="s">
        <v>43</v>
      </c>
      <c r="D119" s="39" t="str">
        <f>VLOOKUP(C119,_RESOURCE_MAP[],2,FALSE)</f>
        <v>DLNA Media Server</v>
      </c>
      <c r="E119" s="26">
        <f t="shared" si="4"/>
        <v>1</v>
      </c>
      <c r="F119" s="39" t="str">
        <f t="shared" si="5"/>
        <v>SERVICES_LOCAL_MEDIA_DLNA_</v>
      </c>
      <c r="G119" s="27" t="s">
        <v>373</v>
      </c>
      <c r="H119" s="39" t="str">
        <f t="shared" si="6"/>
        <v>SERVICES_LOCAL_MEDIA_DLNA_DISABLED</v>
      </c>
      <c r="I119" s="42" t="s">
        <v>1</v>
      </c>
      <c r="J119" s="27" t="s">
        <v>1</v>
      </c>
      <c r="K119" s="39" t="str">
        <f t="shared" si="7"/>
        <v>{
  "Header": {
    "Code": 1,
    "Name": "SERVICES_LOCAL_MEDIA_DLNA_DISABLED"
  }
}</v>
      </c>
      <c r="L119" s="88" t="str">
        <f>CONCATENATE("Raised when ",VLOOKUP(G119,_EVENTS_DESCRIPTION_MAP[],2,FALSE)," ",D119," ",VLOOKUP(G119,_EVENTS_DESCRIPTION_MAP[],3,FALSE),".")</f>
        <v>Raised when an existing DLNA Media Server is disabled. This does not necessarily result from a configuration change of the administrative state field, but rather when it becomes operationally inactive or fails to start.</v>
      </c>
    </row>
    <row r="120" spans="1:12" x14ac:dyDescent="0.25">
      <c r="A120" s="40">
        <f>VLOOKUP(C120,_RESOURCE_MAP[],3,FALSE)</f>
        <v>2</v>
      </c>
      <c r="B120" s="25" t="str">
        <f>IFERROR(VLOOKUP(C120,_PACKAGES_MAP[],3,FALSE),"-")</f>
        <v>-</v>
      </c>
      <c r="C120" s="27" t="s">
        <v>43</v>
      </c>
      <c r="D120" s="39" t="str">
        <f>VLOOKUP(C120,_RESOURCE_MAP[],2,FALSE)</f>
        <v>DLNA Media Server</v>
      </c>
      <c r="E120" s="26">
        <f t="shared" si="4"/>
        <v>2</v>
      </c>
      <c r="F120" s="39" t="str">
        <f t="shared" si="5"/>
        <v>SERVICES_LOCAL_MEDIA_DLNA_</v>
      </c>
      <c r="G120" s="27" t="s">
        <v>372</v>
      </c>
      <c r="H120" s="39" t="str">
        <f t="shared" si="6"/>
        <v>SERVICES_LOCAL_MEDIA_DLNA_ENABLED</v>
      </c>
      <c r="I120" s="42" t="s">
        <v>1</v>
      </c>
      <c r="J120" s="27" t="s">
        <v>1</v>
      </c>
      <c r="K120" s="39" t="str">
        <f t="shared" si="7"/>
        <v>{
  "Header": {
    "Code": 2,
    "Name": "SERVICES_LOCAL_MEDIA_DLNA_ENABLED"
  }
}</v>
      </c>
      <c r="L120" s="88" t="str">
        <f>CONCATENATE("Raised when ",VLOOKUP(G120,_EVENTS_DESCRIPTION_MAP[],2,FALSE)," ",D120," ",VLOOKUP(G120,_EVENTS_DESCRIPTION_MAP[],3,FALSE),".")</f>
        <v>Raised when an existing DLNA Media Server is enabled. This does not necessarily result from a configuration change of the administrative state field, but rather when it becomes operationally active.</v>
      </c>
    </row>
    <row r="121" spans="1:12" x14ac:dyDescent="0.25">
      <c r="A121" s="40">
        <f>VLOOKUP(C121,_RESOURCE_MAP[],3,FALSE)</f>
        <v>2</v>
      </c>
      <c r="B121" s="25" t="str">
        <f>IFERROR(VLOOKUP(C121,_PACKAGES_MAP[],3,FALSE),"-")</f>
        <v>-</v>
      </c>
      <c r="C121" s="27" t="s">
        <v>43</v>
      </c>
      <c r="D121" s="39" t="str">
        <f>VLOOKUP(C121,_RESOURCE_MAP[],2,FALSE)</f>
        <v>DLNA Media Server</v>
      </c>
      <c r="E121" s="26">
        <f t="shared" si="4"/>
        <v>3</v>
      </c>
      <c r="F121" s="39" t="str">
        <f t="shared" si="5"/>
        <v>SERVICES_LOCAL_MEDIA_DLNA_</v>
      </c>
      <c r="G121" s="27" t="s">
        <v>370</v>
      </c>
      <c r="H121" s="39" t="str">
        <f t="shared" si="6"/>
        <v>SERVICES_LOCAL_MEDIA_DLNA_MODIFIED</v>
      </c>
      <c r="I121" s="42" t="s">
        <v>1</v>
      </c>
      <c r="J121" s="27" t="s">
        <v>1</v>
      </c>
      <c r="K121" s="39" t="str">
        <f t="shared" si="7"/>
        <v>{
  "Header": {
    "Code": 3,
    "Name": "SERVICES_LOCAL_MEDIA_DLNA_MODIFIED"
  }
}</v>
      </c>
      <c r="L121" s="88" t="str">
        <f>CONCATENATE("Raised when ",VLOOKUP(G121,_EVENTS_DESCRIPTION_MAP[],2,FALSE)," ",D121," ",VLOOKUP(G121,_EVENTS_DESCRIPTION_MAP[],3,FALSE),".")</f>
        <v>Raised when an existing DLNA Media Server is modified. Updating the administrative state should also result in the event being triggered.</v>
      </c>
    </row>
    <row r="122" spans="1:12" x14ac:dyDescent="0.25">
      <c r="A122" s="40">
        <f>VLOOKUP(C122,_RESOURCE_MAP[],3,FALSE)</f>
        <v>2</v>
      </c>
      <c r="B122" s="25" t="str">
        <f>IFERROR(VLOOKUP(C122,_PACKAGES_MAP[],3,FALSE),"-")</f>
        <v>-</v>
      </c>
      <c r="C122" s="27" t="s">
        <v>42</v>
      </c>
      <c r="D122" s="39" t="str">
        <f>VLOOKUP(C122,_RESOURCE_MAP[],2,FALSE)</f>
        <v>FTP Server</v>
      </c>
      <c r="E122" s="26">
        <f t="shared" si="4"/>
        <v>1</v>
      </c>
      <c r="F122" s="39" t="str">
        <f t="shared" si="5"/>
        <v>SERVICES_LOCAL_MEDIA_FTP_</v>
      </c>
      <c r="G122" s="27" t="s">
        <v>373</v>
      </c>
      <c r="H122" s="39" t="str">
        <f t="shared" si="6"/>
        <v>SERVICES_LOCAL_MEDIA_FTP_DISABLED</v>
      </c>
      <c r="I122" s="42" t="s">
        <v>1</v>
      </c>
      <c r="J122" s="27" t="s">
        <v>1</v>
      </c>
      <c r="K122" s="39" t="str">
        <f t="shared" si="7"/>
        <v>{
  "Header": {
    "Code": 1,
    "Name": "SERVICES_LOCAL_MEDIA_FTP_DISABLED"
  }
}</v>
      </c>
      <c r="L122" s="88" t="str">
        <f>CONCATENATE("Raised when ",VLOOKUP(G122,_EVENTS_DESCRIPTION_MAP[],2,FALSE)," ",D122," ",VLOOKUP(G122,_EVENTS_DESCRIPTION_MAP[],3,FALSE),".")</f>
        <v>Raised when an existing FTP Server is disabled. This does not necessarily result from a configuration change of the administrative state field, but rather when it becomes operationally inactive or fails to start.</v>
      </c>
    </row>
    <row r="123" spans="1:12" x14ac:dyDescent="0.25">
      <c r="A123" s="40">
        <f>VLOOKUP(C123,_RESOURCE_MAP[],3,FALSE)</f>
        <v>2</v>
      </c>
      <c r="B123" s="25" t="str">
        <f>IFERROR(VLOOKUP(C123,_PACKAGES_MAP[],3,FALSE),"-")</f>
        <v>-</v>
      </c>
      <c r="C123" s="27" t="s">
        <v>42</v>
      </c>
      <c r="D123" s="39" t="str">
        <f>VLOOKUP(C123,_RESOURCE_MAP[],2,FALSE)</f>
        <v>FTP Server</v>
      </c>
      <c r="E123" s="26">
        <f t="shared" si="4"/>
        <v>2</v>
      </c>
      <c r="F123" s="39" t="str">
        <f t="shared" si="5"/>
        <v>SERVICES_LOCAL_MEDIA_FTP_</v>
      </c>
      <c r="G123" s="27" t="s">
        <v>372</v>
      </c>
      <c r="H123" s="39" t="str">
        <f t="shared" si="6"/>
        <v>SERVICES_LOCAL_MEDIA_FTP_ENABLED</v>
      </c>
      <c r="I123" s="42" t="s">
        <v>1</v>
      </c>
      <c r="J123" s="27" t="s">
        <v>1</v>
      </c>
      <c r="K123" s="39" t="str">
        <f t="shared" si="7"/>
        <v>{
  "Header": {
    "Code": 2,
    "Name": "SERVICES_LOCAL_MEDIA_FTP_ENABLED"
  }
}</v>
      </c>
      <c r="L123" s="88" t="str">
        <f>CONCATENATE("Raised when ",VLOOKUP(G123,_EVENTS_DESCRIPTION_MAP[],2,FALSE)," ",D123," ",VLOOKUP(G123,_EVENTS_DESCRIPTION_MAP[],3,FALSE),".")</f>
        <v>Raised when an existing FTP Server is enabled. This does not necessarily result from a configuration change of the administrative state field, but rather when it becomes operationally active.</v>
      </c>
    </row>
    <row r="124" spans="1:12" x14ac:dyDescent="0.25">
      <c r="A124" s="40">
        <f>VLOOKUP(C124,_RESOURCE_MAP[],3,FALSE)</f>
        <v>2</v>
      </c>
      <c r="B124" s="25" t="str">
        <f>IFERROR(VLOOKUP(C124,_PACKAGES_MAP[],3,FALSE),"-")</f>
        <v>-</v>
      </c>
      <c r="C124" s="27" t="s">
        <v>42</v>
      </c>
      <c r="D124" s="39" t="str">
        <f>VLOOKUP(C124,_RESOURCE_MAP[],2,FALSE)</f>
        <v>FTP Server</v>
      </c>
      <c r="E124" s="26">
        <f t="shared" si="4"/>
        <v>3</v>
      </c>
      <c r="F124" s="39" t="str">
        <f t="shared" si="5"/>
        <v>SERVICES_LOCAL_MEDIA_FTP_</v>
      </c>
      <c r="G124" s="27" t="s">
        <v>370</v>
      </c>
      <c r="H124" s="39" t="str">
        <f t="shared" si="6"/>
        <v>SERVICES_LOCAL_MEDIA_FTP_MODIFIED</v>
      </c>
      <c r="I124" s="42" t="s">
        <v>1</v>
      </c>
      <c r="J124" s="27" t="s">
        <v>1</v>
      </c>
      <c r="K124" s="39" t="str">
        <f t="shared" si="7"/>
        <v>{
  "Header": {
    "Code": 3,
    "Name": "SERVICES_LOCAL_MEDIA_FTP_MODIFIED"
  }
}</v>
      </c>
      <c r="L124" s="88" t="str">
        <f>CONCATENATE("Raised when ",VLOOKUP(G124,_EVENTS_DESCRIPTION_MAP[],2,FALSE)," ",D124," ",VLOOKUP(G124,_EVENTS_DESCRIPTION_MAP[],3,FALSE),".")</f>
        <v>Raised when an existing FTP Server is modified. Updating the administrative state should also result in the event being triggered.</v>
      </c>
    </row>
    <row r="125" spans="1:12" x14ac:dyDescent="0.25">
      <c r="A125" s="40">
        <f>VLOOKUP(C125,_RESOURCE_MAP[],3,FALSE)</f>
        <v>2</v>
      </c>
      <c r="B125" s="25" t="str">
        <f>IFERROR(VLOOKUP(C125,_PACKAGES_MAP[],3,FALSE),"-")</f>
        <v>-</v>
      </c>
      <c r="C125" s="27" t="s">
        <v>44</v>
      </c>
      <c r="D125" s="39" t="str">
        <f>VLOOKUP(C125,_RESOURCE_MAP[],2,FALSE)</f>
        <v>SMB Server</v>
      </c>
      <c r="E125" s="26">
        <f t="shared" si="4"/>
        <v>1</v>
      </c>
      <c r="F125" s="39" t="str">
        <f t="shared" si="5"/>
        <v>SERVICES_LOCAL_MEDIA_SMB_</v>
      </c>
      <c r="G125" s="27" t="s">
        <v>373</v>
      </c>
      <c r="H125" s="39" t="str">
        <f t="shared" si="6"/>
        <v>SERVICES_LOCAL_MEDIA_SMB_DISABLED</v>
      </c>
      <c r="I125" s="42" t="s">
        <v>1</v>
      </c>
      <c r="J125" s="27" t="s">
        <v>1</v>
      </c>
      <c r="K125" s="39" t="str">
        <f t="shared" si="7"/>
        <v>{
  "Header": {
    "Code": 1,
    "Name": "SERVICES_LOCAL_MEDIA_SMB_DISABLED"
  }
}</v>
      </c>
      <c r="L125" s="88" t="str">
        <f>CONCATENATE("Raised when ",VLOOKUP(G125,_EVENTS_DESCRIPTION_MAP[],2,FALSE)," ",D125," ",VLOOKUP(G125,_EVENTS_DESCRIPTION_MAP[],3,FALSE),".")</f>
        <v>Raised when an existing SMB Server is disabled. This does not necessarily result from a configuration change of the administrative state field, but rather when it becomes operationally inactive or fails to start.</v>
      </c>
    </row>
    <row r="126" spans="1:12" x14ac:dyDescent="0.25">
      <c r="A126" s="40">
        <f>VLOOKUP(C126,_RESOURCE_MAP[],3,FALSE)</f>
        <v>2</v>
      </c>
      <c r="B126" s="25" t="str">
        <f>IFERROR(VLOOKUP(C126,_PACKAGES_MAP[],3,FALSE),"-")</f>
        <v>-</v>
      </c>
      <c r="C126" s="27" t="s">
        <v>44</v>
      </c>
      <c r="D126" s="39" t="str">
        <f>VLOOKUP(C126,_RESOURCE_MAP[],2,FALSE)</f>
        <v>SMB Server</v>
      </c>
      <c r="E126" s="26">
        <f t="shared" si="4"/>
        <v>2</v>
      </c>
      <c r="F126" s="39" t="str">
        <f t="shared" si="5"/>
        <v>SERVICES_LOCAL_MEDIA_SMB_</v>
      </c>
      <c r="G126" s="27" t="s">
        <v>372</v>
      </c>
      <c r="H126" s="39" t="str">
        <f t="shared" si="6"/>
        <v>SERVICES_LOCAL_MEDIA_SMB_ENABLED</v>
      </c>
      <c r="I126" s="42" t="s">
        <v>1</v>
      </c>
      <c r="J126" s="27" t="s">
        <v>1</v>
      </c>
      <c r="K126" s="39" t="str">
        <f t="shared" si="7"/>
        <v>{
  "Header": {
    "Code": 2,
    "Name": "SERVICES_LOCAL_MEDIA_SMB_ENABLED"
  }
}</v>
      </c>
      <c r="L126" s="88" t="str">
        <f>CONCATENATE("Raised when ",VLOOKUP(G126,_EVENTS_DESCRIPTION_MAP[],2,FALSE)," ",D126," ",VLOOKUP(G126,_EVENTS_DESCRIPTION_MAP[],3,FALSE),".")</f>
        <v>Raised when an existing SMB Server is enabled. This does not necessarily result from a configuration change of the administrative state field, but rather when it becomes operationally active.</v>
      </c>
    </row>
    <row r="127" spans="1:12" x14ac:dyDescent="0.25">
      <c r="A127" s="40">
        <f>VLOOKUP(C127,_RESOURCE_MAP[],3,FALSE)</f>
        <v>2</v>
      </c>
      <c r="B127" s="25" t="str">
        <f>IFERROR(VLOOKUP(C127,_PACKAGES_MAP[],3,FALSE),"-")</f>
        <v>-</v>
      </c>
      <c r="C127" s="27" t="s">
        <v>44</v>
      </c>
      <c r="D127" s="39" t="str">
        <f>VLOOKUP(C127,_RESOURCE_MAP[],2,FALSE)</f>
        <v>SMB Server</v>
      </c>
      <c r="E127" s="26">
        <f t="shared" si="4"/>
        <v>3</v>
      </c>
      <c r="F127" s="39" t="str">
        <f t="shared" si="5"/>
        <v>SERVICES_LOCAL_MEDIA_SMB_</v>
      </c>
      <c r="G127" s="27" t="s">
        <v>370</v>
      </c>
      <c r="H127" s="39" t="str">
        <f t="shared" si="6"/>
        <v>SERVICES_LOCAL_MEDIA_SMB_MODIFIED</v>
      </c>
      <c r="I127" s="42" t="s">
        <v>1</v>
      </c>
      <c r="J127" s="27" t="s">
        <v>1</v>
      </c>
      <c r="K127" s="39" t="str">
        <f t="shared" si="7"/>
        <v>{
  "Header": {
    "Code": 3,
    "Name": "SERVICES_LOCAL_MEDIA_SMB_MODIFIED"
  }
}</v>
      </c>
      <c r="L127" s="88" t="str">
        <f>CONCATENATE("Raised when ",VLOOKUP(G127,_EVENTS_DESCRIPTION_MAP[],2,FALSE)," ",D127," ",VLOOKUP(G127,_EVENTS_DESCRIPTION_MAP[],3,FALSE),".")</f>
        <v>Raised when an existing SMB Server is modified. Updating the administrative state should also result in the event being triggered.</v>
      </c>
    </row>
    <row r="128" spans="1:12" x14ac:dyDescent="0.25">
      <c r="A128" s="40">
        <f>VLOOKUP(C128,_RESOURCE_MAP[],3,FALSE)</f>
        <v>2</v>
      </c>
      <c r="B128" s="25" t="str">
        <f>IFERROR(VLOOKUP(C128,_PACKAGES_MAP[],3,FALSE),"-")</f>
        <v>-</v>
      </c>
      <c r="C128" s="27" t="s">
        <v>44</v>
      </c>
      <c r="D128" s="39" t="str">
        <f>VLOOKUP(C128,_RESOURCE_MAP[],2,FALSE)</f>
        <v>SMB Server</v>
      </c>
      <c r="E128" s="26">
        <f t="shared" si="4"/>
        <v>4</v>
      </c>
      <c r="F128" s="39" t="str">
        <f t="shared" si="5"/>
        <v>SERVICES_LOCAL_MEDIA_SMB_</v>
      </c>
      <c r="G128" s="27" t="s">
        <v>388</v>
      </c>
      <c r="H128" s="39" t="str">
        <f t="shared" si="6"/>
        <v>SERVICES_LOCAL_MEDIA_SMB_SHARE_ADDED</v>
      </c>
      <c r="I128" s="42" t="s">
        <v>1</v>
      </c>
      <c r="J128" s="27" t="s">
        <v>1345</v>
      </c>
      <c r="K128" s="39" t="str">
        <f t="shared" si="7"/>
        <v>{
  "Header": {
    "Code": 4,
    "Name": "SERVICES_LOCAL_MEDIA_SMB_SHARE_ADDED"
  },
  "Body": {
    "ShareId": "Services.Local.Media.SMB.Shares.0"
  }
}</v>
      </c>
      <c r="L128" s="88" t="str">
        <f>CONCATENATE("Raised when ",VLOOKUP(G128,_EVENTS_DESCRIPTION_MAP[],2,FALSE)," ",D128," ",VLOOKUP(G128,_EVENTS_DESCRIPTION_MAP[],3,FALSE),".")</f>
        <v>Raised when a new SMB Server Network Share is added.</v>
      </c>
    </row>
    <row r="129" spans="1:12" x14ac:dyDescent="0.25">
      <c r="A129" s="40">
        <f>VLOOKUP(C129,_RESOURCE_MAP[],3,FALSE)</f>
        <v>2</v>
      </c>
      <c r="B129" s="25" t="str">
        <f>IFERROR(VLOOKUP(C129,_PACKAGES_MAP[],3,FALSE),"-")</f>
        <v>-</v>
      </c>
      <c r="C129" s="27" t="s">
        <v>44</v>
      </c>
      <c r="D129" s="39" t="str">
        <f>VLOOKUP(C129,_RESOURCE_MAP[],2,FALSE)</f>
        <v>SMB Server</v>
      </c>
      <c r="E129" s="26">
        <f t="shared" si="4"/>
        <v>5</v>
      </c>
      <c r="F129" s="39" t="str">
        <f t="shared" si="5"/>
        <v>SERVICES_LOCAL_MEDIA_SMB_</v>
      </c>
      <c r="G129" s="27" t="s">
        <v>387</v>
      </c>
      <c r="H129" s="39" t="str">
        <f t="shared" si="6"/>
        <v>SERVICES_LOCAL_MEDIA_SMB_SHARE_DELETED</v>
      </c>
      <c r="I129" s="42" t="s">
        <v>1</v>
      </c>
      <c r="J129" s="27" t="s">
        <v>1345</v>
      </c>
      <c r="K129" s="39" t="str">
        <f t="shared" si="7"/>
        <v>{
  "Header": {
    "Code": 5,
    "Name": "SERVICES_LOCAL_MEDIA_SMB_SHARE_DELETED"
  },
  "Body": {
    "ShareId": "Services.Local.Media.SMB.Shares.0"
  }
}</v>
      </c>
      <c r="L129" s="88" t="str">
        <f>CONCATENATE("Raised when ",VLOOKUP(G129,_EVENTS_DESCRIPTION_MAP[],2,FALSE)," ",D129," ",VLOOKUP(G129,_EVENTS_DESCRIPTION_MAP[],3,FALSE),".")</f>
        <v>Raised when an existing SMB Server Network Share is deleted.</v>
      </c>
    </row>
    <row r="130" spans="1:12" x14ac:dyDescent="0.25">
      <c r="A130" s="40">
        <f>VLOOKUP(C130,_RESOURCE_MAP[],3,FALSE)</f>
        <v>2</v>
      </c>
      <c r="B130" s="25" t="str">
        <f>IFERROR(VLOOKUP(C130,_PACKAGES_MAP[],3,FALSE),"-")</f>
        <v>-</v>
      </c>
      <c r="C130" s="27" t="s">
        <v>44</v>
      </c>
      <c r="D130" s="39" t="str">
        <f>VLOOKUP(C130,_RESOURCE_MAP[],2,FALSE)</f>
        <v>SMB Server</v>
      </c>
      <c r="E130" s="26">
        <f t="shared" ref="E130:E193" si="8">IF(C130&lt;&gt;C129,1,E129+1)</f>
        <v>6</v>
      </c>
      <c r="F130" s="39" t="str">
        <f t="shared" ref="F130:F193" si="9">CONCATENATE(SUBSTITUTE(UPPER(C130),".","_"),"_")</f>
        <v>SERVICES_LOCAL_MEDIA_SMB_</v>
      </c>
      <c r="G130" s="27" t="s">
        <v>389</v>
      </c>
      <c r="H130" s="39" t="str">
        <f t="shared" ref="H130:H193" si="10">CONCATENATE(F130,G130)</f>
        <v>SERVICES_LOCAL_MEDIA_SMB_SHARE_MODIFIED</v>
      </c>
      <c r="I130" s="42" t="s">
        <v>1</v>
      </c>
      <c r="J130" s="27" t="s">
        <v>1345</v>
      </c>
      <c r="K130" s="39" t="str">
        <f t="shared" si="7"/>
        <v>{
  "Header": {
    "Code": 6,
    "Name": "SERVICES_LOCAL_MEDIA_SMB_SHARE_MODIFIED"
  },
  "Body": {
    "ShareId": "Services.Local.Media.SMB.Shares.0"
  }
}</v>
      </c>
      <c r="L130" s="88" t="str">
        <f>CONCATENATE("Raised when ",VLOOKUP(G130,_EVENTS_DESCRIPTION_MAP[],2,FALSE)," ",D130," ",VLOOKUP(G130,_EVENTS_DESCRIPTION_MAP[],3,FALSE),".")</f>
        <v>Raised when an existing SMB Server Network Share configuration is modified. Updating the administrative state should also result in the event being triggered.</v>
      </c>
    </row>
    <row r="131" spans="1:12" x14ac:dyDescent="0.25">
      <c r="A131" s="40">
        <f>VLOOKUP(C131,_RESOURCE_MAP[],3,FALSE)</f>
        <v>2</v>
      </c>
      <c r="B131" s="25" t="str">
        <f>IFERROR(VLOOKUP(C131,_PACKAGES_MAP[],3,FALSE),"-")</f>
        <v>-</v>
      </c>
      <c r="C131" s="27" t="s">
        <v>41</v>
      </c>
      <c r="D131" s="39" t="str">
        <f>VLOOKUP(C131,_RESOURCE_MAP[],2,FALSE)</f>
        <v>UPnP AV Media Server</v>
      </c>
      <c r="E131" s="26">
        <f t="shared" si="8"/>
        <v>1</v>
      </c>
      <c r="F131" s="39" t="str">
        <f t="shared" si="9"/>
        <v>SERVICES_LOCAL_MEDIA_UPNPAV_</v>
      </c>
      <c r="G131" s="27" t="s">
        <v>373</v>
      </c>
      <c r="H131" s="39" t="str">
        <f t="shared" si="10"/>
        <v>SERVICES_LOCAL_MEDIA_UPNPAV_DISABLED</v>
      </c>
      <c r="I131" s="42" t="s">
        <v>1</v>
      </c>
      <c r="J131" s="27" t="s">
        <v>1</v>
      </c>
      <c r="K131" s="39" t="str">
        <f t="shared" ref="K131:K194" si="11">CONCATENATE("{
  ""Header"": {
    ""Code"": ",E131,",
    ""Name"": """,H131,"""",IF(I131="-","",CONCATENATE(",
    ""Reason"": """, LEFT(I131, SEARCH(",",I131,1)-1),"""")),"
  }",IF(J131="-","
}",CONCATENATE(",
  ""Body"": ",SUBSTITUTE(J131,"
","
  "),"
}")))</f>
        <v>{
  "Header": {
    "Code": 1,
    "Name": "SERVICES_LOCAL_MEDIA_UPNPAV_DISABLED"
  }
}</v>
      </c>
      <c r="L131" s="88" t="str">
        <f>CONCATENATE("Raised when ",VLOOKUP(G131,_EVENTS_DESCRIPTION_MAP[],2,FALSE)," ",D131," ",VLOOKUP(G131,_EVENTS_DESCRIPTION_MAP[],3,FALSE),".")</f>
        <v>Raised when an existing UPnP AV Media Server is disabled. This does not necessarily result from a configuration change of the administrative state field, but rather when it becomes operationally inactive or fails to start.</v>
      </c>
    </row>
    <row r="132" spans="1:12" x14ac:dyDescent="0.25">
      <c r="A132" s="40">
        <f>VLOOKUP(C132,_RESOURCE_MAP[],3,FALSE)</f>
        <v>2</v>
      </c>
      <c r="B132" s="25" t="str">
        <f>IFERROR(VLOOKUP(C132,_PACKAGES_MAP[],3,FALSE),"-")</f>
        <v>-</v>
      </c>
      <c r="C132" s="27" t="s">
        <v>41</v>
      </c>
      <c r="D132" s="39" t="str">
        <f>VLOOKUP(C132,_RESOURCE_MAP[],2,FALSE)</f>
        <v>UPnP AV Media Server</v>
      </c>
      <c r="E132" s="26">
        <f t="shared" si="8"/>
        <v>2</v>
      </c>
      <c r="F132" s="39" t="str">
        <f t="shared" si="9"/>
        <v>SERVICES_LOCAL_MEDIA_UPNPAV_</v>
      </c>
      <c r="G132" s="27" t="s">
        <v>372</v>
      </c>
      <c r="H132" s="39" t="str">
        <f t="shared" si="10"/>
        <v>SERVICES_LOCAL_MEDIA_UPNPAV_ENABLED</v>
      </c>
      <c r="I132" s="42" t="s">
        <v>1</v>
      </c>
      <c r="J132" s="27" t="s">
        <v>1</v>
      </c>
      <c r="K132" s="39" t="str">
        <f t="shared" si="11"/>
        <v>{
  "Header": {
    "Code": 2,
    "Name": "SERVICES_LOCAL_MEDIA_UPNPAV_ENABLED"
  }
}</v>
      </c>
      <c r="L132" s="88" t="str">
        <f>CONCATENATE("Raised when ",VLOOKUP(G132,_EVENTS_DESCRIPTION_MAP[],2,FALSE)," ",D132," ",VLOOKUP(G132,_EVENTS_DESCRIPTION_MAP[],3,FALSE),".")</f>
        <v>Raised when an existing UPnP AV Media Server is enabled. This does not necessarily result from a configuration change of the administrative state field, but rather when it becomes operationally active.</v>
      </c>
    </row>
    <row r="133" spans="1:12" x14ac:dyDescent="0.25">
      <c r="A133" s="40">
        <f>VLOOKUP(C133,_RESOURCE_MAP[],3,FALSE)</f>
        <v>2</v>
      </c>
      <c r="B133" s="25" t="str">
        <f>IFERROR(VLOOKUP(C133,_PACKAGES_MAP[],3,FALSE),"-")</f>
        <v>-</v>
      </c>
      <c r="C133" s="27" t="s">
        <v>41</v>
      </c>
      <c r="D133" s="39" t="str">
        <f>VLOOKUP(C133,_RESOURCE_MAP[],2,FALSE)</f>
        <v>UPnP AV Media Server</v>
      </c>
      <c r="E133" s="26">
        <f t="shared" si="8"/>
        <v>3</v>
      </c>
      <c r="F133" s="39" t="str">
        <f t="shared" si="9"/>
        <v>SERVICES_LOCAL_MEDIA_UPNPAV_</v>
      </c>
      <c r="G133" s="27" t="s">
        <v>370</v>
      </c>
      <c r="H133" s="39" t="str">
        <f t="shared" si="10"/>
        <v>SERVICES_LOCAL_MEDIA_UPNPAV_MODIFIED</v>
      </c>
      <c r="I133" s="42" t="s">
        <v>1</v>
      </c>
      <c r="J133" s="27" t="s">
        <v>1</v>
      </c>
      <c r="K133" s="39" t="str">
        <f t="shared" si="11"/>
        <v>{
  "Header": {
    "Code": 3,
    "Name": "SERVICES_LOCAL_MEDIA_UPNPAV_MODIFIED"
  }
}</v>
      </c>
      <c r="L133" s="88" t="str">
        <f>CONCATENATE("Raised when ",VLOOKUP(G133,_EVENTS_DESCRIPTION_MAP[],2,FALSE)," ",D133," ",VLOOKUP(G133,_EVENTS_DESCRIPTION_MAP[],3,FALSE),".")</f>
        <v>Raised when an existing UPnP AV Media Server is modified. Updating the administrative state should also result in the event being triggered.</v>
      </c>
    </row>
    <row r="134" spans="1:12" x14ac:dyDescent="0.25">
      <c r="A134" s="40">
        <f>VLOOKUP(C134,_RESOURCE_MAP[],3,FALSE)</f>
        <v>2</v>
      </c>
      <c r="B134" s="25" t="str">
        <f>IFERROR(VLOOKUP(C134,_PACKAGES_MAP[],3,FALSE),"-")</f>
        <v>-</v>
      </c>
      <c r="C134" s="39" t="s">
        <v>1786</v>
      </c>
      <c r="D134" s="39" t="str">
        <f>VLOOKUP(C134,_RESOURCE_MAP[],2,FALSE)</f>
        <v>PPP Client</v>
      </c>
      <c r="E134" s="26">
        <f t="shared" si="8"/>
        <v>1</v>
      </c>
      <c r="F134" s="39" t="str">
        <f t="shared" si="9"/>
        <v>SERVICES_LOCAL_PPP_CLIENT_</v>
      </c>
      <c r="G134" s="27" t="s">
        <v>368</v>
      </c>
      <c r="H134" s="39" t="str">
        <f t="shared" si="10"/>
        <v>SERVICES_LOCAL_PPP_CLIENT_ADDED</v>
      </c>
      <c r="I134" s="42" t="s">
        <v>1</v>
      </c>
      <c r="J134" s="39" t="s">
        <v>1794</v>
      </c>
      <c r="K134" s="39" t="str">
        <f t="shared" si="11"/>
        <v>{
  "Header": {
    "Code": 1,
    "Name": "SERVICES_LOCAL_PPP_CLIENT_ADDED"
  },
  "Body": {
    "ClientId": "Services.Local.PPP.Client.{ClientId}"
  }
}</v>
      </c>
      <c r="L134" s="88" t="str">
        <f>CONCATENATE("Raised when ",VLOOKUP(G134,_EVENTS_DESCRIPTION_MAP[],2,FALSE)," ",D134," ",VLOOKUP(G134,_EVENTS_DESCRIPTION_MAP[],3,FALSE),".")</f>
        <v>Raised when a new PPP Client is added.</v>
      </c>
    </row>
    <row r="135" spans="1:12" s="1" customFormat="1" x14ac:dyDescent="0.25">
      <c r="A135" s="40">
        <f>VLOOKUP(C135,_RESOURCE_MAP[],3,FALSE)</f>
        <v>2</v>
      </c>
      <c r="B135" s="25" t="str">
        <f>IFERROR(VLOOKUP(C135,_PACKAGES_MAP[],3,FALSE),"-")</f>
        <v>-</v>
      </c>
      <c r="C135" s="39" t="s">
        <v>1786</v>
      </c>
      <c r="D135" s="39" t="str">
        <f>VLOOKUP(C135,_RESOURCE_MAP[],2,FALSE)</f>
        <v>PPP Client</v>
      </c>
      <c r="E135" s="26">
        <f t="shared" si="8"/>
        <v>2</v>
      </c>
      <c r="F135" s="39" t="str">
        <f t="shared" si="9"/>
        <v>SERVICES_LOCAL_PPP_CLIENT_</v>
      </c>
      <c r="G135" s="27" t="s">
        <v>369</v>
      </c>
      <c r="H135" s="39" t="str">
        <f t="shared" si="10"/>
        <v>SERVICES_LOCAL_PPP_CLIENT_DELETED</v>
      </c>
      <c r="I135" s="42" t="s">
        <v>1</v>
      </c>
      <c r="J135" s="39" t="s">
        <v>1794</v>
      </c>
      <c r="K135" s="39" t="str">
        <f t="shared" si="11"/>
        <v>{
  "Header": {
    "Code": 2,
    "Name": "SERVICES_LOCAL_PPP_CLIENT_DELETED"
  },
  "Body": {
    "ClientId": "Services.Local.PPP.Client.{ClientId}"
  }
}</v>
      </c>
      <c r="L135" s="88" t="str">
        <f>CONCATENATE("Raised when ",VLOOKUP(G135,_EVENTS_DESCRIPTION_MAP[],2,FALSE)," ",D135," ",VLOOKUP(G135,_EVENTS_DESCRIPTION_MAP[],3,FALSE),".")</f>
        <v>Raised when an existing PPP Client is deleted.</v>
      </c>
    </row>
    <row r="136" spans="1:12" s="1" customFormat="1" x14ac:dyDescent="0.25">
      <c r="A136" s="40">
        <f>VLOOKUP(C136,_RESOURCE_MAP[],3,FALSE)</f>
        <v>2</v>
      </c>
      <c r="B136" s="25" t="str">
        <f>IFERROR(VLOOKUP(C136,_PACKAGES_MAP[],3,FALSE),"-")</f>
        <v>-</v>
      </c>
      <c r="C136" s="39" t="s">
        <v>1786</v>
      </c>
      <c r="D136" s="39" t="str">
        <f>VLOOKUP(C136,_RESOURCE_MAP[],2,FALSE)</f>
        <v>PPP Client</v>
      </c>
      <c r="E136" s="26">
        <f t="shared" si="8"/>
        <v>3</v>
      </c>
      <c r="F136" s="39" t="str">
        <f t="shared" si="9"/>
        <v>SERVICES_LOCAL_PPP_CLIENT_</v>
      </c>
      <c r="G136" s="27" t="s">
        <v>370</v>
      </c>
      <c r="H136" s="39" t="str">
        <f t="shared" si="10"/>
        <v>SERVICES_LOCAL_PPP_CLIENT_MODIFIED</v>
      </c>
      <c r="I136" s="42" t="s">
        <v>1</v>
      </c>
      <c r="J136" s="39" t="s">
        <v>1794</v>
      </c>
      <c r="K136" s="39" t="str">
        <f t="shared" si="11"/>
        <v>{
  "Header": {
    "Code": 3,
    "Name": "SERVICES_LOCAL_PPP_CLIENT_MODIFIED"
  },
  "Body": {
    "ClientId": "Services.Local.PPP.Client.{ClientId}"
  }
}</v>
      </c>
      <c r="L136" s="88" t="str">
        <f>CONCATENATE("Raised when ",VLOOKUP(G136,_EVENTS_DESCRIPTION_MAP[],2,FALSE)," ",D136," ",VLOOKUP(G136,_EVENTS_DESCRIPTION_MAP[],3,FALSE),".")</f>
        <v>Raised when an existing PPP Client is modified. Updating the administrative state should also result in the event being triggered.</v>
      </c>
    </row>
    <row r="137" spans="1:12" s="1" customFormat="1" x14ac:dyDescent="0.25">
      <c r="A137" s="40">
        <f>VLOOKUP(C137,_RESOURCE_MAP[],3,FALSE)</f>
        <v>2</v>
      </c>
      <c r="B137" s="25" t="str">
        <f>IFERROR(VLOOKUP(C137,_PACKAGES_MAP[],3,FALSE),"-")</f>
        <v>-</v>
      </c>
      <c r="C137" s="39" t="s">
        <v>1786</v>
      </c>
      <c r="D137" s="39" t="str">
        <f>VLOOKUP(C137,_RESOURCE_MAP[],2,FALSE)</f>
        <v>PPP Client</v>
      </c>
      <c r="E137" s="26">
        <f t="shared" si="8"/>
        <v>4</v>
      </c>
      <c r="F137" s="39" t="str">
        <f t="shared" si="9"/>
        <v>SERVICES_LOCAL_PPP_CLIENT_</v>
      </c>
      <c r="G137" s="27" t="s">
        <v>372</v>
      </c>
      <c r="H137" s="39" t="str">
        <f t="shared" si="10"/>
        <v>SERVICES_LOCAL_PPP_CLIENT_ENABLED</v>
      </c>
      <c r="I137" s="42" t="s">
        <v>1</v>
      </c>
      <c r="J137" s="39" t="s">
        <v>1794</v>
      </c>
      <c r="K137" s="39" t="str">
        <f t="shared" si="11"/>
        <v>{
  "Header": {
    "Code": 4,
    "Name": "SERVICES_LOCAL_PPP_CLIENT_ENABLED"
  },
  "Body": {
    "ClientId": "Services.Local.PPP.Client.{ClientId}"
  }
}</v>
      </c>
      <c r="L137" s="88" t="str">
        <f>CONCATENATE("Raised when ",VLOOKUP(G137,_EVENTS_DESCRIPTION_MAP[],2,FALSE)," ",D137," ",VLOOKUP(G137,_EVENTS_DESCRIPTION_MAP[],3,FALSE),".")</f>
        <v>Raised when an existing PPP Client is enabled. This does not necessarily result from a configuration change of the administrative state field, but rather when it becomes operationally active.</v>
      </c>
    </row>
    <row r="138" spans="1:12" s="1" customFormat="1" x14ac:dyDescent="0.25">
      <c r="A138" s="40">
        <f>VLOOKUP(C138,_RESOURCE_MAP[],3,FALSE)</f>
        <v>2</v>
      </c>
      <c r="B138" s="25" t="str">
        <f>IFERROR(VLOOKUP(C138,_PACKAGES_MAP[],3,FALSE),"-")</f>
        <v>-</v>
      </c>
      <c r="C138" s="39" t="s">
        <v>1786</v>
      </c>
      <c r="D138" s="39" t="str">
        <f>VLOOKUP(C138,_RESOURCE_MAP[],2,FALSE)</f>
        <v>PPP Client</v>
      </c>
      <c r="E138" s="26">
        <f t="shared" si="8"/>
        <v>5</v>
      </c>
      <c r="F138" s="39" t="str">
        <f t="shared" si="9"/>
        <v>SERVICES_LOCAL_PPP_CLIENT_</v>
      </c>
      <c r="G138" s="27" t="s">
        <v>373</v>
      </c>
      <c r="H138" s="39" t="str">
        <f t="shared" si="10"/>
        <v>SERVICES_LOCAL_PPP_CLIENT_DISABLED</v>
      </c>
      <c r="I138" s="42" t="s">
        <v>1</v>
      </c>
      <c r="J138" s="39" t="s">
        <v>1794</v>
      </c>
      <c r="K138" s="39" t="str">
        <f t="shared" si="11"/>
        <v>{
  "Header": {
    "Code": 5,
    "Name": "SERVICES_LOCAL_PPP_CLIENT_DISABLED"
  },
  "Body": {
    "ClientId": "Services.Local.PPP.Client.{ClientId}"
  }
}</v>
      </c>
      <c r="L138" s="88" t="str">
        <f>CONCATENATE("Raised when ",VLOOKUP(G138,_EVENTS_DESCRIPTION_MAP[],2,FALSE)," ",D138," ",VLOOKUP(G138,_EVENTS_DESCRIPTION_MAP[],3,FALSE),".")</f>
        <v>Raised when an existing PPP Client is disabled. This does not necessarily result from a configuration change of the administrative state field, but rather when it becomes operationally inactive or fails to start.</v>
      </c>
    </row>
    <row r="139" spans="1:12" s="1" customFormat="1" x14ac:dyDescent="0.25">
      <c r="A139" s="40">
        <f>VLOOKUP(C139,_RESOURCE_MAP[],3,FALSE)</f>
        <v>2</v>
      </c>
      <c r="B139" s="25" t="str">
        <f>IFERROR(VLOOKUP(C139,_PACKAGES_MAP[],3,FALSE),"-")</f>
        <v>-</v>
      </c>
      <c r="C139" s="39" t="s">
        <v>1786</v>
      </c>
      <c r="D139" s="39" t="str">
        <f>VLOOKUP(C139,_RESOURCE_MAP[],2,FALSE)</f>
        <v>PPP Client</v>
      </c>
      <c r="E139" s="26">
        <f t="shared" si="8"/>
        <v>6</v>
      </c>
      <c r="F139" s="39" t="str">
        <f t="shared" si="9"/>
        <v>SERVICES_LOCAL_PPP_CLIENT_</v>
      </c>
      <c r="G139" s="27" t="s">
        <v>1791</v>
      </c>
      <c r="H139" s="39" t="str">
        <f t="shared" si="10"/>
        <v>SERVICES_LOCAL_PPP_CLIENT_SESSION_ESTABLISHED</v>
      </c>
      <c r="I139" s="42" t="s">
        <v>1</v>
      </c>
      <c r="J139" s="39" t="s">
        <v>1795</v>
      </c>
      <c r="K139" s="39" t="str">
        <f t="shared" si="11"/>
        <v>{
  "Header": {
    "Code": 6,
    "Name": "SERVICES_LOCAL_PPP_CLIENT_SESSION_ESTABLISHED"
  },
  "Body": {
    "ClientId": "Services.Local.PPP.Client.{ClientId}",
    "LeaseAddress": "20.0.0.1"
  }
}</v>
      </c>
      <c r="L139" s="88" t="str">
        <f>CONCATENATE("Raised when ",VLOOKUP(G139,_EVENTS_DESCRIPTION_MAP[],2,FALSE)," ",D139," ",VLOOKUP(G139,_EVENTS_DESCRIPTION_MAP[],3,FALSE),".")</f>
        <v>Raised when the PPP Client session has been established.</v>
      </c>
    </row>
    <row r="140" spans="1:12" x14ac:dyDescent="0.25">
      <c r="A140" s="40">
        <f>VLOOKUP(C140,_RESOURCE_MAP[],3,FALSE)</f>
        <v>2</v>
      </c>
      <c r="B140" s="25" t="str">
        <f>IFERROR(VLOOKUP(C140,_PACKAGES_MAP[],3,FALSE),"-")</f>
        <v>-</v>
      </c>
      <c r="C140" s="39" t="s">
        <v>1786</v>
      </c>
      <c r="D140" s="39" t="str">
        <f>VLOOKUP(C140,_RESOURCE_MAP[],2,FALSE)</f>
        <v>PPP Client</v>
      </c>
      <c r="E140" s="26">
        <f t="shared" si="8"/>
        <v>7</v>
      </c>
      <c r="F140" s="39" t="str">
        <f t="shared" si="9"/>
        <v>SERVICES_LOCAL_PPP_CLIENT_</v>
      </c>
      <c r="G140" s="27" t="s">
        <v>1792</v>
      </c>
      <c r="H140" s="39" t="str">
        <f t="shared" si="10"/>
        <v>SERVICES_LOCAL_PPP_CLIENT_SESSION_EXPIRED</v>
      </c>
      <c r="I140" s="42" t="s">
        <v>1</v>
      </c>
      <c r="J140" s="39" t="s">
        <v>1794</v>
      </c>
      <c r="K140" s="39" t="str">
        <f t="shared" si="11"/>
        <v>{
  "Header": {
    "Code": 7,
    "Name": "SERVICES_LOCAL_PPP_CLIENT_SESSION_EXPIRED"
  },
  "Body": {
    "ClientId": "Services.Local.PPP.Client.{ClientId}"
  }
}</v>
      </c>
      <c r="L140" s="88" t="str">
        <f>CONCATENATE("Raised when ",VLOOKUP(G140,_EVENTS_DESCRIPTION_MAP[],2,FALSE)," ",D140," ",VLOOKUP(G140,_EVENTS_DESCRIPTION_MAP[],3,FALSE),".")</f>
        <v>Raised when the PPP Client session has expired.</v>
      </c>
    </row>
    <row r="141" spans="1:12" x14ac:dyDescent="0.25">
      <c r="A141" s="40">
        <f>VLOOKUP(C141,_RESOURCE_MAP[],3,FALSE)</f>
        <v>2</v>
      </c>
      <c r="B141" s="25" t="str">
        <f>IFERROR(VLOOKUP(C141,_PACKAGES_MAP[],3,FALSE),"-")</f>
        <v>-</v>
      </c>
      <c r="C141" s="39" t="s">
        <v>1786</v>
      </c>
      <c r="D141" s="39" t="str">
        <f>VLOOKUP(C141,_RESOURCE_MAP[],2,FALSE)</f>
        <v>PPP Client</v>
      </c>
      <c r="E141" s="26">
        <f t="shared" si="8"/>
        <v>8</v>
      </c>
      <c r="F141" s="39" t="str">
        <f t="shared" si="9"/>
        <v>SERVICES_LOCAL_PPP_CLIENT_</v>
      </c>
      <c r="G141" s="27" t="s">
        <v>1793</v>
      </c>
      <c r="H141" s="39" t="str">
        <f t="shared" si="10"/>
        <v>SERVICES_LOCAL_PPP_CLIENT_SESSION_TERMINATED</v>
      </c>
      <c r="I141" s="42" t="s">
        <v>1</v>
      </c>
      <c r="J141" s="39" t="s">
        <v>1794</v>
      </c>
      <c r="K141" s="39" t="str">
        <f t="shared" si="11"/>
        <v>{
  "Header": {
    "Code": 8,
    "Name": "SERVICES_LOCAL_PPP_CLIENT_SESSION_TERMINATED"
  },
  "Body": {
    "ClientId": "Services.Local.PPP.Client.{ClientId}"
  }
}</v>
      </c>
      <c r="L141" s="88" t="str">
        <f>CONCATENATE("Raised when ",VLOOKUP(G141,_EVENTS_DESCRIPTION_MAP[],2,FALSE)," ",D141," ",VLOOKUP(G141,_EVENTS_DESCRIPTION_MAP[],3,FALSE),".")</f>
        <v>Raised when the PPP Client session has been terminated.</v>
      </c>
    </row>
    <row r="142" spans="1:12" x14ac:dyDescent="0.25">
      <c r="A142" s="40">
        <f>VLOOKUP(C142,_RESOURCE_MAP[],3,FALSE)</f>
        <v>2</v>
      </c>
      <c r="B142" s="25" t="str">
        <f>IFERROR(VLOOKUP(C142,_PACKAGES_MAP[],3,FALSE),"-")</f>
        <v>-</v>
      </c>
      <c r="C142" s="27" t="s">
        <v>1599</v>
      </c>
      <c r="D142" s="39" t="str">
        <f>VLOOKUP(C142,_RESOURCE_MAP[],2,FALSE)</f>
        <v>QoS Prioritization (Boost Device)</v>
      </c>
      <c r="E142" s="26">
        <f t="shared" si="8"/>
        <v>1</v>
      </c>
      <c r="F142" s="39" t="str">
        <f t="shared" si="9"/>
        <v>SERVICES_LOCAL_QOS_PRIORITIZATION_</v>
      </c>
      <c r="G142" s="27" t="s">
        <v>373</v>
      </c>
      <c r="H142" s="39" t="str">
        <f t="shared" si="10"/>
        <v>SERVICES_LOCAL_QOS_PRIORITIZATION_DISABLED</v>
      </c>
      <c r="I142" s="42" t="s">
        <v>1</v>
      </c>
      <c r="J142" s="27" t="s">
        <v>1</v>
      </c>
      <c r="K142" s="39" t="str">
        <f t="shared" si="11"/>
        <v>{
  "Header": {
    "Code": 1,
    "Name": "SERVICES_LOCAL_QOS_PRIORITIZATION_DISABLED"
  }
}</v>
      </c>
      <c r="L142" s="88" t="str">
        <f>CONCATENATE("Raised when ",VLOOKUP(G142,_EVENTS_DESCRIPTION_MAP[],2,FALSE)," ",D142," ",VLOOKUP(G142,_EVENTS_DESCRIPTION_MAP[],3,FALSE),".")</f>
        <v>Raised when an existing QoS Prioritization (Boost Device) is disabled. This does not necessarily result from a configuration change of the administrative state field, but rather when it becomes operationally inactive or fails to start.</v>
      </c>
    </row>
    <row r="143" spans="1:12" x14ac:dyDescent="0.25">
      <c r="A143" s="40">
        <f>VLOOKUP(C143,_RESOURCE_MAP[],3,FALSE)</f>
        <v>2</v>
      </c>
      <c r="B143" s="25" t="str">
        <f>IFERROR(VLOOKUP(C143,_PACKAGES_MAP[],3,FALSE),"-")</f>
        <v>-</v>
      </c>
      <c r="C143" s="27" t="s">
        <v>1599</v>
      </c>
      <c r="D143" s="39" t="str">
        <f>VLOOKUP(C143,_RESOURCE_MAP[],2,FALSE)</f>
        <v>QoS Prioritization (Boost Device)</v>
      </c>
      <c r="E143" s="26">
        <f t="shared" si="8"/>
        <v>2</v>
      </c>
      <c r="F143" s="39" t="str">
        <f t="shared" si="9"/>
        <v>SERVICES_LOCAL_QOS_PRIORITIZATION_</v>
      </c>
      <c r="G143" s="27" t="s">
        <v>372</v>
      </c>
      <c r="H143" s="39" t="str">
        <f t="shared" si="10"/>
        <v>SERVICES_LOCAL_QOS_PRIORITIZATION_ENABLED</v>
      </c>
      <c r="I143" s="42" t="s">
        <v>1</v>
      </c>
      <c r="J143" s="27" t="s">
        <v>1</v>
      </c>
      <c r="K143" s="39" t="str">
        <f t="shared" si="11"/>
        <v>{
  "Header": {
    "Code": 2,
    "Name": "SERVICES_LOCAL_QOS_PRIORITIZATION_ENABLED"
  }
}</v>
      </c>
      <c r="L143" s="88" t="str">
        <f>CONCATENATE("Raised when ",VLOOKUP(G143,_EVENTS_DESCRIPTION_MAP[],2,FALSE)," ",D143," ",VLOOKUP(G143,_EVENTS_DESCRIPTION_MAP[],3,FALSE),".")</f>
        <v>Raised when an existing QoS Prioritization (Boost Device) is enabled. This does not necessarily result from a configuration change of the administrative state field, but rather when it becomes operationally active.</v>
      </c>
    </row>
    <row r="144" spans="1:12" x14ac:dyDescent="0.25">
      <c r="A144" s="40">
        <f>VLOOKUP(C144,_RESOURCE_MAP[],3,FALSE)</f>
        <v>2</v>
      </c>
      <c r="B144" s="25" t="str">
        <f>IFERROR(VLOOKUP(C144,_PACKAGES_MAP[],3,FALSE),"-")</f>
        <v>-</v>
      </c>
      <c r="C144" s="27" t="s">
        <v>1599</v>
      </c>
      <c r="D144" s="39" t="str">
        <f>VLOOKUP(C144,_RESOURCE_MAP[],2,FALSE)</f>
        <v>QoS Prioritization (Boost Device)</v>
      </c>
      <c r="E144" s="26">
        <f t="shared" si="8"/>
        <v>3</v>
      </c>
      <c r="F144" s="39" t="str">
        <f t="shared" si="9"/>
        <v>SERVICES_LOCAL_QOS_PRIORITIZATION_</v>
      </c>
      <c r="G144" s="27" t="s">
        <v>370</v>
      </c>
      <c r="H144" s="39" t="str">
        <f t="shared" si="10"/>
        <v>SERVICES_LOCAL_QOS_PRIORITIZATION_MODIFIED</v>
      </c>
      <c r="I144" s="42" t="s">
        <v>1</v>
      </c>
      <c r="J144" s="27" t="s">
        <v>1</v>
      </c>
      <c r="K144" s="39" t="str">
        <f t="shared" si="11"/>
        <v>{
  "Header": {
    "Code": 3,
    "Name": "SERVICES_LOCAL_QOS_PRIORITIZATION_MODIFIED"
  }
}</v>
      </c>
      <c r="L144" s="88" t="str">
        <f>CONCATENATE("Raised when ",VLOOKUP(G144,_EVENTS_DESCRIPTION_MAP[],2,FALSE)," ",D144," ",VLOOKUP(G144,_EVENTS_DESCRIPTION_MAP[],3,FALSE),".")</f>
        <v>Raised when an existing QoS Prioritization (Boost Device) is modified. Updating the administrative state should also result in the event being triggered.</v>
      </c>
    </row>
    <row r="145" spans="1:12" x14ac:dyDescent="0.25">
      <c r="A145" s="40">
        <f>VLOOKUP(C145,_RESOURCE_MAP[],3,FALSE)</f>
        <v>2</v>
      </c>
      <c r="B145" s="25" t="str">
        <f>IFERROR(VLOOKUP(C145,_PACKAGES_MAP[],3,FALSE),"-")</f>
        <v>-</v>
      </c>
      <c r="C145" s="27" t="s">
        <v>1599</v>
      </c>
      <c r="D145" s="39" t="str">
        <f>VLOOKUP(C145,_RESOURCE_MAP[],2,FALSE)</f>
        <v>QoS Prioritization (Boost Device)</v>
      </c>
      <c r="E145" s="26">
        <f t="shared" si="8"/>
        <v>4</v>
      </c>
      <c r="F145" s="39" t="str">
        <f t="shared" si="9"/>
        <v>SERVICES_LOCAL_QOS_PRIORITIZATION_</v>
      </c>
      <c r="G145" s="27" t="s">
        <v>1602</v>
      </c>
      <c r="H145" s="39" t="str">
        <f t="shared" si="10"/>
        <v>SERVICES_LOCAL_QOS_PRIORITIZATION_EXPIRED</v>
      </c>
      <c r="I145" s="42" t="s">
        <v>1</v>
      </c>
      <c r="J145" s="27" t="s">
        <v>1</v>
      </c>
      <c r="K145" s="39" t="str">
        <f t="shared" si="11"/>
        <v>{
  "Header": {
    "Code": 4,
    "Name": "SERVICES_LOCAL_QOS_PRIORITIZATION_EXPIRED"
  }
}</v>
      </c>
      <c r="L145" s="88" t="str">
        <f>CONCATENATE("Raised when ",VLOOKUP(G145,_EVENTS_DESCRIPTION_MAP[],2,FALSE)," ",D145," ",VLOOKUP(G145,_EVENTS_DESCRIPTION_MAP[],3,FALSE),".")</f>
        <v>Raised when the QoS Prioritization (Boost Device) expires.</v>
      </c>
    </row>
    <row r="146" spans="1:12" x14ac:dyDescent="0.25">
      <c r="A146" s="40">
        <f>VLOOKUP(C146,_RESOURCE_MAP[],3,FALSE)</f>
        <v>2</v>
      </c>
      <c r="B146" s="25" t="str">
        <f>IFERROR(VLOOKUP(C146,_PACKAGES_MAP[],3,FALSE),"-")</f>
        <v>-</v>
      </c>
      <c r="C146" s="27" t="s">
        <v>1599</v>
      </c>
      <c r="D146" s="39" t="str">
        <f>VLOOKUP(C146,_RESOURCE_MAP[],2,FALSE)</f>
        <v>QoS Prioritization (Boost Device)</v>
      </c>
      <c r="E146" s="26">
        <f t="shared" si="8"/>
        <v>5</v>
      </c>
      <c r="F146" s="39" t="str">
        <f t="shared" si="9"/>
        <v>SERVICES_LOCAL_QOS_PRIORITIZATION_</v>
      </c>
      <c r="G146" s="27" t="s">
        <v>1603</v>
      </c>
      <c r="H146" s="39" t="str">
        <f t="shared" si="10"/>
        <v>SERVICES_LOCAL_QOS_PRIORITIZATION_ABOUT_TO_EXPIRE</v>
      </c>
      <c r="I146" s="42" t="s">
        <v>1</v>
      </c>
      <c r="J146" s="27" t="s">
        <v>1</v>
      </c>
      <c r="K146" s="39" t="str">
        <f t="shared" si="11"/>
        <v>{
  "Header": {
    "Code": 5,
    "Name": "SERVICES_LOCAL_QOS_PRIORITIZATION_ABOUT_TO_EXPIRE"
  }
}</v>
      </c>
      <c r="L146" s="88" t="str">
        <f>CONCATENATE("Raised when ",VLOOKUP(G146,_EVENTS_DESCRIPTION_MAP[],2,FALSE)," ",D146," ",VLOOKUP(G146,_EVENTS_DESCRIPTION_MAP[],3,FALSE),".")</f>
        <v>Raised when the QoS Prioritization (Boost Device) is about to expire.</v>
      </c>
    </row>
    <row r="147" spans="1:12" x14ac:dyDescent="0.25">
      <c r="A147" s="40">
        <f>VLOOKUP(C147,_RESOURCE_MAP[],3,FALSE)</f>
        <v>2</v>
      </c>
      <c r="B147" s="25" t="str">
        <f>IFERROR(VLOOKUP(C147,_PACKAGES_MAP[],3,FALSE),"-")</f>
        <v>-</v>
      </c>
      <c r="C147" s="27" t="s">
        <v>344</v>
      </c>
      <c r="D147" s="39" t="str">
        <f>VLOOKUP(C147,_RESOURCE_MAP[],2,FALSE)</f>
        <v>QoS Tagging</v>
      </c>
      <c r="E147" s="26">
        <f t="shared" si="8"/>
        <v>1</v>
      </c>
      <c r="F147" s="39" t="str">
        <f t="shared" si="9"/>
        <v>SERVICES_LOCAL_QOS_TAGGING_</v>
      </c>
      <c r="G147" s="27" t="s">
        <v>373</v>
      </c>
      <c r="H147" s="39" t="str">
        <f t="shared" si="10"/>
        <v>SERVICES_LOCAL_QOS_TAGGING_DISABLED</v>
      </c>
      <c r="I147" s="42" t="s">
        <v>1</v>
      </c>
      <c r="J147" s="27" t="s">
        <v>1</v>
      </c>
      <c r="K147" s="39" t="str">
        <f t="shared" si="11"/>
        <v>{
  "Header": {
    "Code": 1,
    "Name": "SERVICES_LOCAL_QOS_TAGGING_DISABLED"
  }
}</v>
      </c>
      <c r="L147" s="88" t="str">
        <f>CONCATENATE("Raised when ",VLOOKUP(G147,_EVENTS_DESCRIPTION_MAP[],2,FALSE)," ",D147," ",VLOOKUP(G147,_EVENTS_DESCRIPTION_MAP[],3,FALSE),".")</f>
        <v>Raised when an existing QoS Tagging is disabled. This does not necessarily result from a configuration change of the administrative state field, but rather when it becomes operationally inactive or fails to start.</v>
      </c>
    </row>
    <row r="148" spans="1:12" x14ac:dyDescent="0.25">
      <c r="A148" s="40">
        <f>VLOOKUP(C148,_RESOURCE_MAP[],3,FALSE)</f>
        <v>2</v>
      </c>
      <c r="B148" s="25" t="str">
        <f>IFERROR(VLOOKUP(C148,_PACKAGES_MAP[],3,FALSE),"-")</f>
        <v>-</v>
      </c>
      <c r="C148" s="27" t="s">
        <v>344</v>
      </c>
      <c r="D148" s="39" t="str">
        <f>VLOOKUP(C148,_RESOURCE_MAP[],2,FALSE)</f>
        <v>QoS Tagging</v>
      </c>
      <c r="E148" s="26">
        <f t="shared" si="8"/>
        <v>2</v>
      </c>
      <c r="F148" s="39" t="str">
        <f t="shared" si="9"/>
        <v>SERVICES_LOCAL_QOS_TAGGING_</v>
      </c>
      <c r="G148" s="27" t="s">
        <v>372</v>
      </c>
      <c r="H148" s="39" t="str">
        <f t="shared" si="10"/>
        <v>SERVICES_LOCAL_QOS_TAGGING_ENABLED</v>
      </c>
      <c r="I148" s="42" t="s">
        <v>1</v>
      </c>
      <c r="J148" s="27" t="s">
        <v>1</v>
      </c>
      <c r="K148" s="39" t="str">
        <f t="shared" si="11"/>
        <v>{
  "Header": {
    "Code": 2,
    "Name": "SERVICES_LOCAL_QOS_TAGGING_ENABLED"
  }
}</v>
      </c>
      <c r="L148" s="88" t="str">
        <f>CONCATENATE("Raised when ",VLOOKUP(G148,_EVENTS_DESCRIPTION_MAP[],2,FALSE)," ",D148," ",VLOOKUP(G148,_EVENTS_DESCRIPTION_MAP[],3,FALSE),".")</f>
        <v>Raised when an existing QoS Tagging is enabled. This does not necessarily result from a configuration change of the administrative state field, but rather when it becomes operationally active.</v>
      </c>
    </row>
    <row r="149" spans="1:12" x14ac:dyDescent="0.25">
      <c r="A149" s="40">
        <f>VLOOKUP(C149,_RESOURCE_MAP[],3,FALSE)</f>
        <v>2</v>
      </c>
      <c r="B149" s="25" t="str">
        <f>IFERROR(VLOOKUP(C149,_PACKAGES_MAP[],3,FALSE),"-")</f>
        <v>-</v>
      </c>
      <c r="C149" s="27" t="s">
        <v>344</v>
      </c>
      <c r="D149" s="39" t="str">
        <f>VLOOKUP(C149,_RESOURCE_MAP[],2,FALSE)</f>
        <v>QoS Tagging</v>
      </c>
      <c r="E149" s="26">
        <f t="shared" si="8"/>
        <v>3</v>
      </c>
      <c r="F149" s="39" t="str">
        <f t="shared" si="9"/>
        <v>SERVICES_LOCAL_QOS_TAGGING_</v>
      </c>
      <c r="G149" s="27" t="s">
        <v>370</v>
      </c>
      <c r="H149" s="39" t="str">
        <f t="shared" si="10"/>
        <v>SERVICES_LOCAL_QOS_TAGGING_MODIFIED</v>
      </c>
      <c r="I149" s="42" t="s">
        <v>1</v>
      </c>
      <c r="J149" s="27" t="s">
        <v>1</v>
      </c>
      <c r="K149" s="39" t="str">
        <f t="shared" si="11"/>
        <v>{
  "Header": {
    "Code": 3,
    "Name": "SERVICES_LOCAL_QOS_TAGGING_MODIFIED"
  }
}</v>
      </c>
      <c r="L149" s="88" t="str">
        <f>CONCATENATE("Raised when ",VLOOKUP(G149,_EVENTS_DESCRIPTION_MAP[],2,FALSE)," ",D149," ",VLOOKUP(G149,_EVENTS_DESCRIPTION_MAP[],3,FALSE),".")</f>
        <v>Raised when an existing QoS Tagging is modified. Updating the administrative state should also result in the event being triggered.</v>
      </c>
    </row>
    <row r="150" spans="1:12" x14ac:dyDescent="0.25">
      <c r="A150" s="40">
        <f>VLOOKUP(C150,_RESOURCE_MAP[],3,FALSE)</f>
        <v>2</v>
      </c>
      <c r="B150" s="25" t="str">
        <f>IFERROR(VLOOKUP(C150,_PACKAGES_MAP[],3,FALSE),"-")</f>
        <v>-</v>
      </c>
      <c r="C150" s="27" t="s">
        <v>344</v>
      </c>
      <c r="D150" s="39" t="str">
        <f>VLOOKUP(C150,_RESOURCE_MAP[],2,FALSE)</f>
        <v>QoS Tagging</v>
      </c>
      <c r="E150" s="26">
        <f t="shared" si="8"/>
        <v>4</v>
      </c>
      <c r="F150" s="39" t="str">
        <f t="shared" si="9"/>
        <v>SERVICES_LOCAL_QOS_TAGGING_</v>
      </c>
      <c r="G150" s="27" t="s">
        <v>422</v>
      </c>
      <c r="H150" s="39" t="str">
        <f t="shared" si="10"/>
        <v>SERVICES_LOCAL_QOS_TAGGING_RULE_ADDED</v>
      </c>
      <c r="I150" s="42" t="s">
        <v>1</v>
      </c>
      <c r="J150" s="27" t="s">
        <v>1346</v>
      </c>
      <c r="K150" s="39" t="str">
        <f t="shared" si="11"/>
        <v>{
  "Header": {
    "Code": 4,
    "Name": "SERVICES_LOCAL_QOS_TAGGING_RULE_ADDED"
  },
  "Body": {
    "RuleId": "Services.Local.QoS.Tagging.Rules.0"
  }
}</v>
      </c>
      <c r="L150" s="88" t="str">
        <f>CONCATENATE("Raised when ",VLOOKUP(G150,_EVENTS_DESCRIPTION_MAP[],2,FALSE)," ",D150," ",VLOOKUP(G150,_EVENTS_DESCRIPTION_MAP[],3,FALSE),".")</f>
        <v>Raised when a new QoS Tagging Rule is added.</v>
      </c>
    </row>
    <row r="151" spans="1:12" x14ac:dyDescent="0.25">
      <c r="A151" s="40">
        <f>VLOOKUP(C151,_RESOURCE_MAP[],3,FALSE)</f>
        <v>2</v>
      </c>
      <c r="B151" s="25" t="str">
        <f>IFERROR(VLOOKUP(C151,_PACKAGES_MAP[],3,FALSE),"-")</f>
        <v>-</v>
      </c>
      <c r="C151" s="27" t="s">
        <v>344</v>
      </c>
      <c r="D151" s="39" t="str">
        <f>VLOOKUP(C151,_RESOURCE_MAP[],2,FALSE)</f>
        <v>QoS Tagging</v>
      </c>
      <c r="E151" s="26">
        <f t="shared" si="8"/>
        <v>5</v>
      </c>
      <c r="F151" s="39" t="str">
        <f t="shared" si="9"/>
        <v>SERVICES_LOCAL_QOS_TAGGING_</v>
      </c>
      <c r="G151" s="27" t="s">
        <v>423</v>
      </c>
      <c r="H151" s="39" t="str">
        <f t="shared" si="10"/>
        <v>SERVICES_LOCAL_QOS_TAGGING_RULE_DELETED</v>
      </c>
      <c r="I151" s="42" t="s">
        <v>1</v>
      </c>
      <c r="J151" s="27" t="s">
        <v>1346</v>
      </c>
      <c r="K151" s="39" t="str">
        <f t="shared" si="11"/>
        <v>{
  "Header": {
    "Code": 5,
    "Name": "SERVICES_LOCAL_QOS_TAGGING_RULE_DELETED"
  },
  "Body": {
    "RuleId": "Services.Local.QoS.Tagging.Rules.0"
  }
}</v>
      </c>
      <c r="L151" s="88" t="str">
        <f>CONCATENATE("Raised when ",VLOOKUP(G151,_EVENTS_DESCRIPTION_MAP[],2,FALSE)," ",D151," ",VLOOKUP(G151,_EVENTS_DESCRIPTION_MAP[],3,FALSE),".")</f>
        <v>Raised when an existing QoS Tagging Rule is deleted.</v>
      </c>
    </row>
    <row r="152" spans="1:12" x14ac:dyDescent="0.25">
      <c r="A152" s="40">
        <f>VLOOKUP(C152,_RESOURCE_MAP[],3,FALSE)</f>
        <v>2</v>
      </c>
      <c r="B152" s="25" t="str">
        <f>IFERROR(VLOOKUP(C152,_PACKAGES_MAP[],3,FALSE),"-")</f>
        <v>-</v>
      </c>
      <c r="C152" s="27" t="s">
        <v>344</v>
      </c>
      <c r="D152" s="39" t="str">
        <f>VLOOKUP(C152,_RESOURCE_MAP[],2,FALSE)</f>
        <v>QoS Tagging</v>
      </c>
      <c r="E152" s="26">
        <f t="shared" si="8"/>
        <v>6</v>
      </c>
      <c r="F152" s="39" t="str">
        <f t="shared" si="9"/>
        <v>SERVICES_LOCAL_QOS_TAGGING_</v>
      </c>
      <c r="G152" s="27" t="s">
        <v>424</v>
      </c>
      <c r="H152" s="39" t="str">
        <f t="shared" si="10"/>
        <v>SERVICES_LOCAL_QOS_TAGGING_RULE_MODIFIED</v>
      </c>
      <c r="I152" s="42" t="s">
        <v>1</v>
      </c>
      <c r="J152" s="27" t="s">
        <v>1346</v>
      </c>
      <c r="K152" s="39" t="str">
        <f t="shared" si="11"/>
        <v>{
  "Header": {
    "Code": 6,
    "Name": "SERVICES_LOCAL_QOS_TAGGING_RULE_MODIFIED"
  },
  "Body": {
    "RuleId": "Services.Local.QoS.Tagging.Rules.0"
  }
}</v>
      </c>
      <c r="L152" s="88" t="str">
        <f>CONCATENATE("Raised when ",VLOOKUP(G152,_EVENTS_DESCRIPTION_MAP[],2,FALSE)," ",D152," ",VLOOKUP(G152,_EVENTS_DESCRIPTION_MAP[],3,FALSE),".")</f>
        <v>Raised when an existing QoS Tagging Rule configuration is modified. Updating the administrative state should also result in the event being triggered.</v>
      </c>
    </row>
    <row r="153" spans="1:12" x14ac:dyDescent="0.25">
      <c r="A153" s="40">
        <f>VLOOKUP(C153,_RESOURCE_MAP[],3,FALSE)</f>
        <v>2</v>
      </c>
      <c r="B153" s="25" t="str">
        <f>IFERROR(VLOOKUP(C153,_PACKAGES_MAP[],3,FALSE),"-")</f>
        <v>-</v>
      </c>
      <c r="C153" s="27" t="s">
        <v>442</v>
      </c>
      <c r="D153" s="39" t="str">
        <f>VLOOKUP(C153,_RESOURCE_MAP[],2,FALSE)</f>
        <v>GRE Tunnel</v>
      </c>
      <c r="E153" s="26">
        <f t="shared" si="8"/>
        <v>1</v>
      </c>
      <c r="F153" s="39" t="str">
        <f t="shared" si="9"/>
        <v>SERVICES_LOCAL_VPN_GRE_TUNNEL_</v>
      </c>
      <c r="G153" s="27" t="s">
        <v>440</v>
      </c>
      <c r="H153" s="39" t="str">
        <f t="shared" si="10"/>
        <v>SERVICES_LOCAL_VPN_GRE_TUNNEL_CONNECTED</v>
      </c>
      <c r="I153" s="42" t="s">
        <v>1</v>
      </c>
      <c r="J153" s="27" t="s">
        <v>1</v>
      </c>
      <c r="K153" s="39" t="str">
        <f t="shared" si="11"/>
        <v>{
  "Header": {
    "Code": 1,
    "Name": "SERVICES_LOCAL_VPN_GRE_TUNNEL_CONNECTED"
  }
}</v>
      </c>
      <c r="L153" s="88" t="str">
        <f>CONCATENATE("Raised when ",VLOOKUP(G153,_EVENTS_DESCRIPTION_MAP[],2,FALSE)," ",D153," ",VLOOKUP(G153,_EVENTS_DESCRIPTION_MAP[],3,FALSE),".")</f>
        <v>Raised when a GRE Tunnel connects.</v>
      </c>
    </row>
    <row r="154" spans="1:12" x14ac:dyDescent="0.25">
      <c r="A154" s="40">
        <f>VLOOKUP(C154,_RESOURCE_MAP[],3,FALSE)</f>
        <v>2</v>
      </c>
      <c r="B154" s="25" t="str">
        <f>IFERROR(VLOOKUP(C154,_PACKAGES_MAP[],3,FALSE),"-")</f>
        <v>-</v>
      </c>
      <c r="C154" s="27" t="s">
        <v>442</v>
      </c>
      <c r="D154" s="39" t="str">
        <f>VLOOKUP(C154,_RESOURCE_MAP[],2,FALSE)</f>
        <v>GRE Tunnel</v>
      </c>
      <c r="E154" s="26">
        <f t="shared" si="8"/>
        <v>2</v>
      </c>
      <c r="F154" s="39" t="str">
        <f t="shared" si="9"/>
        <v>SERVICES_LOCAL_VPN_GRE_TUNNEL_</v>
      </c>
      <c r="G154" s="27" t="s">
        <v>373</v>
      </c>
      <c r="H154" s="39" t="str">
        <f t="shared" si="10"/>
        <v>SERVICES_LOCAL_VPN_GRE_TUNNEL_DISABLED</v>
      </c>
      <c r="I154" s="42" t="s">
        <v>1</v>
      </c>
      <c r="J154" s="27" t="s">
        <v>1</v>
      </c>
      <c r="K154" s="39" t="str">
        <f t="shared" si="11"/>
        <v>{
  "Header": {
    "Code": 2,
    "Name": "SERVICES_LOCAL_VPN_GRE_TUNNEL_DISABLED"
  }
}</v>
      </c>
      <c r="L154" s="88" t="str">
        <f>CONCATENATE("Raised when ",VLOOKUP(G154,_EVENTS_DESCRIPTION_MAP[],2,FALSE)," ",D154," ",VLOOKUP(G154,_EVENTS_DESCRIPTION_MAP[],3,FALSE),".")</f>
        <v>Raised when an existing GRE Tunnel is disabled. This does not necessarily result from a configuration change of the administrative state field, but rather when it becomes operationally inactive or fails to start.</v>
      </c>
    </row>
    <row r="155" spans="1:12" x14ac:dyDescent="0.25">
      <c r="A155" s="40">
        <f>VLOOKUP(C155,_RESOURCE_MAP[],3,FALSE)</f>
        <v>2</v>
      </c>
      <c r="B155" s="25" t="str">
        <f>IFERROR(VLOOKUP(C155,_PACKAGES_MAP[],3,FALSE),"-")</f>
        <v>-</v>
      </c>
      <c r="C155" s="27" t="s">
        <v>442</v>
      </c>
      <c r="D155" s="39" t="str">
        <f>VLOOKUP(C155,_RESOURCE_MAP[],2,FALSE)</f>
        <v>GRE Tunnel</v>
      </c>
      <c r="E155" s="26">
        <f t="shared" si="8"/>
        <v>3</v>
      </c>
      <c r="F155" s="39" t="str">
        <f t="shared" si="9"/>
        <v>SERVICES_LOCAL_VPN_GRE_TUNNEL_</v>
      </c>
      <c r="G155" s="27" t="s">
        <v>441</v>
      </c>
      <c r="H155" s="39" t="str">
        <f t="shared" si="10"/>
        <v>SERVICES_LOCAL_VPN_GRE_TUNNEL_DISCONNECTED</v>
      </c>
      <c r="I155" s="42" t="s">
        <v>1</v>
      </c>
      <c r="J155" s="27" t="s">
        <v>1</v>
      </c>
      <c r="K155" s="39" t="str">
        <f t="shared" si="11"/>
        <v>{
  "Header": {
    "Code": 3,
    "Name": "SERVICES_LOCAL_VPN_GRE_TUNNEL_DISCONNECTED"
  }
}</v>
      </c>
      <c r="L155" s="88" t="str">
        <f>CONCATENATE("Raised when ",VLOOKUP(G155,_EVENTS_DESCRIPTION_MAP[],2,FALSE)," ",D155," ",VLOOKUP(G155,_EVENTS_DESCRIPTION_MAP[],3,FALSE),".")</f>
        <v>Raised when a GRE Tunnel disconnects.</v>
      </c>
    </row>
    <row r="156" spans="1:12" x14ac:dyDescent="0.25">
      <c r="A156" s="40">
        <f>VLOOKUP(C156,_RESOURCE_MAP[],3,FALSE)</f>
        <v>2</v>
      </c>
      <c r="B156" s="25" t="str">
        <f>IFERROR(VLOOKUP(C156,_PACKAGES_MAP[],3,FALSE),"-")</f>
        <v>-</v>
      </c>
      <c r="C156" s="27" t="s">
        <v>442</v>
      </c>
      <c r="D156" s="39" t="str">
        <f>VLOOKUP(C156,_RESOURCE_MAP[],2,FALSE)</f>
        <v>GRE Tunnel</v>
      </c>
      <c r="E156" s="26">
        <f t="shared" si="8"/>
        <v>4</v>
      </c>
      <c r="F156" s="39" t="str">
        <f t="shared" si="9"/>
        <v>SERVICES_LOCAL_VPN_GRE_TUNNEL_</v>
      </c>
      <c r="G156" s="27" t="s">
        <v>372</v>
      </c>
      <c r="H156" s="39" t="str">
        <f t="shared" si="10"/>
        <v>SERVICES_LOCAL_VPN_GRE_TUNNEL_ENABLED</v>
      </c>
      <c r="I156" s="42" t="s">
        <v>1</v>
      </c>
      <c r="J156" s="27" t="s">
        <v>1</v>
      </c>
      <c r="K156" s="39" t="str">
        <f t="shared" si="11"/>
        <v>{
  "Header": {
    "Code": 4,
    "Name": "SERVICES_LOCAL_VPN_GRE_TUNNEL_ENABLED"
  }
}</v>
      </c>
      <c r="L156" s="88" t="str">
        <f>CONCATENATE("Raised when ",VLOOKUP(G156,_EVENTS_DESCRIPTION_MAP[],2,FALSE)," ",D156," ",VLOOKUP(G156,_EVENTS_DESCRIPTION_MAP[],3,FALSE),".")</f>
        <v>Raised when an existing GRE Tunnel is enabled. This does not necessarily result from a configuration change of the administrative state field, but rather when it becomes operationally active.</v>
      </c>
    </row>
    <row r="157" spans="1:12" x14ac:dyDescent="0.25">
      <c r="A157" s="40">
        <f>VLOOKUP(C157,_RESOURCE_MAP[],3,FALSE)</f>
        <v>2</v>
      </c>
      <c r="B157" s="25" t="str">
        <f>IFERROR(VLOOKUP(C157,_PACKAGES_MAP[],3,FALSE),"-")</f>
        <v>-</v>
      </c>
      <c r="C157" s="27" t="s">
        <v>442</v>
      </c>
      <c r="D157" s="39" t="str">
        <f>VLOOKUP(C157,_RESOURCE_MAP[],2,FALSE)</f>
        <v>GRE Tunnel</v>
      </c>
      <c r="E157" s="26">
        <f t="shared" si="8"/>
        <v>5</v>
      </c>
      <c r="F157" s="39" t="str">
        <f t="shared" si="9"/>
        <v>SERVICES_LOCAL_VPN_GRE_TUNNEL_</v>
      </c>
      <c r="G157" s="27" t="s">
        <v>370</v>
      </c>
      <c r="H157" s="39" t="str">
        <f t="shared" si="10"/>
        <v>SERVICES_LOCAL_VPN_GRE_TUNNEL_MODIFIED</v>
      </c>
      <c r="I157" s="42" t="s">
        <v>1</v>
      </c>
      <c r="J157" s="27" t="s">
        <v>1</v>
      </c>
      <c r="K157" s="39" t="str">
        <f t="shared" si="11"/>
        <v>{
  "Header": {
    "Code": 5,
    "Name": "SERVICES_LOCAL_VPN_GRE_TUNNEL_MODIFIED"
  }
}</v>
      </c>
      <c r="L157" s="88" t="str">
        <f>CONCATENATE("Raised when ",VLOOKUP(G157,_EVENTS_DESCRIPTION_MAP[],2,FALSE)," ",D157," ",VLOOKUP(G157,_EVENTS_DESCRIPTION_MAP[],3,FALSE),".")</f>
        <v>Raised when an existing GRE Tunnel is modified. Updating the administrative state should also result in the event being triggered.</v>
      </c>
    </row>
    <row r="158" spans="1:12" x14ac:dyDescent="0.25">
      <c r="A158" s="40">
        <f>VLOOKUP(C158,_RESOURCE_MAP[],3,FALSE)</f>
        <v>2</v>
      </c>
      <c r="B158" s="25" t="str">
        <f>IFERROR(VLOOKUP(C158,_PACKAGES_MAP[],3,FALSE),"-")</f>
        <v>-</v>
      </c>
      <c r="C158" s="27" t="s">
        <v>247</v>
      </c>
      <c r="D158" s="39" t="str">
        <f>VLOOKUP(C158,_RESOURCE_MAP[],2,FALSE)</f>
        <v>IPSec VPN Client</v>
      </c>
      <c r="E158" s="26">
        <f t="shared" si="8"/>
        <v>1</v>
      </c>
      <c r="F158" s="39" t="str">
        <f t="shared" si="9"/>
        <v>SERVICES_LOCAL_VPN_IPSEC_CLIENT_</v>
      </c>
      <c r="G158" s="27" t="s">
        <v>440</v>
      </c>
      <c r="H158" s="39" t="str">
        <f t="shared" si="10"/>
        <v>SERVICES_LOCAL_VPN_IPSEC_CLIENT_CONNECTED</v>
      </c>
      <c r="I158" s="42" t="s">
        <v>1</v>
      </c>
      <c r="J158" s="27" t="s">
        <v>1</v>
      </c>
      <c r="K158" s="39" t="str">
        <f t="shared" si="11"/>
        <v>{
  "Header": {
    "Code": 1,
    "Name": "SERVICES_LOCAL_VPN_IPSEC_CLIENT_CONNECTED"
  }
}</v>
      </c>
      <c r="L158" s="88" t="str">
        <f>CONCATENATE("Raised when ",VLOOKUP(G158,_EVENTS_DESCRIPTION_MAP[],2,FALSE)," ",D158," ",VLOOKUP(G158,_EVENTS_DESCRIPTION_MAP[],3,FALSE),".")</f>
        <v>Raised when a IPSec VPN Client connects.</v>
      </c>
    </row>
    <row r="159" spans="1:12" x14ac:dyDescent="0.25">
      <c r="A159" s="40">
        <f>VLOOKUP(C159,_RESOURCE_MAP[],3,FALSE)</f>
        <v>2</v>
      </c>
      <c r="B159" s="25" t="str">
        <f>IFERROR(VLOOKUP(C159,_PACKAGES_MAP[],3,FALSE),"-")</f>
        <v>-</v>
      </c>
      <c r="C159" s="27" t="s">
        <v>247</v>
      </c>
      <c r="D159" s="39" t="str">
        <f>VLOOKUP(C159,_RESOURCE_MAP[],2,FALSE)</f>
        <v>IPSec VPN Client</v>
      </c>
      <c r="E159" s="26">
        <f t="shared" si="8"/>
        <v>2</v>
      </c>
      <c r="F159" s="39" t="str">
        <f t="shared" si="9"/>
        <v>SERVICES_LOCAL_VPN_IPSEC_CLIENT_</v>
      </c>
      <c r="G159" s="27" t="s">
        <v>373</v>
      </c>
      <c r="H159" s="39" t="str">
        <f t="shared" si="10"/>
        <v>SERVICES_LOCAL_VPN_IPSEC_CLIENT_DISABLED</v>
      </c>
      <c r="I159" s="42" t="s">
        <v>1</v>
      </c>
      <c r="J159" s="27" t="s">
        <v>1</v>
      </c>
      <c r="K159" s="39" t="str">
        <f t="shared" si="11"/>
        <v>{
  "Header": {
    "Code": 2,
    "Name": "SERVICES_LOCAL_VPN_IPSEC_CLIENT_DISABLED"
  }
}</v>
      </c>
      <c r="L159" s="88" t="str">
        <f>CONCATENATE("Raised when ",VLOOKUP(G159,_EVENTS_DESCRIPTION_MAP[],2,FALSE)," ",D159," ",VLOOKUP(G159,_EVENTS_DESCRIPTION_MAP[],3,FALSE),".")</f>
        <v>Raised when an existing IPSec VPN Client is disabled. This does not necessarily result from a configuration change of the administrative state field, but rather when it becomes operationally inactive or fails to start.</v>
      </c>
    </row>
    <row r="160" spans="1:12" x14ac:dyDescent="0.25">
      <c r="A160" s="40">
        <f>VLOOKUP(C160,_RESOURCE_MAP[],3,FALSE)</f>
        <v>2</v>
      </c>
      <c r="B160" s="25" t="str">
        <f>IFERROR(VLOOKUP(C160,_PACKAGES_MAP[],3,FALSE),"-")</f>
        <v>-</v>
      </c>
      <c r="C160" s="27" t="s">
        <v>247</v>
      </c>
      <c r="D160" s="39" t="str">
        <f>VLOOKUP(C160,_RESOURCE_MAP[],2,FALSE)</f>
        <v>IPSec VPN Client</v>
      </c>
      <c r="E160" s="26">
        <f t="shared" si="8"/>
        <v>3</v>
      </c>
      <c r="F160" s="39" t="str">
        <f t="shared" si="9"/>
        <v>SERVICES_LOCAL_VPN_IPSEC_CLIENT_</v>
      </c>
      <c r="G160" s="27" t="s">
        <v>441</v>
      </c>
      <c r="H160" s="39" t="str">
        <f t="shared" si="10"/>
        <v>SERVICES_LOCAL_VPN_IPSEC_CLIENT_DISCONNECTED</v>
      </c>
      <c r="I160" s="42" t="s">
        <v>1</v>
      </c>
      <c r="J160" s="27" t="s">
        <v>1</v>
      </c>
      <c r="K160" s="39" t="str">
        <f t="shared" si="11"/>
        <v>{
  "Header": {
    "Code": 3,
    "Name": "SERVICES_LOCAL_VPN_IPSEC_CLIENT_DISCONNECTED"
  }
}</v>
      </c>
      <c r="L160" s="88" t="str">
        <f>CONCATENATE("Raised when ",VLOOKUP(G160,_EVENTS_DESCRIPTION_MAP[],2,FALSE)," ",D160," ",VLOOKUP(G160,_EVENTS_DESCRIPTION_MAP[],3,FALSE),".")</f>
        <v>Raised when a IPSec VPN Client disconnects.</v>
      </c>
    </row>
    <row r="161" spans="1:12" x14ac:dyDescent="0.25">
      <c r="A161" s="40">
        <f>VLOOKUP(C161,_RESOURCE_MAP[],3,FALSE)</f>
        <v>2</v>
      </c>
      <c r="B161" s="25" t="str">
        <f>IFERROR(VLOOKUP(C161,_PACKAGES_MAP[],3,FALSE),"-")</f>
        <v>-</v>
      </c>
      <c r="C161" s="27" t="s">
        <v>247</v>
      </c>
      <c r="D161" s="39" t="str">
        <f>VLOOKUP(C161,_RESOURCE_MAP[],2,FALSE)</f>
        <v>IPSec VPN Client</v>
      </c>
      <c r="E161" s="26">
        <f t="shared" si="8"/>
        <v>4</v>
      </c>
      <c r="F161" s="39" t="str">
        <f t="shared" si="9"/>
        <v>SERVICES_LOCAL_VPN_IPSEC_CLIENT_</v>
      </c>
      <c r="G161" s="27" t="s">
        <v>372</v>
      </c>
      <c r="H161" s="39" t="str">
        <f t="shared" si="10"/>
        <v>SERVICES_LOCAL_VPN_IPSEC_CLIENT_ENABLED</v>
      </c>
      <c r="I161" s="42" t="s">
        <v>1</v>
      </c>
      <c r="J161" s="27" t="s">
        <v>1</v>
      </c>
      <c r="K161" s="39" t="str">
        <f t="shared" si="11"/>
        <v>{
  "Header": {
    "Code": 4,
    "Name": "SERVICES_LOCAL_VPN_IPSEC_CLIENT_ENABLED"
  }
}</v>
      </c>
      <c r="L161" s="88" t="str">
        <f>CONCATENATE("Raised when ",VLOOKUP(G161,_EVENTS_DESCRIPTION_MAP[],2,FALSE)," ",D161," ",VLOOKUP(G161,_EVENTS_DESCRIPTION_MAP[],3,FALSE),".")</f>
        <v>Raised when an existing IPSec VPN Client is enabled. This does not necessarily result from a configuration change of the administrative state field, but rather when it becomes operationally active.</v>
      </c>
    </row>
    <row r="162" spans="1:12" x14ac:dyDescent="0.25">
      <c r="A162" s="40">
        <f>VLOOKUP(C162,_RESOURCE_MAP[],3,FALSE)</f>
        <v>2</v>
      </c>
      <c r="B162" s="25" t="str">
        <f>IFERROR(VLOOKUP(C162,_PACKAGES_MAP[],3,FALSE),"-")</f>
        <v>-</v>
      </c>
      <c r="C162" s="27" t="s">
        <v>247</v>
      </c>
      <c r="D162" s="39" t="str">
        <f>VLOOKUP(C162,_RESOURCE_MAP[],2,FALSE)</f>
        <v>IPSec VPN Client</v>
      </c>
      <c r="E162" s="26">
        <f t="shared" si="8"/>
        <v>5</v>
      </c>
      <c r="F162" s="39" t="str">
        <f t="shared" si="9"/>
        <v>SERVICES_LOCAL_VPN_IPSEC_CLIENT_</v>
      </c>
      <c r="G162" s="27" t="s">
        <v>370</v>
      </c>
      <c r="H162" s="39" t="str">
        <f t="shared" si="10"/>
        <v>SERVICES_LOCAL_VPN_IPSEC_CLIENT_MODIFIED</v>
      </c>
      <c r="I162" s="42" t="s">
        <v>1</v>
      </c>
      <c r="J162" s="27" t="s">
        <v>1</v>
      </c>
      <c r="K162" s="39" t="str">
        <f t="shared" si="11"/>
        <v>{
  "Header": {
    "Code": 5,
    "Name": "SERVICES_LOCAL_VPN_IPSEC_CLIENT_MODIFIED"
  }
}</v>
      </c>
      <c r="L162" s="88" t="str">
        <f>CONCATENATE("Raised when ",VLOOKUP(G162,_EVENTS_DESCRIPTION_MAP[],2,FALSE)," ",D162," ",VLOOKUP(G162,_EVENTS_DESCRIPTION_MAP[],3,FALSE),".")</f>
        <v>Raised when an existing IPSec VPN Client is modified. Updating the administrative state should also result in the event being triggered.</v>
      </c>
    </row>
    <row r="163" spans="1:12" x14ac:dyDescent="0.25">
      <c r="A163" s="40">
        <f>VLOOKUP(C163,_RESOURCE_MAP[],3,FALSE)</f>
        <v>2</v>
      </c>
      <c r="B163" s="25" t="str">
        <f>IFERROR(VLOOKUP(C163,_PACKAGES_MAP[],3,FALSE),"-")</f>
        <v>-</v>
      </c>
      <c r="C163" s="27" t="s">
        <v>248</v>
      </c>
      <c r="D163" s="39" t="str">
        <f>VLOOKUP(C163,_RESOURCE_MAP[],2,FALSE)</f>
        <v>IPSec VPN Server</v>
      </c>
      <c r="E163" s="26">
        <f t="shared" si="8"/>
        <v>1</v>
      </c>
      <c r="F163" s="39" t="str">
        <f t="shared" si="9"/>
        <v>SERVICES_LOCAL_VPN_IPSEC_SERVER_</v>
      </c>
      <c r="G163" s="27" t="s">
        <v>440</v>
      </c>
      <c r="H163" s="39" t="str">
        <f t="shared" si="10"/>
        <v>SERVICES_LOCAL_VPN_IPSEC_SERVER_CONNECTED</v>
      </c>
      <c r="I163" s="42" t="s">
        <v>1</v>
      </c>
      <c r="J163" s="27" t="s">
        <v>1</v>
      </c>
      <c r="K163" s="39" t="str">
        <f t="shared" si="11"/>
        <v>{
  "Header": {
    "Code": 1,
    "Name": "SERVICES_LOCAL_VPN_IPSEC_SERVER_CONNECTED"
  }
}</v>
      </c>
      <c r="L163" s="88" t="str">
        <f>CONCATENATE("Raised when ",VLOOKUP(G163,_EVENTS_DESCRIPTION_MAP[],2,FALSE)," ",D163," ",VLOOKUP(G163,_EVENTS_DESCRIPTION_MAP[],3,FALSE),".")</f>
        <v>Raised when a IPSec VPN Server connects.</v>
      </c>
    </row>
    <row r="164" spans="1:12" x14ac:dyDescent="0.25">
      <c r="A164" s="40">
        <f>VLOOKUP(C164,_RESOURCE_MAP[],3,FALSE)</f>
        <v>2</v>
      </c>
      <c r="B164" s="25" t="str">
        <f>IFERROR(VLOOKUP(C164,_PACKAGES_MAP[],3,FALSE),"-")</f>
        <v>-</v>
      </c>
      <c r="C164" s="27" t="s">
        <v>248</v>
      </c>
      <c r="D164" s="39" t="str">
        <f>VLOOKUP(C164,_RESOURCE_MAP[],2,FALSE)</f>
        <v>IPSec VPN Server</v>
      </c>
      <c r="E164" s="26">
        <f t="shared" si="8"/>
        <v>2</v>
      </c>
      <c r="F164" s="39" t="str">
        <f t="shared" si="9"/>
        <v>SERVICES_LOCAL_VPN_IPSEC_SERVER_</v>
      </c>
      <c r="G164" s="27" t="s">
        <v>373</v>
      </c>
      <c r="H164" s="39" t="str">
        <f t="shared" si="10"/>
        <v>SERVICES_LOCAL_VPN_IPSEC_SERVER_DISABLED</v>
      </c>
      <c r="I164" s="42" t="s">
        <v>1</v>
      </c>
      <c r="J164" s="27" t="s">
        <v>1</v>
      </c>
      <c r="K164" s="39" t="str">
        <f t="shared" si="11"/>
        <v>{
  "Header": {
    "Code": 2,
    "Name": "SERVICES_LOCAL_VPN_IPSEC_SERVER_DISABLED"
  }
}</v>
      </c>
      <c r="L164" s="88" t="str">
        <f>CONCATENATE("Raised when ",VLOOKUP(G164,_EVENTS_DESCRIPTION_MAP[],2,FALSE)," ",D164," ",VLOOKUP(G164,_EVENTS_DESCRIPTION_MAP[],3,FALSE),".")</f>
        <v>Raised when an existing IPSec VPN Server is disabled. This does not necessarily result from a configuration change of the administrative state field, but rather when it becomes operationally inactive or fails to start.</v>
      </c>
    </row>
    <row r="165" spans="1:12" x14ac:dyDescent="0.25">
      <c r="A165" s="40">
        <f>VLOOKUP(C165,_RESOURCE_MAP[],3,FALSE)</f>
        <v>2</v>
      </c>
      <c r="B165" s="25" t="str">
        <f>IFERROR(VLOOKUP(C165,_PACKAGES_MAP[],3,FALSE),"-")</f>
        <v>-</v>
      </c>
      <c r="C165" s="27" t="s">
        <v>248</v>
      </c>
      <c r="D165" s="39" t="str">
        <f>VLOOKUP(C165,_RESOURCE_MAP[],2,FALSE)</f>
        <v>IPSec VPN Server</v>
      </c>
      <c r="E165" s="26">
        <f t="shared" si="8"/>
        <v>3</v>
      </c>
      <c r="F165" s="39" t="str">
        <f t="shared" si="9"/>
        <v>SERVICES_LOCAL_VPN_IPSEC_SERVER_</v>
      </c>
      <c r="G165" s="27" t="s">
        <v>441</v>
      </c>
      <c r="H165" s="39" t="str">
        <f t="shared" si="10"/>
        <v>SERVICES_LOCAL_VPN_IPSEC_SERVER_DISCONNECTED</v>
      </c>
      <c r="I165" s="42" t="s">
        <v>1</v>
      </c>
      <c r="J165" s="27" t="s">
        <v>1</v>
      </c>
      <c r="K165" s="39" t="str">
        <f t="shared" si="11"/>
        <v>{
  "Header": {
    "Code": 3,
    "Name": "SERVICES_LOCAL_VPN_IPSEC_SERVER_DISCONNECTED"
  }
}</v>
      </c>
      <c r="L165" s="88" t="str">
        <f>CONCATENATE("Raised when ",VLOOKUP(G165,_EVENTS_DESCRIPTION_MAP[],2,FALSE)," ",D165," ",VLOOKUP(G165,_EVENTS_DESCRIPTION_MAP[],3,FALSE),".")</f>
        <v>Raised when a IPSec VPN Server disconnects.</v>
      </c>
    </row>
    <row r="166" spans="1:12" x14ac:dyDescent="0.25">
      <c r="A166" s="40">
        <f>VLOOKUP(C166,_RESOURCE_MAP[],3,FALSE)</f>
        <v>2</v>
      </c>
      <c r="B166" s="25" t="str">
        <f>IFERROR(VLOOKUP(C166,_PACKAGES_MAP[],3,FALSE),"-")</f>
        <v>-</v>
      </c>
      <c r="C166" s="27" t="s">
        <v>248</v>
      </c>
      <c r="D166" s="39" t="str">
        <f>VLOOKUP(C166,_RESOURCE_MAP[],2,FALSE)</f>
        <v>IPSec VPN Server</v>
      </c>
      <c r="E166" s="26">
        <f t="shared" si="8"/>
        <v>4</v>
      </c>
      <c r="F166" s="39" t="str">
        <f t="shared" si="9"/>
        <v>SERVICES_LOCAL_VPN_IPSEC_SERVER_</v>
      </c>
      <c r="G166" s="27" t="s">
        <v>372</v>
      </c>
      <c r="H166" s="39" t="str">
        <f t="shared" si="10"/>
        <v>SERVICES_LOCAL_VPN_IPSEC_SERVER_ENABLED</v>
      </c>
      <c r="I166" s="42" t="s">
        <v>1</v>
      </c>
      <c r="J166" s="27" t="s">
        <v>1</v>
      </c>
      <c r="K166" s="39" t="str">
        <f t="shared" si="11"/>
        <v>{
  "Header": {
    "Code": 4,
    "Name": "SERVICES_LOCAL_VPN_IPSEC_SERVER_ENABLED"
  }
}</v>
      </c>
      <c r="L166" s="88" t="str">
        <f>CONCATENATE("Raised when ",VLOOKUP(G166,_EVENTS_DESCRIPTION_MAP[],2,FALSE)," ",D166," ",VLOOKUP(G166,_EVENTS_DESCRIPTION_MAP[],3,FALSE),".")</f>
        <v>Raised when an existing IPSec VPN Server is enabled. This does not necessarily result from a configuration change of the administrative state field, but rather when it becomes operationally active.</v>
      </c>
    </row>
    <row r="167" spans="1:12" x14ac:dyDescent="0.25">
      <c r="A167" s="40">
        <f>VLOOKUP(C167,_RESOURCE_MAP[],3,FALSE)</f>
        <v>2</v>
      </c>
      <c r="B167" s="25" t="str">
        <f>IFERROR(VLOOKUP(C167,_PACKAGES_MAP[],3,FALSE),"-")</f>
        <v>-</v>
      </c>
      <c r="C167" s="27" t="s">
        <v>248</v>
      </c>
      <c r="D167" s="39" t="str">
        <f>VLOOKUP(C167,_RESOURCE_MAP[],2,FALSE)</f>
        <v>IPSec VPN Server</v>
      </c>
      <c r="E167" s="26">
        <f t="shared" si="8"/>
        <v>5</v>
      </c>
      <c r="F167" s="39" t="str">
        <f t="shared" si="9"/>
        <v>SERVICES_LOCAL_VPN_IPSEC_SERVER_</v>
      </c>
      <c r="G167" s="27" t="s">
        <v>370</v>
      </c>
      <c r="H167" s="39" t="str">
        <f t="shared" si="10"/>
        <v>SERVICES_LOCAL_VPN_IPSEC_SERVER_MODIFIED</v>
      </c>
      <c r="I167" s="42" t="s">
        <v>1</v>
      </c>
      <c r="J167" s="27" t="s">
        <v>1</v>
      </c>
      <c r="K167" s="39" t="str">
        <f t="shared" si="11"/>
        <v>{
  "Header": {
    "Code": 5,
    "Name": "SERVICES_LOCAL_VPN_IPSEC_SERVER_MODIFIED"
  }
}</v>
      </c>
      <c r="L167" s="88" t="str">
        <f>CONCATENATE("Raised when ",VLOOKUP(G167,_EVENTS_DESCRIPTION_MAP[],2,FALSE)," ",D167," ",VLOOKUP(G167,_EVENTS_DESCRIPTION_MAP[],3,FALSE),".")</f>
        <v>Raised when an existing IPSec VPN Server is modified. Updating the administrative state should also result in the event being triggered.</v>
      </c>
    </row>
    <row r="168" spans="1:12" x14ac:dyDescent="0.25">
      <c r="A168" s="40">
        <f>VLOOKUP(C168,_RESOURCE_MAP[],3,FALSE)</f>
        <v>2</v>
      </c>
      <c r="B168" s="25" t="str">
        <f>IFERROR(VLOOKUP(C168,_PACKAGES_MAP[],3,FALSE),"-")</f>
        <v>-</v>
      </c>
      <c r="C168" s="27" t="s">
        <v>249</v>
      </c>
      <c r="D168" s="39" t="str">
        <f>VLOOKUP(C168,_RESOURCE_MAP[],2,FALSE)</f>
        <v>L2TP VPN Client</v>
      </c>
      <c r="E168" s="26">
        <f t="shared" si="8"/>
        <v>1</v>
      </c>
      <c r="F168" s="39" t="str">
        <f t="shared" si="9"/>
        <v>SERVICES_LOCAL_VPN_L2TP_CLIENT_</v>
      </c>
      <c r="G168" s="27" t="s">
        <v>440</v>
      </c>
      <c r="H168" s="39" t="str">
        <f t="shared" si="10"/>
        <v>SERVICES_LOCAL_VPN_L2TP_CLIENT_CONNECTED</v>
      </c>
      <c r="I168" s="42" t="s">
        <v>1</v>
      </c>
      <c r="J168" s="27" t="s">
        <v>1</v>
      </c>
      <c r="K168" s="39" t="str">
        <f t="shared" si="11"/>
        <v>{
  "Header": {
    "Code": 1,
    "Name": "SERVICES_LOCAL_VPN_L2TP_CLIENT_CONNECTED"
  }
}</v>
      </c>
      <c r="L168" s="88" t="str">
        <f>CONCATENATE("Raised when ",VLOOKUP(G168,_EVENTS_DESCRIPTION_MAP[],2,FALSE)," ",D168," ",VLOOKUP(G168,_EVENTS_DESCRIPTION_MAP[],3,FALSE),".")</f>
        <v>Raised when a L2TP VPN Client connects.</v>
      </c>
    </row>
    <row r="169" spans="1:12" x14ac:dyDescent="0.25">
      <c r="A169" s="40">
        <f>VLOOKUP(C169,_RESOURCE_MAP[],3,FALSE)</f>
        <v>2</v>
      </c>
      <c r="B169" s="25" t="str">
        <f>IFERROR(VLOOKUP(C169,_PACKAGES_MAP[],3,FALSE),"-")</f>
        <v>-</v>
      </c>
      <c r="C169" s="27" t="s">
        <v>249</v>
      </c>
      <c r="D169" s="39" t="str">
        <f>VLOOKUP(C169,_RESOURCE_MAP[],2,FALSE)</f>
        <v>L2TP VPN Client</v>
      </c>
      <c r="E169" s="26">
        <f t="shared" si="8"/>
        <v>2</v>
      </c>
      <c r="F169" s="39" t="str">
        <f t="shared" si="9"/>
        <v>SERVICES_LOCAL_VPN_L2TP_CLIENT_</v>
      </c>
      <c r="G169" s="27" t="s">
        <v>373</v>
      </c>
      <c r="H169" s="39" t="str">
        <f t="shared" si="10"/>
        <v>SERVICES_LOCAL_VPN_L2TP_CLIENT_DISABLED</v>
      </c>
      <c r="I169" s="42" t="s">
        <v>1</v>
      </c>
      <c r="J169" s="27" t="s">
        <v>1</v>
      </c>
      <c r="K169" s="39" t="str">
        <f t="shared" si="11"/>
        <v>{
  "Header": {
    "Code": 2,
    "Name": "SERVICES_LOCAL_VPN_L2TP_CLIENT_DISABLED"
  }
}</v>
      </c>
      <c r="L169" s="88" t="str">
        <f>CONCATENATE("Raised when ",VLOOKUP(G169,_EVENTS_DESCRIPTION_MAP[],2,FALSE)," ",D169," ",VLOOKUP(G169,_EVENTS_DESCRIPTION_MAP[],3,FALSE),".")</f>
        <v>Raised when an existing L2TP VPN Client is disabled. This does not necessarily result from a configuration change of the administrative state field, but rather when it becomes operationally inactive or fails to start.</v>
      </c>
    </row>
    <row r="170" spans="1:12" x14ac:dyDescent="0.25">
      <c r="A170" s="40">
        <f>VLOOKUP(C170,_RESOURCE_MAP[],3,FALSE)</f>
        <v>2</v>
      </c>
      <c r="B170" s="25" t="str">
        <f>IFERROR(VLOOKUP(C170,_PACKAGES_MAP[],3,FALSE),"-")</f>
        <v>-</v>
      </c>
      <c r="C170" s="27" t="s">
        <v>249</v>
      </c>
      <c r="D170" s="39" t="str">
        <f>VLOOKUP(C170,_RESOURCE_MAP[],2,FALSE)</f>
        <v>L2TP VPN Client</v>
      </c>
      <c r="E170" s="26">
        <f t="shared" si="8"/>
        <v>3</v>
      </c>
      <c r="F170" s="39" t="str">
        <f t="shared" si="9"/>
        <v>SERVICES_LOCAL_VPN_L2TP_CLIENT_</v>
      </c>
      <c r="G170" s="27" t="s">
        <v>441</v>
      </c>
      <c r="H170" s="39" t="str">
        <f t="shared" si="10"/>
        <v>SERVICES_LOCAL_VPN_L2TP_CLIENT_DISCONNECTED</v>
      </c>
      <c r="I170" s="42" t="s">
        <v>1</v>
      </c>
      <c r="J170" s="27" t="s">
        <v>1</v>
      </c>
      <c r="K170" s="39" t="str">
        <f t="shared" si="11"/>
        <v>{
  "Header": {
    "Code": 3,
    "Name": "SERVICES_LOCAL_VPN_L2TP_CLIENT_DISCONNECTED"
  }
}</v>
      </c>
      <c r="L170" s="88" t="str">
        <f>CONCATENATE("Raised when ",VLOOKUP(G170,_EVENTS_DESCRIPTION_MAP[],2,FALSE)," ",D170," ",VLOOKUP(G170,_EVENTS_DESCRIPTION_MAP[],3,FALSE),".")</f>
        <v>Raised when a L2TP VPN Client disconnects.</v>
      </c>
    </row>
    <row r="171" spans="1:12" x14ac:dyDescent="0.25">
      <c r="A171" s="40">
        <f>VLOOKUP(C171,_RESOURCE_MAP[],3,FALSE)</f>
        <v>2</v>
      </c>
      <c r="B171" s="25" t="str">
        <f>IFERROR(VLOOKUP(C171,_PACKAGES_MAP[],3,FALSE),"-")</f>
        <v>-</v>
      </c>
      <c r="C171" s="27" t="s">
        <v>249</v>
      </c>
      <c r="D171" s="39" t="str">
        <f>VLOOKUP(C171,_RESOURCE_MAP[],2,FALSE)</f>
        <v>L2TP VPN Client</v>
      </c>
      <c r="E171" s="26">
        <f t="shared" si="8"/>
        <v>4</v>
      </c>
      <c r="F171" s="39" t="str">
        <f t="shared" si="9"/>
        <v>SERVICES_LOCAL_VPN_L2TP_CLIENT_</v>
      </c>
      <c r="G171" s="27" t="s">
        <v>372</v>
      </c>
      <c r="H171" s="39" t="str">
        <f t="shared" si="10"/>
        <v>SERVICES_LOCAL_VPN_L2TP_CLIENT_ENABLED</v>
      </c>
      <c r="I171" s="42" t="s">
        <v>1</v>
      </c>
      <c r="J171" s="27" t="s">
        <v>1</v>
      </c>
      <c r="K171" s="39" t="str">
        <f t="shared" si="11"/>
        <v>{
  "Header": {
    "Code": 4,
    "Name": "SERVICES_LOCAL_VPN_L2TP_CLIENT_ENABLED"
  }
}</v>
      </c>
      <c r="L171" s="88" t="str">
        <f>CONCATENATE("Raised when ",VLOOKUP(G171,_EVENTS_DESCRIPTION_MAP[],2,FALSE)," ",D171," ",VLOOKUP(G171,_EVENTS_DESCRIPTION_MAP[],3,FALSE),".")</f>
        <v>Raised when an existing L2TP VPN Client is enabled. This does not necessarily result from a configuration change of the administrative state field, but rather when it becomes operationally active.</v>
      </c>
    </row>
    <row r="172" spans="1:12" x14ac:dyDescent="0.25">
      <c r="A172" s="40">
        <f>VLOOKUP(C172,_RESOURCE_MAP[],3,FALSE)</f>
        <v>2</v>
      </c>
      <c r="B172" s="25" t="str">
        <f>IFERROR(VLOOKUP(C172,_PACKAGES_MAP[],3,FALSE),"-")</f>
        <v>-</v>
      </c>
      <c r="C172" s="27" t="s">
        <v>249</v>
      </c>
      <c r="D172" s="39" t="str">
        <f>VLOOKUP(C172,_RESOURCE_MAP[],2,FALSE)</f>
        <v>L2TP VPN Client</v>
      </c>
      <c r="E172" s="26">
        <f t="shared" si="8"/>
        <v>5</v>
      </c>
      <c r="F172" s="39" t="str">
        <f t="shared" si="9"/>
        <v>SERVICES_LOCAL_VPN_L2TP_CLIENT_</v>
      </c>
      <c r="G172" s="27" t="s">
        <v>370</v>
      </c>
      <c r="H172" s="39" t="str">
        <f t="shared" si="10"/>
        <v>SERVICES_LOCAL_VPN_L2TP_CLIENT_MODIFIED</v>
      </c>
      <c r="I172" s="42" t="s">
        <v>1</v>
      </c>
      <c r="J172" s="27" t="s">
        <v>1</v>
      </c>
      <c r="K172" s="39" t="str">
        <f t="shared" si="11"/>
        <v>{
  "Header": {
    "Code": 5,
    "Name": "SERVICES_LOCAL_VPN_L2TP_CLIENT_MODIFIED"
  }
}</v>
      </c>
      <c r="L172" s="88" t="str">
        <f>CONCATENATE("Raised when ",VLOOKUP(G172,_EVENTS_DESCRIPTION_MAP[],2,FALSE)," ",D172," ",VLOOKUP(G172,_EVENTS_DESCRIPTION_MAP[],3,FALSE),".")</f>
        <v>Raised when an existing L2TP VPN Client is modified. Updating the administrative state should also result in the event being triggered.</v>
      </c>
    </row>
    <row r="173" spans="1:12" x14ac:dyDescent="0.25">
      <c r="A173" s="40">
        <f>VLOOKUP(C173,_RESOURCE_MAP[],3,FALSE)</f>
        <v>2</v>
      </c>
      <c r="B173" s="25" t="str">
        <f>IFERROR(VLOOKUP(C173,_PACKAGES_MAP[],3,FALSE),"-")</f>
        <v>-</v>
      </c>
      <c r="C173" s="27" t="s">
        <v>250</v>
      </c>
      <c r="D173" s="39" t="str">
        <f>VLOOKUP(C173,_RESOURCE_MAP[],2,FALSE)</f>
        <v>L2TP VPN Server</v>
      </c>
      <c r="E173" s="26">
        <f t="shared" si="8"/>
        <v>1</v>
      </c>
      <c r="F173" s="39" t="str">
        <f t="shared" si="9"/>
        <v>SERVICES_LOCAL_VPN_L2TP_SERVER_</v>
      </c>
      <c r="G173" s="27" t="s">
        <v>440</v>
      </c>
      <c r="H173" s="39" t="str">
        <f t="shared" si="10"/>
        <v>SERVICES_LOCAL_VPN_L2TP_SERVER_CONNECTED</v>
      </c>
      <c r="I173" s="42" t="s">
        <v>1</v>
      </c>
      <c r="J173" s="27" t="s">
        <v>1</v>
      </c>
      <c r="K173" s="39" t="str">
        <f t="shared" si="11"/>
        <v>{
  "Header": {
    "Code": 1,
    "Name": "SERVICES_LOCAL_VPN_L2TP_SERVER_CONNECTED"
  }
}</v>
      </c>
      <c r="L173" s="88" t="str">
        <f>CONCATENATE("Raised when ",VLOOKUP(G173,_EVENTS_DESCRIPTION_MAP[],2,FALSE)," ",D173," ",VLOOKUP(G173,_EVENTS_DESCRIPTION_MAP[],3,FALSE),".")</f>
        <v>Raised when a L2TP VPN Server connects.</v>
      </c>
    </row>
    <row r="174" spans="1:12" x14ac:dyDescent="0.25">
      <c r="A174" s="40">
        <f>VLOOKUP(C174,_RESOURCE_MAP[],3,FALSE)</f>
        <v>2</v>
      </c>
      <c r="B174" s="25" t="str">
        <f>IFERROR(VLOOKUP(C174,_PACKAGES_MAP[],3,FALSE),"-")</f>
        <v>-</v>
      </c>
      <c r="C174" s="27" t="s">
        <v>250</v>
      </c>
      <c r="D174" s="39" t="str">
        <f>VLOOKUP(C174,_RESOURCE_MAP[],2,FALSE)</f>
        <v>L2TP VPN Server</v>
      </c>
      <c r="E174" s="26">
        <f t="shared" si="8"/>
        <v>2</v>
      </c>
      <c r="F174" s="39" t="str">
        <f t="shared" si="9"/>
        <v>SERVICES_LOCAL_VPN_L2TP_SERVER_</v>
      </c>
      <c r="G174" s="27" t="s">
        <v>373</v>
      </c>
      <c r="H174" s="39" t="str">
        <f t="shared" si="10"/>
        <v>SERVICES_LOCAL_VPN_L2TP_SERVER_DISABLED</v>
      </c>
      <c r="I174" s="42" t="s">
        <v>1</v>
      </c>
      <c r="J174" s="27" t="s">
        <v>1</v>
      </c>
      <c r="K174" s="39" t="str">
        <f t="shared" si="11"/>
        <v>{
  "Header": {
    "Code": 2,
    "Name": "SERVICES_LOCAL_VPN_L2TP_SERVER_DISABLED"
  }
}</v>
      </c>
      <c r="L174" s="88" t="str">
        <f>CONCATENATE("Raised when ",VLOOKUP(G174,_EVENTS_DESCRIPTION_MAP[],2,FALSE)," ",D174," ",VLOOKUP(G174,_EVENTS_DESCRIPTION_MAP[],3,FALSE),".")</f>
        <v>Raised when an existing L2TP VPN Server is disabled. This does not necessarily result from a configuration change of the administrative state field, but rather when it becomes operationally inactive or fails to start.</v>
      </c>
    </row>
    <row r="175" spans="1:12" x14ac:dyDescent="0.25">
      <c r="A175" s="40">
        <f>VLOOKUP(C175,_RESOURCE_MAP[],3,FALSE)</f>
        <v>2</v>
      </c>
      <c r="B175" s="25" t="str">
        <f>IFERROR(VLOOKUP(C175,_PACKAGES_MAP[],3,FALSE),"-")</f>
        <v>-</v>
      </c>
      <c r="C175" s="27" t="s">
        <v>250</v>
      </c>
      <c r="D175" s="39" t="str">
        <f>VLOOKUP(C175,_RESOURCE_MAP[],2,FALSE)</f>
        <v>L2TP VPN Server</v>
      </c>
      <c r="E175" s="26">
        <f t="shared" si="8"/>
        <v>3</v>
      </c>
      <c r="F175" s="39" t="str">
        <f t="shared" si="9"/>
        <v>SERVICES_LOCAL_VPN_L2TP_SERVER_</v>
      </c>
      <c r="G175" s="27" t="s">
        <v>441</v>
      </c>
      <c r="H175" s="39" t="str">
        <f t="shared" si="10"/>
        <v>SERVICES_LOCAL_VPN_L2TP_SERVER_DISCONNECTED</v>
      </c>
      <c r="I175" s="42" t="s">
        <v>1</v>
      </c>
      <c r="J175" s="27" t="s">
        <v>1</v>
      </c>
      <c r="K175" s="39" t="str">
        <f t="shared" si="11"/>
        <v>{
  "Header": {
    "Code": 3,
    "Name": "SERVICES_LOCAL_VPN_L2TP_SERVER_DISCONNECTED"
  }
}</v>
      </c>
      <c r="L175" s="88" t="str">
        <f>CONCATENATE("Raised when ",VLOOKUP(G175,_EVENTS_DESCRIPTION_MAP[],2,FALSE)," ",D175," ",VLOOKUP(G175,_EVENTS_DESCRIPTION_MAP[],3,FALSE),".")</f>
        <v>Raised when a L2TP VPN Server disconnects.</v>
      </c>
    </row>
    <row r="176" spans="1:12" x14ac:dyDescent="0.25">
      <c r="A176" s="40">
        <f>VLOOKUP(C176,_RESOURCE_MAP[],3,FALSE)</f>
        <v>2</v>
      </c>
      <c r="B176" s="25" t="str">
        <f>IFERROR(VLOOKUP(C176,_PACKAGES_MAP[],3,FALSE),"-")</f>
        <v>-</v>
      </c>
      <c r="C176" s="27" t="s">
        <v>250</v>
      </c>
      <c r="D176" s="39" t="str">
        <f>VLOOKUP(C176,_RESOURCE_MAP[],2,FALSE)</f>
        <v>L2TP VPN Server</v>
      </c>
      <c r="E176" s="26">
        <f t="shared" si="8"/>
        <v>4</v>
      </c>
      <c r="F176" s="39" t="str">
        <f t="shared" si="9"/>
        <v>SERVICES_LOCAL_VPN_L2TP_SERVER_</v>
      </c>
      <c r="G176" s="27" t="s">
        <v>372</v>
      </c>
      <c r="H176" s="39" t="str">
        <f t="shared" si="10"/>
        <v>SERVICES_LOCAL_VPN_L2TP_SERVER_ENABLED</v>
      </c>
      <c r="I176" s="42" t="s">
        <v>1</v>
      </c>
      <c r="J176" s="27" t="s">
        <v>1</v>
      </c>
      <c r="K176" s="39" t="str">
        <f t="shared" si="11"/>
        <v>{
  "Header": {
    "Code": 4,
    "Name": "SERVICES_LOCAL_VPN_L2TP_SERVER_ENABLED"
  }
}</v>
      </c>
      <c r="L176" s="88" t="str">
        <f>CONCATENATE("Raised when ",VLOOKUP(G176,_EVENTS_DESCRIPTION_MAP[],2,FALSE)," ",D176," ",VLOOKUP(G176,_EVENTS_DESCRIPTION_MAP[],3,FALSE),".")</f>
        <v>Raised when an existing L2TP VPN Server is enabled. This does not necessarily result from a configuration change of the administrative state field, but rather when it becomes operationally active.</v>
      </c>
    </row>
    <row r="177" spans="1:12" x14ac:dyDescent="0.25">
      <c r="A177" s="40">
        <f>VLOOKUP(C177,_RESOURCE_MAP[],3,FALSE)</f>
        <v>2</v>
      </c>
      <c r="B177" s="25" t="str">
        <f>IFERROR(VLOOKUP(C177,_PACKAGES_MAP[],3,FALSE),"-")</f>
        <v>-</v>
      </c>
      <c r="C177" s="27" t="s">
        <v>250</v>
      </c>
      <c r="D177" s="39" t="str">
        <f>VLOOKUP(C177,_RESOURCE_MAP[],2,FALSE)</f>
        <v>L2TP VPN Server</v>
      </c>
      <c r="E177" s="26">
        <f t="shared" si="8"/>
        <v>5</v>
      </c>
      <c r="F177" s="39" t="str">
        <f t="shared" si="9"/>
        <v>SERVICES_LOCAL_VPN_L2TP_SERVER_</v>
      </c>
      <c r="G177" s="27" t="s">
        <v>370</v>
      </c>
      <c r="H177" s="39" t="str">
        <f t="shared" si="10"/>
        <v>SERVICES_LOCAL_VPN_L2TP_SERVER_MODIFIED</v>
      </c>
      <c r="I177" s="42" t="s">
        <v>1</v>
      </c>
      <c r="J177" s="27" t="s">
        <v>1</v>
      </c>
      <c r="K177" s="39" t="str">
        <f t="shared" si="11"/>
        <v>{
  "Header": {
    "Code": 5,
    "Name": "SERVICES_LOCAL_VPN_L2TP_SERVER_MODIFIED"
  }
}</v>
      </c>
      <c r="L177" s="88" t="str">
        <f>CONCATENATE("Raised when ",VLOOKUP(G177,_EVENTS_DESCRIPTION_MAP[],2,FALSE)," ",D177," ",VLOOKUP(G177,_EVENTS_DESCRIPTION_MAP[],3,FALSE),".")</f>
        <v>Raised when an existing L2TP VPN Server is modified. Updating the administrative state should also result in the event being triggered.</v>
      </c>
    </row>
    <row r="178" spans="1:12" x14ac:dyDescent="0.25">
      <c r="A178" s="40">
        <f>VLOOKUP(C178,_RESOURCE_MAP[],3,FALSE)</f>
        <v>2</v>
      </c>
      <c r="B178" s="25" t="str">
        <f>IFERROR(VLOOKUP(C178,_PACKAGES_MAP[],3,FALSE),"-")</f>
        <v>-</v>
      </c>
      <c r="C178" s="27" t="s">
        <v>251</v>
      </c>
      <c r="D178" s="39" t="str">
        <f>VLOOKUP(C178,_RESOURCE_MAP[],2,FALSE)</f>
        <v>OpenVPN Client</v>
      </c>
      <c r="E178" s="26">
        <f t="shared" si="8"/>
        <v>1</v>
      </c>
      <c r="F178" s="39" t="str">
        <f t="shared" si="9"/>
        <v>SERVICES_LOCAL_VPN_OPENVPN_CLIENT_</v>
      </c>
      <c r="G178" s="27" t="s">
        <v>440</v>
      </c>
      <c r="H178" s="39" t="str">
        <f t="shared" si="10"/>
        <v>SERVICES_LOCAL_VPN_OPENVPN_CLIENT_CONNECTED</v>
      </c>
      <c r="I178" s="42" t="s">
        <v>1</v>
      </c>
      <c r="J178" s="27" t="s">
        <v>1</v>
      </c>
      <c r="K178" s="39" t="str">
        <f t="shared" si="11"/>
        <v>{
  "Header": {
    "Code": 1,
    "Name": "SERVICES_LOCAL_VPN_OPENVPN_CLIENT_CONNECTED"
  }
}</v>
      </c>
      <c r="L178" s="88" t="str">
        <f>CONCATENATE("Raised when ",VLOOKUP(G178,_EVENTS_DESCRIPTION_MAP[],2,FALSE)," ",D178," ",VLOOKUP(G178,_EVENTS_DESCRIPTION_MAP[],3,FALSE),".")</f>
        <v>Raised when a OpenVPN Client connects.</v>
      </c>
    </row>
    <row r="179" spans="1:12" x14ac:dyDescent="0.25">
      <c r="A179" s="40">
        <f>VLOOKUP(C179,_RESOURCE_MAP[],3,FALSE)</f>
        <v>2</v>
      </c>
      <c r="B179" s="25" t="str">
        <f>IFERROR(VLOOKUP(C179,_PACKAGES_MAP[],3,FALSE),"-")</f>
        <v>-</v>
      </c>
      <c r="C179" s="27" t="s">
        <v>251</v>
      </c>
      <c r="D179" s="39" t="str">
        <f>VLOOKUP(C179,_RESOURCE_MAP[],2,FALSE)</f>
        <v>OpenVPN Client</v>
      </c>
      <c r="E179" s="26">
        <f t="shared" si="8"/>
        <v>2</v>
      </c>
      <c r="F179" s="39" t="str">
        <f t="shared" si="9"/>
        <v>SERVICES_LOCAL_VPN_OPENVPN_CLIENT_</v>
      </c>
      <c r="G179" s="27" t="s">
        <v>373</v>
      </c>
      <c r="H179" s="39" t="str">
        <f t="shared" si="10"/>
        <v>SERVICES_LOCAL_VPN_OPENVPN_CLIENT_DISABLED</v>
      </c>
      <c r="I179" s="42" t="s">
        <v>1</v>
      </c>
      <c r="J179" s="27" t="s">
        <v>1</v>
      </c>
      <c r="K179" s="39" t="str">
        <f t="shared" si="11"/>
        <v>{
  "Header": {
    "Code": 2,
    "Name": "SERVICES_LOCAL_VPN_OPENVPN_CLIENT_DISABLED"
  }
}</v>
      </c>
      <c r="L179" s="88" t="str">
        <f>CONCATENATE("Raised when ",VLOOKUP(G179,_EVENTS_DESCRIPTION_MAP[],2,FALSE)," ",D179," ",VLOOKUP(G179,_EVENTS_DESCRIPTION_MAP[],3,FALSE),".")</f>
        <v>Raised when an existing OpenVPN Client is disabled. This does not necessarily result from a configuration change of the administrative state field, but rather when it becomes operationally inactive or fails to start.</v>
      </c>
    </row>
    <row r="180" spans="1:12" x14ac:dyDescent="0.25">
      <c r="A180" s="40">
        <f>VLOOKUP(C180,_RESOURCE_MAP[],3,FALSE)</f>
        <v>2</v>
      </c>
      <c r="B180" s="25" t="str">
        <f>IFERROR(VLOOKUP(C180,_PACKAGES_MAP[],3,FALSE),"-")</f>
        <v>-</v>
      </c>
      <c r="C180" s="27" t="s">
        <v>251</v>
      </c>
      <c r="D180" s="39" t="str">
        <f>VLOOKUP(C180,_RESOURCE_MAP[],2,FALSE)</f>
        <v>OpenVPN Client</v>
      </c>
      <c r="E180" s="26">
        <f t="shared" si="8"/>
        <v>3</v>
      </c>
      <c r="F180" s="39" t="str">
        <f t="shared" si="9"/>
        <v>SERVICES_LOCAL_VPN_OPENVPN_CLIENT_</v>
      </c>
      <c r="G180" s="27" t="s">
        <v>441</v>
      </c>
      <c r="H180" s="39" t="str">
        <f t="shared" si="10"/>
        <v>SERVICES_LOCAL_VPN_OPENVPN_CLIENT_DISCONNECTED</v>
      </c>
      <c r="I180" s="42" t="s">
        <v>1</v>
      </c>
      <c r="J180" s="27" t="s">
        <v>1</v>
      </c>
      <c r="K180" s="39" t="str">
        <f t="shared" si="11"/>
        <v>{
  "Header": {
    "Code": 3,
    "Name": "SERVICES_LOCAL_VPN_OPENVPN_CLIENT_DISCONNECTED"
  }
}</v>
      </c>
      <c r="L180" s="88" t="str">
        <f>CONCATENATE("Raised when ",VLOOKUP(G180,_EVENTS_DESCRIPTION_MAP[],2,FALSE)," ",D180," ",VLOOKUP(G180,_EVENTS_DESCRIPTION_MAP[],3,FALSE),".")</f>
        <v>Raised when a OpenVPN Client disconnects.</v>
      </c>
    </row>
    <row r="181" spans="1:12" x14ac:dyDescent="0.25">
      <c r="A181" s="40">
        <f>VLOOKUP(C181,_RESOURCE_MAP[],3,FALSE)</f>
        <v>2</v>
      </c>
      <c r="B181" s="25" t="str">
        <f>IFERROR(VLOOKUP(C181,_PACKAGES_MAP[],3,FALSE),"-")</f>
        <v>-</v>
      </c>
      <c r="C181" s="27" t="s">
        <v>251</v>
      </c>
      <c r="D181" s="39" t="str">
        <f>VLOOKUP(C181,_RESOURCE_MAP[],2,FALSE)</f>
        <v>OpenVPN Client</v>
      </c>
      <c r="E181" s="26">
        <f t="shared" si="8"/>
        <v>4</v>
      </c>
      <c r="F181" s="39" t="str">
        <f t="shared" si="9"/>
        <v>SERVICES_LOCAL_VPN_OPENVPN_CLIENT_</v>
      </c>
      <c r="G181" s="27" t="s">
        <v>372</v>
      </c>
      <c r="H181" s="39" t="str">
        <f t="shared" si="10"/>
        <v>SERVICES_LOCAL_VPN_OPENVPN_CLIENT_ENABLED</v>
      </c>
      <c r="I181" s="42" t="s">
        <v>1</v>
      </c>
      <c r="J181" s="27" t="s">
        <v>1</v>
      </c>
      <c r="K181" s="39" t="str">
        <f t="shared" si="11"/>
        <v>{
  "Header": {
    "Code": 4,
    "Name": "SERVICES_LOCAL_VPN_OPENVPN_CLIENT_ENABLED"
  }
}</v>
      </c>
      <c r="L181" s="88" t="str">
        <f>CONCATENATE("Raised when ",VLOOKUP(G181,_EVENTS_DESCRIPTION_MAP[],2,FALSE)," ",D181," ",VLOOKUP(G181,_EVENTS_DESCRIPTION_MAP[],3,FALSE),".")</f>
        <v>Raised when an existing OpenVPN Client is enabled. This does not necessarily result from a configuration change of the administrative state field, but rather when it becomes operationally active.</v>
      </c>
    </row>
    <row r="182" spans="1:12" x14ac:dyDescent="0.25">
      <c r="A182" s="40">
        <f>VLOOKUP(C182,_RESOURCE_MAP[],3,FALSE)</f>
        <v>2</v>
      </c>
      <c r="B182" s="25" t="str">
        <f>IFERROR(VLOOKUP(C182,_PACKAGES_MAP[],3,FALSE),"-")</f>
        <v>-</v>
      </c>
      <c r="C182" s="27" t="s">
        <v>251</v>
      </c>
      <c r="D182" s="39" t="str">
        <f>VLOOKUP(C182,_RESOURCE_MAP[],2,FALSE)</f>
        <v>OpenVPN Client</v>
      </c>
      <c r="E182" s="26">
        <f t="shared" si="8"/>
        <v>5</v>
      </c>
      <c r="F182" s="39" t="str">
        <f t="shared" si="9"/>
        <v>SERVICES_LOCAL_VPN_OPENVPN_CLIENT_</v>
      </c>
      <c r="G182" s="27" t="s">
        <v>370</v>
      </c>
      <c r="H182" s="39" t="str">
        <f t="shared" si="10"/>
        <v>SERVICES_LOCAL_VPN_OPENVPN_CLIENT_MODIFIED</v>
      </c>
      <c r="I182" s="42" t="s">
        <v>1</v>
      </c>
      <c r="J182" s="27" t="s">
        <v>1</v>
      </c>
      <c r="K182" s="39" t="str">
        <f t="shared" si="11"/>
        <v>{
  "Header": {
    "Code": 5,
    "Name": "SERVICES_LOCAL_VPN_OPENVPN_CLIENT_MODIFIED"
  }
}</v>
      </c>
      <c r="L182" s="88" t="str">
        <f>CONCATENATE("Raised when ",VLOOKUP(G182,_EVENTS_DESCRIPTION_MAP[],2,FALSE)," ",D182," ",VLOOKUP(G182,_EVENTS_DESCRIPTION_MAP[],3,FALSE),".")</f>
        <v>Raised when an existing OpenVPN Client is modified. Updating the administrative state should also result in the event being triggered.</v>
      </c>
    </row>
    <row r="183" spans="1:12" x14ac:dyDescent="0.25">
      <c r="A183" s="40">
        <f>VLOOKUP(C183,_RESOURCE_MAP[],3,FALSE)</f>
        <v>2</v>
      </c>
      <c r="B183" s="25" t="str">
        <f>IFERROR(VLOOKUP(C183,_PACKAGES_MAP[],3,FALSE),"-")</f>
        <v>-</v>
      </c>
      <c r="C183" s="27" t="s">
        <v>252</v>
      </c>
      <c r="D183" s="39" t="str">
        <f>VLOOKUP(C183,_RESOURCE_MAP[],2,FALSE)</f>
        <v>OpenVPN Server</v>
      </c>
      <c r="E183" s="26">
        <f t="shared" si="8"/>
        <v>1</v>
      </c>
      <c r="F183" s="39" t="str">
        <f t="shared" si="9"/>
        <v>SERVICES_LOCAL_VPN_OPENVPN_SERVER_</v>
      </c>
      <c r="G183" s="27" t="s">
        <v>440</v>
      </c>
      <c r="H183" s="39" t="str">
        <f t="shared" si="10"/>
        <v>SERVICES_LOCAL_VPN_OPENVPN_SERVER_CONNECTED</v>
      </c>
      <c r="I183" s="42" t="s">
        <v>1</v>
      </c>
      <c r="J183" s="27" t="s">
        <v>1</v>
      </c>
      <c r="K183" s="39" t="str">
        <f t="shared" si="11"/>
        <v>{
  "Header": {
    "Code": 1,
    "Name": "SERVICES_LOCAL_VPN_OPENVPN_SERVER_CONNECTED"
  }
}</v>
      </c>
      <c r="L183" s="88" t="str">
        <f>CONCATENATE("Raised when ",VLOOKUP(G183,_EVENTS_DESCRIPTION_MAP[],2,FALSE)," ",D183," ",VLOOKUP(G183,_EVENTS_DESCRIPTION_MAP[],3,FALSE),".")</f>
        <v>Raised when a OpenVPN Server connects.</v>
      </c>
    </row>
    <row r="184" spans="1:12" x14ac:dyDescent="0.25">
      <c r="A184" s="40">
        <f>VLOOKUP(C184,_RESOURCE_MAP[],3,FALSE)</f>
        <v>2</v>
      </c>
      <c r="B184" s="25" t="str">
        <f>IFERROR(VLOOKUP(C184,_PACKAGES_MAP[],3,FALSE),"-")</f>
        <v>-</v>
      </c>
      <c r="C184" s="27" t="s">
        <v>252</v>
      </c>
      <c r="D184" s="39" t="str">
        <f>VLOOKUP(C184,_RESOURCE_MAP[],2,FALSE)</f>
        <v>OpenVPN Server</v>
      </c>
      <c r="E184" s="26">
        <f t="shared" si="8"/>
        <v>2</v>
      </c>
      <c r="F184" s="39" t="str">
        <f t="shared" si="9"/>
        <v>SERVICES_LOCAL_VPN_OPENVPN_SERVER_</v>
      </c>
      <c r="G184" s="27" t="s">
        <v>373</v>
      </c>
      <c r="H184" s="39" t="str">
        <f t="shared" si="10"/>
        <v>SERVICES_LOCAL_VPN_OPENVPN_SERVER_DISABLED</v>
      </c>
      <c r="I184" s="42" t="s">
        <v>1</v>
      </c>
      <c r="J184" s="27" t="s">
        <v>1</v>
      </c>
      <c r="K184" s="39" t="str">
        <f t="shared" si="11"/>
        <v>{
  "Header": {
    "Code": 2,
    "Name": "SERVICES_LOCAL_VPN_OPENVPN_SERVER_DISABLED"
  }
}</v>
      </c>
      <c r="L184" s="88" t="str">
        <f>CONCATENATE("Raised when ",VLOOKUP(G184,_EVENTS_DESCRIPTION_MAP[],2,FALSE)," ",D184," ",VLOOKUP(G184,_EVENTS_DESCRIPTION_MAP[],3,FALSE),".")</f>
        <v>Raised when an existing OpenVPN Server is disabled. This does not necessarily result from a configuration change of the administrative state field, but rather when it becomes operationally inactive or fails to start.</v>
      </c>
    </row>
    <row r="185" spans="1:12" x14ac:dyDescent="0.25">
      <c r="A185" s="40">
        <f>VLOOKUP(C185,_RESOURCE_MAP[],3,FALSE)</f>
        <v>2</v>
      </c>
      <c r="B185" s="25" t="str">
        <f>IFERROR(VLOOKUP(C185,_PACKAGES_MAP[],3,FALSE),"-")</f>
        <v>-</v>
      </c>
      <c r="C185" s="27" t="s">
        <v>252</v>
      </c>
      <c r="D185" s="39" t="str">
        <f>VLOOKUP(C185,_RESOURCE_MAP[],2,FALSE)</f>
        <v>OpenVPN Server</v>
      </c>
      <c r="E185" s="26">
        <f t="shared" si="8"/>
        <v>3</v>
      </c>
      <c r="F185" s="39" t="str">
        <f t="shared" si="9"/>
        <v>SERVICES_LOCAL_VPN_OPENVPN_SERVER_</v>
      </c>
      <c r="G185" s="27" t="s">
        <v>441</v>
      </c>
      <c r="H185" s="39" t="str">
        <f t="shared" si="10"/>
        <v>SERVICES_LOCAL_VPN_OPENVPN_SERVER_DISCONNECTED</v>
      </c>
      <c r="I185" s="42" t="s">
        <v>1</v>
      </c>
      <c r="J185" s="27" t="s">
        <v>1</v>
      </c>
      <c r="K185" s="39" t="str">
        <f t="shared" si="11"/>
        <v>{
  "Header": {
    "Code": 3,
    "Name": "SERVICES_LOCAL_VPN_OPENVPN_SERVER_DISCONNECTED"
  }
}</v>
      </c>
      <c r="L185" s="88" t="str">
        <f>CONCATENATE("Raised when ",VLOOKUP(G185,_EVENTS_DESCRIPTION_MAP[],2,FALSE)," ",D185," ",VLOOKUP(G185,_EVENTS_DESCRIPTION_MAP[],3,FALSE),".")</f>
        <v>Raised when a OpenVPN Server disconnects.</v>
      </c>
    </row>
    <row r="186" spans="1:12" x14ac:dyDescent="0.25">
      <c r="A186" s="40">
        <f>VLOOKUP(C186,_RESOURCE_MAP[],3,FALSE)</f>
        <v>2</v>
      </c>
      <c r="B186" s="25" t="str">
        <f>IFERROR(VLOOKUP(C186,_PACKAGES_MAP[],3,FALSE),"-")</f>
        <v>-</v>
      </c>
      <c r="C186" s="27" t="s">
        <v>252</v>
      </c>
      <c r="D186" s="39" t="str">
        <f>VLOOKUP(C186,_RESOURCE_MAP[],2,FALSE)</f>
        <v>OpenVPN Server</v>
      </c>
      <c r="E186" s="26">
        <f t="shared" si="8"/>
        <v>4</v>
      </c>
      <c r="F186" s="39" t="str">
        <f t="shared" si="9"/>
        <v>SERVICES_LOCAL_VPN_OPENVPN_SERVER_</v>
      </c>
      <c r="G186" s="27" t="s">
        <v>372</v>
      </c>
      <c r="H186" s="39" t="str">
        <f t="shared" si="10"/>
        <v>SERVICES_LOCAL_VPN_OPENVPN_SERVER_ENABLED</v>
      </c>
      <c r="I186" s="42" t="s">
        <v>1</v>
      </c>
      <c r="J186" s="27" t="s">
        <v>1</v>
      </c>
      <c r="K186" s="39" t="str">
        <f t="shared" si="11"/>
        <v>{
  "Header": {
    "Code": 4,
    "Name": "SERVICES_LOCAL_VPN_OPENVPN_SERVER_ENABLED"
  }
}</v>
      </c>
      <c r="L186" s="88" t="str">
        <f>CONCATENATE("Raised when ",VLOOKUP(G186,_EVENTS_DESCRIPTION_MAP[],2,FALSE)," ",D186," ",VLOOKUP(G186,_EVENTS_DESCRIPTION_MAP[],3,FALSE),".")</f>
        <v>Raised when an existing OpenVPN Server is enabled. This does not necessarily result from a configuration change of the administrative state field, but rather when it becomes operationally active.</v>
      </c>
    </row>
    <row r="187" spans="1:12" x14ac:dyDescent="0.25">
      <c r="A187" s="40">
        <f>VLOOKUP(C187,_RESOURCE_MAP[],3,FALSE)</f>
        <v>2</v>
      </c>
      <c r="B187" s="25" t="str">
        <f>IFERROR(VLOOKUP(C187,_PACKAGES_MAP[],3,FALSE),"-")</f>
        <v>-</v>
      </c>
      <c r="C187" s="27" t="s">
        <v>252</v>
      </c>
      <c r="D187" s="39" t="str">
        <f>VLOOKUP(C187,_RESOURCE_MAP[],2,FALSE)</f>
        <v>OpenVPN Server</v>
      </c>
      <c r="E187" s="26">
        <f t="shared" si="8"/>
        <v>5</v>
      </c>
      <c r="F187" s="39" t="str">
        <f t="shared" si="9"/>
        <v>SERVICES_LOCAL_VPN_OPENVPN_SERVER_</v>
      </c>
      <c r="G187" s="27" t="s">
        <v>370</v>
      </c>
      <c r="H187" s="39" t="str">
        <f t="shared" si="10"/>
        <v>SERVICES_LOCAL_VPN_OPENVPN_SERVER_MODIFIED</v>
      </c>
      <c r="I187" s="42" t="s">
        <v>1</v>
      </c>
      <c r="J187" s="27" t="s">
        <v>1</v>
      </c>
      <c r="K187" s="39" t="str">
        <f t="shared" si="11"/>
        <v>{
  "Header": {
    "Code": 5,
    "Name": "SERVICES_LOCAL_VPN_OPENVPN_SERVER_MODIFIED"
  }
}</v>
      </c>
      <c r="L187" s="88" t="str">
        <f>CONCATENATE("Raised when ",VLOOKUP(G187,_EVENTS_DESCRIPTION_MAP[],2,FALSE)," ",D187," ",VLOOKUP(G187,_EVENTS_DESCRIPTION_MAP[],3,FALSE),".")</f>
        <v>Raised when an existing OpenVPN Server is modified. Updating the administrative state should also result in the event being triggered.</v>
      </c>
    </row>
    <row r="188" spans="1:12" x14ac:dyDescent="0.25">
      <c r="A188" s="40">
        <f>VLOOKUP(C188,_RESOURCE_MAP[],3,FALSE)</f>
        <v>2</v>
      </c>
      <c r="B188" s="25" t="str">
        <f>IFERROR(VLOOKUP(C188,_PACKAGES_MAP[],3,FALSE),"-")</f>
        <v>-</v>
      </c>
      <c r="C188" s="27" t="s">
        <v>333</v>
      </c>
      <c r="D188" s="39" t="str">
        <f>VLOOKUP(C188,_RESOURCE_MAP[],2,FALSE)</f>
        <v>PPTP Client</v>
      </c>
      <c r="E188" s="26">
        <f t="shared" si="8"/>
        <v>1</v>
      </c>
      <c r="F188" s="39" t="str">
        <f t="shared" si="9"/>
        <v>SERVICES_LOCAL_VPN_PPTP_CLIENT_</v>
      </c>
      <c r="G188" s="27" t="s">
        <v>440</v>
      </c>
      <c r="H188" s="39" t="str">
        <f t="shared" si="10"/>
        <v>SERVICES_LOCAL_VPN_PPTP_CLIENT_CONNECTED</v>
      </c>
      <c r="I188" s="42" t="s">
        <v>1</v>
      </c>
      <c r="J188" s="27" t="s">
        <v>1</v>
      </c>
      <c r="K188" s="39" t="str">
        <f t="shared" si="11"/>
        <v>{
  "Header": {
    "Code": 1,
    "Name": "SERVICES_LOCAL_VPN_PPTP_CLIENT_CONNECTED"
  }
}</v>
      </c>
      <c r="L188" s="88" t="str">
        <f>CONCATENATE("Raised when ",VLOOKUP(G188,_EVENTS_DESCRIPTION_MAP[],2,FALSE)," ",D188," ",VLOOKUP(G188,_EVENTS_DESCRIPTION_MAP[],3,FALSE),".")</f>
        <v>Raised when a PPTP Client connects.</v>
      </c>
    </row>
    <row r="189" spans="1:12" s="1" customFormat="1" x14ac:dyDescent="0.25">
      <c r="A189" s="40">
        <f>VLOOKUP(C189,_RESOURCE_MAP[],3,FALSE)</f>
        <v>2</v>
      </c>
      <c r="B189" s="25" t="str">
        <f>IFERROR(VLOOKUP(C189,_PACKAGES_MAP[],3,FALSE),"-")</f>
        <v>-</v>
      </c>
      <c r="C189" s="27" t="s">
        <v>333</v>
      </c>
      <c r="D189" s="39" t="str">
        <f>VLOOKUP(C189,_RESOURCE_MAP[],2,FALSE)</f>
        <v>PPTP Client</v>
      </c>
      <c r="E189" s="26">
        <f t="shared" si="8"/>
        <v>2</v>
      </c>
      <c r="F189" s="39" t="str">
        <f t="shared" si="9"/>
        <v>SERVICES_LOCAL_VPN_PPTP_CLIENT_</v>
      </c>
      <c r="G189" s="27" t="s">
        <v>373</v>
      </c>
      <c r="H189" s="39" t="str">
        <f t="shared" si="10"/>
        <v>SERVICES_LOCAL_VPN_PPTP_CLIENT_DISABLED</v>
      </c>
      <c r="I189" s="42" t="s">
        <v>1</v>
      </c>
      <c r="J189" s="27" t="s">
        <v>1</v>
      </c>
      <c r="K189" s="39" t="str">
        <f t="shared" si="11"/>
        <v>{
  "Header": {
    "Code": 2,
    "Name": "SERVICES_LOCAL_VPN_PPTP_CLIENT_DISABLED"
  }
}</v>
      </c>
      <c r="L189" s="88" t="str">
        <f>CONCATENATE("Raised when ",VLOOKUP(G189,_EVENTS_DESCRIPTION_MAP[],2,FALSE)," ",D189," ",VLOOKUP(G189,_EVENTS_DESCRIPTION_MAP[],3,FALSE),".")</f>
        <v>Raised when an existing PPTP Client is disabled. This does not necessarily result from a configuration change of the administrative state field, but rather when it becomes operationally inactive or fails to start.</v>
      </c>
    </row>
    <row r="190" spans="1:12" s="1" customFormat="1" x14ac:dyDescent="0.25">
      <c r="A190" s="40">
        <f>VLOOKUP(C190,_RESOURCE_MAP[],3,FALSE)</f>
        <v>2</v>
      </c>
      <c r="B190" s="25" t="str">
        <f>IFERROR(VLOOKUP(C190,_PACKAGES_MAP[],3,FALSE),"-")</f>
        <v>-</v>
      </c>
      <c r="C190" s="27" t="s">
        <v>333</v>
      </c>
      <c r="D190" s="39" t="str">
        <f>VLOOKUP(C190,_RESOURCE_MAP[],2,FALSE)</f>
        <v>PPTP Client</v>
      </c>
      <c r="E190" s="26">
        <f t="shared" si="8"/>
        <v>3</v>
      </c>
      <c r="F190" s="39" t="str">
        <f t="shared" si="9"/>
        <v>SERVICES_LOCAL_VPN_PPTP_CLIENT_</v>
      </c>
      <c r="G190" s="27" t="s">
        <v>441</v>
      </c>
      <c r="H190" s="39" t="str">
        <f t="shared" si="10"/>
        <v>SERVICES_LOCAL_VPN_PPTP_CLIENT_DISCONNECTED</v>
      </c>
      <c r="I190" s="42" t="s">
        <v>1</v>
      </c>
      <c r="J190" s="27" t="s">
        <v>1</v>
      </c>
      <c r="K190" s="39" t="str">
        <f t="shared" si="11"/>
        <v>{
  "Header": {
    "Code": 3,
    "Name": "SERVICES_LOCAL_VPN_PPTP_CLIENT_DISCONNECTED"
  }
}</v>
      </c>
      <c r="L190" s="88" t="str">
        <f>CONCATENATE("Raised when ",VLOOKUP(G190,_EVENTS_DESCRIPTION_MAP[],2,FALSE)," ",D190," ",VLOOKUP(G190,_EVENTS_DESCRIPTION_MAP[],3,FALSE),".")</f>
        <v>Raised when a PPTP Client disconnects.</v>
      </c>
    </row>
    <row r="191" spans="1:12" s="3" customFormat="1" x14ac:dyDescent="0.25">
      <c r="A191" s="40">
        <f>VLOOKUP(C191,_RESOURCE_MAP[],3,FALSE)</f>
        <v>2</v>
      </c>
      <c r="B191" s="25" t="str">
        <f>IFERROR(VLOOKUP(C191,_PACKAGES_MAP[],3,FALSE),"-")</f>
        <v>-</v>
      </c>
      <c r="C191" s="27" t="s">
        <v>333</v>
      </c>
      <c r="D191" s="39" t="str">
        <f>VLOOKUP(C191,_RESOURCE_MAP[],2,FALSE)</f>
        <v>PPTP Client</v>
      </c>
      <c r="E191" s="26">
        <f t="shared" si="8"/>
        <v>4</v>
      </c>
      <c r="F191" s="39" t="str">
        <f t="shared" si="9"/>
        <v>SERVICES_LOCAL_VPN_PPTP_CLIENT_</v>
      </c>
      <c r="G191" s="27" t="s">
        <v>372</v>
      </c>
      <c r="H191" s="39" t="str">
        <f t="shared" si="10"/>
        <v>SERVICES_LOCAL_VPN_PPTP_CLIENT_ENABLED</v>
      </c>
      <c r="I191" s="42" t="s">
        <v>1</v>
      </c>
      <c r="J191" s="27" t="s">
        <v>1</v>
      </c>
      <c r="K191" s="39" t="str">
        <f t="shared" si="11"/>
        <v>{
  "Header": {
    "Code": 4,
    "Name": "SERVICES_LOCAL_VPN_PPTP_CLIENT_ENABLED"
  }
}</v>
      </c>
      <c r="L191" s="88" t="str">
        <f>CONCATENATE("Raised when ",VLOOKUP(G191,_EVENTS_DESCRIPTION_MAP[],2,FALSE)," ",D191," ",VLOOKUP(G191,_EVENTS_DESCRIPTION_MAP[],3,FALSE),".")</f>
        <v>Raised when an existing PPTP Client is enabled. This does not necessarily result from a configuration change of the administrative state field, but rather when it becomes operationally active.</v>
      </c>
    </row>
    <row r="192" spans="1:12" s="3" customFormat="1" x14ac:dyDescent="0.25">
      <c r="A192" s="40">
        <f>VLOOKUP(C192,_RESOURCE_MAP[],3,FALSE)</f>
        <v>2</v>
      </c>
      <c r="B192" s="25" t="str">
        <f>IFERROR(VLOOKUP(C192,_PACKAGES_MAP[],3,FALSE),"-")</f>
        <v>-</v>
      </c>
      <c r="C192" s="27" t="s">
        <v>333</v>
      </c>
      <c r="D192" s="39" t="str">
        <f>VLOOKUP(C192,_RESOURCE_MAP[],2,FALSE)</f>
        <v>PPTP Client</v>
      </c>
      <c r="E192" s="26">
        <f t="shared" si="8"/>
        <v>5</v>
      </c>
      <c r="F192" s="39" t="str">
        <f t="shared" si="9"/>
        <v>SERVICES_LOCAL_VPN_PPTP_CLIENT_</v>
      </c>
      <c r="G192" s="27" t="s">
        <v>370</v>
      </c>
      <c r="H192" s="39" t="str">
        <f t="shared" si="10"/>
        <v>SERVICES_LOCAL_VPN_PPTP_CLIENT_MODIFIED</v>
      </c>
      <c r="I192" s="42" t="s">
        <v>1</v>
      </c>
      <c r="J192" s="27" t="s">
        <v>1</v>
      </c>
      <c r="K192" s="39" t="str">
        <f t="shared" si="11"/>
        <v>{
  "Header": {
    "Code": 5,
    "Name": "SERVICES_LOCAL_VPN_PPTP_CLIENT_MODIFIED"
  }
}</v>
      </c>
      <c r="L192" s="88" t="str">
        <f>CONCATENATE("Raised when ",VLOOKUP(G192,_EVENTS_DESCRIPTION_MAP[],2,FALSE)," ",D192," ",VLOOKUP(G192,_EVENTS_DESCRIPTION_MAP[],3,FALSE),".")</f>
        <v>Raised when an existing PPTP Client is modified. Updating the administrative state should also result in the event being triggered.</v>
      </c>
    </row>
    <row r="193" spans="1:12" s="3" customFormat="1" x14ac:dyDescent="0.25">
      <c r="A193" s="40">
        <f>VLOOKUP(C193,_RESOURCE_MAP[],3,FALSE)</f>
        <v>2</v>
      </c>
      <c r="B193" s="25" t="str">
        <f>IFERROR(VLOOKUP(C193,_PACKAGES_MAP[],3,FALSE),"-")</f>
        <v>-</v>
      </c>
      <c r="C193" s="27" t="s">
        <v>332</v>
      </c>
      <c r="D193" s="39" t="str">
        <f>VLOOKUP(C193,_RESOURCE_MAP[],2,FALSE)</f>
        <v>PPTP Server</v>
      </c>
      <c r="E193" s="26">
        <f t="shared" si="8"/>
        <v>1</v>
      </c>
      <c r="F193" s="39" t="str">
        <f t="shared" si="9"/>
        <v>SERVICES_LOCAL_VPN_PPTP_SERVER_</v>
      </c>
      <c r="G193" s="27" t="s">
        <v>440</v>
      </c>
      <c r="H193" s="39" t="str">
        <f t="shared" si="10"/>
        <v>SERVICES_LOCAL_VPN_PPTP_SERVER_CONNECTED</v>
      </c>
      <c r="I193" s="42" t="s">
        <v>1</v>
      </c>
      <c r="J193" s="27" t="s">
        <v>1</v>
      </c>
      <c r="K193" s="39" t="str">
        <f t="shared" si="11"/>
        <v>{
  "Header": {
    "Code": 1,
    "Name": "SERVICES_LOCAL_VPN_PPTP_SERVER_CONNECTED"
  }
}</v>
      </c>
      <c r="L193" s="88" t="str">
        <f>CONCATENATE("Raised when ",VLOOKUP(G193,_EVENTS_DESCRIPTION_MAP[],2,FALSE)," ",D193," ",VLOOKUP(G193,_EVENTS_DESCRIPTION_MAP[],3,FALSE),".")</f>
        <v>Raised when a PPTP Server connects.</v>
      </c>
    </row>
    <row r="194" spans="1:12" s="3" customFormat="1" x14ac:dyDescent="0.25">
      <c r="A194" s="40">
        <f>VLOOKUP(C194,_RESOURCE_MAP[],3,FALSE)</f>
        <v>2</v>
      </c>
      <c r="B194" s="25" t="str">
        <f>IFERROR(VLOOKUP(C194,_PACKAGES_MAP[],3,FALSE),"-")</f>
        <v>-</v>
      </c>
      <c r="C194" s="27" t="s">
        <v>332</v>
      </c>
      <c r="D194" s="39" t="str">
        <f>VLOOKUP(C194,_RESOURCE_MAP[],2,FALSE)</f>
        <v>PPTP Server</v>
      </c>
      <c r="E194" s="26">
        <f t="shared" ref="E194:E257" si="12">IF(C194&lt;&gt;C193,1,E193+1)</f>
        <v>2</v>
      </c>
      <c r="F194" s="39" t="str">
        <f t="shared" ref="F194:F253" si="13">CONCATENATE(SUBSTITUTE(UPPER(C194),".","_"),"_")</f>
        <v>SERVICES_LOCAL_VPN_PPTP_SERVER_</v>
      </c>
      <c r="G194" s="27" t="s">
        <v>373</v>
      </c>
      <c r="H194" s="39" t="str">
        <f t="shared" ref="H194:H253" si="14">CONCATENATE(F194,G194)</f>
        <v>SERVICES_LOCAL_VPN_PPTP_SERVER_DISABLED</v>
      </c>
      <c r="I194" s="42" t="s">
        <v>1</v>
      </c>
      <c r="J194" s="27" t="s">
        <v>1</v>
      </c>
      <c r="K194" s="39" t="str">
        <f t="shared" si="11"/>
        <v>{
  "Header": {
    "Code": 2,
    "Name": "SERVICES_LOCAL_VPN_PPTP_SERVER_DISABLED"
  }
}</v>
      </c>
      <c r="L194" s="88" t="str">
        <f>CONCATENATE("Raised when ",VLOOKUP(G194,_EVENTS_DESCRIPTION_MAP[],2,FALSE)," ",D194," ",VLOOKUP(G194,_EVENTS_DESCRIPTION_MAP[],3,FALSE),".")</f>
        <v>Raised when an existing PPTP Server is disabled. This does not necessarily result from a configuration change of the administrative state field, but rather when it becomes operationally inactive or fails to start.</v>
      </c>
    </row>
    <row r="195" spans="1:12" s="3" customFormat="1" x14ac:dyDescent="0.25">
      <c r="A195" s="40">
        <f>VLOOKUP(C195,_RESOURCE_MAP[],3,FALSE)</f>
        <v>2</v>
      </c>
      <c r="B195" s="25" t="str">
        <f>IFERROR(VLOOKUP(C195,_PACKAGES_MAP[],3,FALSE),"-")</f>
        <v>-</v>
      </c>
      <c r="C195" s="27" t="s">
        <v>332</v>
      </c>
      <c r="D195" s="39" t="str">
        <f>VLOOKUP(C195,_RESOURCE_MAP[],2,FALSE)</f>
        <v>PPTP Server</v>
      </c>
      <c r="E195" s="26">
        <f t="shared" si="12"/>
        <v>3</v>
      </c>
      <c r="F195" s="39" t="str">
        <f t="shared" si="13"/>
        <v>SERVICES_LOCAL_VPN_PPTP_SERVER_</v>
      </c>
      <c r="G195" s="27" t="s">
        <v>441</v>
      </c>
      <c r="H195" s="39" t="str">
        <f t="shared" si="14"/>
        <v>SERVICES_LOCAL_VPN_PPTP_SERVER_DISCONNECTED</v>
      </c>
      <c r="I195" s="42" t="s">
        <v>1</v>
      </c>
      <c r="J195" s="27" t="s">
        <v>1</v>
      </c>
      <c r="K195" s="39" t="str">
        <f t="shared" ref="K195:K253" si="15">CONCATENATE("{
  ""Header"": {
    ""Code"": ",E195,",
    ""Name"": """,H195,"""",IF(I195="-","",CONCATENATE(",
    ""Reason"": """, LEFT(I195, SEARCH(",",I195,1)-1),"""")),"
  }",IF(J195="-","
}",CONCATENATE(",
  ""Body"": ",SUBSTITUTE(J195,"
","
  "),"
}")))</f>
        <v>{
  "Header": {
    "Code": 3,
    "Name": "SERVICES_LOCAL_VPN_PPTP_SERVER_DISCONNECTED"
  }
}</v>
      </c>
      <c r="L195" s="88" t="str">
        <f>CONCATENATE("Raised when ",VLOOKUP(G195,_EVENTS_DESCRIPTION_MAP[],2,FALSE)," ",D195," ",VLOOKUP(G195,_EVENTS_DESCRIPTION_MAP[],3,FALSE),".")</f>
        <v>Raised when a PPTP Server disconnects.</v>
      </c>
    </row>
    <row r="196" spans="1:12" s="3" customFormat="1" x14ac:dyDescent="0.25">
      <c r="A196" s="40">
        <f>VLOOKUP(C196,_RESOURCE_MAP[],3,FALSE)</f>
        <v>2</v>
      </c>
      <c r="B196" s="25" t="str">
        <f>IFERROR(VLOOKUP(C196,_PACKAGES_MAP[],3,FALSE),"-")</f>
        <v>-</v>
      </c>
      <c r="C196" s="27" t="s">
        <v>332</v>
      </c>
      <c r="D196" s="39" t="str">
        <f>VLOOKUP(C196,_RESOURCE_MAP[],2,FALSE)</f>
        <v>PPTP Server</v>
      </c>
      <c r="E196" s="26">
        <f t="shared" si="12"/>
        <v>4</v>
      </c>
      <c r="F196" s="39" t="str">
        <f t="shared" si="13"/>
        <v>SERVICES_LOCAL_VPN_PPTP_SERVER_</v>
      </c>
      <c r="G196" s="27" t="s">
        <v>372</v>
      </c>
      <c r="H196" s="39" t="str">
        <f t="shared" si="14"/>
        <v>SERVICES_LOCAL_VPN_PPTP_SERVER_ENABLED</v>
      </c>
      <c r="I196" s="42" t="s">
        <v>1</v>
      </c>
      <c r="J196" s="27" t="s">
        <v>1</v>
      </c>
      <c r="K196" s="39" t="str">
        <f t="shared" si="15"/>
        <v>{
  "Header": {
    "Code": 4,
    "Name": "SERVICES_LOCAL_VPN_PPTP_SERVER_ENABLED"
  }
}</v>
      </c>
      <c r="L196" s="88" t="str">
        <f>CONCATENATE("Raised when ",VLOOKUP(G196,_EVENTS_DESCRIPTION_MAP[],2,FALSE)," ",D196," ",VLOOKUP(G196,_EVENTS_DESCRIPTION_MAP[],3,FALSE),".")</f>
        <v>Raised when an existing PPTP Server is enabled. This does not necessarily result from a configuration change of the administrative state field, but rather when it becomes operationally active.</v>
      </c>
    </row>
    <row r="197" spans="1:12" s="3" customFormat="1" x14ac:dyDescent="0.25">
      <c r="A197" s="40">
        <f>VLOOKUP(C197,_RESOURCE_MAP[],3,FALSE)</f>
        <v>2</v>
      </c>
      <c r="B197" s="25" t="str">
        <f>IFERROR(VLOOKUP(C197,_PACKAGES_MAP[],3,FALSE),"-")</f>
        <v>-</v>
      </c>
      <c r="C197" s="27" t="s">
        <v>332</v>
      </c>
      <c r="D197" s="39" t="str">
        <f>VLOOKUP(C197,_RESOURCE_MAP[],2,FALSE)</f>
        <v>PPTP Server</v>
      </c>
      <c r="E197" s="26">
        <f t="shared" si="12"/>
        <v>5</v>
      </c>
      <c r="F197" s="39" t="str">
        <f t="shared" si="13"/>
        <v>SERVICES_LOCAL_VPN_PPTP_SERVER_</v>
      </c>
      <c r="G197" s="27" t="s">
        <v>370</v>
      </c>
      <c r="H197" s="39" t="str">
        <f t="shared" si="14"/>
        <v>SERVICES_LOCAL_VPN_PPTP_SERVER_MODIFIED</v>
      </c>
      <c r="I197" s="42" t="s">
        <v>1</v>
      </c>
      <c r="J197" s="27" t="s">
        <v>1</v>
      </c>
      <c r="K197" s="39" t="str">
        <f t="shared" si="15"/>
        <v>{
  "Header": {
    "Code": 5,
    "Name": "SERVICES_LOCAL_VPN_PPTP_SERVER_MODIFIED"
  }
}</v>
      </c>
      <c r="L197" s="88" t="str">
        <f>CONCATENATE("Raised when ",VLOOKUP(G197,_EVENTS_DESCRIPTION_MAP[],2,FALSE)," ",D197," ",VLOOKUP(G197,_EVENTS_DESCRIPTION_MAP[],3,FALSE),".")</f>
        <v>Raised when an existing PPTP Server is modified. Updating the administrative state should also result in the event being triggered.</v>
      </c>
    </row>
    <row r="198" spans="1:12" s="3" customFormat="1" x14ac:dyDescent="0.25">
      <c r="A198" s="40">
        <f>VLOOKUP(C198,_RESOURCE_MAP[],3,FALSE)</f>
        <v>2</v>
      </c>
      <c r="B198" s="25" t="str">
        <f>IFERROR(VLOOKUP(C198,_PACKAGES_MAP[],3,FALSE),"-")</f>
        <v>-</v>
      </c>
      <c r="C198" s="27" t="s">
        <v>30</v>
      </c>
      <c r="D198" s="39" t="str">
        <f>VLOOKUP(C198,_RESOURCE_MAP[],2,FALSE)</f>
        <v>Wi-Fi MAC Address ACL</v>
      </c>
      <c r="E198" s="26">
        <f t="shared" si="12"/>
        <v>1</v>
      </c>
      <c r="F198" s="39" t="str">
        <f t="shared" si="13"/>
        <v>SERVICES_LOCAL_WI-FI_ACL_</v>
      </c>
      <c r="G198" s="27" t="s">
        <v>373</v>
      </c>
      <c r="H198" s="39" t="str">
        <f t="shared" si="14"/>
        <v>SERVICES_LOCAL_WI-FI_ACL_DISABLED</v>
      </c>
      <c r="I198" s="42" t="s">
        <v>1</v>
      </c>
      <c r="J198" s="27" t="s">
        <v>1</v>
      </c>
      <c r="K198" s="39" t="str">
        <f t="shared" si="15"/>
        <v>{
  "Header": {
    "Code": 1,
    "Name": "SERVICES_LOCAL_WI-FI_ACL_DISABLED"
  }
}</v>
      </c>
      <c r="L198" s="88" t="str">
        <f>CONCATENATE("Raised when ",VLOOKUP(G198,_EVENTS_DESCRIPTION_MAP[],2,FALSE)," ",D198," ",VLOOKUP(G198,_EVENTS_DESCRIPTION_MAP[],3,FALSE),".")</f>
        <v>Raised when an existing Wi-Fi MAC Address ACL is disabled. This does not necessarily result from a configuration change of the administrative state field, but rather when it becomes operationally inactive or fails to start.</v>
      </c>
    </row>
    <row r="199" spans="1:12" s="3" customFormat="1" x14ac:dyDescent="0.25">
      <c r="A199" s="40">
        <f>VLOOKUP(C199,_RESOURCE_MAP[],3,FALSE)</f>
        <v>2</v>
      </c>
      <c r="B199" s="25" t="str">
        <f>IFERROR(VLOOKUP(C199,_PACKAGES_MAP[],3,FALSE),"-")</f>
        <v>-</v>
      </c>
      <c r="C199" s="27" t="s">
        <v>30</v>
      </c>
      <c r="D199" s="39" t="str">
        <f>VLOOKUP(C199,_RESOURCE_MAP[],2,FALSE)</f>
        <v>Wi-Fi MAC Address ACL</v>
      </c>
      <c r="E199" s="26">
        <f t="shared" si="12"/>
        <v>2</v>
      </c>
      <c r="F199" s="39" t="str">
        <f t="shared" si="13"/>
        <v>SERVICES_LOCAL_WI-FI_ACL_</v>
      </c>
      <c r="G199" s="27" t="s">
        <v>372</v>
      </c>
      <c r="H199" s="39" t="str">
        <f t="shared" si="14"/>
        <v>SERVICES_LOCAL_WI-FI_ACL_ENABLED</v>
      </c>
      <c r="I199" s="42" t="s">
        <v>1</v>
      </c>
      <c r="J199" s="27" t="s">
        <v>1</v>
      </c>
      <c r="K199" s="39" t="str">
        <f t="shared" si="15"/>
        <v>{
  "Header": {
    "Code": 2,
    "Name": "SERVICES_LOCAL_WI-FI_ACL_ENABLED"
  }
}</v>
      </c>
      <c r="L199" s="88" t="str">
        <f>CONCATENATE("Raised when ",VLOOKUP(G199,_EVENTS_DESCRIPTION_MAP[],2,FALSE)," ",D199," ",VLOOKUP(G199,_EVENTS_DESCRIPTION_MAP[],3,FALSE),".")</f>
        <v>Raised when an existing Wi-Fi MAC Address ACL is enabled. This does not necessarily result from a configuration change of the administrative state field, but rather when it becomes operationally active.</v>
      </c>
    </row>
    <row r="200" spans="1:12" s="3" customFormat="1" x14ac:dyDescent="0.25">
      <c r="A200" s="40">
        <f>VLOOKUP(C200,_RESOURCE_MAP[],3,FALSE)</f>
        <v>2</v>
      </c>
      <c r="B200" s="25" t="str">
        <f>IFERROR(VLOOKUP(C200,_PACKAGES_MAP[],3,FALSE),"-")</f>
        <v>-</v>
      </c>
      <c r="C200" s="27" t="s">
        <v>30</v>
      </c>
      <c r="D200" s="39" t="str">
        <f>VLOOKUP(C200,_RESOURCE_MAP[],2,FALSE)</f>
        <v>Wi-Fi MAC Address ACL</v>
      </c>
      <c r="E200" s="26">
        <f t="shared" si="12"/>
        <v>3</v>
      </c>
      <c r="F200" s="39" t="str">
        <f t="shared" si="13"/>
        <v>SERVICES_LOCAL_WI-FI_ACL_</v>
      </c>
      <c r="G200" s="27" t="s">
        <v>370</v>
      </c>
      <c r="H200" s="39" t="str">
        <f t="shared" si="14"/>
        <v>SERVICES_LOCAL_WI-FI_ACL_MODIFIED</v>
      </c>
      <c r="I200" s="42" t="s">
        <v>1</v>
      </c>
      <c r="J200" s="27" t="s">
        <v>1</v>
      </c>
      <c r="K200" s="39" t="str">
        <f t="shared" si="15"/>
        <v>{
  "Header": {
    "Code": 3,
    "Name": "SERVICES_LOCAL_WI-FI_ACL_MODIFIED"
  }
}</v>
      </c>
      <c r="L200" s="88" t="str">
        <f>CONCATENATE("Raised when ",VLOOKUP(G200,_EVENTS_DESCRIPTION_MAP[],2,FALSE)," ",D200," ",VLOOKUP(G200,_EVENTS_DESCRIPTION_MAP[],3,FALSE),".")</f>
        <v>Raised when an existing Wi-Fi MAC Address ACL is modified. Updating the administrative state should also result in the event being triggered.</v>
      </c>
    </row>
    <row r="201" spans="1:12" s="3" customFormat="1" x14ac:dyDescent="0.25">
      <c r="A201" s="40">
        <f>VLOOKUP(C201,_RESOURCE_MAP[],3,FALSE)</f>
        <v>2</v>
      </c>
      <c r="B201" s="25" t="str">
        <f>IFERROR(VLOOKUP(C201,_PACKAGES_MAP[],3,FALSE),"-")</f>
        <v>-</v>
      </c>
      <c r="C201" s="27" t="s">
        <v>30</v>
      </c>
      <c r="D201" s="39" t="str">
        <f>VLOOKUP(C201,_RESOURCE_MAP[],2,FALSE)</f>
        <v>Wi-Fi MAC Address ACL</v>
      </c>
      <c r="E201" s="26">
        <f t="shared" si="12"/>
        <v>4</v>
      </c>
      <c r="F201" s="39" t="str">
        <f t="shared" si="13"/>
        <v>SERVICES_LOCAL_WI-FI_ACL_</v>
      </c>
      <c r="G201" s="27" t="s">
        <v>437</v>
      </c>
      <c r="H201" s="39" t="str">
        <f t="shared" si="14"/>
        <v>SERVICES_LOCAL_WI-FI_ACL_PROFILE_ADDED</v>
      </c>
      <c r="I201" s="42" t="s">
        <v>1</v>
      </c>
      <c r="J201" s="27" t="s">
        <v>1670</v>
      </c>
      <c r="K201" s="39" t="str">
        <f t="shared" si="15"/>
        <v>{
  "Header": {
    "Code": 4,
    "Name": "SERVICES_LOCAL_WI-FI_ACL_PROFILE_ADDED"
  },
  "Body": {
    "ProfileId": "Services.Local.Wi-Fi.ACL.Profiles.0"
  }
}</v>
      </c>
      <c r="L201" s="88" t="str">
        <f>CONCATENATE("Raised when ",VLOOKUP(G201,_EVENTS_DESCRIPTION_MAP[],2,FALSE)," ",D201," ",VLOOKUP(G201,_EVENTS_DESCRIPTION_MAP[],3,FALSE),".")</f>
        <v>Raised when a new Wi-Fi MAC Address ACL Profile is added.</v>
      </c>
    </row>
    <row r="202" spans="1:12" s="1" customFormat="1" x14ac:dyDescent="0.25">
      <c r="A202" s="40">
        <f>VLOOKUP(C202,_RESOURCE_MAP[],3,FALSE)</f>
        <v>2</v>
      </c>
      <c r="B202" s="25" t="str">
        <f>IFERROR(VLOOKUP(C202,_PACKAGES_MAP[],3,FALSE),"-")</f>
        <v>-</v>
      </c>
      <c r="C202" s="27" t="s">
        <v>30</v>
      </c>
      <c r="D202" s="39" t="str">
        <f>VLOOKUP(C202,_RESOURCE_MAP[],2,FALSE)</f>
        <v>Wi-Fi MAC Address ACL</v>
      </c>
      <c r="E202" s="26">
        <f t="shared" si="12"/>
        <v>5</v>
      </c>
      <c r="F202" s="39" t="str">
        <f t="shared" si="13"/>
        <v>SERVICES_LOCAL_WI-FI_ACL_</v>
      </c>
      <c r="G202" s="27" t="s">
        <v>438</v>
      </c>
      <c r="H202" s="39" t="str">
        <f t="shared" si="14"/>
        <v>SERVICES_LOCAL_WI-FI_ACL_PROFILE_DELETED</v>
      </c>
      <c r="I202" s="42" t="s">
        <v>1</v>
      </c>
      <c r="J202" s="27" t="s">
        <v>1670</v>
      </c>
      <c r="K202" s="39" t="str">
        <f t="shared" si="15"/>
        <v>{
  "Header": {
    "Code": 5,
    "Name": "SERVICES_LOCAL_WI-FI_ACL_PROFILE_DELETED"
  },
  "Body": {
    "ProfileId": "Services.Local.Wi-Fi.ACL.Profiles.0"
  }
}</v>
      </c>
      <c r="L202" s="88" t="str">
        <f>CONCATENATE("Raised when ",VLOOKUP(G202,_EVENTS_DESCRIPTION_MAP[],2,FALSE)," ",D202," ",VLOOKUP(G202,_EVENTS_DESCRIPTION_MAP[],3,FALSE),".")</f>
        <v>Raised when an existing Wi-Fi MAC Address ACL Profile is deleted.</v>
      </c>
    </row>
    <row r="203" spans="1:12" s="1" customFormat="1" x14ac:dyDescent="0.25">
      <c r="A203" s="40">
        <f>VLOOKUP(C203,_RESOURCE_MAP[],3,FALSE)</f>
        <v>2</v>
      </c>
      <c r="B203" s="25" t="str">
        <f>IFERROR(VLOOKUP(C203,_PACKAGES_MAP[],3,FALSE),"-")</f>
        <v>-</v>
      </c>
      <c r="C203" s="27" t="s">
        <v>30</v>
      </c>
      <c r="D203" s="39" t="str">
        <f>VLOOKUP(C203,_RESOURCE_MAP[],2,FALSE)</f>
        <v>Wi-Fi MAC Address ACL</v>
      </c>
      <c r="E203" s="26">
        <f t="shared" si="12"/>
        <v>6</v>
      </c>
      <c r="F203" s="39" t="str">
        <f t="shared" si="13"/>
        <v>SERVICES_LOCAL_WI-FI_ACL_</v>
      </c>
      <c r="G203" s="27" t="s">
        <v>439</v>
      </c>
      <c r="H203" s="39" t="str">
        <f t="shared" si="14"/>
        <v>SERVICES_LOCAL_WI-FI_ACL_PROFILE_MODIFIED</v>
      </c>
      <c r="I203" s="42" t="s">
        <v>1</v>
      </c>
      <c r="J203" s="27" t="s">
        <v>1670</v>
      </c>
      <c r="K203" s="39" t="str">
        <f t="shared" si="15"/>
        <v>{
  "Header": {
    "Code": 6,
    "Name": "SERVICES_LOCAL_WI-FI_ACL_PROFILE_MODIFIED"
  },
  "Body": {
    "ProfileId": "Services.Local.Wi-Fi.ACL.Profiles.0"
  }
}</v>
      </c>
      <c r="L203" s="88" t="str">
        <f>CONCATENATE("Raised when ",VLOOKUP(G203,_EVENTS_DESCRIPTION_MAP[],2,FALSE)," ",D203," ",VLOOKUP(G203,_EVENTS_DESCRIPTION_MAP[],3,FALSE),".")</f>
        <v>Raised when an existing Wi-Fi MAC Address ACL Profile configuration is modified. Updating the administrative state should also result in the event being triggered.</v>
      </c>
    </row>
    <row r="204" spans="1:12" s="1" customFormat="1" x14ac:dyDescent="0.25">
      <c r="A204" s="40">
        <f>VLOOKUP(C204,_RESOURCE_MAP[],3,FALSE)</f>
        <v>2</v>
      </c>
      <c r="B204" s="25" t="str">
        <f>IFERROR(VLOOKUP(C204,_PACKAGES_MAP[],3,FALSE),"-")</f>
        <v>-</v>
      </c>
      <c r="C204" s="27" t="s">
        <v>30</v>
      </c>
      <c r="D204" s="39" t="str">
        <f>VLOOKUP(C204,_RESOURCE_MAP[],2,FALSE)</f>
        <v>Wi-Fi MAC Address ACL</v>
      </c>
      <c r="E204" s="26">
        <f t="shared" si="12"/>
        <v>7</v>
      </c>
      <c r="F204" s="39" t="str">
        <f t="shared" si="13"/>
        <v>SERVICES_LOCAL_WI-FI_ACL_</v>
      </c>
      <c r="G204" s="27" t="s">
        <v>422</v>
      </c>
      <c r="H204" s="39" t="str">
        <f t="shared" si="14"/>
        <v>SERVICES_LOCAL_WI-FI_ACL_RULE_ADDED</v>
      </c>
      <c r="I204" s="42" t="s">
        <v>1</v>
      </c>
      <c r="J204" s="27" t="s">
        <v>1671</v>
      </c>
      <c r="K204" s="39" t="str">
        <f t="shared" si="15"/>
        <v>{
  "Header": {
    "Code": 7,
    "Name": "SERVICES_LOCAL_WI-FI_ACL_RULE_ADDED"
  },
  "Body": {
    "RuleId": "Services.Local.Wi-Fi.ACL.Profiles.{ProfileId}.Rules.{RuleId}"
  }
}</v>
      </c>
      <c r="L204" s="88" t="str">
        <f>CONCATENATE("Raised when ",VLOOKUP(G204,_EVENTS_DESCRIPTION_MAP[],2,FALSE)," ",D204," ",VLOOKUP(G204,_EVENTS_DESCRIPTION_MAP[],3,FALSE),".")</f>
        <v>Raised when a new Wi-Fi MAC Address ACL Rule is added.</v>
      </c>
    </row>
    <row r="205" spans="1:12" s="1" customFormat="1" x14ac:dyDescent="0.25">
      <c r="A205" s="40">
        <f>VLOOKUP(C205,_RESOURCE_MAP[],3,FALSE)</f>
        <v>2</v>
      </c>
      <c r="B205" s="25" t="str">
        <f>IFERROR(VLOOKUP(C205,_PACKAGES_MAP[],3,FALSE),"-")</f>
        <v>-</v>
      </c>
      <c r="C205" s="27" t="s">
        <v>30</v>
      </c>
      <c r="D205" s="39" t="str">
        <f>VLOOKUP(C205,_RESOURCE_MAP[],2,FALSE)</f>
        <v>Wi-Fi MAC Address ACL</v>
      </c>
      <c r="E205" s="26">
        <f t="shared" si="12"/>
        <v>8</v>
      </c>
      <c r="F205" s="39" t="str">
        <f t="shared" si="13"/>
        <v>SERVICES_LOCAL_WI-FI_ACL_</v>
      </c>
      <c r="G205" s="27" t="s">
        <v>423</v>
      </c>
      <c r="H205" s="39" t="str">
        <f t="shared" si="14"/>
        <v>SERVICES_LOCAL_WI-FI_ACL_RULE_DELETED</v>
      </c>
      <c r="I205" s="42" t="s">
        <v>1</v>
      </c>
      <c r="J205" s="27" t="s">
        <v>1671</v>
      </c>
      <c r="K205" s="39" t="str">
        <f t="shared" si="15"/>
        <v>{
  "Header": {
    "Code": 8,
    "Name": "SERVICES_LOCAL_WI-FI_ACL_RULE_DELETED"
  },
  "Body": {
    "RuleId": "Services.Local.Wi-Fi.ACL.Profiles.{ProfileId}.Rules.{RuleId}"
  }
}</v>
      </c>
      <c r="L205" s="88" t="str">
        <f>CONCATENATE("Raised when ",VLOOKUP(G205,_EVENTS_DESCRIPTION_MAP[],2,FALSE)," ",D205," ",VLOOKUP(G205,_EVENTS_DESCRIPTION_MAP[],3,FALSE),".")</f>
        <v>Raised when an existing Wi-Fi MAC Address ACL Rule is deleted.</v>
      </c>
    </row>
    <row r="206" spans="1:12" x14ac:dyDescent="0.25">
      <c r="A206" s="40">
        <f>VLOOKUP(C206,_RESOURCE_MAP[],3,FALSE)</f>
        <v>2</v>
      </c>
      <c r="B206" s="25" t="str">
        <f>IFERROR(VLOOKUP(C206,_PACKAGES_MAP[],3,FALSE),"-")</f>
        <v>-</v>
      </c>
      <c r="C206" s="27" t="s">
        <v>30</v>
      </c>
      <c r="D206" s="39" t="str">
        <f>VLOOKUP(C206,_RESOURCE_MAP[],2,FALSE)</f>
        <v>Wi-Fi MAC Address ACL</v>
      </c>
      <c r="E206" s="26">
        <f t="shared" si="12"/>
        <v>9</v>
      </c>
      <c r="F206" s="39" t="str">
        <f t="shared" si="13"/>
        <v>SERVICES_LOCAL_WI-FI_ACL_</v>
      </c>
      <c r="G206" s="27" t="s">
        <v>424</v>
      </c>
      <c r="H206" s="39" t="str">
        <f t="shared" si="14"/>
        <v>SERVICES_LOCAL_WI-FI_ACL_RULE_MODIFIED</v>
      </c>
      <c r="I206" s="42" t="s">
        <v>1</v>
      </c>
      <c r="J206" s="27" t="s">
        <v>1671</v>
      </c>
      <c r="K206" s="39" t="str">
        <f t="shared" si="15"/>
        <v>{
  "Header": {
    "Code": 9,
    "Name": "SERVICES_LOCAL_WI-FI_ACL_RULE_MODIFIED"
  },
  "Body": {
    "RuleId": "Services.Local.Wi-Fi.ACL.Profiles.{ProfileId}.Rules.{RuleId}"
  }
}</v>
      </c>
      <c r="L206" s="88" t="str">
        <f>CONCATENATE("Raised when ",VLOOKUP(G206,_EVENTS_DESCRIPTION_MAP[],2,FALSE)," ",D206," ",VLOOKUP(G206,_EVENTS_DESCRIPTION_MAP[],3,FALSE),".")</f>
        <v>Raised when an existing Wi-Fi MAC Address ACL Rule configuration is modified. Updating the administrative state should also result in the event being triggered.</v>
      </c>
    </row>
    <row r="207" spans="1:12" x14ac:dyDescent="0.25">
      <c r="A207" s="40">
        <f>VLOOKUP(C207,_RESOURCE_MAP[],3,FALSE)</f>
        <v>2</v>
      </c>
      <c r="B207" s="25" t="str">
        <f>IFERROR(VLOOKUP(C207,_PACKAGES_MAP[],3,FALSE),"-")</f>
        <v>-</v>
      </c>
      <c r="C207" s="27" t="s">
        <v>30</v>
      </c>
      <c r="D207" s="39" t="str">
        <f>VLOOKUP(C207,_RESOURCE_MAP[],2,FALSE)</f>
        <v>Wi-Fi MAC Address ACL</v>
      </c>
      <c r="E207" s="26">
        <f t="shared" si="12"/>
        <v>10</v>
      </c>
      <c r="F207" s="39" t="str">
        <f t="shared" si="13"/>
        <v>SERVICES_LOCAL_WI-FI_ACL_</v>
      </c>
      <c r="G207" s="27" t="s">
        <v>1668</v>
      </c>
      <c r="H207" s="39" t="str">
        <f t="shared" si="14"/>
        <v>SERVICES_LOCAL_WI-FI_ACL_STATION_ALLOWED</v>
      </c>
      <c r="I207" s="42" t="s">
        <v>1</v>
      </c>
      <c r="J207" s="27" t="s">
        <v>1671</v>
      </c>
      <c r="K207" s="39" t="str">
        <f t="shared" si="15"/>
        <v>{
  "Header": {
    "Code": 10,
    "Name": "SERVICES_LOCAL_WI-FI_ACL_STATION_ALLOWED"
  },
  "Body": {
    "RuleId": "Services.Local.Wi-Fi.ACL.Profiles.{ProfileId}.Rules.{RuleId}"
  }
}</v>
      </c>
      <c r="L207" s="88" t="str">
        <f>CONCATENATE("Raised when ",VLOOKUP(G207,_EVENTS_DESCRIPTION_MAP[],2,FALSE)," ",D207," ",VLOOKUP(G207,_EVENTS_DESCRIPTION_MAP[],3,FALSE),".")</f>
        <v>Raised when a new Wi-Fi MAC Address ACL Station has been allowed to establish a connection.</v>
      </c>
    </row>
    <row r="208" spans="1:12" x14ac:dyDescent="0.25">
      <c r="A208" s="40">
        <f>VLOOKUP(C208,_RESOURCE_MAP[],3,FALSE)</f>
        <v>2</v>
      </c>
      <c r="B208" s="25" t="str">
        <f>IFERROR(VLOOKUP(C208,_PACKAGES_MAP[],3,FALSE),"-")</f>
        <v>-</v>
      </c>
      <c r="C208" s="27" t="s">
        <v>30</v>
      </c>
      <c r="D208" s="39" t="str">
        <f>VLOOKUP(C208,_RESOURCE_MAP[],2,FALSE)</f>
        <v>Wi-Fi MAC Address ACL</v>
      </c>
      <c r="E208" s="26">
        <f t="shared" si="12"/>
        <v>11</v>
      </c>
      <c r="F208" s="39" t="str">
        <f t="shared" si="13"/>
        <v>SERVICES_LOCAL_WI-FI_ACL_</v>
      </c>
      <c r="G208" s="27" t="s">
        <v>1669</v>
      </c>
      <c r="H208" s="39" t="str">
        <f t="shared" si="14"/>
        <v>SERVICES_LOCAL_WI-FI_ACL_STATION_BLOCKED</v>
      </c>
      <c r="I208" s="42" t="s">
        <v>1</v>
      </c>
      <c r="J208" s="27" t="s">
        <v>1671</v>
      </c>
      <c r="K208" s="39" t="str">
        <f t="shared" si="15"/>
        <v>{
  "Header": {
    "Code": 11,
    "Name": "SERVICES_LOCAL_WI-FI_ACL_STATION_BLOCKED"
  },
  "Body": {
    "RuleId": "Services.Local.Wi-Fi.ACL.Profiles.{ProfileId}.Rules.{RuleId}"
  }
}</v>
      </c>
      <c r="L208" s="88" t="str">
        <f>CONCATENATE("Raised when ",VLOOKUP(G208,_EVENTS_DESCRIPTION_MAP[],2,FALSE)," ",D208," ",VLOOKUP(G208,_EVENTS_DESCRIPTION_MAP[],3,FALSE),".")</f>
        <v>Raised when an existing Wi-Fi MAC Address ACL Station has been blocked or prevented from establishing a connection.</v>
      </c>
    </row>
    <row r="209" spans="1:12" x14ac:dyDescent="0.25">
      <c r="A209" s="40">
        <f>VLOOKUP(C209,_RESOURCE_MAP[],3,FALSE)</f>
        <v>2</v>
      </c>
      <c r="B209" s="25" t="str">
        <f>IFERROR(VLOOKUP(C209,_PACKAGES_MAP[],3,FALSE),"-")</f>
        <v>-</v>
      </c>
      <c r="C209" s="27" t="s">
        <v>1480</v>
      </c>
      <c r="D209" s="39" t="str">
        <f>VLOOKUP(C209,_RESOURCE_MAP[],2,FALSE)</f>
        <v>Wi-Fi Scheduler ACL</v>
      </c>
      <c r="E209" s="26">
        <f t="shared" si="12"/>
        <v>1</v>
      </c>
      <c r="F209" s="39" t="str">
        <f t="shared" si="13"/>
        <v>SERVICES_LOCAL_WI-FI_SCHEDULER_ACL_</v>
      </c>
      <c r="G209" s="27" t="s">
        <v>373</v>
      </c>
      <c r="H209" s="39" t="str">
        <f t="shared" si="14"/>
        <v>SERVICES_LOCAL_WI-FI_SCHEDULER_ACL_DISABLED</v>
      </c>
      <c r="I209" s="42" t="s">
        <v>1</v>
      </c>
      <c r="J209" s="27" t="s">
        <v>1</v>
      </c>
      <c r="K209" s="39" t="str">
        <f t="shared" si="15"/>
        <v>{
  "Header": {
    "Code": 1,
    "Name": "SERVICES_LOCAL_WI-FI_SCHEDULER_ACL_DISABLED"
  }
}</v>
      </c>
      <c r="L209" s="88" t="str">
        <f>CONCATENATE("Raised when ",VLOOKUP(G209,_EVENTS_DESCRIPTION_MAP[],2,FALSE)," ",D209," ",VLOOKUP(G209,_EVENTS_DESCRIPTION_MAP[],3,FALSE),".")</f>
        <v>Raised when an existing Wi-Fi Scheduler ACL is disabled. This does not necessarily result from a configuration change of the administrative state field, but rather when it becomes operationally inactive or fails to start.</v>
      </c>
    </row>
    <row r="210" spans="1:12" x14ac:dyDescent="0.25">
      <c r="A210" s="40">
        <f>VLOOKUP(C210,_RESOURCE_MAP[],3,FALSE)</f>
        <v>2</v>
      </c>
      <c r="B210" s="25" t="str">
        <f>IFERROR(VLOOKUP(C210,_PACKAGES_MAP[],3,FALSE),"-")</f>
        <v>-</v>
      </c>
      <c r="C210" s="27" t="s">
        <v>1480</v>
      </c>
      <c r="D210" s="39" t="str">
        <f>VLOOKUP(C210,_RESOURCE_MAP[],2,FALSE)</f>
        <v>Wi-Fi Scheduler ACL</v>
      </c>
      <c r="E210" s="26">
        <f t="shared" si="12"/>
        <v>2</v>
      </c>
      <c r="F210" s="39" t="str">
        <f t="shared" si="13"/>
        <v>SERVICES_LOCAL_WI-FI_SCHEDULER_ACL_</v>
      </c>
      <c r="G210" s="27" t="s">
        <v>372</v>
      </c>
      <c r="H210" s="39" t="str">
        <f t="shared" si="14"/>
        <v>SERVICES_LOCAL_WI-FI_SCHEDULER_ACL_ENABLED</v>
      </c>
      <c r="I210" s="42" t="s">
        <v>1</v>
      </c>
      <c r="J210" s="27" t="s">
        <v>1</v>
      </c>
      <c r="K210" s="39" t="str">
        <f t="shared" si="15"/>
        <v>{
  "Header": {
    "Code": 2,
    "Name": "SERVICES_LOCAL_WI-FI_SCHEDULER_ACL_ENABLED"
  }
}</v>
      </c>
      <c r="L210" s="88" t="str">
        <f>CONCATENATE("Raised when ",VLOOKUP(G210,_EVENTS_DESCRIPTION_MAP[],2,FALSE)," ",D210," ",VLOOKUP(G210,_EVENTS_DESCRIPTION_MAP[],3,FALSE),".")</f>
        <v>Raised when an existing Wi-Fi Scheduler ACL is enabled. This does not necessarily result from a configuration change of the administrative state field, but rather when it becomes operationally active.</v>
      </c>
    </row>
    <row r="211" spans="1:12" x14ac:dyDescent="0.25">
      <c r="A211" s="40">
        <f>VLOOKUP(C211,_RESOURCE_MAP[],3,FALSE)</f>
        <v>2</v>
      </c>
      <c r="B211" s="25" t="str">
        <f>IFERROR(VLOOKUP(C211,_PACKAGES_MAP[],3,FALSE),"-")</f>
        <v>-</v>
      </c>
      <c r="C211" s="27" t="s">
        <v>1480</v>
      </c>
      <c r="D211" s="39" t="str">
        <f>VLOOKUP(C211,_RESOURCE_MAP[],2,FALSE)</f>
        <v>Wi-Fi Scheduler ACL</v>
      </c>
      <c r="E211" s="26">
        <f t="shared" si="12"/>
        <v>3</v>
      </c>
      <c r="F211" s="39" t="str">
        <f t="shared" si="13"/>
        <v>SERVICES_LOCAL_WI-FI_SCHEDULER_ACL_</v>
      </c>
      <c r="G211" s="27" t="s">
        <v>370</v>
      </c>
      <c r="H211" s="39" t="str">
        <f t="shared" si="14"/>
        <v>SERVICES_LOCAL_WI-FI_SCHEDULER_ACL_MODIFIED</v>
      </c>
      <c r="I211" s="42" t="s">
        <v>1</v>
      </c>
      <c r="J211" s="27" t="s">
        <v>1</v>
      </c>
      <c r="K211" s="39" t="str">
        <f t="shared" si="15"/>
        <v>{
  "Header": {
    "Code": 3,
    "Name": "SERVICES_LOCAL_WI-FI_SCHEDULER_ACL_MODIFIED"
  }
}</v>
      </c>
      <c r="L211" s="88" t="str">
        <f>CONCATENATE("Raised when ",VLOOKUP(G211,_EVENTS_DESCRIPTION_MAP[],2,FALSE)," ",D211," ",VLOOKUP(G211,_EVENTS_DESCRIPTION_MAP[],3,FALSE),".")</f>
        <v>Raised when an existing Wi-Fi Scheduler ACL is modified. Updating the administrative state should also result in the event being triggered.</v>
      </c>
    </row>
    <row r="212" spans="1:12" x14ac:dyDescent="0.25">
      <c r="A212" s="40">
        <f>VLOOKUP(C212,_RESOURCE_MAP[],3,FALSE)</f>
        <v>2</v>
      </c>
      <c r="B212" s="25" t="str">
        <f>IFERROR(VLOOKUP(C212,_PACKAGES_MAP[],3,FALSE),"-")</f>
        <v>-</v>
      </c>
      <c r="C212" s="27" t="s">
        <v>1480</v>
      </c>
      <c r="D212" s="39" t="str">
        <f>VLOOKUP(C212,_RESOURCE_MAP[],2,FALSE)</f>
        <v>Wi-Fi Scheduler ACL</v>
      </c>
      <c r="E212" s="26">
        <f t="shared" si="12"/>
        <v>4</v>
      </c>
      <c r="F212" s="39" t="str">
        <f t="shared" si="13"/>
        <v>SERVICES_LOCAL_WI-FI_SCHEDULER_ACL_</v>
      </c>
      <c r="G212" s="27" t="s">
        <v>422</v>
      </c>
      <c r="H212" s="39" t="str">
        <f t="shared" si="14"/>
        <v>SERVICES_LOCAL_WI-FI_SCHEDULER_ACL_RULE_ADDED</v>
      </c>
      <c r="I212" s="42" t="s">
        <v>1</v>
      </c>
      <c r="J212" s="27" t="s">
        <v>1496</v>
      </c>
      <c r="K212" s="39" t="str">
        <f t="shared" si="15"/>
        <v>{
  "Header": {
    "Code": 4,
    "Name": "SERVICES_LOCAL_WI-FI_SCHEDULER_ACL_RULE_ADDED"
  },
  "Body": {
    "RuleId": "Services.Local.Wi-Fi.Scheduler.ACL.Rules.0"
  }
}</v>
      </c>
      <c r="L212" s="88" t="str">
        <f>CONCATENATE("Raised when ",VLOOKUP(G212,_EVENTS_DESCRIPTION_MAP[],2,FALSE)," ",D212," ",VLOOKUP(G212,_EVENTS_DESCRIPTION_MAP[],3,FALSE),".")</f>
        <v>Raised when a new Wi-Fi Scheduler ACL Rule is added.</v>
      </c>
    </row>
    <row r="213" spans="1:12" x14ac:dyDescent="0.25">
      <c r="A213" s="40">
        <f>VLOOKUP(C213,_RESOURCE_MAP[],3,FALSE)</f>
        <v>2</v>
      </c>
      <c r="B213" s="25" t="str">
        <f>IFERROR(VLOOKUP(C213,_PACKAGES_MAP[],3,FALSE),"-")</f>
        <v>-</v>
      </c>
      <c r="C213" s="27" t="s">
        <v>1480</v>
      </c>
      <c r="D213" s="39" t="str">
        <f>VLOOKUP(C213,_RESOURCE_MAP[],2,FALSE)</f>
        <v>Wi-Fi Scheduler ACL</v>
      </c>
      <c r="E213" s="26">
        <f t="shared" si="12"/>
        <v>5</v>
      </c>
      <c r="F213" s="39" t="str">
        <f t="shared" si="13"/>
        <v>SERVICES_LOCAL_WI-FI_SCHEDULER_ACL_</v>
      </c>
      <c r="G213" s="27" t="s">
        <v>423</v>
      </c>
      <c r="H213" s="39" t="str">
        <f t="shared" si="14"/>
        <v>SERVICES_LOCAL_WI-FI_SCHEDULER_ACL_RULE_DELETED</v>
      </c>
      <c r="I213" s="42" t="s">
        <v>1</v>
      </c>
      <c r="J213" s="27" t="s">
        <v>1496</v>
      </c>
      <c r="K213" s="39" t="str">
        <f t="shared" si="15"/>
        <v>{
  "Header": {
    "Code": 5,
    "Name": "SERVICES_LOCAL_WI-FI_SCHEDULER_ACL_RULE_DELETED"
  },
  "Body": {
    "RuleId": "Services.Local.Wi-Fi.Scheduler.ACL.Rules.0"
  }
}</v>
      </c>
      <c r="L213" s="88" t="str">
        <f>CONCATENATE("Raised when ",VLOOKUP(G213,_EVENTS_DESCRIPTION_MAP[],2,FALSE)," ",D213," ",VLOOKUP(G213,_EVENTS_DESCRIPTION_MAP[],3,FALSE),".")</f>
        <v>Raised when an existing Wi-Fi Scheduler ACL Rule is deleted.</v>
      </c>
    </row>
    <row r="214" spans="1:12" x14ac:dyDescent="0.25">
      <c r="A214" s="40">
        <f>VLOOKUP(C214,_RESOURCE_MAP[],3,FALSE)</f>
        <v>2</v>
      </c>
      <c r="B214" s="25" t="str">
        <f>IFERROR(VLOOKUP(C214,_PACKAGES_MAP[],3,FALSE),"-")</f>
        <v>-</v>
      </c>
      <c r="C214" s="27" t="s">
        <v>1480</v>
      </c>
      <c r="D214" s="39" t="str">
        <f>VLOOKUP(C214,_RESOURCE_MAP[],2,FALSE)</f>
        <v>Wi-Fi Scheduler ACL</v>
      </c>
      <c r="E214" s="26">
        <f t="shared" si="12"/>
        <v>6</v>
      </c>
      <c r="F214" s="39" t="str">
        <f t="shared" si="13"/>
        <v>SERVICES_LOCAL_WI-FI_SCHEDULER_ACL_</v>
      </c>
      <c r="G214" s="27" t="s">
        <v>424</v>
      </c>
      <c r="H214" s="39" t="str">
        <f t="shared" si="14"/>
        <v>SERVICES_LOCAL_WI-FI_SCHEDULER_ACL_RULE_MODIFIED</v>
      </c>
      <c r="I214" s="42" t="s">
        <v>1</v>
      </c>
      <c r="J214" s="27" t="s">
        <v>1496</v>
      </c>
      <c r="K214" s="39" t="str">
        <f t="shared" si="15"/>
        <v>{
  "Header": {
    "Code": 6,
    "Name": "SERVICES_LOCAL_WI-FI_SCHEDULER_ACL_RULE_MODIFIED"
  },
  "Body": {
    "RuleId": "Services.Local.Wi-Fi.Scheduler.ACL.Rules.0"
  }
}</v>
      </c>
      <c r="L214" s="88" t="str">
        <f>CONCATENATE("Raised when ",VLOOKUP(G214,_EVENTS_DESCRIPTION_MAP[],2,FALSE)," ",D214," ",VLOOKUP(G214,_EVENTS_DESCRIPTION_MAP[],3,FALSE),".")</f>
        <v>Raised when an existing Wi-Fi Scheduler ACL Rule configuration is modified. Updating the administrative state should also result in the event being triggered.</v>
      </c>
    </row>
    <row r="215" spans="1:12" x14ac:dyDescent="0.25">
      <c r="A215" s="40">
        <f>VLOOKUP(C215,_RESOURCE_MAP[],3,FALSE)</f>
        <v>2</v>
      </c>
      <c r="B215" s="25" t="str">
        <f>IFERROR(VLOOKUP(C215,_PACKAGES_MAP[],3,FALSE),"-")</f>
        <v>-</v>
      </c>
      <c r="C215" s="27" t="s">
        <v>2002</v>
      </c>
      <c r="D215" s="39" t="str">
        <f>VLOOKUP(C215,_RESOURCE_MAP[],2,FALSE)</f>
        <v>Wi-Fi Scheduler Timer</v>
      </c>
      <c r="E215" s="26">
        <f t="shared" si="12"/>
        <v>1</v>
      </c>
      <c r="F215" s="39" t="str">
        <f t="shared" si="13"/>
        <v>SERVICES_LOCAL_WI-FI_SCHEDULER_TIMER_</v>
      </c>
      <c r="G215" s="27" t="s">
        <v>422</v>
      </c>
      <c r="H215" s="39" t="str">
        <f t="shared" si="14"/>
        <v>SERVICES_LOCAL_WI-FI_SCHEDULER_TIMER_RULE_ADDED</v>
      </c>
      <c r="I215" s="42" t="s">
        <v>1</v>
      </c>
      <c r="J215" s="27" t="s">
        <v>1497</v>
      </c>
      <c r="K215" s="39" t="str">
        <f t="shared" si="15"/>
        <v>{
  "Header": {
    "Code": 1,
    "Name": "SERVICES_LOCAL_WI-FI_SCHEDULER_TIMER_RULE_ADDED"
  },
  "Body": {
    "RuleId": "Services.Local.Wi-Fi.Scheduler.Timer.Rules.0"
  }
}</v>
      </c>
      <c r="L215" s="88" t="str">
        <f>CONCATENATE("Raised when ",VLOOKUP(G215,_EVENTS_DESCRIPTION_MAP[],2,FALSE)," ",D215," ",VLOOKUP(G215,_EVENTS_DESCRIPTION_MAP[],3,FALSE),".")</f>
        <v>Raised when a new Wi-Fi Scheduler Timer Rule is added.</v>
      </c>
    </row>
    <row r="216" spans="1:12" x14ac:dyDescent="0.25">
      <c r="A216" s="40">
        <f>VLOOKUP(C216,_RESOURCE_MAP[],3,FALSE)</f>
        <v>2</v>
      </c>
      <c r="B216" s="25" t="str">
        <f>IFERROR(VLOOKUP(C216,_PACKAGES_MAP[],3,FALSE),"-")</f>
        <v>-</v>
      </c>
      <c r="C216" s="27" t="s">
        <v>2002</v>
      </c>
      <c r="D216" s="39" t="str">
        <f>VLOOKUP(C216,_RESOURCE_MAP[],2,FALSE)</f>
        <v>Wi-Fi Scheduler Timer</v>
      </c>
      <c r="E216" s="26">
        <f t="shared" si="12"/>
        <v>2</v>
      </c>
      <c r="F216" s="39" t="str">
        <f t="shared" si="13"/>
        <v>SERVICES_LOCAL_WI-FI_SCHEDULER_TIMER_</v>
      </c>
      <c r="G216" s="27" t="s">
        <v>423</v>
      </c>
      <c r="H216" s="39" t="str">
        <f t="shared" si="14"/>
        <v>SERVICES_LOCAL_WI-FI_SCHEDULER_TIMER_RULE_DELETED</v>
      </c>
      <c r="I216" s="42" t="s">
        <v>1</v>
      </c>
      <c r="J216" s="27" t="s">
        <v>1497</v>
      </c>
      <c r="K216" s="39" t="str">
        <f t="shared" si="15"/>
        <v>{
  "Header": {
    "Code": 2,
    "Name": "SERVICES_LOCAL_WI-FI_SCHEDULER_TIMER_RULE_DELETED"
  },
  "Body": {
    "RuleId": "Services.Local.Wi-Fi.Scheduler.Timer.Rules.0"
  }
}</v>
      </c>
      <c r="L216" s="88" t="str">
        <f>CONCATENATE("Raised when ",VLOOKUP(G216,_EVENTS_DESCRIPTION_MAP[],2,FALSE)," ",D216," ",VLOOKUP(G216,_EVENTS_DESCRIPTION_MAP[],3,FALSE),".")</f>
        <v>Raised when an existing Wi-Fi Scheduler Timer Rule is deleted.</v>
      </c>
    </row>
    <row r="217" spans="1:12" x14ac:dyDescent="0.25">
      <c r="A217" s="40">
        <f>VLOOKUP(C217,_RESOURCE_MAP[],3,FALSE)</f>
        <v>2</v>
      </c>
      <c r="B217" s="25" t="str">
        <f>IFERROR(VLOOKUP(C217,_PACKAGES_MAP[],3,FALSE),"-")</f>
        <v>-</v>
      </c>
      <c r="C217" s="27" t="s">
        <v>2002</v>
      </c>
      <c r="D217" s="39" t="str">
        <f>VLOOKUP(C217,_RESOURCE_MAP[],2,FALSE)</f>
        <v>Wi-Fi Scheduler Timer</v>
      </c>
      <c r="E217" s="26">
        <f t="shared" si="12"/>
        <v>3</v>
      </c>
      <c r="F217" s="39" t="str">
        <f t="shared" si="13"/>
        <v>SERVICES_LOCAL_WI-FI_SCHEDULER_TIMER_</v>
      </c>
      <c r="G217" s="27" t="s">
        <v>424</v>
      </c>
      <c r="H217" s="39" t="str">
        <f t="shared" si="14"/>
        <v>SERVICES_LOCAL_WI-FI_SCHEDULER_TIMER_RULE_MODIFIED</v>
      </c>
      <c r="I217" s="42" t="s">
        <v>1</v>
      </c>
      <c r="J217" s="27" t="s">
        <v>1497</v>
      </c>
      <c r="K217" s="39" t="str">
        <f t="shared" si="15"/>
        <v>{
  "Header": {
    "Code": 3,
    "Name": "SERVICES_LOCAL_WI-FI_SCHEDULER_TIMER_RULE_MODIFIED"
  },
  "Body": {
    "RuleId": "Services.Local.Wi-Fi.Scheduler.Timer.Rules.0"
  }
}</v>
      </c>
      <c r="L217" s="88" t="str">
        <f>CONCATENATE("Raised when ",VLOOKUP(G217,_EVENTS_DESCRIPTION_MAP[],2,FALSE)," ",D217," ",VLOOKUP(G217,_EVENTS_DESCRIPTION_MAP[],3,FALSE),".")</f>
        <v>Raised when an existing Wi-Fi Scheduler Timer Rule configuration is modified. Updating the administrative state should also result in the event being triggered.</v>
      </c>
    </row>
    <row r="218" spans="1:12" x14ac:dyDescent="0.25">
      <c r="A218" s="40">
        <f>VLOOKUP(C218,_RESOURCE_MAP[],3,FALSE)</f>
        <v>2</v>
      </c>
      <c r="B218" s="25" t="str">
        <f>IFERROR(VLOOKUP(C218,_PACKAGES_MAP[],3,FALSE),"-")</f>
        <v>-</v>
      </c>
      <c r="C218" s="27" t="s">
        <v>2002</v>
      </c>
      <c r="D218" s="39" t="str">
        <f>VLOOKUP(C218,_RESOURCE_MAP[],2,FALSE)</f>
        <v>Wi-Fi Scheduler Timer</v>
      </c>
      <c r="E218" s="26">
        <f t="shared" si="12"/>
        <v>4</v>
      </c>
      <c r="F218" s="39" t="str">
        <f t="shared" si="13"/>
        <v>SERVICES_LOCAL_WI-FI_SCHEDULER_TIMER_</v>
      </c>
      <c r="G218" s="27" t="s">
        <v>2003</v>
      </c>
      <c r="H218" s="39" t="str">
        <f t="shared" si="14"/>
        <v>SERVICES_LOCAL_WI-FI_SCHEDULER_TIMER_RULE_EXPIRED</v>
      </c>
      <c r="I218" s="42" t="s">
        <v>1</v>
      </c>
      <c r="J218" s="27" t="s">
        <v>1497</v>
      </c>
      <c r="K218" s="39" t="str">
        <f t="shared" si="15"/>
        <v>{
  "Header": {
    "Code": 4,
    "Name": "SERVICES_LOCAL_WI-FI_SCHEDULER_TIMER_RULE_EXPIRED"
  },
  "Body": {
    "RuleId": "Services.Local.Wi-Fi.Scheduler.Timer.Rules.0"
  }
}</v>
      </c>
      <c r="L218" s="88" t="str">
        <f>CONCATENATE("Raised when ",VLOOKUP(G218,_EVENTS_DESCRIPTION_MAP[],2,FALSE)," ",D218," ",VLOOKUP(G218,_EVENTS_DESCRIPTION_MAP[],3,FALSE),".")</f>
        <v>Raised when the Wi-Fi Scheduler Timer Timer Rule expires.</v>
      </c>
    </row>
    <row r="219" spans="1:12" x14ac:dyDescent="0.25">
      <c r="A219" s="40">
        <f>VLOOKUP(C219,_RESOURCE_MAP[],3,FALSE)</f>
        <v>2</v>
      </c>
      <c r="B219" s="25" t="str">
        <f>IFERROR(VLOOKUP(C219,_PACKAGES_MAP[],3,FALSE),"-")</f>
        <v>-</v>
      </c>
      <c r="C219" s="27" t="s">
        <v>2002</v>
      </c>
      <c r="D219" s="39" t="str">
        <f>VLOOKUP(C219,_RESOURCE_MAP[],2,FALSE)</f>
        <v>Wi-Fi Scheduler Timer</v>
      </c>
      <c r="E219" s="26">
        <f t="shared" si="12"/>
        <v>5</v>
      </c>
      <c r="F219" s="39" t="str">
        <f t="shared" si="13"/>
        <v>SERVICES_LOCAL_WI-FI_SCHEDULER_TIMER_</v>
      </c>
      <c r="G219" s="27" t="s">
        <v>2004</v>
      </c>
      <c r="H219" s="39" t="str">
        <f t="shared" si="14"/>
        <v>SERVICES_LOCAL_WI-FI_SCHEDULER_TIMER_RULE_ABOUT_TO_EXPIRE</v>
      </c>
      <c r="I219" s="42" t="s">
        <v>1</v>
      </c>
      <c r="J219" s="27" t="s">
        <v>1497</v>
      </c>
      <c r="K219" s="39" t="str">
        <f t="shared" si="15"/>
        <v>{
  "Header": {
    "Code": 5,
    "Name": "SERVICES_LOCAL_WI-FI_SCHEDULER_TIMER_RULE_ABOUT_TO_EXPIRE"
  },
  "Body": {
    "RuleId": "Services.Local.Wi-Fi.Scheduler.Timer.Rules.0"
  }
}</v>
      </c>
      <c r="L219" s="88" t="str">
        <f>CONCATENATE("Raised when ",VLOOKUP(G219,_EVENTS_DESCRIPTION_MAP[],2,FALSE)," ",D219," ",VLOOKUP(G219,_EVENTS_DESCRIPTION_MAP[],3,FALSE),".")</f>
        <v>Raised when the Wi-Fi Scheduler Timer Timer Rule is about to expire.</v>
      </c>
    </row>
    <row r="220" spans="1:12" x14ac:dyDescent="0.25">
      <c r="A220" s="40">
        <f>VLOOKUP(C220,_RESOURCE_MAP[],3,FALSE)</f>
        <v>2</v>
      </c>
      <c r="B220" s="25" t="str">
        <f>IFERROR(VLOOKUP(C220,_PACKAGES_MAP[],3,FALSE),"-")</f>
        <v>-</v>
      </c>
      <c r="C220" s="27" t="s">
        <v>32</v>
      </c>
      <c r="D220" s="39" t="str">
        <f>VLOOKUP(C220,_RESOURCE_MAP[],2,FALSE)</f>
        <v>Wi-Fi WPS</v>
      </c>
      <c r="E220" s="26">
        <f t="shared" si="12"/>
        <v>1</v>
      </c>
      <c r="F220" s="39" t="str">
        <f t="shared" si="13"/>
        <v>SERVICES_LOCAL_WI-FI_WPS_</v>
      </c>
      <c r="G220" s="27" t="s">
        <v>444</v>
      </c>
      <c r="H220" s="39" t="str">
        <f t="shared" si="14"/>
        <v>SERVICES_LOCAL_WI-FI_WPS_PAIRING_COMPLETE</v>
      </c>
      <c r="I220" s="42" t="s">
        <v>1</v>
      </c>
      <c r="J220" s="27" t="s">
        <v>56</v>
      </c>
      <c r="K220" s="39" t="str">
        <f t="shared" si="15"/>
        <v>{
  "Header": {
    "Code": 1,
    "Name": "SERVICES_LOCAL_WI-FI_WPS_PAIRING_COMPLETE"
  },
  "Body": {
    "MAC": "AA:BB:CC:00:11:22"
  }
}</v>
      </c>
      <c r="L220" s="88" t="str">
        <f>CONCATENATE("Raised when ",VLOOKUP(G220,_EVENTS_DESCRIPTION_MAP[],2,FALSE)," ",D220," ",VLOOKUP(G220,_EVENTS_DESCRIPTION_MAP[],3,FALSE),".")</f>
        <v>Raised when the Wi-Fi WPS Pairing processes is complete.</v>
      </c>
    </row>
    <row r="221" spans="1:12" x14ac:dyDescent="0.25">
      <c r="A221" s="40">
        <f>VLOOKUP(C221,_RESOURCE_MAP[],3,FALSE)</f>
        <v>2</v>
      </c>
      <c r="B221" s="25" t="str">
        <f>IFERROR(VLOOKUP(C221,_PACKAGES_MAP[],3,FALSE),"-")</f>
        <v>-</v>
      </c>
      <c r="C221" s="27" t="s">
        <v>32</v>
      </c>
      <c r="D221" s="39" t="str">
        <f>VLOOKUP(C221,_RESOURCE_MAP[],2,FALSE)</f>
        <v>Wi-Fi WPS</v>
      </c>
      <c r="E221" s="26">
        <f t="shared" si="12"/>
        <v>2</v>
      </c>
      <c r="F221" s="39" t="str">
        <f t="shared" si="13"/>
        <v>SERVICES_LOCAL_WI-FI_WPS_</v>
      </c>
      <c r="G221" s="27" t="s">
        <v>443</v>
      </c>
      <c r="H221" s="39" t="str">
        <f t="shared" si="14"/>
        <v>SERVICES_LOCAL_WI-FI_WPS_PAIRING_STARTED</v>
      </c>
      <c r="I221" s="42" t="s">
        <v>1</v>
      </c>
      <c r="J221" s="27" t="s">
        <v>1</v>
      </c>
      <c r="K221" s="39" t="str">
        <f t="shared" si="15"/>
        <v>{
  "Header": {
    "Code": 2,
    "Name": "SERVICES_LOCAL_WI-FI_WPS_PAIRING_STARTED"
  }
}</v>
      </c>
      <c r="L221" s="88" t="str">
        <f>CONCATENATE("Raised when ",VLOOKUP(G221,_EVENTS_DESCRIPTION_MAP[],2,FALSE)," ",D221," ",VLOOKUP(G221,_EVENTS_DESCRIPTION_MAP[],3,FALSE),".")</f>
        <v>Raised when the Wi-Fi WPS Pairing process starts.</v>
      </c>
    </row>
    <row r="222" spans="1:12" x14ac:dyDescent="0.25">
      <c r="A222" s="40">
        <f>VLOOKUP(C222,_RESOURCE_MAP[],3,FALSE)</f>
        <v>2</v>
      </c>
      <c r="B222" s="25" t="str">
        <f>IFERROR(VLOOKUP(C222,_PACKAGES_MAP[],3,FALSE),"-")</f>
        <v>-</v>
      </c>
      <c r="C222" s="27" t="s">
        <v>32</v>
      </c>
      <c r="D222" s="39" t="str">
        <f>VLOOKUP(C222,_RESOURCE_MAP[],2,FALSE)</f>
        <v>Wi-Fi WPS</v>
      </c>
      <c r="E222" s="26">
        <f t="shared" si="12"/>
        <v>3</v>
      </c>
      <c r="F222" s="39" t="str">
        <f t="shared" si="13"/>
        <v>SERVICES_LOCAL_WI-FI_WPS_</v>
      </c>
      <c r="G222" s="27" t="s">
        <v>445</v>
      </c>
      <c r="H222" s="39" t="str">
        <f t="shared" si="14"/>
        <v>SERVICES_LOCAL_WI-FI_WPS_PAIRING_TIMEOUT</v>
      </c>
      <c r="I222" s="42" t="s">
        <v>1</v>
      </c>
      <c r="J222" s="27" t="s">
        <v>1</v>
      </c>
      <c r="K222" s="39" t="str">
        <f t="shared" si="15"/>
        <v>{
  "Header": {
    "Code": 3,
    "Name": "SERVICES_LOCAL_WI-FI_WPS_PAIRING_TIMEOUT"
  }
}</v>
      </c>
      <c r="L222" s="88" t="str">
        <f>CONCATENATE("Raised when ",VLOOKUP(G222,_EVENTS_DESCRIPTION_MAP[],2,FALSE)," ",D222," ",VLOOKUP(G222,_EVENTS_DESCRIPTION_MAP[],3,FALSE),".")</f>
        <v>Raised when the Wi-Fi WPS Pairing process times out.</v>
      </c>
    </row>
    <row r="223" spans="1:12" x14ac:dyDescent="0.25">
      <c r="A223" s="40">
        <f>VLOOKUP(C223,_RESOURCE_MAP[],3,FALSE)</f>
        <v>2</v>
      </c>
      <c r="B223" s="25" t="str">
        <f>IFERROR(VLOOKUP(C223,_PACKAGES_MAP[],3,FALSE),"-")</f>
        <v>-</v>
      </c>
      <c r="C223" s="27" t="s">
        <v>32</v>
      </c>
      <c r="D223" s="39" t="str">
        <f>VLOOKUP(C223,_RESOURCE_MAP[],2,FALSE)</f>
        <v>Wi-Fi WPS</v>
      </c>
      <c r="E223" s="26">
        <f t="shared" si="12"/>
        <v>4</v>
      </c>
      <c r="F223" s="39" t="str">
        <f t="shared" si="13"/>
        <v>SERVICES_LOCAL_WI-FI_WPS_</v>
      </c>
      <c r="G223" s="27" t="s">
        <v>1464</v>
      </c>
      <c r="H223" s="39" t="str">
        <f t="shared" si="14"/>
        <v>SERVICES_LOCAL_WI-FI_WPS_PAIRING_STOPPED</v>
      </c>
      <c r="I223" s="42" t="s">
        <v>1</v>
      </c>
      <c r="J223" s="27" t="s">
        <v>1</v>
      </c>
      <c r="K223" s="39" t="str">
        <f t="shared" si="15"/>
        <v>{
  "Header": {
    "Code": 4,
    "Name": "SERVICES_LOCAL_WI-FI_WPS_PAIRING_STOPPED"
  }
}</v>
      </c>
      <c r="L223" s="88" t="str">
        <f>CONCATENATE("Raised when ",VLOOKUP(G223,_EVENTS_DESCRIPTION_MAP[],2,FALSE)," ",D223," ",VLOOKUP(G223,_EVENTS_DESCRIPTION_MAP[],3,FALSE),".")</f>
        <v>Raised when the Wi-Fi WPS Pairing process is stopped.</v>
      </c>
    </row>
    <row r="224" spans="1:12" x14ac:dyDescent="0.25">
      <c r="A224" s="40">
        <f>VLOOKUP(C224,_RESOURCE_MAP[],3,FALSE)</f>
        <v>2</v>
      </c>
      <c r="B224" s="25" t="str">
        <f>IFERROR(VLOOKUP(C224,_PACKAGES_MAP[],3,FALSE),"-")</f>
        <v>-</v>
      </c>
      <c r="C224" s="27" t="s">
        <v>478</v>
      </c>
      <c r="D224" s="39" t="str">
        <f>VLOOKUP(C224,_RESOURCE_MAP[],2,FALSE)</f>
        <v>Command Line Interface</v>
      </c>
      <c r="E224" s="26">
        <f t="shared" si="12"/>
        <v>1</v>
      </c>
      <c r="F224" s="39" t="str">
        <f t="shared" si="13"/>
        <v>SERVICES_MANAGEMENT_CLI_</v>
      </c>
      <c r="G224" s="27" t="s">
        <v>373</v>
      </c>
      <c r="H224" s="39" t="str">
        <f t="shared" si="14"/>
        <v>SERVICES_MANAGEMENT_CLI_DISABLED</v>
      </c>
      <c r="I224" s="42" t="s">
        <v>1</v>
      </c>
      <c r="J224" s="27" t="s">
        <v>1</v>
      </c>
      <c r="K224" s="39" t="str">
        <f t="shared" si="15"/>
        <v>{
  "Header": {
    "Code": 1,
    "Name": "SERVICES_MANAGEMENT_CLI_DISABLED"
  }
}</v>
      </c>
      <c r="L224" s="88" t="str">
        <f>CONCATENATE("Raised when ",VLOOKUP(G224,_EVENTS_DESCRIPTION_MAP[],2,FALSE)," ",D224," ",VLOOKUP(G224,_EVENTS_DESCRIPTION_MAP[],3,FALSE),".")</f>
        <v>Raised when an existing Command Line Interface is disabled. This does not necessarily result from a configuration change of the administrative state field, but rather when it becomes operationally inactive or fails to start.</v>
      </c>
    </row>
    <row r="225" spans="1:12" x14ac:dyDescent="0.25">
      <c r="A225" s="40">
        <f>VLOOKUP(C225,_RESOURCE_MAP[],3,FALSE)</f>
        <v>2</v>
      </c>
      <c r="B225" s="25" t="str">
        <f>IFERROR(VLOOKUP(C225,_PACKAGES_MAP[],3,FALSE),"-")</f>
        <v>-</v>
      </c>
      <c r="C225" s="27" t="s">
        <v>478</v>
      </c>
      <c r="D225" s="39" t="str">
        <f>VLOOKUP(C225,_RESOURCE_MAP[],2,FALSE)</f>
        <v>Command Line Interface</v>
      </c>
      <c r="E225" s="26">
        <f t="shared" si="12"/>
        <v>2</v>
      </c>
      <c r="F225" s="39" t="str">
        <f t="shared" si="13"/>
        <v>SERVICES_MANAGEMENT_CLI_</v>
      </c>
      <c r="G225" s="27" t="s">
        <v>372</v>
      </c>
      <c r="H225" s="39" t="str">
        <f t="shared" si="14"/>
        <v>SERVICES_MANAGEMENT_CLI_ENABLED</v>
      </c>
      <c r="I225" s="42" t="s">
        <v>1</v>
      </c>
      <c r="J225" s="27" t="s">
        <v>1</v>
      </c>
      <c r="K225" s="39" t="str">
        <f t="shared" si="15"/>
        <v>{
  "Header": {
    "Code": 2,
    "Name": "SERVICES_MANAGEMENT_CLI_ENABLED"
  }
}</v>
      </c>
      <c r="L225" s="88" t="str">
        <f>CONCATENATE("Raised when ",VLOOKUP(G225,_EVENTS_DESCRIPTION_MAP[],2,FALSE)," ",D225," ",VLOOKUP(G225,_EVENTS_DESCRIPTION_MAP[],3,FALSE),".")</f>
        <v>Raised when an existing Command Line Interface is enabled. This does not necessarily result from a configuration change of the administrative state field, but rather when it becomes operationally active.</v>
      </c>
    </row>
    <row r="226" spans="1:12" x14ac:dyDescent="0.25">
      <c r="A226" s="40">
        <f>VLOOKUP(C226,_RESOURCE_MAP[],3,FALSE)</f>
        <v>2</v>
      </c>
      <c r="B226" s="25" t="str">
        <f>IFERROR(VLOOKUP(C226,_PACKAGES_MAP[],3,FALSE),"-")</f>
        <v>-</v>
      </c>
      <c r="C226" s="27" t="s">
        <v>478</v>
      </c>
      <c r="D226" s="39" t="str">
        <f>VLOOKUP(C226,_RESOURCE_MAP[],2,FALSE)</f>
        <v>Command Line Interface</v>
      </c>
      <c r="E226" s="26">
        <f t="shared" si="12"/>
        <v>3</v>
      </c>
      <c r="F226" s="39" t="str">
        <f t="shared" si="13"/>
        <v>SERVICES_MANAGEMENT_CLI_</v>
      </c>
      <c r="G226" s="27" t="s">
        <v>370</v>
      </c>
      <c r="H226" s="39" t="str">
        <f t="shared" si="14"/>
        <v>SERVICES_MANAGEMENT_CLI_MODIFIED</v>
      </c>
      <c r="I226" s="42" t="s">
        <v>1</v>
      </c>
      <c r="J226" s="27" t="s">
        <v>1</v>
      </c>
      <c r="K226" s="39" t="str">
        <f t="shared" si="15"/>
        <v>{
  "Header": {
    "Code": 3,
    "Name": "SERVICES_MANAGEMENT_CLI_MODIFIED"
  }
}</v>
      </c>
      <c r="L226" s="88" t="str">
        <f>CONCATENATE("Raised when ",VLOOKUP(G226,_EVENTS_DESCRIPTION_MAP[],2,FALSE)," ",D226," ",VLOOKUP(G226,_EVENTS_DESCRIPTION_MAP[],3,FALSE),".")</f>
        <v>Raised when an existing Command Line Interface is modified. Updating the administrative state should also result in the event being triggered.</v>
      </c>
    </row>
    <row r="227" spans="1:12" x14ac:dyDescent="0.25">
      <c r="A227" s="40">
        <f>VLOOKUP(C227,_RESOURCE_MAP[],3,FALSE)</f>
        <v>2</v>
      </c>
      <c r="B227" s="25" t="str">
        <f>IFERROR(VLOOKUP(C227,_PACKAGES_MAP[],3,FALSE),"-")</f>
        <v>-</v>
      </c>
      <c r="C227" s="27" t="s">
        <v>478</v>
      </c>
      <c r="D227" s="39" t="str">
        <f>VLOOKUP(C227,_RESOURCE_MAP[],2,FALSE)</f>
        <v>Command Line Interface</v>
      </c>
      <c r="E227" s="26">
        <f t="shared" si="12"/>
        <v>4</v>
      </c>
      <c r="F227" s="39" t="str">
        <f t="shared" si="13"/>
        <v>SERVICES_MANAGEMENT_CLI_</v>
      </c>
      <c r="G227" s="27" t="s">
        <v>2280</v>
      </c>
      <c r="H227" s="39" t="str">
        <f t="shared" si="14"/>
        <v>SERVICES_MANAGEMENT_CLI_CLIENT_AUTHENTICATION_SUCCESSFUL</v>
      </c>
      <c r="I227" s="42" t="s">
        <v>1</v>
      </c>
      <c r="J227" s="27" t="s">
        <v>2031</v>
      </c>
      <c r="K227" s="39" t="str">
        <f t="shared" si="15"/>
        <v>{
  "Header": {
    "Code": 4,
    "Name": "SERVICES_MANAGEMENT_CLI_CLIENT_AUTHENTICATION_SUCCESSFUL"
  },
  "Body": {
    "IP": "192.168.0.35",
    "Hostname": "iPhone"
  }
}</v>
      </c>
      <c r="L227" s="88" t="str">
        <f>CONCATENATE("Raised when ",VLOOKUP(G227,_EVENTS_DESCRIPTION_MAP[],2,FALSE)," ",D227," ",VLOOKUP(G227,_EVENTS_DESCRIPTION_MAP[],3,FALSE),".")</f>
        <v>Raised when a Command Line Interface client performs a SUCCESSFUL authentication.</v>
      </c>
    </row>
    <row r="228" spans="1:12" x14ac:dyDescent="0.25">
      <c r="A228" s="40">
        <f>VLOOKUP(C228,_RESOURCE_MAP[],3,FALSE)</f>
        <v>2</v>
      </c>
      <c r="B228" s="25" t="str">
        <f>IFERROR(VLOOKUP(C228,_PACKAGES_MAP[],3,FALSE),"-")</f>
        <v>-</v>
      </c>
      <c r="C228" s="27" t="s">
        <v>478</v>
      </c>
      <c r="D228" s="39" t="str">
        <f>VLOOKUP(C228,_RESOURCE_MAP[],2,FALSE)</f>
        <v>Command Line Interface</v>
      </c>
      <c r="E228" s="26">
        <f t="shared" si="12"/>
        <v>5</v>
      </c>
      <c r="F228" s="39" t="str">
        <f t="shared" si="13"/>
        <v>SERVICES_MANAGEMENT_CLI_</v>
      </c>
      <c r="G228" s="27" t="s">
        <v>2030</v>
      </c>
      <c r="H228" s="39" t="str">
        <f t="shared" si="14"/>
        <v>SERVICES_MANAGEMENT_CLI_CLIENT_AUTHENTICATION_FAILED</v>
      </c>
      <c r="I228" s="42" t="s">
        <v>1</v>
      </c>
      <c r="J228" s="27" t="s">
        <v>2031</v>
      </c>
      <c r="K228" s="39" t="str">
        <f t="shared" si="15"/>
        <v>{
  "Header": {
    "Code": 5,
    "Name": "SERVICES_MANAGEMENT_CLI_CLIENT_AUTHENTICATION_FAILED"
  },
  "Body": {
    "IP": "192.168.0.35",
    "Hostname": "iPhone"
  }
}</v>
      </c>
      <c r="L228" s="88" t="str">
        <f>CONCATENATE("Raised when ",VLOOKUP(G228,_EVENTS_DESCRIPTION_MAP[],2,FALSE)," ",D228," ",VLOOKUP(G228,_EVENTS_DESCRIPTION_MAP[],3,FALSE),".")</f>
        <v>Raised when a Command Line Interface client authentication fails due to absent or invalid credentials.</v>
      </c>
    </row>
    <row r="229" spans="1:12" x14ac:dyDescent="0.25">
      <c r="A229" s="40">
        <f>VLOOKUP(C229,_RESOURCE_MAP[],3,FALSE)</f>
        <v>2</v>
      </c>
      <c r="B229" s="25" t="str">
        <f>IFERROR(VLOOKUP(C229,_PACKAGES_MAP[],3,FALSE),"-")</f>
        <v>-</v>
      </c>
      <c r="C229" s="27" t="s">
        <v>45</v>
      </c>
      <c r="D229" s="39" t="str">
        <f>VLOOKUP(C229,_RESOURCE_MAP[],2,FALSE)</f>
        <v>CWMP (TR-069) Client</v>
      </c>
      <c r="E229" s="26">
        <f t="shared" si="12"/>
        <v>1</v>
      </c>
      <c r="F229" s="39" t="str">
        <f t="shared" si="13"/>
        <v>SERVICES_MANAGEMENT_CWMP_</v>
      </c>
      <c r="G229" s="27" t="s">
        <v>446</v>
      </c>
      <c r="H229" s="39" t="str">
        <f t="shared" si="14"/>
        <v>SERVICES_MANAGEMENT_CWMP_CONNECTION_REQUEST</v>
      </c>
      <c r="I229" s="42" t="s">
        <v>1</v>
      </c>
      <c r="J229" s="27" t="s">
        <v>1</v>
      </c>
      <c r="K229" s="39" t="str">
        <f t="shared" si="15"/>
        <v>{
  "Header": {
    "Code": 1,
    "Name": "SERVICES_MANAGEMENT_CWMP_CONNECTION_REQUEST"
  }
}</v>
      </c>
      <c r="L229" s="88" t="str">
        <f>CONCATENATE("Raised when ",VLOOKUP(G229,_EVENTS_DESCRIPTION_MAP[],2,FALSE)," ",D229," ",VLOOKUP(G229,_EVENTS_DESCRIPTION_MAP[],3,FALSE),".")</f>
        <v>Raised when a new CWMP (TR-069) Client Connection Request is performed.</v>
      </c>
    </row>
    <row r="230" spans="1:12" x14ac:dyDescent="0.25">
      <c r="A230" s="40">
        <f>VLOOKUP(C230,_RESOURCE_MAP[],3,FALSE)</f>
        <v>2</v>
      </c>
      <c r="B230" s="25" t="str">
        <f>IFERROR(VLOOKUP(C230,_PACKAGES_MAP[],3,FALSE),"-")</f>
        <v>-</v>
      </c>
      <c r="C230" s="27" t="s">
        <v>45</v>
      </c>
      <c r="D230" s="39" t="str">
        <f>VLOOKUP(C230,_RESOURCE_MAP[],2,FALSE)</f>
        <v>CWMP (TR-069) Client</v>
      </c>
      <c r="E230" s="26">
        <f t="shared" si="12"/>
        <v>2</v>
      </c>
      <c r="F230" s="39" t="str">
        <f t="shared" si="13"/>
        <v>SERVICES_MANAGEMENT_CWMP_</v>
      </c>
      <c r="G230" s="27" t="s">
        <v>447</v>
      </c>
      <c r="H230" s="39" t="str">
        <f t="shared" si="14"/>
        <v>SERVICES_MANAGEMENT_CWMP_PERIODIC_INFORM</v>
      </c>
      <c r="I230" s="42" t="s">
        <v>1</v>
      </c>
      <c r="J230" s="27" t="s">
        <v>1</v>
      </c>
      <c r="K230" s="39" t="str">
        <f t="shared" si="15"/>
        <v>{
  "Header": {
    "Code": 2,
    "Name": "SERVICES_MANAGEMENT_CWMP_PERIODIC_INFORM"
  }
}</v>
      </c>
      <c r="L230" s="88" t="str">
        <f>CONCATENATE("Raised when ",VLOOKUP(G230,_EVENTS_DESCRIPTION_MAP[],2,FALSE)," ",D230," ",VLOOKUP(G230,_EVENTS_DESCRIPTION_MAP[],3,FALSE),".")</f>
        <v>Raised when a CWMP (TR-069) Client Periodic Inform is sent.</v>
      </c>
    </row>
    <row r="231" spans="1:12" x14ac:dyDescent="0.25">
      <c r="A231" s="40">
        <f>VLOOKUP(C231,_RESOURCE_MAP[],3,FALSE)</f>
        <v>2</v>
      </c>
      <c r="B231" s="25" t="str">
        <f>IFERROR(VLOOKUP(C231,_PACKAGES_MAP[],3,FALSE),"-")</f>
        <v>-</v>
      </c>
      <c r="C231" s="27" t="s">
        <v>45</v>
      </c>
      <c r="D231" s="39" t="str">
        <f>VLOOKUP(C231,_RESOURCE_MAP[],2,FALSE)</f>
        <v>CWMP (TR-069) Client</v>
      </c>
      <c r="E231" s="26">
        <f t="shared" si="12"/>
        <v>3</v>
      </c>
      <c r="F231" s="39" t="str">
        <f t="shared" si="13"/>
        <v>SERVICES_MANAGEMENT_CWMP_</v>
      </c>
      <c r="G231" s="27" t="s">
        <v>372</v>
      </c>
      <c r="H231" s="39" t="str">
        <f t="shared" si="14"/>
        <v>SERVICES_MANAGEMENT_CWMP_ENABLED</v>
      </c>
      <c r="I231" s="42" t="s">
        <v>1</v>
      </c>
      <c r="J231" s="27" t="s">
        <v>1</v>
      </c>
      <c r="K231" s="39" t="str">
        <f t="shared" si="15"/>
        <v>{
  "Header": {
    "Code": 3,
    "Name": "SERVICES_MANAGEMENT_CWMP_ENABLED"
  }
}</v>
      </c>
      <c r="L231" s="88" t="str">
        <f>CONCATENATE("Raised when ",VLOOKUP(G231,_EVENTS_DESCRIPTION_MAP[],2,FALSE)," ",D231," ",VLOOKUP(G231,_EVENTS_DESCRIPTION_MAP[],3,FALSE),".")</f>
        <v>Raised when an existing CWMP (TR-069) Client is enabled. This does not necessarily result from a configuration change of the administrative state field, but rather when it becomes operationally active.</v>
      </c>
    </row>
    <row r="232" spans="1:12" x14ac:dyDescent="0.25">
      <c r="A232" s="40">
        <f>VLOOKUP(C232,_RESOURCE_MAP[],3,FALSE)</f>
        <v>2</v>
      </c>
      <c r="B232" s="25" t="str">
        <f>IFERROR(VLOOKUP(C232,_PACKAGES_MAP[],3,FALSE),"-")</f>
        <v>-</v>
      </c>
      <c r="C232" s="27" t="s">
        <v>45</v>
      </c>
      <c r="D232" s="39" t="str">
        <f>VLOOKUP(C232,_RESOURCE_MAP[],2,FALSE)</f>
        <v>CWMP (TR-069) Client</v>
      </c>
      <c r="E232" s="26">
        <f t="shared" si="12"/>
        <v>4</v>
      </c>
      <c r="F232" s="39" t="str">
        <f t="shared" si="13"/>
        <v>SERVICES_MANAGEMENT_CWMP_</v>
      </c>
      <c r="G232" s="27" t="s">
        <v>373</v>
      </c>
      <c r="H232" s="39" t="str">
        <f t="shared" si="14"/>
        <v>SERVICES_MANAGEMENT_CWMP_DISABLED</v>
      </c>
      <c r="I232" s="42" t="s">
        <v>1</v>
      </c>
      <c r="J232" s="27" t="s">
        <v>1</v>
      </c>
      <c r="K232" s="39" t="str">
        <f t="shared" si="15"/>
        <v>{
  "Header": {
    "Code": 4,
    "Name": "SERVICES_MANAGEMENT_CWMP_DISABLED"
  }
}</v>
      </c>
      <c r="L232" s="88" t="str">
        <f>CONCATENATE("Raised when ",VLOOKUP(G232,_EVENTS_DESCRIPTION_MAP[],2,FALSE)," ",D232," ",VLOOKUP(G232,_EVENTS_DESCRIPTION_MAP[],3,FALSE),".")</f>
        <v>Raised when an existing CWMP (TR-069) Client is disabled. This does not necessarily result from a configuration change of the administrative state field, but rather when it becomes operationally inactive or fails to start.</v>
      </c>
    </row>
    <row r="233" spans="1:12" x14ac:dyDescent="0.25">
      <c r="A233" s="40">
        <f>VLOOKUP(C233,_RESOURCE_MAP[],3,FALSE)</f>
        <v>2</v>
      </c>
      <c r="B233" s="25" t="str">
        <f>IFERROR(VLOOKUP(C233,_PACKAGES_MAP[],3,FALSE),"-")</f>
        <v>-</v>
      </c>
      <c r="C233" s="27" t="s">
        <v>45</v>
      </c>
      <c r="D233" s="39" t="str">
        <f>VLOOKUP(C233,_RESOURCE_MAP[],2,FALSE)</f>
        <v>CWMP (TR-069) Client</v>
      </c>
      <c r="E233" s="26">
        <f t="shared" si="12"/>
        <v>5</v>
      </c>
      <c r="F233" s="39" t="str">
        <f t="shared" si="13"/>
        <v>SERVICES_MANAGEMENT_CWMP_</v>
      </c>
      <c r="G233" s="27" t="s">
        <v>370</v>
      </c>
      <c r="H233" s="39" t="str">
        <f t="shared" si="14"/>
        <v>SERVICES_MANAGEMENT_CWMP_MODIFIED</v>
      </c>
      <c r="I233" s="42" t="s">
        <v>1</v>
      </c>
      <c r="J233" s="27" t="s">
        <v>1</v>
      </c>
      <c r="K233" s="39" t="str">
        <f t="shared" si="15"/>
        <v>{
  "Header": {
    "Code": 5,
    "Name": "SERVICES_MANAGEMENT_CWMP_MODIFIED"
  }
}</v>
      </c>
      <c r="L233" s="88" t="str">
        <f>CONCATENATE("Raised when ",VLOOKUP(G233,_EVENTS_DESCRIPTION_MAP[],2,FALSE)," ",D233," ",VLOOKUP(G233,_EVENTS_DESCRIPTION_MAP[],3,FALSE),".")</f>
        <v>Raised when an existing CWMP (TR-069) Client is modified. Updating the administrative state should also result in the event being triggered.</v>
      </c>
    </row>
    <row r="234" spans="1:12" x14ac:dyDescent="0.25">
      <c r="A234" s="40">
        <f>VLOOKUP(C234,_RESOURCE_MAP[],3,FALSE)</f>
        <v>2</v>
      </c>
      <c r="B234" s="25" t="str">
        <f>IFERROR(VLOOKUP(C234,_PACKAGES_MAP[],3,FALSE),"-")</f>
        <v>-</v>
      </c>
      <c r="C234" s="27" t="s">
        <v>45</v>
      </c>
      <c r="D234" s="39" t="str">
        <f>VLOOKUP(C234,_RESOURCE_MAP[],2,FALSE)</f>
        <v>CWMP (TR-069) Client</v>
      </c>
      <c r="E234" s="26">
        <f t="shared" si="12"/>
        <v>6</v>
      </c>
      <c r="F234" s="39" t="str">
        <f t="shared" si="13"/>
        <v>SERVICES_MANAGEMENT_CWMP_</v>
      </c>
      <c r="G234" s="27" t="s">
        <v>1455</v>
      </c>
      <c r="H234" s="39" t="str">
        <f t="shared" si="14"/>
        <v>SERVICES_MANAGEMENT_CWMP_ACTIVATION_COMPLETE</v>
      </c>
      <c r="I234" s="42" t="s">
        <v>1</v>
      </c>
      <c r="J234" s="27" t="s">
        <v>1</v>
      </c>
      <c r="K234" s="39" t="str">
        <f t="shared" si="15"/>
        <v>{
  "Header": {
    "Code": 6,
    "Name": "SERVICES_MANAGEMENT_CWMP_ACTIVATION_COMPLETE"
  }
}</v>
      </c>
      <c r="L234" s="88" t="str">
        <f>CONCATENATE("Raised when ",VLOOKUP(G234,_EVENTS_DESCRIPTION_MAP[],2,FALSE)," ",D234," ",VLOOKUP(G234,_EVENTS_DESCRIPTION_MAP[],3,FALSE),".")</f>
        <v>Raised when the CWMP (TR-069) Client Activation process is complete.</v>
      </c>
    </row>
    <row r="235" spans="1:12" x14ac:dyDescent="0.25">
      <c r="A235" s="40">
        <f>VLOOKUP(C235,_RESOURCE_MAP[],3,FALSE)</f>
        <v>2</v>
      </c>
      <c r="B235" s="25" t="str">
        <f>IFERROR(VLOOKUP(C235,_PACKAGES_MAP[],3,FALSE),"-")</f>
        <v>-</v>
      </c>
      <c r="C235" s="27" t="s">
        <v>45</v>
      </c>
      <c r="D235" s="39" t="str">
        <f>VLOOKUP(C235,_RESOURCE_MAP[],2,FALSE)</f>
        <v>CWMP (TR-069) Client</v>
      </c>
      <c r="E235" s="26">
        <f t="shared" si="12"/>
        <v>7</v>
      </c>
      <c r="F235" s="39" t="str">
        <f t="shared" si="13"/>
        <v>SERVICES_MANAGEMENT_CWMP_</v>
      </c>
      <c r="G235" s="27" t="s">
        <v>1456</v>
      </c>
      <c r="H235" s="39" t="str">
        <f t="shared" si="14"/>
        <v>SERVICES_MANAGEMENT_CWMP_ACTIVATION_TIMEOUT</v>
      </c>
      <c r="I235" s="42" t="s">
        <v>1</v>
      </c>
      <c r="J235" s="27" t="s">
        <v>1</v>
      </c>
      <c r="K235" s="39" t="str">
        <f t="shared" si="15"/>
        <v>{
  "Header": {
    "Code": 7,
    "Name": "SERVICES_MANAGEMENT_CWMP_ACTIVATION_TIMEOUT"
  }
}</v>
      </c>
      <c r="L235" s="88" t="str">
        <f>CONCATENATE("Raised when ",VLOOKUP(G235,_EVENTS_DESCRIPTION_MAP[],2,FALSE)," ",D235," ",VLOOKUP(G235,_EVENTS_DESCRIPTION_MAP[],3,FALSE),".")</f>
        <v>Raised when the CWMP (TR-069) Client Activation process times-out.</v>
      </c>
    </row>
    <row r="236" spans="1:12" x14ac:dyDescent="0.25">
      <c r="A236" s="40">
        <f>VLOOKUP(C236,_RESOURCE_MAP[],3,FALSE)</f>
        <v>2</v>
      </c>
      <c r="B236" s="25" t="str">
        <f>IFERROR(VLOOKUP(C236,_PACKAGES_MAP[],3,FALSE),"-")</f>
        <v>-</v>
      </c>
      <c r="C236" s="27" t="s">
        <v>45</v>
      </c>
      <c r="D236" s="39" t="str">
        <f>VLOOKUP(C236,_RESOURCE_MAP[],2,FALSE)</f>
        <v>CWMP (TR-069) Client</v>
      </c>
      <c r="E236" s="26">
        <f t="shared" si="12"/>
        <v>8</v>
      </c>
      <c r="F236" s="39" t="str">
        <f t="shared" si="13"/>
        <v>SERVICES_MANAGEMENT_CWMP_</v>
      </c>
      <c r="G236" s="27" t="s">
        <v>1457</v>
      </c>
      <c r="H236" s="39" t="str">
        <f t="shared" si="14"/>
        <v>SERVICES_MANAGEMENT_CWMP_ACTIVATION_FAILED</v>
      </c>
      <c r="I236" s="42" t="s">
        <v>1</v>
      </c>
      <c r="J236" s="27" t="s">
        <v>1</v>
      </c>
      <c r="K236" s="39" t="str">
        <f t="shared" si="15"/>
        <v>{
  "Header": {
    "Code": 8,
    "Name": "SERVICES_MANAGEMENT_CWMP_ACTIVATION_FAILED"
  }
}</v>
      </c>
      <c r="L236" s="88" t="str">
        <f>CONCATENATE("Raised when ",VLOOKUP(G236,_EVENTS_DESCRIPTION_MAP[],2,FALSE)," ",D236," ",VLOOKUP(G236,_EVENTS_DESCRIPTION_MAP[],3,FALSE),".")</f>
        <v>Raised when the CWMP (TR-069) Client Activation process fails.</v>
      </c>
    </row>
    <row r="237" spans="1:12" s="1" customFormat="1" x14ac:dyDescent="0.25">
      <c r="A237" s="40">
        <f>VLOOKUP(C237,_RESOURCE_MAP[],3,FALSE)</f>
        <v>2</v>
      </c>
      <c r="B237" s="25" t="str">
        <f>IFERROR(VLOOKUP(C237,_PACKAGES_MAP[],3,FALSE),"-")</f>
        <v>-</v>
      </c>
      <c r="C237" s="27" t="s">
        <v>45</v>
      </c>
      <c r="D237" s="39" t="str">
        <f>VLOOKUP(C237,_RESOURCE_MAP[],2,FALSE)</f>
        <v>CWMP (TR-069) Client</v>
      </c>
      <c r="E237" s="26">
        <f t="shared" si="12"/>
        <v>9</v>
      </c>
      <c r="F237" s="39" t="str">
        <f t="shared" si="13"/>
        <v>SERVICES_MANAGEMENT_CWMP_</v>
      </c>
      <c r="G237" s="27" t="s">
        <v>1461</v>
      </c>
      <c r="H237" s="39" t="str">
        <f t="shared" si="14"/>
        <v>SERVICES_MANAGEMENT_CWMP_ACTIVATION_UNAUTHORIZED</v>
      </c>
      <c r="I237" s="42" t="s">
        <v>1</v>
      </c>
      <c r="J237" s="27" t="s">
        <v>1</v>
      </c>
      <c r="K237" s="39" t="str">
        <f t="shared" si="15"/>
        <v>{
  "Header": {
    "Code": 9,
    "Name": "SERVICES_MANAGEMENT_CWMP_ACTIVATION_UNAUTHORIZED"
  }
}</v>
      </c>
      <c r="L237" s="88" t="str">
        <f>CONCATENATE("Raised when ",VLOOKUP(G237,_EVENTS_DESCRIPTION_MAP[],2,FALSE)," ",D237," ",VLOOKUP(G237,_EVENTS_DESCRIPTION_MAP[],3,FALSE),".")</f>
        <v>Raised when the CWMP (TR-069) Client Activation process fails due to incorrect credentials.</v>
      </c>
    </row>
    <row r="238" spans="1:12" s="3" customFormat="1" x14ac:dyDescent="0.25">
      <c r="A238" s="40">
        <f>VLOOKUP(C238,_RESOURCE_MAP[],3,FALSE)</f>
        <v>2</v>
      </c>
      <c r="B238" s="25" t="str">
        <f>IFERROR(VLOOKUP(C238,_PACKAGES_MAP[],3,FALSE),"-")</f>
        <v>-</v>
      </c>
      <c r="C238" s="27" t="s">
        <v>45</v>
      </c>
      <c r="D238" s="39" t="str">
        <f>VLOOKUP(C238,_RESOURCE_MAP[],2,FALSE)</f>
        <v>CWMP (TR-069) Client</v>
      </c>
      <c r="E238" s="26">
        <f t="shared" si="12"/>
        <v>10</v>
      </c>
      <c r="F238" s="39" t="str">
        <f t="shared" si="13"/>
        <v>SERVICES_MANAGEMENT_CWMP_</v>
      </c>
      <c r="G238" s="27" t="s">
        <v>2280</v>
      </c>
      <c r="H238" s="39" t="str">
        <f t="shared" si="14"/>
        <v>SERVICES_MANAGEMENT_CWMP_CLIENT_AUTHENTICATION_SUCCESSFUL</v>
      </c>
      <c r="I238" s="42" t="s">
        <v>1</v>
      </c>
      <c r="J238" s="27" t="s">
        <v>2031</v>
      </c>
      <c r="K238" s="39" t="str">
        <f t="shared" si="15"/>
        <v>{
  "Header": {
    "Code": 10,
    "Name": "SERVICES_MANAGEMENT_CWMP_CLIENT_AUTHENTICATION_SUCCESSFUL"
  },
  "Body": {
    "IP": "192.168.0.35",
    "Hostname": "iPhone"
  }
}</v>
      </c>
      <c r="L238" s="88" t="str">
        <f>CONCATENATE("Raised when ",VLOOKUP(G238,_EVENTS_DESCRIPTION_MAP[],2,FALSE)," ",D238," ",VLOOKUP(G238,_EVENTS_DESCRIPTION_MAP[],3,FALSE),".")</f>
        <v>Raised when a CWMP (TR-069) Client client performs a SUCCESSFUL authentication.</v>
      </c>
    </row>
    <row r="239" spans="1:12" s="3" customFormat="1" x14ac:dyDescent="0.25">
      <c r="A239" s="40">
        <f>VLOOKUP(C239,_RESOURCE_MAP[],3,FALSE)</f>
        <v>2</v>
      </c>
      <c r="B239" s="25" t="str">
        <f>IFERROR(VLOOKUP(C239,_PACKAGES_MAP[],3,FALSE),"-")</f>
        <v>-</v>
      </c>
      <c r="C239" s="27" t="s">
        <v>45</v>
      </c>
      <c r="D239" s="39" t="str">
        <f>VLOOKUP(C239,_RESOURCE_MAP[],2,FALSE)</f>
        <v>CWMP (TR-069) Client</v>
      </c>
      <c r="E239" s="26">
        <f t="shared" si="12"/>
        <v>11</v>
      </c>
      <c r="F239" s="39" t="str">
        <f t="shared" si="13"/>
        <v>SERVICES_MANAGEMENT_CWMP_</v>
      </c>
      <c r="G239" s="27" t="s">
        <v>2030</v>
      </c>
      <c r="H239" s="39" t="str">
        <f t="shared" si="14"/>
        <v>SERVICES_MANAGEMENT_CWMP_CLIENT_AUTHENTICATION_FAILED</v>
      </c>
      <c r="I239" s="42" t="s">
        <v>1</v>
      </c>
      <c r="J239" s="27" t="s">
        <v>2031</v>
      </c>
      <c r="K239" s="39" t="str">
        <f t="shared" si="15"/>
        <v>{
  "Header": {
    "Code": 11,
    "Name": "SERVICES_MANAGEMENT_CWMP_CLIENT_AUTHENTICATION_FAILED"
  },
  "Body": {
    "IP": "192.168.0.35",
    "Hostname": "iPhone"
  }
}</v>
      </c>
      <c r="L239" s="88" t="str">
        <f>CONCATENATE("Raised when ",VLOOKUP(G239,_EVENTS_DESCRIPTION_MAP[],2,FALSE)," ",D239," ",VLOOKUP(G239,_EVENTS_DESCRIPTION_MAP[],3,FALSE),".")</f>
        <v>Raised when a CWMP (TR-069) Client client authentication fails due to absent or invalid credentials.</v>
      </c>
    </row>
    <row r="240" spans="1:12" s="1" customFormat="1" x14ac:dyDescent="0.25">
      <c r="A240" s="40">
        <f>VLOOKUP(C240,_RESOURCE_MAP[],3,FALSE)</f>
        <v>2</v>
      </c>
      <c r="B240" s="25" t="str">
        <f>IFERROR(VLOOKUP(C240,_PACKAGES_MAP[],3,FALSE),"-")</f>
        <v>LCM</v>
      </c>
      <c r="C240" s="27" t="s">
        <v>2352</v>
      </c>
      <c r="D240" s="39" t="str">
        <f>VLOOKUP(C240,_RESOURCE_MAP[],2,FALSE)</f>
        <v>LCM</v>
      </c>
      <c r="E240" s="26">
        <f t="shared" si="12"/>
        <v>1</v>
      </c>
      <c r="F240" s="39" t="str">
        <f t="shared" si="13"/>
        <v>SERVICES_MANAGEMENT_LCM_</v>
      </c>
      <c r="G240" s="30" t="s">
        <v>2418</v>
      </c>
      <c r="H240" s="39" t="str">
        <f t="shared" si="14"/>
        <v>SERVICES_MANAGEMENT_LCM_EXECUTION_ENVIRONMENT_ADDED</v>
      </c>
      <c r="I240" s="42" t="s">
        <v>1</v>
      </c>
      <c r="J240" s="27" t="s">
        <v>2416</v>
      </c>
      <c r="K240" s="39" t="str">
        <f t="shared" si="15"/>
        <v>{
  "Header": {
    "Code": 1,
    "Name": "SERVICES_MANAGEMENT_LCM_EXECUTION_ENVIRONMENT_ADDED"
  },
  "Body": {
    "ExecutionEnvironmentId": "Services.Management.LCM.ExecutionEnvironments.{ExecutionEnvironmentId}"
  }
}</v>
      </c>
      <c r="L240" s="88" t="str">
        <f>CONCATENATE("Raised when ",VLOOKUP(G240,_EVENTS_DESCRIPTION_MAP[],2,FALSE)," ",D240," ",VLOOKUP(G240,_EVENTS_DESCRIPTION_MAP[],3,FALSE),".")</f>
        <v>Raised when a new LCM execution environment is added.</v>
      </c>
    </row>
    <row r="241" spans="1:12" s="1" customFormat="1" x14ac:dyDescent="0.25">
      <c r="A241" s="40">
        <f>VLOOKUP(C241,_RESOURCE_MAP[],3,FALSE)</f>
        <v>2</v>
      </c>
      <c r="B241" s="25" t="str">
        <f>IFERROR(VLOOKUP(C241,_PACKAGES_MAP[],3,FALSE),"-")</f>
        <v>LCM</v>
      </c>
      <c r="C241" s="27" t="s">
        <v>2352</v>
      </c>
      <c r="D241" s="39" t="str">
        <f>VLOOKUP(C241,_RESOURCE_MAP[],2,FALSE)</f>
        <v>LCM</v>
      </c>
      <c r="E241" s="26">
        <f t="shared" si="12"/>
        <v>2</v>
      </c>
      <c r="F241" s="39" t="str">
        <f t="shared" si="13"/>
        <v>SERVICES_MANAGEMENT_LCM_</v>
      </c>
      <c r="G241" s="30" t="s">
        <v>2419</v>
      </c>
      <c r="H241" s="39" t="str">
        <f t="shared" si="14"/>
        <v>SERVICES_MANAGEMENT_LCM_EXECUTION_ENVIRONMENT_DELETED</v>
      </c>
      <c r="I241" s="42" t="s">
        <v>1</v>
      </c>
      <c r="J241" s="27" t="s">
        <v>2416</v>
      </c>
      <c r="K241" s="39" t="str">
        <f t="shared" si="15"/>
        <v>{
  "Header": {
    "Code": 2,
    "Name": "SERVICES_MANAGEMENT_LCM_EXECUTION_ENVIRONMENT_DELETED"
  },
  "Body": {
    "ExecutionEnvironmentId": "Services.Management.LCM.ExecutionEnvironments.{ExecutionEnvironmentId}"
  }
}</v>
      </c>
      <c r="L241" s="88" t="str">
        <f>CONCATENATE("Raised when ",VLOOKUP(G241,_EVENTS_DESCRIPTION_MAP[],2,FALSE)," ",D241," ",VLOOKUP(G241,_EVENTS_DESCRIPTION_MAP[],3,FALSE),".")</f>
        <v>Raised when an existing LCM execution environment is deleted.</v>
      </c>
    </row>
    <row r="242" spans="1:12" s="1" customFormat="1" x14ac:dyDescent="0.25">
      <c r="A242" s="40">
        <f>VLOOKUP(C242,_RESOURCE_MAP[],3,FALSE)</f>
        <v>2</v>
      </c>
      <c r="B242" s="25" t="str">
        <f>IFERROR(VLOOKUP(C242,_PACKAGES_MAP[],3,FALSE),"-")</f>
        <v>LCM</v>
      </c>
      <c r="C242" s="27" t="s">
        <v>2352</v>
      </c>
      <c r="D242" s="39" t="str">
        <f>VLOOKUP(C242,_RESOURCE_MAP[],2,FALSE)</f>
        <v>LCM</v>
      </c>
      <c r="E242" s="26">
        <f t="shared" si="12"/>
        <v>3</v>
      </c>
      <c r="F242" s="39" t="str">
        <f t="shared" si="13"/>
        <v>SERVICES_MANAGEMENT_LCM_</v>
      </c>
      <c r="G242" s="30" t="s">
        <v>2420</v>
      </c>
      <c r="H242" s="39" t="str">
        <f t="shared" si="14"/>
        <v>SERVICES_MANAGEMENT_LCM_EXECUTION_ENVIRONMENT_MODIFIED</v>
      </c>
      <c r="I242" s="42" t="s">
        <v>1</v>
      </c>
      <c r="J242" s="27" t="s">
        <v>2416</v>
      </c>
      <c r="K242" s="39" t="str">
        <f t="shared" si="15"/>
        <v>{
  "Header": {
    "Code": 3,
    "Name": "SERVICES_MANAGEMENT_LCM_EXECUTION_ENVIRONMENT_MODIFIED"
  },
  "Body": {
    "ExecutionEnvironmentId": "Services.Management.LCM.ExecutionEnvironments.{ExecutionEnvironmentId}"
  }
}</v>
      </c>
      <c r="L242" s="88" t="str">
        <f>CONCATENATE("Raised when ",VLOOKUP(G242,_EVENTS_DESCRIPTION_MAP[],2,FALSE)," ",D242," ",VLOOKUP(G242,_EVENTS_DESCRIPTION_MAP[],3,FALSE),".")</f>
        <v>Raised when an existing LCM execution environment configuration is modified. Updating the administrative state should also result in the event being triggered.</v>
      </c>
    </row>
    <row r="243" spans="1:12" s="1" customFormat="1" x14ac:dyDescent="0.25">
      <c r="A243" s="40">
        <f>VLOOKUP(C243,_RESOURCE_MAP[],3,FALSE)</f>
        <v>2</v>
      </c>
      <c r="B243" s="25" t="str">
        <f>IFERROR(VLOOKUP(C243,_PACKAGES_MAP[],3,FALSE),"-")</f>
        <v>LCM</v>
      </c>
      <c r="C243" s="27" t="s">
        <v>2352</v>
      </c>
      <c r="D243" s="39" t="str">
        <f>VLOOKUP(C243,_RESOURCE_MAP[],2,FALSE)</f>
        <v>LCM</v>
      </c>
      <c r="E243" s="26">
        <f t="shared" si="12"/>
        <v>4</v>
      </c>
      <c r="F243" s="39" t="str">
        <f t="shared" si="13"/>
        <v>SERVICES_MANAGEMENT_LCM_</v>
      </c>
      <c r="G243" s="30" t="s">
        <v>2421</v>
      </c>
      <c r="H243" s="39" t="str">
        <f t="shared" si="14"/>
        <v>SERVICES_MANAGEMENT_LCM_EXECUTION_ENVIRONMENT_ENABLED</v>
      </c>
      <c r="I243" s="42" t="s">
        <v>1</v>
      </c>
      <c r="J243" s="27" t="s">
        <v>2416</v>
      </c>
      <c r="K243" s="39" t="str">
        <f t="shared" si="15"/>
        <v>{
  "Header": {
    "Code": 4,
    "Name": "SERVICES_MANAGEMENT_LCM_EXECUTION_ENVIRONMENT_ENABLED"
  },
  "Body": {
    "ExecutionEnvironmentId": "Services.Management.LCM.ExecutionEnvironments.{ExecutionEnvironmentId}"
  }
}</v>
      </c>
      <c r="L243" s="88" t="str">
        <f>CONCATENATE("Raised when ",VLOOKUP(G243,_EVENTS_DESCRIPTION_MAP[],2,FALSE)," ",D243," ",VLOOKUP(G243,_EVENTS_DESCRIPTION_MAP[],3,FALSE),".")</f>
        <v>Raised when an existing LCM execution environment is enabled. This does not necessarily result from a configuration change of the administrative state field, but rather when it becomes operationally active.</v>
      </c>
    </row>
    <row r="244" spans="1:12" s="1" customFormat="1" x14ac:dyDescent="0.25">
      <c r="A244" s="40">
        <f>VLOOKUP(C244,_RESOURCE_MAP[],3,FALSE)</f>
        <v>2</v>
      </c>
      <c r="B244" s="25" t="str">
        <f>IFERROR(VLOOKUP(C244,_PACKAGES_MAP[],3,FALSE),"-")</f>
        <v>LCM</v>
      </c>
      <c r="C244" s="27" t="s">
        <v>2352</v>
      </c>
      <c r="D244" s="39" t="str">
        <f>VLOOKUP(C244,_RESOURCE_MAP[],2,FALSE)</f>
        <v>LCM</v>
      </c>
      <c r="E244" s="26">
        <f t="shared" si="12"/>
        <v>5</v>
      </c>
      <c r="F244" s="39" t="str">
        <f t="shared" si="13"/>
        <v>SERVICES_MANAGEMENT_LCM_</v>
      </c>
      <c r="G244" s="30" t="s">
        <v>2422</v>
      </c>
      <c r="H244" s="39" t="str">
        <f t="shared" si="14"/>
        <v>SERVICES_MANAGEMENT_LCM_EXECUTION_ENVIRONMENT_DISABLED</v>
      </c>
      <c r="I244" s="42" t="s">
        <v>1</v>
      </c>
      <c r="J244" s="27" t="s">
        <v>2416</v>
      </c>
      <c r="K244" s="39" t="str">
        <f t="shared" si="15"/>
        <v>{
  "Header": {
    "Code": 5,
    "Name": "SERVICES_MANAGEMENT_LCM_EXECUTION_ENVIRONMENT_DISABLED"
  },
  "Body": {
    "ExecutionEnvironmentId": "Services.Management.LCM.ExecutionEnvironments.{ExecutionEnvironmentId}"
  }
}</v>
      </c>
      <c r="L244" s="88" t="str">
        <f>CONCATENATE("Raised when ",VLOOKUP(G244,_EVENTS_DESCRIPTION_MAP[],2,FALSE)," ",D244," ",VLOOKUP(G244,_EVENTS_DESCRIPTION_MAP[],3,FALSE),".")</f>
        <v>Raised when an existing LCM execution environment is disabled. This does not necessarily result from a configuration change of the administrative state field, but rather when it becomes operationally inactive or fails to start.</v>
      </c>
    </row>
    <row r="245" spans="1:12" s="1" customFormat="1" x14ac:dyDescent="0.25">
      <c r="A245" s="40">
        <f>VLOOKUP(C245,_RESOURCE_MAP[],3,FALSE)</f>
        <v>2</v>
      </c>
      <c r="B245" s="25" t="str">
        <f>IFERROR(VLOOKUP(C245,_PACKAGES_MAP[],3,FALSE),"-")</f>
        <v>LCM</v>
      </c>
      <c r="C245" s="27" t="s">
        <v>2352</v>
      </c>
      <c r="D245" s="39" t="str">
        <f>VLOOKUP(C245,_RESOURCE_MAP[],2,FALSE)</f>
        <v>LCM</v>
      </c>
      <c r="E245" s="26">
        <f t="shared" si="12"/>
        <v>6</v>
      </c>
      <c r="F245" s="39" t="str">
        <f t="shared" si="13"/>
        <v>SERVICES_MANAGEMENT_LCM_</v>
      </c>
      <c r="G245" s="30" t="s">
        <v>2423</v>
      </c>
      <c r="H245" s="39" t="str">
        <f t="shared" si="14"/>
        <v>SERVICES_MANAGEMENT_LCM_PACKAGE_DOWNLOAD_COMPLETE</v>
      </c>
      <c r="I245" s="42" t="s">
        <v>1</v>
      </c>
      <c r="J245" s="27" t="s">
        <v>2417</v>
      </c>
      <c r="K245" s="39" t="str">
        <f t="shared" si="15"/>
        <v>{
  "Header": {
    "Code": 6,
    "Name": "SERVICES_MANAGEMENT_LCM_PACKAGE_DOWNLOAD_COMPLETE"
  },
  "Body": {
    "PackageId": "Services.Management.LCM.ExecutionEnvironments.{ExecutionEnvironmentId}.Packages.{PackageId}"
  }
}</v>
      </c>
      <c r="L245" s="88" t="str">
        <f>CONCATENATE("Raised when ",VLOOKUP(G245,_EVENTS_DESCRIPTION_MAP[],2,FALSE)," ",D245," ",VLOOKUP(G245,_EVENTS_DESCRIPTION_MAP[],3,FALSE),".")</f>
        <v>Raised when a LCM package download is completed.</v>
      </c>
    </row>
    <row r="246" spans="1:12" s="1" customFormat="1" x14ac:dyDescent="0.25">
      <c r="A246" s="40">
        <f>VLOOKUP(C246,_RESOURCE_MAP[],3,FALSE)</f>
        <v>2</v>
      </c>
      <c r="B246" s="25" t="str">
        <f>IFERROR(VLOOKUP(C246,_PACKAGES_MAP[],3,FALSE),"-")</f>
        <v>LCM</v>
      </c>
      <c r="C246" s="27" t="s">
        <v>2352</v>
      </c>
      <c r="D246" s="39" t="str">
        <f>VLOOKUP(C246,_RESOURCE_MAP[],2,FALSE)</f>
        <v>LCM</v>
      </c>
      <c r="E246" s="26">
        <f t="shared" si="12"/>
        <v>7</v>
      </c>
      <c r="F246" s="39" t="str">
        <f t="shared" si="13"/>
        <v>SERVICES_MANAGEMENT_LCM_</v>
      </c>
      <c r="G246" s="30" t="s">
        <v>2424</v>
      </c>
      <c r="H246" s="39" t="str">
        <f t="shared" si="14"/>
        <v>SERVICES_MANAGEMENT_LCM_PACKAGE_DOWNLOAD_FAILED</v>
      </c>
      <c r="I246" s="42" t="s">
        <v>2500</v>
      </c>
      <c r="J246" s="27" t="s">
        <v>2417</v>
      </c>
      <c r="K246" s="39" t="str">
        <f t="shared" si="15"/>
        <v>{
  "Header": {
    "Code": 7,
    "Name": "SERVICES_MANAGEMENT_LCM_PACKAGE_DOWNLOAD_FAILED",
    "Reason": "UNREACHABLE"
  },
  "Body": {
    "PackageId": "Services.Management.LCM.ExecutionEnvironments.{ExecutionEnvironmentId}.Packages.{PackageId}"
  }
}</v>
      </c>
      <c r="L246" s="88" t="str">
        <f>CONCATENATE("Raised when ",VLOOKUP(G246,_EVENTS_DESCRIPTION_MAP[],2,FALSE)," ",D246," ",VLOOKUP(G246,_EVENTS_DESCRIPTION_MAP[],3,FALSE),".")</f>
        <v>Raised when a LCM package download has failed.</v>
      </c>
    </row>
    <row r="247" spans="1:12" s="1" customFormat="1" x14ac:dyDescent="0.25">
      <c r="A247" s="40">
        <f>VLOOKUP(C247,_RESOURCE_MAP[],3,FALSE)</f>
        <v>2</v>
      </c>
      <c r="B247" s="25" t="str">
        <f>IFERROR(VLOOKUP(C247,_PACKAGES_MAP[],3,FALSE),"-")</f>
        <v>LCM</v>
      </c>
      <c r="C247" s="27" t="s">
        <v>2352</v>
      </c>
      <c r="D247" s="39" t="str">
        <f>VLOOKUP(C247,_RESOURCE_MAP[],2,FALSE)</f>
        <v>LCM</v>
      </c>
      <c r="E247" s="26">
        <f t="shared" si="12"/>
        <v>8</v>
      </c>
      <c r="F247" s="39" t="str">
        <f t="shared" si="13"/>
        <v>SERVICES_MANAGEMENT_LCM_</v>
      </c>
      <c r="G247" s="30" t="s">
        <v>2425</v>
      </c>
      <c r="H247" s="39" t="str">
        <f t="shared" si="14"/>
        <v>SERVICES_MANAGEMENT_LCM_PACKAGE_INSTALL_COMPLETE</v>
      </c>
      <c r="I247" s="42" t="s">
        <v>1</v>
      </c>
      <c r="J247" s="27" t="s">
        <v>2417</v>
      </c>
      <c r="K247" s="39" t="str">
        <f t="shared" si="15"/>
        <v>{
  "Header": {
    "Code": 8,
    "Name": "SERVICES_MANAGEMENT_LCM_PACKAGE_INSTALL_COMPLETE"
  },
  "Body": {
    "PackageId": "Services.Management.LCM.ExecutionEnvironments.{ExecutionEnvironmentId}.Packages.{PackageId}"
  }
}</v>
      </c>
      <c r="L247" s="88" t="str">
        <f>CONCATENATE("Raised when ",VLOOKUP(G247,_EVENTS_DESCRIPTION_MAP[],2,FALSE)," ",D247," ",VLOOKUP(G247,_EVENTS_DESCRIPTION_MAP[],3,FALSE),".")</f>
        <v>Raised when a LCM package installation is completed.</v>
      </c>
    </row>
    <row r="248" spans="1:12" s="1" customFormat="1" x14ac:dyDescent="0.25">
      <c r="A248" s="40">
        <f>VLOOKUP(C248,_RESOURCE_MAP[],3,FALSE)</f>
        <v>2</v>
      </c>
      <c r="B248" s="25" t="str">
        <f>IFERROR(VLOOKUP(C248,_PACKAGES_MAP[],3,FALSE),"-")</f>
        <v>LCM</v>
      </c>
      <c r="C248" s="27" t="s">
        <v>2352</v>
      </c>
      <c r="D248" s="39" t="str">
        <f>VLOOKUP(C248,_RESOURCE_MAP[],2,FALSE)</f>
        <v>LCM</v>
      </c>
      <c r="E248" s="26">
        <f t="shared" si="12"/>
        <v>9</v>
      </c>
      <c r="F248" s="39" t="str">
        <f t="shared" si="13"/>
        <v>SERVICES_MANAGEMENT_LCM_</v>
      </c>
      <c r="G248" s="30" t="s">
        <v>2426</v>
      </c>
      <c r="H248" s="39" t="str">
        <f t="shared" si="14"/>
        <v>SERVICES_MANAGEMENT_LCM_PACKAGE_INSTALL_FAILED</v>
      </c>
      <c r="I248" s="42" t="s">
        <v>2501</v>
      </c>
      <c r="J248" s="27" t="s">
        <v>2417</v>
      </c>
      <c r="K248" s="39" t="str">
        <f t="shared" si="15"/>
        <v>{
  "Header": {
    "Code": 9,
    "Name": "SERVICES_MANAGEMENT_LCM_PACKAGE_INSTALL_FAILED",
    "Reason": "DEPENDENCIES_MISSING"
  },
  "Body": {
    "PackageId": "Services.Management.LCM.ExecutionEnvironments.{ExecutionEnvironmentId}.Packages.{PackageId}"
  }
}</v>
      </c>
      <c r="L248" s="88" t="str">
        <f>CONCATENATE("Raised when ",VLOOKUP(G248,_EVENTS_DESCRIPTION_MAP[],2,FALSE)," ",D248," ",VLOOKUP(G248,_EVENTS_DESCRIPTION_MAP[],3,FALSE),".")</f>
        <v>Raised when a LCM package installation fails.</v>
      </c>
    </row>
    <row r="249" spans="1:12" s="1" customFormat="1" x14ac:dyDescent="0.25">
      <c r="A249" s="40">
        <f>VLOOKUP(C249,_RESOURCE_MAP[],3,FALSE)</f>
        <v>2</v>
      </c>
      <c r="B249" s="25" t="str">
        <f>IFERROR(VLOOKUP(C249,_PACKAGES_MAP[],3,FALSE),"-")</f>
        <v>LCM</v>
      </c>
      <c r="C249" s="27" t="s">
        <v>2352</v>
      </c>
      <c r="D249" s="39" t="str">
        <f>VLOOKUP(C249,_RESOURCE_MAP[],2,FALSE)</f>
        <v>LCM</v>
      </c>
      <c r="E249" s="26">
        <f t="shared" si="12"/>
        <v>10</v>
      </c>
      <c r="F249" s="39" t="str">
        <f t="shared" si="13"/>
        <v>SERVICES_MANAGEMENT_LCM_</v>
      </c>
      <c r="G249" s="30" t="s">
        <v>2427</v>
      </c>
      <c r="H249" s="39" t="str">
        <f t="shared" si="14"/>
        <v>SERVICES_MANAGEMENT_LCM_PACKAGE_ENABLED</v>
      </c>
      <c r="I249" s="42" t="s">
        <v>1</v>
      </c>
      <c r="J249" s="27" t="s">
        <v>2417</v>
      </c>
      <c r="K249" s="39" t="str">
        <f t="shared" si="15"/>
        <v>{
  "Header": {
    "Code": 10,
    "Name": "SERVICES_MANAGEMENT_LCM_PACKAGE_ENABLED"
  },
  "Body": {
    "PackageId": "Services.Management.LCM.ExecutionEnvironments.{ExecutionEnvironmentId}.Packages.{PackageId}"
  }
}</v>
      </c>
      <c r="L249" s="88" t="str">
        <f>CONCATENATE("Raised when ",VLOOKUP(G249,_EVENTS_DESCRIPTION_MAP[],2,FALSE)," ",D249," ",VLOOKUP(G249,_EVENTS_DESCRIPTION_MAP[],3,FALSE),".")</f>
        <v>Raised when a LCM package is enabled. This does not necessarily result from a configuration change of the administrative state field, but rather when it becomes operationally active.</v>
      </c>
    </row>
    <row r="250" spans="1:12" s="1" customFormat="1" x14ac:dyDescent="0.25">
      <c r="A250" s="40">
        <f>VLOOKUP(C250,_RESOURCE_MAP[],3,FALSE)</f>
        <v>2</v>
      </c>
      <c r="B250" s="25" t="str">
        <f>IFERROR(VLOOKUP(C250,_PACKAGES_MAP[],3,FALSE),"-")</f>
        <v>LCM</v>
      </c>
      <c r="C250" s="27" t="s">
        <v>2352</v>
      </c>
      <c r="D250" s="39" t="str">
        <f>VLOOKUP(C250,_RESOURCE_MAP[],2,FALSE)</f>
        <v>LCM</v>
      </c>
      <c r="E250" s="26">
        <f t="shared" si="12"/>
        <v>11</v>
      </c>
      <c r="F250" s="39" t="str">
        <f t="shared" si="13"/>
        <v>SERVICES_MANAGEMENT_LCM_</v>
      </c>
      <c r="G250" s="30" t="s">
        <v>2428</v>
      </c>
      <c r="H250" s="39" t="str">
        <f t="shared" si="14"/>
        <v>SERVICES_MANAGEMENT_LCM_PACKAGE_DISABLED</v>
      </c>
      <c r="I250" s="42" t="s">
        <v>1</v>
      </c>
      <c r="J250" s="27" t="s">
        <v>2417</v>
      </c>
      <c r="K250" s="39" t="str">
        <f t="shared" si="15"/>
        <v>{
  "Header": {
    "Code": 11,
    "Name": "SERVICES_MANAGEMENT_LCM_PACKAGE_DISABLED"
  },
  "Body": {
    "PackageId": "Services.Management.LCM.ExecutionEnvironments.{ExecutionEnvironmentId}.Packages.{PackageId}"
  }
}</v>
      </c>
      <c r="L250" s="88" t="str">
        <f>CONCATENATE("Raised when ",VLOOKUP(G250,_EVENTS_DESCRIPTION_MAP[],2,FALSE)," ",D250," ",VLOOKUP(G250,_EVENTS_DESCRIPTION_MAP[],3,FALSE),".")</f>
        <v>Raised when a LCM package is disabled. This does not necessarily result from a configuration change of the administrative state field, but rather when it becomes operationally inactive or fails to start.</v>
      </c>
    </row>
    <row r="251" spans="1:12" s="1" customFormat="1" x14ac:dyDescent="0.25">
      <c r="A251" s="40">
        <f>VLOOKUP(C251,_RESOURCE_MAP[],3,FALSE)</f>
        <v>2</v>
      </c>
      <c r="B251" s="25" t="str">
        <f>IFERROR(VLOOKUP(C251,_PACKAGES_MAP[],3,FALSE),"-")</f>
        <v>LCM</v>
      </c>
      <c r="C251" s="27" t="s">
        <v>2352</v>
      </c>
      <c r="D251" s="39" t="str">
        <f>VLOOKUP(C251,_RESOURCE_MAP[],2,FALSE)</f>
        <v>LCM</v>
      </c>
      <c r="E251" s="26">
        <f t="shared" si="12"/>
        <v>12</v>
      </c>
      <c r="F251" s="39" t="str">
        <f t="shared" si="13"/>
        <v>SERVICES_MANAGEMENT_LCM_</v>
      </c>
      <c r="G251" s="30" t="s">
        <v>2429</v>
      </c>
      <c r="H251" s="39" t="str">
        <f t="shared" si="14"/>
        <v>SERVICES_MANAGEMENT_LCM_PACKAGE_MODIFIED</v>
      </c>
      <c r="I251" s="42" t="s">
        <v>1</v>
      </c>
      <c r="J251" s="27" t="s">
        <v>2417</v>
      </c>
      <c r="K251" s="39" t="str">
        <f t="shared" si="15"/>
        <v>{
  "Header": {
    "Code": 12,
    "Name": "SERVICES_MANAGEMENT_LCM_PACKAGE_MODIFIED"
  },
  "Body": {
    "PackageId": "Services.Management.LCM.ExecutionEnvironments.{ExecutionEnvironmentId}.Packages.{PackageId}"
  }
}</v>
      </c>
      <c r="L251" s="88" t="str">
        <f>CONCATENATE("Raised when ",VLOOKUP(G251,_EVENTS_DESCRIPTION_MAP[],2,FALSE)," ",D251," ",VLOOKUP(G251,_EVENTS_DESCRIPTION_MAP[],3,FALSE),".")</f>
        <v>Raised when a LCM package configuration is modified. Updating the administrative state should also result in the event being triggered.</v>
      </c>
    </row>
    <row r="252" spans="1:12" s="1" customFormat="1" x14ac:dyDescent="0.25">
      <c r="A252" s="40">
        <f>VLOOKUP(C252,_RESOURCE_MAP[],3,FALSE)</f>
        <v>2</v>
      </c>
      <c r="B252" s="25" t="str">
        <f>IFERROR(VLOOKUP(C252,_PACKAGES_MAP[],3,FALSE),"-")</f>
        <v>LCM</v>
      </c>
      <c r="C252" s="27" t="s">
        <v>2352</v>
      </c>
      <c r="D252" s="39" t="str">
        <f>VLOOKUP(C252,_RESOURCE_MAP[],2,FALSE)</f>
        <v>LCM</v>
      </c>
      <c r="E252" s="26">
        <f t="shared" si="12"/>
        <v>13</v>
      </c>
      <c r="F252" s="39" t="str">
        <f t="shared" si="13"/>
        <v>SERVICES_MANAGEMENT_LCM_</v>
      </c>
      <c r="G252" s="30" t="s">
        <v>2430</v>
      </c>
      <c r="H252" s="39" t="str">
        <f t="shared" si="14"/>
        <v>SERVICES_MANAGEMENT_LCM_PACKAGE_DELETE_COMPLETE</v>
      </c>
      <c r="I252" s="42" t="s">
        <v>1</v>
      </c>
      <c r="J252" s="27" t="s">
        <v>2417</v>
      </c>
      <c r="K252" s="39" t="str">
        <f t="shared" si="15"/>
        <v>{
  "Header": {
    "Code": 13,
    "Name": "SERVICES_MANAGEMENT_LCM_PACKAGE_DELETE_COMPLETE"
  },
  "Body": {
    "PackageId": "Services.Management.LCM.ExecutionEnvironments.{ExecutionEnvironmentId}.Packages.{PackageId}"
  }
}</v>
      </c>
      <c r="L252" s="88" t="str">
        <f>CONCATENATE("Raised when ",VLOOKUP(G252,_EVENTS_DESCRIPTION_MAP[],2,FALSE)," ",D252," ",VLOOKUP(G252,_EVENTS_DESCRIPTION_MAP[],3,FALSE),".")</f>
        <v>Raised when a LCM package removal is completed.</v>
      </c>
    </row>
    <row r="253" spans="1:12" s="1" customFormat="1" x14ac:dyDescent="0.25">
      <c r="A253" s="40">
        <f>VLOOKUP(C253,_RESOURCE_MAP[],3,FALSE)</f>
        <v>2</v>
      </c>
      <c r="B253" s="25" t="str">
        <f>IFERROR(VLOOKUP(C253,_PACKAGES_MAP[],3,FALSE),"-")</f>
        <v>LCM</v>
      </c>
      <c r="C253" s="27" t="s">
        <v>2352</v>
      </c>
      <c r="D253" s="39" t="str">
        <f>VLOOKUP(C253,_RESOURCE_MAP[],2,FALSE)</f>
        <v>LCM</v>
      </c>
      <c r="E253" s="26">
        <f t="shared" si="12"/>
        <v>14</v>
      </c>
      <c r="F253" s="39" t="str">
        <f t="shared" si="13"/>
        <v>SERVICES_MANAGEMENT_LCM_</v>
      </c>
      <c r="G253" s="30" t="s">
        <v>2431</v>
      </c>
      <c r="H253" s="39" t="str">
        <f t="shared" si="14"/>
        <v>SERVICES_MANAGEMENT_LCM_PACKAGE_DELETE_FAILED</v>
      </c>
      <c r="I253" s="42" t="s">
        <v>1</v>
      </c>
      <c r="J253" s="27" t="s">
        <v>2417</v>
      </c>
      <c r="K253" s="39" t="str">
        <f t="shared" si="15"/>
        <v>{
  "Header": {
    "Code": 14,
    "Name": "SERVICES_MANAGEMENT_LCM_PACKAGE_DELETE_FAILED"
  },
  "Body": {
    "PackageId": "Services.Management.LCM.ExecutionEnvironments.{ExecutionEnvironmentId}.Packages.{PackageId}"
  }
}</v>
      </c>
      <c r="L253" s="88" t="str">
        <f>CONCATENATE("Raised when ",VLOOKUP(G253,_EVENTS_DESCRIPTION_MAP[],2,FALSE)," ",D253," ",VLOOKUP(G253,_EVENTS_DESCRIPTION_MAP[],3,FALSE),".")</f>
        <v>Raised when a LCM package removal fails.</v>
      </c>
    </row>
    <row r="254" spans="1:12" x14ac:dyDescent="0.25">
      <c r="A254" s="40">
        <f>VLOOKUP(C254,_RESOURCE_MAP[],3,FALSE)</f>
        <v>2</v>
      </c>
      <c r="B254" s="25" t="str">
        <f>IFERROR(VLOOKUP(C254,_PACKAGES_MAP[],3,FALSE),"-")</f>
        <v>-</v>
      </c>
      <c r="C254" s="27" t="s">
        <v>474</v>
      </c>
      <c r="D254" s="39" t="str">
        <f>VLOOKUP(C254,_RESOURCE_MAP[],2,FALSE)</f>
        <v>Web-GUI</v>
      </c>
      <c r="E254" s="26">
        <f t="shared" si="12"/>
        <v>1</v>
      </c>
      <c r="F254" s="39" t="str">
        <f t="shared" ref="F254:F310" si="16">CONCATENATE(SUBSTITUTE(UPPER(C254),".","_"),"_")</f>
        <v>SERVICES_MANAGEMENT_WUI_</v>
      </c>
      <c r="G254" s="27" t="s">
        <v>373</v>
      </c>
      <c r="H254" s="39" t="str">
        <f t="shared" ref="H254:H310" si="17">CONCATENATE(F254,G254)</f>
        <v>SERVICES_MANAGEMENT_WUI_DISABLED</v>
      </c>
      <c r="I254" s="42" t="s">
        <v>1</v>
      </c>
      <c r="J254" s="27" t="s">
        <v>1</v>
      </c>
      <c r="K254" s="39" t="str">
        <f t="shared" ref="K254:K311" si="18">CONCATENATE("{
  ""Header"": {
    ""Code"": ",E254,",
    ""Name"": """,H254,"""",IF(I254="-","",CONCATENATE(",
    ""Reason"": """, LEFT(I254, SEARCH(",",I254,1)-1),"""")),"
  }",IF(J254="-","
}",CONCATENATE(",
  ""Body"": ",SUBSTITUTE(J254,"
","
  "),"
}")))</f>
        <v>{
  "Header": {
    "Code": 1,
    "Name": "SERVICES_MANAGEMENT_WUI_DISABLED"
  }
}</v>
      </c>
      <c r="L254" s="88" t="str">
        <f>CONCATENATE("Raised when ",VLOOKUP(G254,_EVENTS_DESCRIPTION_MAP[],2,FALSE)," ",D254," ",VLOOKUP(G254,_EVENTS_DESCRIPTION_MAP[],3,FALSE),".")</f>
        <v>Raised when an existing Web-GUI is disabled. This does not necessarily result from a configuration change of the administrative state field, but rather when it becomes operationally inactive or fails to start.</v>
      </c>
    </row>
    <row r="255" spans="1:12" x14ac:dyDescent="0.25">
      <c r="A255" s="40">
        <f>VLOOKUP(C255,_RESOURCE_MAP[],3,FALSE)</f>
        <v>2</v>
      </c>
      <c r="B255" s="25" t="str">
        <f>IFERROR(VLOOKUP(C255,_PACKAGES_MAP[],3,FALSE),"-")</f>
        <v>-</v>
      </c>
      <c r="C255" s="27" t="s">
        <v>474</v>
      </c>
      <c r="D255" s="39" t="str">
        <f>VLOOKUP(C255,_RESOURCE_MAP[],2,FALSE)</f>
        <v>Web-GUI</v>
      </c>
      <c r="E255" s="26">
        <f t="shared" si="12"/>
        <v>2</v>
      </c>
      <c r="F255" s="39" t="str">
        <f t="shared" si="16"/>
        <v>SERVICES_MANAGEMENT_WUI_</v>
      </c>
      <c r="G255" s="27" t="s">
        <v>372</v>
      </c>
      <c r="H255" s="39" t="str">
        <f t="shared" si="17"/>
        <v>SERVICES_MANAGEMENT_WUI_ENABLED</v>
      </c>
      <c r="I255" s="42" t="s">
        <v>1</v>
      </c>
      <c r="J255" s="27" t="s">
        <v>1</v>
      </c>
      <c r="K255" s="39" t="str">
        <f t="shared" si="18"/>
        <v>{
  "Header": {
    "Code": 2,
    "Name": "SERVICES_MANAGEMENT_WUI_ENABLED"
  }
}</v>
      </c>
      <c r="L255" s="88" t="str">
        <f>CONCATENATE("Raised when ",VLOOKUP(G255,_EVENTS_DESCRIPTION_MAP[],2,FALSE)," ",D255," ",VLOOKUP(G255,_EVENTS_DESCRIPTION_MAP[],3,FALSE),".")</f>
        <v>Raised when an existing Web-GUI is enabled. This does not necessarily result from a configuration change of the administrative state field, but rather when it becomes operationally active.</v>
      </c>
    </row>
    <row r="256" spans="1:12" x14ac:dyDescent="0.25">
      <c r="A256" s="40">
        <f>VLOOKUP(C256,_RESOURCE_MAP[],3,FALSE)</f>
        <v>2</v>
      </c>
      <c r="B256" s="25" t="str">
        <f>IFERROR(VLOOKUP(C256,_PACKAGES_MAP[],3,FALSE),"-")</f>
        <v>-</v>
      </c>
      <c r="C256" s="27" t="s">
        <v>474</v>
      </c>
      <c r="D256" s="39" t="str">
        <f>VLOOKUP(C256,_RESOURCE_MAP[],2,FALSE)</f>
        <v>Web-GUI</v>
      </c>
      <c r="E256" s="26">
        <f t="shared" si="12"/>
        <v>3</v>
      </c>
      <c r="F256" s="39" t="str">
        <f t="shared" si="16"/>
        <v>SERVICES_MANAGEMENT_WUI_</v>
      </c>
      <c r="G256" s="27" t="s">
        <v>370</v>
      </c>
      <c r="H256" s="39" t="str">
        <f t="shared" si="17"/>
        <v>SERVICES_MANAGEMENT_WUI_MODIFIED</v>
      </c>
      <c r="I256" s="42" t="s">
        <v>1</v>
      </c>
      <c r="J256" s="27" t="s">
        <v>1</v>
      </c>
      <c r="K256" s="39" t="str">
        <f t="shared" si="18"/>
        <v>{
  "Header": {
    "Code": 3,
    "Name": "SERVICES_MANAGEMENT_WUI_MODIFIED"
  }
}</v>
      </c>
      <c r="L256" s="88" t="str">
        <f>CONCATENATE("Raised when ",VLOOKUP(G256,_EVENTS_DESCRIPTION_MAP[],2,FALSE)," ",D256," ",VLOOKUP(G256,_EVENTS_DESCRIPTION_MAP[],3,FALSE),".")</f>
        <v>Raised when an existing Web-GUI is modified. Updating the administrative state should also result in the event being triggered.</v>
      </c>
    </row>
    <row r="257" spans="1:12" x14ac:dyDescent="0.25">
      <c r="A257" s="40">
        <f>VLOOKUP(C257,_RESOURCE_MAP[],3,FALSE)</f>
        <v>2</v>
      </c>
      <c r="B257" s="25" t="str">
        <f>IFERROR(VLOOKUP(C257,_PACKAGES_MAP[],3,FALSE),"-")</f>
        <v>-</v>
      </c>
      <c r="C257" s="27" t="s">
        <v>474</v>
      </c>
      <c r="D257" s="39" t="str">
        <f>VLOOKUP(C257,_RESOURCE_MAP[],2,FALSE)</f>
        <v>Web-GUI</v>
      </c>
      <c r="E257" s="26">
        <f t="shared" si="12"/>
        <v>4</v>
      </c>
      <c r="F257" s="39" t="str">
        <f t="shared" si="16"/>
        <v>SERVICES_MANAGEMENT_WUI_</v>
      </c>
      <c r="G257" s="27" t="s">
        <v>2280</v>
      </c>
      <c r="H257" s="39" t="str">
        <f t="shared" si="17"/>
        <v>SERVICES_MANAGEMENT_WUI_CLIENT_AUTHENTICATION_SUCCESSFUL</v>
      </c>
      <c r="I257" s="42" t="s">
        <v>1</v>
      </c>
      <c r="J257" s="27" t="s">
        <v>2031</v>
      </c>
      <c r="K257" s="39" t="str">
        <f t="shared" si="18"/>
        <v>{
  "Header": {
    "Code": 4,
    "Name": "SERVICES_MANAGEMENT_WUI_CLIENT_AUTHENTICATION_SUCCESSFUL"
  },
  "Body": {
    "IP": "192.168.0.35",
    "Hostname": "iPhone"
  }
}</v>
      </c>
      <c r="L257" s="88" t="str">
        <f>CONCATENATE("Raised when ",VLOOKUP(G257,_EVENTS_DESCRIPTION_MAP[],2,FALSE)," ",D257," ",VLOOKUP(G257,_EVENTS_DESCRIPTION_MAP[],3,FALSE),".")</f>
        <v>Raised when a Web-GUI client performs a SUCCESSFUL authentication.</v>
      </c>
    </row>
    <row r="258" spans="1:12" x14ac:dyDescent="0.25">
      <c r="A258" s="40">
        <f>VLOOKUP(C258,_RESOURCE_MAP[],3,FALSE)</f>
        <v>2</v>
      </c>
      <c r="B258" s="25" t="str">
        <f>IFERROR(VLOOKUP(C258,_PACKAGES_MAP[],3,FALSE),"-")</f>
        <v>-</v>
      </c>
      <c r="C258" s="27" t="s">
        <v>474</v>
      </c>
      <c r="D258" s="39" t="str">
        <f>VLOOKUP(C258,_RESOURCE_MAP[],2,FALSE)</f>
        <v>Web-GUI</v>
      </c>
      <c r="E258" s="26">
        <f t="shared" ref="E258:E321" si="19">IF(C258&lt;&gt;C257,1,E257+1)</f>
        <v>5</v>
      </c>
      <c r="F258" s="39" t="str">
        <f t="shared" si="16"/>
        <v>SERVICES_MANAGEMENT_WUI_</v>
      </c>
      <c r="G258" s="27" t="s">
        <v>2030</v>
      </c>
      <c r="H258" s="39" t="str">
        <f t="shared" si="17"/>
        <v>SERVICES_MANAGEMENT_WUI_CLIENT_AUTHENTICATION_FAILED</v>
      </c>
      <c r="I258" s="42" t="s">
        <v>1</v>
      </c>
      <c r="J258" s="27" t="s">
        <v>2031</v>
      </c>
      <c r="K258" s="39" t="str">
        <f t="shared" si="18"/>
        <v>{
  "Header": {
    "Code": 5,
    "Name": "SERVICES_MANAGEMENT_WUI_CLIENT_AUTHENTICATION_FAILED"
  },
  "Body": {
    "IP": "192.168.0.35",
    "Hostname": "iPhone"
  }
}</v>
      </c>
      <c r="L258" s="88" t="str">
        <f>CONCATENATE("Raised when ",VLOOKUP(G258,_EVENTS_DESCRIPTION_MAP[],2,FALSE)," ",D258," ",VLOOKUP(G258,_EVENTS_DESCRIPTION_MAP[],3,FALSE),".")</f>
        <v>Raised when a Web-GUI client authentication fails due to absent or invalid credentials.</v>
      </c>
    </row>
    <row r="259" spans="1:12" x14ac:dyDescent="0.25">
      <c r="A259" s="40">
        <f>VLOOKUP(C259,_RESOURCE_MAP[],3,FALSE)</f>
        <v>3</v>
      </c>
      <c r="B259" s="25" t="str">
        <f>IFERROR(VLOOKUP(C259,_PACKAGES_MAP[],3,FALSE),"-")</f>
        <v>-</v>
      </c>
      <c r="C259" s="27" t="s">
        <v>94</v>
      </c>
      <c r="D259" s="39" t="str">
        <f>VLOOKUP(C259,_RESOURCE_MAP[],2,FALSE)</f>
        <v>IP Interface</v>
      </c>
      <c r="E259" s="26">
        <f t="shared" si="19"/>
        <v>1</v>
      </c>
      <c r="F259" s="39" t="str">
        <f t="shared" si="16"/>
        <v>INTERFACES_IP_</v>
      </c>
      <c r="G259" s="27" t="s">
        <v>373</v>
      </c>
      <c r="H259" s="39" t="str">
        <f t="shared" si="17"/>
        <v>INTERFACES_IP_DISABLED</v>
      </c>
      <c r="I259" s="42" t="s">
        <v>1</v>
      </c>
      <c r="J259" s="27" t="s">
        <v>1347</v>
      </c>
      <c r="K259" s="39" t="str">
        <f t="shared" si="18"/>
        <v>{
  "Header": {
    "Code": 1,
    "Name": "INTERFACES_IP_DISABLED"
  },
  "Body": {
    "InterfaceId": "Interfaces.IP.{InterfaceId}"
  }
}</v>
      </c>
      <c r="L259" s="88" t="str">
        <f>CONCATENATE("Raised when ",VLOOKUP(G259,_EVENTS_DESCRIPTION_MAP[],2,FALSE)," ",D259," ",VLOOKUP(G259,_EVENTS_DESCRIPTION_MAP[],3,FALSE),".")</f>
        <v>Raised when an existing IP Interface is disabled. This does not necessarily result from a configuration change of the administrative state field, but rather when it becomes operationally inactive or fails to start.</v>
      </c>
    </row>
    <row r="260" spans="1:12" s="1" customFormat="1" x14ac:dyDescent="0.25">
      <c r="A260" s="40">
        <f>VLOOKUP(C260,_RESOURCE_MAP[],3,FALSE)</f>
        <v>3</v>
      </c>
      <c r="B260" s="25" t="str">
        <f>IFERROR(VLOOKUP(C260,_PACKAGES_MAP[],3,FALSE),"-")</f>
        <v>-</v>
      </c>
      <c r="C260" s="27" t="s">
        <v>94</v>
      </c>
      <c r="D260" s="39" t="str">
        <f>VLOOKUP(C260,_RESOURCE_MAP[],2,FALSE)</f>
        <v>IP Interface</v>
      </c>
      <c r="E260" s="26">
        <f t="shared" si="19"/>
        <v>2</v>
      </c>
      <c r="F260" s="39" t="str">
        <f t="shared" si="16"/>
        <v>INTERFACES_IP_</v>
      </c>
      <c r="G260" s="27" t="s">
        <v>372</v>
      </c>
      <c r="H260" s="39" t="str">
        <f t="shared" si="17"/>
        <v>INTERFACES_IP_ENABLED</v>
      </c>
      <c r="I260" s="42" t="s">
        <v>1</v>
      </c>
      <c r="J260" s="27" t="s">
        <v>1347</v>
      </c>
      <c r="K260" s="39" t="str">
        <f t="shared" si="18"/>
        <v>{
  "Header": {
    "Code": 2,
    "Name": "INTERFACES_IP_ENABLED"
  },
  "Body": {
    "InterfaceId": "Interfaces.IP.{InterfaceId}"
  }
}</v>
      </c>
      <c r="L260" s="88" t="str">
        <f>CONCATENATE("Raised when ",VLOOKUP(G260,_EVENTS_DESCRIPTION_MAP[],2,FALSE)," ",D260," ",VLOOKUP(G260,_EVENTS_DESCRIPTION_MAP[],3,FALSE),".")</f>
        <v>Raised when an existing IP Interface is enabled. This does not necessarily result from a configuration change of the administrative state field, but rather when it becomes operationally active.</v>
      </c>
    </row>
    <row r="261" spans="1:12" s="1" customFormat="1" x14ac:dyDescent="0.25">
      <c r="A261" s="40">
        <f>VLOOKUP(C261,_RESOURCE_MAP[],3,FALSE)</f>
        <v>3</v>
      </c>
      <c r="B261" s="25" t="str">
        <f>IFERROR(VLOOKUP(C261,_PACKAGES_MAP[],3,FALSE),"-")</f>
        <v>-</v>
      </c>
      <c r="C261" s="27" t="s">
        <v>94</v>
      </c>
      <c r="D261" s="39" t="str">
        <f>VLOOKUP(C261,_RESOURCE_MAP[],2,FALSE)</f>
        <v>IP Interface</v>
      </c>
      <c r="E261" s="26">
        <f t="shared" si="19"/>
        <v>3</v>
      </c>
      <c r="F261" s="39" t="str">
        <f t="shared" si="16"/>
        <v>INTERFACES_IP_</v>
      </c>
      <c r="G261" s="27" t="s">
        <v>370</v>
      </c>
      <c r="H261" s="39" t="str">
        <f t="shared" si="17"/>
        <v>INTERFACES_IP_MODIFIED</v>
      </c>
      <c r="I261" s="42" t="s">
        <v>1</v>
      </c>
      <c r="J261" s="27" t="s">
        <v>1347</v>
      </c>
      <c r="K261" s="39" t="str">
        <f t="shared" si="18"/>
        <v>{
  "Header": {
    "Code": 3,
    "Name": "INTERFACES_IP_MODIFIED"
  },
  "Body": {
    "InterfaceId": "Interfaces.IP.{InterfaceId}"
  }
}</v>
      </c>
      <c r="L261" s="88" t="str">
        <f>CONCATENATE("Raised when ",VLOOKUP(G261,_EVENTS_DESCRIPTION_MAP[],2,FALSE)," ",D261," ",VLOOKUP(G261,_EVENTS_DESCRIPTION_MAP[],3,FALSE),".")</f>
        <v>Raised when an existing IP Interface is modified. Updating the administrative state should also result in the event being triggered.</v>
      </c>
    </row>
    <row r="262" spans="1:12" s="1" customFormat="1" x14ac:dyDescent="0.25">
      <c r="A262" s="40">
        <f>VLOOKUP(C262,_RESOURCE_MAP[],3,FALSE)</f>
        <v>3</v>
      </c>
      <c r="B262" s="25" t="str">
        <f>IFERROR(VLOOKUP(C262,_PACKAGES_MAP[],3,FALSE),"-")</f>
        <v>-</v>
      </c>
      <c r="C262" s="27" t="s">
        <v>1546</v>
      </c>
      <c r="D262" s="39" t="str">
        <f>VLOOKUP(C262,_RESOURCE_MAP[],2,FALSE)</f>
        <v>USB Interface</v>
      </c>
      <c r="E262" s="26">
        <f t="shared" si="19"/>
        <v>1</v>
      </c>
      <c r="F262" s="39" t="str">
        <f t="shared" si="16"/>
        <v>INTERFACES_PHYSICAL_DATA_USB_</v>
      </c>
      <c r="G262" s="27" t="s">
        <v>373</v>
      </c>
      <c r="H262" s="39" t="str">
        <f t="shared" si="17"/>
        <v>INTERFACES_PHYSICAL_DATA_USB_DISABLED</v>
      </c>
      <c r="I262" s="42" t="s">
        <v>1</v>
      </c>
      <c r="J262" s="27" t="s">
        <v>1</v>
      </c>
      <c r="K262" s="39" t="str">
        <f t="shared" si="18"/>
        <v>{
  "Header": {
    "Code": 1,
    "Name": "INTERFACES_PHYSICAL_DATA_USB_DISABLED"
  }
}</v>
      </c>
      <c r="L262" s="88" t="str">
        <f>CONCATENATE("Raised when ",VLOOKUP(G262,_EVENTS_DESCRIPTION_MAP[],2,FALSE)," ",D262," ",VLOOKUP(G262,_EVENTS_DESCRIPTION_MAP[],3,FALSE),".")</f>
        <v>Raised when an existing USB Interface is disabled. This does not necessarily result from a configuration change of the administrative state field, but rather when it becomes operationally inactive or fails to start.</v>
      </c>
    </row>
    <row r="263" spans="1:12" s="1" customFormat="1" x14ac:dyDescent="0.25">
      <c r="A263" s="40">
        <f>VLOOKUP(C263,_RESOURCE_MAP[],3,FALSE)</f>
        <v>3</v>
      </c>
      <c r="B263" s="25" t="str">
        <f>IFERROR(VLOOKUP(C263,_PACKAGES_MAP[],3,FALSE),"-")</f>
        <v>-</v>
      </c>
      <c r="C263" s="27" t="s">
        <v>1546</v>
      </c>
      <c r="D263" s="39" t="str">
        <f>VLOOKUP(C263,_RESOURCE_MAP[],2,FALSE)</f>
        <v>USB Interface</v>
      </c>
      <c r="E263" s="26">
        <f t="shared" si="19"/>
        <v>2</v>
      </c>
      <c r="F263" s="39" t="str">
        <f t="shared" si="16"/>
        <v>INTERFACES_PHYSICAL_DATA_USB_</v>
      </c>
      <c r="G263" s="27" t="s">
        <v>372</v>
      </c>
      <c r="H263" s="39" t="str">
        <f t="shared" si="17"/>
        <v>INTERFACES_PHYSICAL_DATA_USB_ENABLED</v>
      </c>
      <c r="I263" s="42" t="s">
        <v>1</v>
      </c>
      <c r="J263" s="27" t="s">
        <v>1</v>
      </c>
      <c r="K263" s="39" t="str">
        <f t="shared" si="18"/>
        <v>{
  "Header": {
    "Code": 2,
    "Name": "INTERFACES_PHYSICAL_DATA_USB_ENABLED"
  }
}</v>
      </c>
      <c r="L263" s="88" t="str">
        <f>CONCATENATE("Raised when ",VLOOKUP(G263,_EVENTS_DESCRIPTION_MAP[],2,FALSE)," ",D263," ",VLOOKUP(G263,_EVENTS_DESCRIPTION_MAP[],3,FALSE),".")</f>
        <v>Raised when an existing USB Interface is enabled. This does not necessarily result from a configuration change of the administrative state field, but rather when it becomes operationally active.</v>
      </c>
    </row>
    <row r="264" spans="1:12" s="1" customFormat="1" x14ac:dyDescent="0.25">
      <c r="A264" s="40">
        <f>VLOOKUP(C264,_RESOURCE_MAP[],3,FALSE)</f>
        <v>3</v>
      </c>
      <c r="B264" s="25" t="str">
        <f>IFERROR(VLOOKUP(C264,_PACKAGES_MAP[],3,FALSE),"-")</f>
        <v>-</v>
      </c>
      <c r="C264" s="27" t="s">
        <v>1546</v>
      </c>
      <c r="D264" s="39" t="str">
        <f>VLOOKUP(C264,_RESOURCE_MAP[],2,FALSE)</f>
        <v>USB Interface</v>
      </c>
      <c r="E264" s="26">
        <f t="shared" si="19"/>
        <v>3</v>
      </c>
      <c r="F264" s="39" t="str">
        <f t="shared" si="16"/>
        <v>INTERFACES_PHYSICAL_DATA_USB_</v>
      </c>
      <c r="G264" s="27" t="s">
        <v>370</v>
      </c>
      <c r="H264" s="39" t="str">
        <f t="shared" si="17"/>
        <v>INTERFACES_PHYSICAL_DATA_USB_MODIFIED</v>
      </c>
      <c r="I264" s="42" t="s">
        <v>1</v>
      </c>
      <c r="J264" s="27" t="s">
        <v>1</v>
      </c>
      <c r="K264" s="39" t="str">
        <f t="shared" si="18"/>
        <v>{
  "Header": {
    "Code": 3,
    "Name": "INTERFACES_PHYSICAL_DATA_USB_MODIFIED"
  }
}</v>
      </c>
      <c r="L264" s="88" t="str">
        <f>CONCATENATE("Raised when ",VLOOKUP(G264,_EVENTS_DESCRIPTION_MAP[],2,FALSE)," ",D264," ",VLOOKUP(G264,_EVENTS_DESCRIPTION_MAP[],3,FALSE),".")</f>
        <v>Raised when an existing USB Interface is modified. Updating the administrative state should also result in the event being triggered.</v>
      </c>
    </row>
    <row r="265" spans="1:12" x14ac:dyDescent="0.25">
      <c r="A265" s="40">
        <f>VLOOKUP(C265,_RESOURCE_MAP[],3,FALSE)</f>
        <v>3</v>
      </c>
      <c r="B265" s="25" t="str">
        <f>IFERROR(VLOOKUP(C265,_PACKAGES_MAP[],3,FALSE),"-")</f>
        <v>-</v>
      </c>
      <c r="C265" s="27" t="s">
        <v>1546</v>
      </c>
      <c r="D265" s="39" t="str">
        <f>VLOOKUP(C265,_RESOURCE_MAP[],2,FALSE)</f>
        <v>USB Interface</v>
      </c>
      <c r="E265" s="26">
        <f t="shared" si="19"/>
        <v>4</v>
      </c>
      <c r="F265" s="39" t="str">
        <f t="shared" si="16"/>
        <v>INTERFACES_PHYSICAL_DATA_USB_</v>
      </c>
      <c r="G265" s="27" t="s">
        <v>407</v>
      </c>
      <c r="H265" s="39" t="str">
        <f t="shared" si="17"/>
        <v>INTERFACES_PHYSICAL_DATA_USB_PORT_DISABLED</v>
      </c>
      <c r="I265" s="42" t="s">
        <v>1</v>
      </c>
      <c r="J265" s="27" t="s">
        <v>1587</v>
      </c>
      <c r="K265" s="39" t="str">
        <f t="shared" si="18"/>
        <v>{
  "Header": {
    "Code": 4,
    "Name": "INTERFACES_PHYSICAL_DATA_USB_PORT_DISABLED"
  },
  "Body": {
    "PordId": "Interfaces.Physical.Data.USB.Ports.{PortId}"
  }
}</v>
      </c>
      <c r="L265" s="88" t="str">
        <f>CONCATENATE("Raised when ",VLOOKUP(G265,_EVENTS_DESCRIPTION_MAP[],2,FALSE)," ",D265," ",VLOOKUP(G265,_EVENTS_DESCRIPTION_MAP[],3,FALSE),".")</f>
        <v>Raised when a USB Interface Port is disabled. This does not necessarily result from a configuration change of the administrative state field, but rather when it becomes operationally inactive or fails to start.</v>
      </c>
    </row>
    <row r="266" spans="1:12" x14ac:dyDescent="0.25">
      <c r="A266" s="40">
        <f>VLOOKUP(C266,_RESOURCE_MAP[],3,FALSE)</f>
        <v>3</v>
      </c>
      <c r="B266" s="25" t="str">
        <f>IFERROR(VLOOKUP(C266,_PACKAGES_MAP[],3,FALSE),"-")</f>
        <v>-</v>
      </c>
      <c r="C266" s="27" t="s">
        <v>1546</v>
      </c>
      <c r="D266" s="39" t="str">
        <f>VLOOKUP(C266,_RESOURCE_MAP[],2,FALSE)</f>
        <v>USB Interface</v>
      </c>
      <c r="E266" s="26">
        <f t="shared" si="19"/>
        <v>5</v>
      </c>
      <c r="F266" s="39" t="str">
        <f t="shared" si="16"/>
        <v>INTERFACES_PHYSICAL_DATA_USB_</v>
      </c>
      <c r="G266" s="27" t="s">
        <v>406</v>
      </c>
      <c r="H266" s="39" t="str">
        <f t="shared" si="17"/>
        <v>INTERFACES_PHYSICAL_DATA_USB_PORT_ENABLED</v>
      </c>
      <c r="I266" s="42" t="s">
        <v>1</v>
      </c>
      <c r="J266" s="27" t="s">
        <v>1587</v>
      </c>
      <c r="K266" s="39" t="str">
        <f t="shared" si="18"/>
        <v>{
  "Header": {
    "Code": 5,
    "Name": "INTERFACES_PHYSICAL_DATA_USB_PORT_ENABLED"
  },
  "Body": {
    "PordId": "Interfaces.Physical.Data.USB.Ports.{PortId}"
  }
}</v>
      </c>
      <c r="L266" s="88" t="str">
        <f>CONCATENATE("Raised when ",VLOOKUP(G266,_EVENTS_DESCRIPTION_MAP[],2,FALSE)," ",D266," ",VLOOKUP(G266,_EVENTS_DESCRIPTION_MAP[],3,FALSE),".")</f>
        <v>Raised when a USB Interface Port is enabled. This does not necessarily result from a configuration change of the administrative state field, but rather when it becomes operationally active.</v>
      </c>
    </row>
    <row r="267" spans="1:12" x14ac:dyDescent="0.25">
      <c r="A267" s="40">
        <f>VLOOKUP(C267,_RESOURCE_MAP[],3,FALSE)</f>
        <v>3</v>
      </c>
      <c r="B267" s="25" t="str">
        <f>IFERROR(VLOOKUP(C267,_PACKAGES_MAP[],3,FALSE),"-")</f>
        <v>-</v>
      </c>
      <c r="C267" s="27" t="s">
        <v>1546</v>
      </c>
      <c r="D267" s="39" t="str">
        <f>VLOOKUP(C267,_RESOURCE_MAP[],2,FALSE)</f>
        <v>USB Interface</v>
      </c>
      <c r="E267" s="26">
        <f t="shared" si="19"/>
        <v>6</v>
      </c>
      <c r="F267" s="39" t="str">
        <f t="shared" si="16"/>
        <v>INTERFACES_PHYSICAL_DATA_USB_</v>
      </c>
      <c r="G267" s="27" t="s">
        <v>404</v>
      </c>
      <c r="H267" s="39" t="str">
        <f t="shared" si="17"/>
        <v>INTERFACES_PHYSICAL_DATA_USB_DEVICE_CONNECTED</v>
      </c>
      <c r="I267" s="42" t="s">
        <v>1</v>
      </c>
      <c r="J267" s="27" t="s">
        <v>1588</v>
      </c>
      <c r="K267" s="39" t="str">
        <f t="shared" si="18"/>
        <v>{
  "Header": {
    "Code": 6,
    "Name": "INTERFACES_PHYSICAL_DATA_USB_DEVICE_CONNECTED"
  },
  "Body": {
    "DeviceId": "Interfaces.Physical.Data.USB.Ports.{PortId}.Devices.{DeviceId}"
  }
}</v>
      </c>
      <c r="L267" s="88" t="str">
        <f>CONCATENATE("Raised when ",VLOOKUP(G267,_EVENTS_DESCRIPTION_MAP[],2,FALSE)," ",D267," ",VLOOKUP(G267,_EVENTS_DESCRIPTION_MAP[],3,FALSE),".")</f>
        <v>Raised when the USB Interface is connected to a device.</v>
      </c>
    </row>
    <row r="268" spans="1:12" x14ac:dyDescent="0.25">
      <c r="A268" s="40">
        <f>VLOOKUP(C268,_RESOURCE_MAP[],3,FALSE)</f>
        <v>3</v>
      </c>
      <c r="B268" s="25" t="str">
        <f>IFERROR(VLOOKUP(C268,_PACKAGES_MAP[],3,FALSE),"-")</f>
        <v>-</v>
      </c>
      <c r="C268" s="27" t="s">
        <v>1546</v>
      </c>
      <c r="D268" s="39" t="str">
        <f>VLOOKUP(C268,_RESOURCE_MAP[],2,FALSE)</f>
        <v>USB Interface</v>
      </c>
      <c r="E268" s="26">
        <f t="shared" si="19"/>
        <v>7</v>
      </c>
      <c r="F268" s="39" t="str">
        <f t="shared" si="16"/>
        <v>INTERFACES_PHYSICAL_DATA_USB_</v>
      </c>
      <c r="G268" s="27" t="s">
        <v>405</v>
      </c>
      <c r="H268" s="39" t="str">
        <f t="shared" si="17"/>
        <v>INTERFACES_PHYSICAL_DATA_USB_DEVICE_DISCONNECTED</v>
      </c>
      <c r="I268" s="42" t="s">
        <v>1</v>
      </c>
      <c r="J268" s="27" t="s">
        <v>1588</v>
      </c>
      <c r="K268" s="39" t="str">
        <f t="shared" si="18"/>
        <v>{
  "Header": {
    "Code": 7,
    "Name": "INTERFACES_PHYSICAL_DATA_USB_DEVICE_DISCONNECTED"
  },
  "Body": {
    "DeviceId": "Interfaces.Physical.Data.USB.Ports.{PortId}.Devices.{DeviceId}"
  }
}</v>
      </c>
      <c r="L268" s="88" t="str">
        <f>CONCATENATE("Raised when ",VLOOKUP(G268,_EVENTS_DESCRIPTION_MAP[],2,FALSE)," ",D268," ",VLOOKUP(G268,_EVENTS_DESCRIPTION_MAP[],3,FALSE),".")</f>
        <v>Raised when the USB Interface is disconnected from a device.</v>
      </c>
    </row>
    <row r="269" spans="1:12" x14ac:dyDescent="0.25">
      <c r="A269" s="40">
        <f>VLOOKUP(C269,_RESOURCE_MAP[],3,FALSE)</f>
        <v>3</v>
      </c>
      <c r="B269" s="25" t="str">
        <f>IFERROR(VLOOKUP(C269,_PACKAGES_MAP[],3,FALSE),"-")</f>
        <v>-</v>
      </c>
      <c r="C269" s="27" t="s">
        <v>314</v>
      </c>
      <c r="D269" s="39" t="str">
        <f>VLOOKUP(C269,_RESOURCE_MAP[],2,FALSE)</f>
        <v>Ethernet Switch Port</v>
      </c>
      <c r="E269" s="26">
        <f t="shared" si="19"/>
        <v>1</v>
      </c>
      <c r="F269" s="39" t="str">
        <f t="shared" si="16"/>
        <v>INTERFACES_PHYSICAL_NETWORK_LAN_ETHERNETSWITCH_PORTS_</v>
      </c>
      <c r="G269" s="39" t="s">
        <v>404</v>
      </c>
      <c r="H269" s="39" t="str">
        <f t="shared" si="17"/>
        <v>INTERFACES_PHYSICAL_NETWORK_LAN_ETHERNETSWITCH_PORTS_DEVICE_CONNECTED</v>
      </c>
      <c r="I269" s="42" t="s">
        <v>1</v>
      </c>
      <c r="J269" s="39" t="s">
        <v>1348</v>
      </c>
      <c r="K269" s="39" t="str">
        <f t="shared" si="18"/>
        <v>{
  "Header": {
    "Code": 1,
    "Name": "INTERFACES_PHYSICAL_NETWORK_LAN_ETHERNETSWITCH_PORTS_DEVICE_CONNECTED"
  },
  "Body": {
    "PortId": "Interfaces.Physical.Network.LAN.EthernetSwitch.Ports.0"
  }
}</v>
      </c>
      <c r="L269" s="88" t="str">
        <f>CONCATENATE("Raised when ",VLOOKUP(G269,_EVENTS_DESCRIPTION_MAP[],2,FALSE)," ",D269," ",VLOOKUP(G269,_EVENTS_DESCRIPTION_MAP[],3,FALSE),".")</f>
        <v>Raised when the Ethernet Switch Port is connected to a device.</v>
      </c>
    </row>
    <row r="270" spans="1:12" x14ac:dyDescent="0.25">
      <c r="A270" s="40">
        <f>VLOOKUP(C270,_RESOURCE_MAP[],3,FALSE)</f>
        <v>3</v>
      </c>
      <c r="B270" s="25" t="str">
        <f>IFERROR(VLOOKUP(C270,_PACKAGES_MAP[],3,FALSE),"-")</f>
        <v>-</v>
      </c>
      <c r="C270" s="27" t="s">
        <v>314</v>
      </c>
      <c r="D270" s="39" t="str">
        <f>VLOOKUP(C270,_RESOURCE_MAP[],2,FALSE)</f>
        <v>Ethernet Switch Port</v>
      </c>
      <c r="E270" s="26">
        <f t="shared" si="19"/>
        <v>2</v>
      </c>
      <c r="F270" s="39" t="str">
        <f t="shared" si="16"/>
        <v>INTERFACES_PHYSICAL_NETWORK_LAN_ETHERNETSWITCH_PORTS_</v>
      </c>
      <c r="G270" s="39" t="s">
        <v>405</v>
      </c>
      <c r="H270" s="39" t="str">
        <f t="shared" si="17"/>
        <v>INTERFACES_PHYSICAL_NETWORK_LAN_ETHERNETSWITCH_PORTS_DEVICE_DISCONNECTED</v>
      </c>
      <c r="I270" s="42" t="s">
        <v>1</v>
      </c>
      <c r="J270" s="39" t="s">
        <v>1348</v>
      </c>
      <c r="K270" s="39" t="str">
        <f t="shared" si="18"/>
        <v>{
  "Header": {
    "Code": 2,
    "Name": "INTERFACES_PHYSICAL_NETWORK_LAN_ETHERNETSWITCH_PORTS_DEVICE_DISCONNECTED"
  },
  "Body": {
    "PortId": "Interfaces.Physical.Network.LAN.EthernetSwitch.Ports.0"
  }
}</v>
      </c>
      <c r="L270" s="88" t="str">
        <f>CONCATENATE("Raised when ",VLOOKUP(G270,_EVENTS_DESCRIPTION_MAP[],2,FALSE)," ",D270," ",VLOOKUP(G270,_EVENTS_DESCRIPTION_MAP[],3,FALSE),".")</f>
        <v>Raised when the Ethernet Switch Port is disconnected from a device.</v>
      </c>
    </row>
    <row r="271" spans="1:12" x14ac:dyDescent="0.25">
      <c r="A271" s="40">
        <f>VLOOKUP(C271,_RESOURCE_MAP[],3,FALSE)</f>
        <v>3</v>
      </c>
      <c r="B271" s="25" t="str">
        <f>IFERROR(VLOOKUP(C271,_PACKAGES_MAP[],3,FALSE),"-")</f>
        <v>-</v>
      </c>
      <c r="C271" s="27" t="s">
        <v>314</v>
      </c>
      <c r="D271" s="39" t="str">
        <f>VLOOKUP(C271,_RESOURCE_MAP[],2,FALSE)</f>
        <v>Ethernet Switch Port</v>
      </c>
      <c r="E271" s="26">
        <f t="shared" si="19"/>
        <v>3</v>
      </c>
      <c r="F271" s="39" t="str">
        <f t="shared" si="16"/>
        <v>INTERFACES_PHYSICAL_NETWORK_LAN_ETHERNETSWITCH_PORTS_</v>
      </c>
      <c r="G271" s="39" t="s">
        <v>407</v>
      </c>
      <c r="H271" s="39" t="str">
        <f t="shared" si="17"/>
        <v>INTERFACES_PHYSICAL_NETWORK_LAN_ETHERNETSWITCH_PORTS_PORT_DISABLED</v>
      </c>
      <c r="I271" s="42" t="s">
        <v>1</v>
      </c>
      <c r="J271" s="39" t="s">
        <v>1348</v>
      </c>
      <c r="K271" s="39" t="str">
        <f t="shared" si="18"/>
        <v>{
  "Header": {
    "Code": 3,
    "Name": "INTERFACES_PHYSICAL_NETWORK_LAN_ETHERNETSWITCH_PORTS_PORT_DISABLED"
  },
  "Body": {
    "PortId": "Interfaces.Physical.Network.LAN.EthernetSwitch.Ports.0"
  }
}</v>
      </c>
      <c r="L271" s="88" t="str">
        <f>CONCATENATE("Raised when ",VLOOKUP(G271,_EVENTS_DESCRIPTION_MAP[],2,FALSE)," ",D271," ",VLOOKUP(G271,_EVENTS_DESCRIPTION_MAP[],3,FALSE),".")</f>
        <v>Raised when a Ethernet Switch Port Port is disabled. This does not necessarily result from a configuration change of the administrative state field, but rather when it becomes operationally inactive or fails to start.</v>
      </c>
    </row>
    <row r="272" spans="1:12" x14ac:dyDescent="0.25">
      <c r="A272" s="40">
        <f>VLOOKUP(C272,_RESOURCE_MAP[],3,FALSE)</f>
        <v>3</v>
      </c>
      <c r="B272" s="25" t="str">
        <f>IFERROR(VLOOKUP(C272,_PACKAGES_MAP[],3,FALSE),"-")</f>
        <v>-</v>
      </c>
      <c r="C272" s="27" t="s">
        <v>314</v>
      </c>
      <c r="D272" s="39" t="str">
        <f>VLOOKUP(C272,_RESOURCE_MAP[],2,FALSE)</f>
        <v>Ethernet Switch Port</v>
      </c>
      <c r="E272" s="26">
        <f t="shared" si="19"/>
        <v>4</v>
      </c>
      <c r="F272" s="39" t="str">
        <f t="shared" si="16"/>
        <v>INTERFACES_PHYSICAL_NETWORK_LAN_ETHERNETSWITCH_PORTS_</v>
      </c>
      <c r="G272" s="39" t="s">
        <v>406</v>
      </c>
      <c r="H272" s="39" t="str">
        <f t="shared" si="17"/>
        <v>INTERFACES_PHYSICAL_NETWORK_LAN_ETHERNETSWITCH_PORTS_PORT_ENABLED</v>
      </c>
      <c r="I272" s="42" t="s">
        <v>1</v>
      </c>
      <c r="J272" s="39" t="s">
        <v>1348</v>
      </c>
      <c r="K272" s="39" t="str">
        <f t="shared" si="18"/>
        <v>{
  "Header": {
    "Code": 4,
    "Name": "INTERFACES_PHYSICAL_NETWORK_LAN_ETHERNETSWITCH_PORTS_PORT_ENABLED"
  },
  "Body": {
    "PortId": "Interfaces.Physical.Network.LAN.EthernetSwitch.Ports.0"
  }
}</v>
      </c>
      <c r="L272" s="88" t="str">
        <f>CONCATENATE("Raised when ",VLOOKUP(G272,_EVENTS_DESCRIPTION_MAP[],2,FALSE)," ",D272," ",VLOOKUP(G272,_EVENTS_DESCRIPTION_MAP[],3,FALSE),".")</f>
        <v>Raised when a Ethernet Switch Port Port is enabled. This does not necessarily result from a configuration change of the administrative state field, but rather when it becomes operationally active.</v>
      </c>
    </row>
    <row r="273" spans="1:12" x14ac:dyDescent="0.25">
      <c r="A273" s="40">
        <f>VLOOKUP(C273,_RESOURCE_MAP[],3,FALSE)</f>
        <v>3</v>
      </c>
      <c r="B273" s="25" t="str">
        <f>IFERROR(VLOOKUP(C273,_PACKAGES_MAP[],3,FALSE),"-")</f>
        <v>-</v>
      </c>
      <c r="C273" s="27" t="s">
        <v>1675</v>
      </c>
      <c r="D273" s="39" t="str">
        <f>VLOOKUP(C273,_RESOURCE_MAP[],2,FALSE)</f>
        <v>Wi-Fi ESS</v>
      </c>
      <c r="E273" s="26">
        <f t="shared" si="19"/>
        <v>1</v>
      </c>
      <c r="F273" s="39" t="str">
        <f t="shared" si="16"/>
        <v>INTERFACES_PHYSICAL_NETWORK_LAN_WI-FI_ESSS_</v>
      </c>
      <c r="G273" s="27" t="s">
        <v>368</v>
      </c>
      <c r="H273" s="39" t="str">
        <f t="shared" si="17"/>
        <v>INTERFACES_PHYSICAL_NETWORK_LAN_WI-FI_ESSS_ADDED</v>
      </c>
      <c r="I273" s="42" t="s">
        <v>1</v>
      </c>
      <c r="J273" s="27" t="s">
        <v>1678</v>
      </c>
      <c r="K273" s="39" t="str">
        <f t="shared" si="18"/>
        <v>{
  "Header": {
    "Code": 1,
    "Name": "INTERFACES_PHYSICAL_NETWORK_LAN_WI-FI_ESSS_ADDED"
  },
  "Body": {
    "ESSId": "Interfaces.Physical.Network.LAN.Wi-Fi.ESSs.0"
  }
}</v>
      </c>
      <c r="L273" s="88" t="str">
        <f>CONCATENATE("Raised when ",VLOOKUP(G273,_EVENTS_DESCRIPTION_MAP[],2,FALSE)," ",D273," ",VLOOKUP(G273,_EVENTS_DESCRIPTION_MAP[],3,FALSE),".")</f>
        <v>Raised when a new Wi-Fi ESS is added.</v>
      </c>
    </row>
    <row r="274" spans="1:12" x14ac:dyDescent="0.25">
      <c r="A274" s="40">
        <f>VLOOKUP(C274,_RESOURCE_MAP[],3,FALSE)</f>
        <v>3</v>
      </c>
      <c r="B274" s="25" t="str">
        <f>IFERROR(VLOOKUP(C274,_PACKAGES_MAP[],3,FALSE),"-")</f>
        <v>-</v>
      </c>
      <c r="C274" s="27" t="s">
        <v>1675</v>
      </c>
      <c r="D274" s="39" t="str">
        <f>VLOOKUP(C274,_RESOURCE_MAP[],2,FALSE)</f>
        <v>Wi-Fi ESS</v>
      </c>
      <c r="E274" s="26">
        <f t="shared" si="19"/>
        <v>2</v>
      </c>
      <c r="F274" s="39" t="str">
        <f t="shared" si="16"/>
        <v>INTERFACES_PHYSICAL_NETWORK_LAN_WI-FI_ESSS_</v>
      </c>
      <c r="G274" s="27" t="s">
        <v>369</v>
      </c>
      <c r="H274" s="39" t="str">
        <f t="shared" si="17"/>
        <v>INTERFACES_PHYSICAL_NETWORK_LAN_WI-FI_ESSS_DELETED</v>
      </c>
      <c r="I274" s="42" t="s">
        <v>1</v>
      </c>
      <c r="J274" s="27" t="s">
        <v>1678</v>
      </c>
      <c r="K274" s="39" t="str">
        <f t="shared" si="18"/>
        <v>{
  "Header": {
    "Code": 2,
    "Name": "INTERFACES_PHYSICAL_NETWORK_LAN_WI-FI_ESSS_DELETED"
  },
  "Body": {
    "ESSId": "Interfaces.Physical.Network.LAN.Wi-Fi.ESSs.0"
  }
}</v>
      </c>
      <c r="L274" s="88" t="str">
        <f>CONCATENATE("Raised when ",VLOOKUP(G274,_EVENTS_DESCRIPTION_MAP[],2,FALSE)," ",D274," ",VLOOKUP(G274,_EVENTS_DESCRIPTION_MAP[],3,FALSE),".")</f>
        <v>Raised when an existing Wi-Fi ESS is deleted.</v>
      </c>
    </row>
    <row r="275" spans="1:12" x14ac:dyDescent="0.25">
      <c r="A275" s="40">
        <f>VLOOKUP(C275,_RESOURCE_MAP[],3,FALSE)</f>
        <v>3</v>
      </c>
      <c r="B275" s="25" t="str">
        <f>IFERROR(VLOOKUP(C275,_PACKAGES_MAP[],3,FALSE),"-")</f>
        <v>-</v>
      </c>
      <c r="C275" s="27" t="s">
        <v>1675</v>
      </c>
      <c r="D275" s="39" t="str">
        <f>VLOOKUP(C275,_RESOURCE_MAP[],2,FALSE)</f>
        <v>Wi-Fi ESS</v>
      </c>
      <c r="E275" s="26">
        <f t="shared" si="19"/>
        <v>3</v>
      </c>
      <c r="F275" s="39" t="str">
        <f t="shared" si="16"/>
        <v>INTERFACES_PHYSICAL_NETWORK_LAN_WI-FI_ESSS_</v>
      </c>
      <c r="G275" s="27" t="s">
        <v>373</v>
      </c>
      <c r="H275" s="39" t="str">
        <f t="shared" si="17"/>
        <v>INTERFACES_PHYSICAL_NETWORK_LAN_WI-FI_ESSS_DISABLED</v>
      </c>
      <c r="I275" s="42" t="s">
        <v>1</v>
      </c>
      <c r="J275" s="27" t="s">
        <v>1678</v>
      </c>
      <c r="K275" s="39" t="str">
        <f t="shared" si="18"/>
        <v>{
  "Header": {
    "Code": 3,
    "Name": "INTERFACES_PHYSICAL_NETWORK_LAN_WI-FI_ESSS_DISABLED"
  },
  "Body": {
    "ESSId": "Interfaces.Physical.Network.LAN.Wi-Fi.ESSs.0"
  }
}</v>
      </c>
      <c r="L275" s="88" t="str">
        <f>CONCATENATE("Raised when ",VLOOKUP(G275,_EVENTS_DESCRIPTION_MAP[],2,FALSE)," ",D275," ",VLOOKUP(G275,_EVENTS_DESCRIPTION_MAP[],3,FALSE),".")</f>
        <v>Raised when an existing Wi-Fi ESS is disabled. This does not necessarily result from a configuration change of the administrative state field, but rather when it becomes operationally inactive or fails to start.</v>
      </c>
    </row>
    <row r="276" spans="1:12" x14ac:dyDescent="0.25">
      <c r="A276" s="40">
        <f>VLOOKUP(C276,_RESOURCE_MAP[],3,FALSE)</f>
        <v>3</v>
      </c>
      <c r="B276" s="25" t="str">
        <f>IFERROR(VLOOKUP(C276,_PACKAGES_MAP[],3,FALSE),"-")</f>
        <v>-</v>
      </c>
      <c r="C276" s="27" t="s">
        <v>1675</v>
      </c>
      <c r="D276" s="39" t="str">
        <f>VLOOKUP(C276,_RESOURCE_MAP[],2,FALSE)</f>
        <v>Wi-Fi ESS</v>
      </c>
      <c r="E276" s="26">
        <f t="shared" si="19"/>
        <v>4</v>
      </c>
      <c r="F276" s="39" t="str">
        <f t="shared" si="16"/>
        <v>INTERFACES_PHYSICAL_NETWORK_LAN_WI-FI_ESSS_</v>
      </c>
      <c r="G276" s="27" t="s">
        <v>372</v>
      </c>
      <c r="H276" s="39" t="str">
        <f t="shared" si="17"/>
        <v>INTERFACES_PHYSICAL_NETWORK_LAN_WI-FI_ESSS_ENABLED</v>
      </c>
      <c r="I276" s="42" t="s">
        <v>1</v>
      </c>
      <c r="J276" s="27" t="s">
        <v>1678</v>
      </c>
      <c r="K276" s="39" t="str">
        <f t="shared" si="18"/>
        <v>{
  "Header": {
    "Code": 4,
    "Name": "INTERFACES_PHYSICAL_NETWORK_LAN_WI-FI_ESSS_ENABLED"
  },
  "Body": {
    "ESSId": "Interfaces.Physical.Network.LAN.Wi-Fi.ESSs.0"
  }
}</v>
      </c>
      <c r="L276" s="88" t="str">
        <f>CONCATENATE("Raised when ",VLOOKUP(G276,_EVENTS_DESCRIPTION_MAP[],2,FALSE)," ",D276," ",VLOOKUP(G276,_EVENTS_DESCRIPTION_MAP[],3,FALSE),".")</f>
        <v>Raised when an existing Wi-Fi ESS is enabled. This does not necessarily result from a configuration change of the administrative state field, but rather when it becomes operationally active.</v>
      </c>
    </row>
    <row r="277" spans="1:12" x14ac:dyDescent="0.25">
      <c r="A277" s="40">
        <f>VLOOKUP(C277,_RESOURCE_MAP[],3,FALSE)</f>
        <v>3</v>
      </c>
      <c r="B277" s="25" t="str">
        <f>IFERROR(VLOOKUP(C277,_PACKAGES_MAP[],3,FALSE),"-")</f>
        <v>-</v>
      </c>
      <c r="C277" s="27" t="s">
        <v>1675</v>
      </c>
      <c r="D277" s="39" t="str">
        <f>VLOOKUP(C277,_RESOURCE_MAP[],2,FALSE)</f>
        <v>Wi-Fi ESS</v>
      </c>
      <c r="E277" s="26">
        <f t="shared" si="19"/>
        <v>5</v>
      </c>
      <c r="F277" s="39" t="str">
        <f t="shared" si="16"/>
        <v>INTERFACES_PHYSICAL_NETWORK_LAN_WI-FI_ESSS_</v>
      </c>
      <c r="G277" s="27" t="s">
        <v>370</v>
      </c>
      <c r="H277" s="39" t="str">
        <f t="shared" si="17"/>
        <v>INTERFACES_PHYSICAL_NETWORK_LAN_WI-FI_ESSS_MODIFIED</v>
      </c>
      <c r="I277" s="42" t="s">
        <v>1</v>
      </c>
      <c r="J277" s="27" t="s">
        <v>1678</v>
      </c>
      <c r="K277" s="39" t="str">
        <f t="shared" si="18"/>
        <v>{
  "Header": {
    "Code": 5,
    "Name": "INTERFACES_PHYSICAL_NETWORK_LAN_WI-FI_ESSS_MODIFIED"
  },
  "Body": {
    "ESSId": "Interfaces.Physical.Network.LAN.Wi-Fi.ESSs.0"
  }
}</v>
      </c>
      <c r="L277" s="88" t="str">
        <f>CONCATENATE("Raised when ",VLOOKUP(G277,_EVENTS_DESCRIPTION_MAP[],2,FALSE)," ",D277," ",VLOOKUP(G277,_EVENTS_DESCRIPTION_MAP[],3,FALSE),".")</f>
        <v>Raised when an existing Wi-Fi ESS is modified. Updating the administrative state should also result in the event being triggered.</v>
      </c>
    </row>
    <row r="278" spans="1:12" x14ac:dyDescent="0.25">
      <c r="A278" s="40">
        <f>VLOOKUP(C278,_RESOURCE_MAP[],3,FALSE)</f>
        <v>3</v>
      </c>
      <c r="B278" s="25" t="str">
        <f>IFERROR(VLOOKUP(C278,_PACKAGES_MAP[],3,FALSE),"-")</f>
        <v>-</v>
      </c>
      <c r="C278" s="27" t="s">
        <v>79</v>
      </c>
      <c r="D278" s="39" t="str">
        <f>VLOOKUP(C278,_RESOURCE_MAP[],2,FALSE)</f>
        <v>Wi-Fi Radio</v>
      </c>
      <c r="E278" s="26">
        <f t="shared" si="19"/>
        <v>1</v>
      </c>
      <c r="F278" s="39" t="str">
        <f t="shared" si="16"/>
        <v>INTERFACES_PHYSICAL_NETWORK_LAN_WI-FI_RADIOS_</v>
      </c>
      <c r="G278" s="39" t="s">
        <v>461</v>
      </c>
      <c r="H278" s="39" t="str">
        <f t="shared" si="17"/>
        <v>INTERFACES_PHYSICAL_NETWORK_LAN_WI-FI_RADIOS_BSS_ADDED</v>
      </c>
      <c r="I278" s="42" t="s">
        <v>1</v>
      </c>
      <c r="J278" s="39" t="s">
        <v>1349</v>
      </c>
      <c r="K278" s="39" t="str">
        <f t="shared" si="18"/>
        <v>{
  "Header": {
    "Code": 1,
    "Name": "INTERFACES_PHYSICAL_NETWORK_LAN_WI-FI_RADIOS_BSS_ADDED"
  },
  "Body": {
    "BSSId": "Interfaces.Physical.Network.LAN.Wi-Fi.Radios.0.BSSs.0"
  }
}</v>
      </c>
      <c r="L278" s="88" t="str">
        <f>CONCATENATE("Raised when ",VLOOKUP(G278,_EVENTS_DESCRIPTION_MAP[],2,FALSE)," ",D278," ",VLOOKUP(G278,_EVENTS_DESCRIPTION_MAP[],3,FALSE),".")</f>
        <v>Raised when a new Wi-Fi Radio BSS is added.</v>
      </c>
    </row>
    <row r="279" spans="1:12" x14ac:dyDescent="0.25">
      <c r="A279" s="40">
        <f>VLOOKUP(C279,_RESOURCE_MAP[],3,FALSE)</f>
        <v>3</v>
      </c>
      <c r="B279" s="25" t="str">
        <f>IFERROR(VLOOKUP(C279,_PACKAGES_MAP[],3,FALSE),"-")</f>
        <v>-</v>
      </c>
      <c r="C279" s="27" t="s">
        <v>79</v>
      </c>
      <c r="D279" s="39" t="str">
        <f>VLOOKUP(C279,_RESOURCE_MAP[],2,FALSE)</f>
        <v>Wi-Fi Radio</v>
      </c>
      <c r="E279" s="26">
        <f t="shared" si="19"/>
        <v>2</v>
      </c>
      <c r="F279" s="39" t="str">
        <f t="shared" si="16"/>
        <v>INTERFACES_PHYSICAL_NETWORK_LAN_WI-FI_RADIOS_</v>
      </c>
      <c r="G279" s="39" t="s">
        <v>462</v>
      </c>
      <c r="H279" s="39" t="str">
        <f t="shared" si="17"/>
        <v>INTERFACES_PHYSICAL_NETWORK_LAN_WI-FI_RADIOS_BSS_DELETED</v>
      </c>
      <c r="I279" s="42" t="s">
        <v>1</v>
      </c>
      <c r="J279" s="39" t="s">
        <v>1349</v>
      </c>
      <c r="K279" s="39" t="str">
        <f t="shared" si="18"/>
        <v>{
  "Header": {
    "Code": 2,
    "Name": "INTERFACES_PHYSICAL_NETWORK_LAN_WI-FI_RADIOS_BSS_DELETED"
  },
  "Body": {
    "BSSId": "Interfaces.Physical.Network.LAN.Wi-Fi.Radios.0.BSSs.0"
  }
}</v>
      </c>
      <c r="L279" s="88" t="str">
        <f>CONCATENATE("Raised when ",VLOOKUP(G279,_EVENTS_DESCRIPTION_MAP[],2,FALSE)," ",D279," ",VLOOKUP(G279,_EVENTS_DESCRIPTION_MAP[],3,FALSE),".")</f>
        <v>Raised when an existing Wi-Fi Radio BSS is deleted.</v>
      </c>
    </row>
    <row r="280" spans="1:12" x14ac:dyDescent="0.25">
      <c r="A280" s="40">
        <f>VLOOKUP(C280,_RESOURCE_MAP[],3,FALSE)</f>
        <v>3</v>
      </c>
      <c r="B280" s="25" t="str">
        <f>IFERROR(VLOOKUP(C280,_PACKAGES_MAP[],3,FALSE),"-")</f>
        <v>-</v>
      </c>
      <c r="C280" s="27" t="s">
        <v>79</v>
      </c>
      <c r="D280" s="39" t="str">
        <f>VLOOKUP(C280,_RESOURCE_MAP[],2,FALSE)</f>
        <v>Wi-Fi Radio</v>
      </c>
      <c r="E280" s="26">
        <f t="shared" si="19"/>
        <v>3</v>
      </c>
      <c r="F280" s="39" t="str">
        <f t="shared" si="16"/>
        <v>INTERFACES_PHYSICAL_NETWORK_LAN_WI-FI_RADIOS_</v>
      </c>
      <c r="G280" s="39" t="s">
        <v>454</v>
      </c>
      <c r="H280" s="39" t="str">
        <f t="shared" si="17"/>
        <v>INTERFACES_PHYSICAL_NETWORK_LAN_WI-FI_RADIOS_BSS_DISABLED</v>
      </c>
      <c r="I280" s="42" t="s">
        <v>1</v>
      </c>
      <c r="J280" s="39" t="s">
        <v>1349</v>
      </c>
      <c r="K280" s="39" t="str">
        <f t="shared" si="18"/>
        <v>{
  "Header": {
    "Code": 3,
    "Name": "INTERFACES_PHYSICAL_NETWORK_LAN_WI-FI_RADIOS_BSS_DISABLED"
  },
  "Body": {
    "BSSId": "Interfaces.Physical.Network.LAN.Wi-Fi.Radios.0.BSSs.0"
  }
}</v>
      </c>
      <c r="L280" s="88" t="str">
        <f>CONCATENATE("Raised when ",VLOOKUP(G280,_EVENTS_DESCRIPTION_MAP[],2,FALSE)," ",D280," ",VLOOKUP(G280,_EVENTS_DESCRIPTION_MAP[],3,FALSE),".")</f>
        <v>Raised when an existing Wi-Fi Radio BSS is disabled. This does not necessarily result from a configuration change of the administrative state field, but rather when it becomes operationally inactive or fails to start.</v>
      </c>
    </row>
    <row r="281" spans="1:12" x14ac:dyDescent="0.25">
      <c r="A281" s="40">
        <f>VLOOKUP(C281,_RESOURCE_MAP[],3,FALSE)</f>
        <v>3</v>
      </c>
      <c r="B281" s="25" t="str">
        <f>IFERROR(VLOOKUP(C281,_PACKAGES_MAP[],3,FALSE),"-")</f>
        <v>-</v>
      </c>
      <c r="C281" s="27" t="s">
        <v>79</v>
      </c>
      <c r="D281" s="39" t="str">
        <f>VLOOKUP(C281,_RESOURCE_MAP[],2,FALSE)</f>
        <v>Wi-Fi Radio</v>
      </c>
      <c r="E281" s="26">
        <f t="shared" si="19"/>
        <v>4</v>
      </c>
      <c r="F281" s="39" t="str">
        <f t="shared" si="16"/>
        <v>INTERFACES_PHYSICAL_NETWORK_LAN_WI-FI_RADIOS_</v>
      </c>
      <c r="G281" s="39" t="s">
        <v>453</v>
      </c>
      <c r="H281" s="39" t="str">
        <f t="shared" si="17"/>
        <v>INTERFACES_PHYSICAL_NETWORK_LAN_WI-FI_RADIOS_BSS_ENABLED</v>
      </c>
      <c r="I281" s="42" t="s">
        <v>1</v>
      </c>
      <c r="J281" s="39" t="s">
        <v>1349</v>
      </c>
      <c r="K281" s="39" t="str">
        <f t="shared" si="18"/>
        <v>{
  "Header": {
    "Code": 4,
    "Name": "INTERFACES_PHYSICAL_NETWORK_LAN_WI-FI_RADIOS_BSS_ENABLED"
  },
  "Body": {
    "BSSId": "Interfaces.Physical.Network.LAN.Wi-Fi.Radios.0.BSSs.0"
  }
}</v>
      </c>
      <c r="L281" s="88" t="str">
        <f>CONCATENATE("Raised when ",VLOOKUP(G281,_EVENTS_DESCRIPTION_MAP[],2,FALSE)," ",D281," ",VLOOKUP(G281,_EVENTS_DESCRIPTION_MAP[],3,FALSE),".")</f>
        <v>Raised when an existing Wi-Fi Radio BSS is enabled. This does not necessarily result from a configuration change of the administrative state field, but rather when it becomes operationally active.</v>
      </c>
    </row>
    <row r="282" spans="1:12" x14ac:dyDescent="0.25">
      <c r="A282" s="40">
        <f>VLOOKUP(C282,_RESOURCE_MAP[],3,FALSE)</f>
        <v>3</v>
      </c>
      <c r="B282" s="25" t="str">
        <f>IFERROR(VLOOKUP(C282,_PACKAGES_MAP[],3,FALSE),"-")</f>
        <v>-</v>
      </c>
      <c r="C282" s="27" t="s">
        <v>79</v>
      </c>
      <c r="D282" s="39" t="str">
        <f>VLOOKUP(C282,_RESOURCE_MAP[],2,FALSE)</f>
        <v>Wi-Fi Radio</v>
      </c>
      <c r="E282" s="26">
        <f t="shared" si="19"/>
        <v>5</v>
      </c>
      <c r="F282" s="39" t="str">
        <f t="shared" si="16"/>
        <v>INTERFACES_PHYSICAL_NETWORK_LAN_WI-FI_RADIOS_</v>
      </c>
      <c r="G282" s="39" t="s">
        <v>455</v>
      </c>
      <c r="H282" s="39" t="str">
        <f t="shared" si="17"/>
        <v>INTERFACES_PHYSICAL_NETWORK_LAN_WI-FI_RADIOS_BSS_MODIFIED</v>
      </c>
      <c r="I282" s="42" t="s">
        <v>1</v>
      </c>
      <c r="J282" s="39" t="s">
        <v>1349</v>
      </c>
      <c r="K282" s="39" t="str">
        <f t="shared" si="18"/>
        <v>{
  "Header": {
    "Code": 5,
    "Name": "INTERFACES_PHYSICAL_NETWORK_LAN_WI-FI_RADIOS_BSS_MODIFIED"
  },
  "Body": {
    "BSSId": "Interfaces.Physical.Network.LAN.Wi-Fi.Radios.0.BSSs.0"
  }
}</v>
      </c>
      <c r="L282" s="88" t="str">
        <f>CONCATENATE("Raised when ",VLOOKUP(G282,_EVENTS_DESCRIPTION_MAP[],2,FALSE)," ",D282," ",VLOOKUP(G282,_EVENTS_DESCRIPTION_MAP[],3,FALSE),".")</f>
        <v>Raised when an existing Wi-Fi Radio BSS configuration is modified. Updating the administrative state should also result in the event being triggered.</v>
      </c>
    </row>
    <row r="283" spans="1:12" x14ac:dyDescent="0.25">
      <c r="A283" s="40">
        <f>VLOOKUP(C283,_RESOURCE_MAP[],3,FALSE)</f>
        <v>3</v>
      </c>
      <c r="B283" s="25" t="str">
        <f>IFERROR(VLOOKUP(C283,_PACKAGES_MAP[],3,FALSE),"-")</f>
        <v>-</v>
      </c>
      <c r="C283" s="27" t="s">
        <v>79</v>
      </c>
      <c r="D283" s="39" t="str">
        <f>VLOOKUP(C283,_RESOURCE_MAP[],2,FALSE)</f>
        <v>Wi-Fi Radio</v>
      </c>
      <c r="E283" s="26">
        <f t="shared" si="19"/>
        <v>6</v>
      </c>
      <c r="F283" s="39" t="str">
        <f t="shared" si="16"/>
        <v>INTERFACES_PHYSICAL_NETWORK_LAN_WI-FI_RADIOS_</v>
      </c>
      <c r="G283" s="39" t="s">
        <v>373</v>
      </c>
      <c r="H283" s="39" t="str">
        <f t="shared" si="17"/>
        <v>INTERFACES_PHYSICAL_NETWORK_LAN_WI-FI_RADIOS_DISABLED</v>
      </c>
      <c r="I283" s="42" t="s">
        <v>1</v>
      </c>
      <c r="J283" s="39" t="s">
        <v>1350</v>
      </c>
      <c r="K283" s="39" t="str">
        <f t="shared" si="18"/>
        <v>{
  "Header": {
    "Code": 6,
    "Name": "INTERFACES_PHYSICAL_NETWORK_LAN_WI-FI_RADIOS_DISABLED"
  },
  "Body": {
    "RadioId": "Interfaces.Physical.Network.LAN.Wi-Fi.Radios.0"
  }
}</v>
      </c>
      <c r="L283" s="88" t="str">
        <f>CONCATENATE("Raised when ",VLOOKUP(G283,_EVENTS_DESCRIPTION_MAP[],2,FALSE)," ",D283," ",VLOOKUP(G283,_EVENTS_DESCRIPTION_MAP[],3,FALSE),".")</f>
        <v>Raised when an existing Wi-Fi Radio is disabled. This does not necessarily result from a configuration change of the administrative state field, but rather when it becomes operationally inactive or fails to start.</v>
      </c>
    </row>
    <row r="284" spans="1:12" x14ac:dyDescent="0.25">
      <c r="A284" s="40">
        <f>VLOOKUP(C284,_RESOURCE_MAP[],3,FALSE)</f>
        <v>3</v>
      </c>
      <c r="B284" s="25" t="str">
        <f>IFERROR(VLOOKUP(C284,_PACKAGES_MAP[],3,FALSE),"-")</f>
        <v>-</v>
      </c>
      <c r="C284" s="27" t="s">
        <v>79</v>
      </c>
      <c r="D284" s="39" t="str">
        <f>VLOOKUP(C284,_RESOURCE_MAP[],2,FALSE)</f>
        <v>Wi-Fi Radio</v>
      </c>
      <c r="E284" s="26">
        <f t="shared" si="19"/>
        <v>7</v>
      </c>
      <c r="F284" s="39" t="str">
        <f t="shared" si="16"/>
        <v>INTERFACES_PHYSICAL_NETWORK_LAN_WI-FI_RADIOS_</v>
      </c>
      <c r="G284" s="39" t="s">
        <v>372</v>
      </c>
      <c r="H284" s="39" t="str">
        <f t="shared" si="17"/>
        <v>INTERFACES_PHYSICAL_NETWORK_LAN_WI-FI_RADIOS_ENABLED</v>
      </c>
      <c r="I284" s="42" t="s">
        <v>1</v>
      </c>
      <c r="J284" s="39" t="s">
        <v>1350</v>
      </c>
      <c r="K284" s="39" t="str">
        <f t="shared" si="18"/>
        <v>{
  "Header": {
    "Code": 7,
    "Name": "INTERFACES_PHYSICAL_NETWORK_LAN_WI-FI_RADIOS_ENABLED"
  },
  "Body": {
    "RadioId": "Interfaces.Physical.Network.LAN.Wi-Fi.Radios.0"
  }
}</v>
      </c>
      <c r="L284" s="88" t="str">
        <f>CONCATENATE("Raised when ",VLOOKUP(G284,_EVENTS_DESCRIPTION_MAP[],2,FALSE)," ",D284," ",VLOOKUP(G284,_EVENTS_DESCRIPTION_MAP[],3,FALSE),".")</f>
        <v>Raised when an existing Wi-Fi Radio is enabled. This does not necessarily result from a configuration change of the administrative state field, but rather when it becomes operationally active.</v>
      </c>
    </row>
    <row r="285" spans="1:12" x14ac:dyDescent="0.25">
      <c r="A285" s="40">
        <f>VLOOKUP(C285,_RESOURCE_MAP[],3,FALSE)</f>
        <v>3</v>
      </c>
      <c r="B285" s="25" t="str">
        <f>IFERROR(VLOOKUP(C285,_PACKAGES_MAP[],3,FALSE),"-")</f>
        <v>-</v>
      </c>
      <c r="C285" s="27" t="s">
        <v>79</v>
      </c>
      <c r="D285" s="39" t="str">
        <f>VLOOKUP(C285,_RESOURCE_MAP[],2,FALSE)</f>
        <v>Wi-Fi Radio</v>
      </c>
      <c r="E285" s="26">
        <f t="shared" si="19"/>
        <v>8</v>
      </c>
      <c r="F285" s="39" t="str">
        <f t="shared" si="16"/>
        <v>INTERFACES_PHYSICAL_NETWORK_LAN_WI-FI_RADIOS_</v>
      </c>
      <c r="G285" s="39" t="s">
        <v>370</v>
      </c>
      <c r="H285" s="39" t="str">
        <f t="shared" si="17"/>
        <v>INTERFACES_PHYSICAL_NETWORK_LAN_WI-FI_RADIOS_MODIFIED</v>
      </c>
      <c r="I285" s="42" t="s">
        <v>1</v>
      </c>
      <c r="J285" s="39" t="s">
        <v>1350</v>
      </c>
      <c r="K285" s="39" t="str">
        <f t="shared" si="18"/>
        <v>{
  "Header": {
    "Code": 8,
    "Name": "INTERFACES_PHYSICAL_NETWORK_LAN_WI-FI_RADIOS_MODIFIED"
  },
  "Body": {
    "RadioId": "Interfaces.Physical.Network.LAN.Wi-Fi.Radios.0"
  }
}</v>
      </c>
      <c r="L285" s="88" t="str">
        <f>CONCATENATE("Raised when ",VLOOKUP(G285,_EVENTS_DESCRIPTION_MAP[],2,FALSE)," ",D285," ",VLOOKUP(G285,_EVENTS_DESCRIPTION_MAP[],3,FALSE),".")</f>
        <v>Raised when an existing Wi-Fi Radio is modified. Updating the administrative state should also result in the event being triggered.</v>
      </c>
    </row>
    <row r="286" spans="1:12" x14ac:dyDescent="0.25">
      <c r="A286" s="40">
        <f>VLOOKUP(C286,_RESOURCE_MAP[],3,FALSE)</f>
        <v>3</v>
      </c>
      <c r="B286" s="25" t="str">
        <f>IFERROR(VLOOKUP(C286,_PACKAGES_MAP[],3,FALSE),"-")</f>
        <v>-</v>
      </c>
      <c r="C286" s="27" t="s">
        <v>79</v>
      </c>
      <c r="D286" s="39" t="str">
        <f>VLOOKUP(C286,_RESOURCE_MAP[],2,FALSE)</f>
        <v>Wi-Fi Radio</v>
      </c>
      <c r="E286" s="26">
        <f t="shared" si="19"/>
        <v>9</v>
      </c>
      <c r="F286" s="39" t="str">
        <f t="shared" si="16"/>
        <v>INTERFACES_PHYSICAL_NETWORK_LAN_WI-FI_RADIOS_</v>
      </c>
      <c r="G286" s="39" t="s">
        <v>456</v>
      </c>
      <c r="H286" s="39" t="str">
        <f t="shared" si="17"/>
        <v>INTERFACES_PHYSICAL_NETWORK_LAN_WI-FI_RADIOS_STATION_CONNECTED</v>
      </c>
      <c r="I286" s="42" t="s">
        <v>1</v>
      </c>
      <c r="J286" s="39" t="s">
        <v>1352</v>
      </c>
      <c r="K286" s="39" t="str">
        <f t="shared" si="18"/>
        <v>{
  "Header": {
    "Code": 9,
    "Name": "INTERFACES_PHYSICAL_NETWORK_LAN_WI-FI_RADIOS_STATION_CONNECTED"
  },
  "Body": {
    "StationId": "Interfaces.Physical.Network.LAN.Wi-Fi.Radios.0.BSSs.0.Stations.0"
  }
}</v>
      </c>
      <c r="L286" s="88" t="str">
        <f>CONCATENATE("Raised when ",VLOOKUP(G286,_EVENTS_DESCRIPTION_MAP[],2,FALSE)," ",D286," ",VLOOKUP(G286,_EVENTS_DESCRIPTION_MAP[],3,FALSE),".")</f>
        <v>Raised when a Wi-Fi Radio Station is connected.</v>
      </c>
    </row>
    <row r="287" spans="1:12" x14ac:dyDescent="0.25">
      <c r="A287" s="40">
        <f>VLOOKUP(C287,_RESOURCE_MAP[],3,FALSE)</f>
        <v>3</v>
      </c>
      <c r="B287" s="25" t="str">
        <f>IFERROR(VLOOKUP(C287,_PACKAGES_MAP[],3,FALSE),"-")</f>
        <v>-</v>
      </c>
      <c r="C287" s="27" t="s">
        <v>79</v>
      </c>
      <c r="D287" s="39" t="str">
        <f>VLOOKUP(C287,_RESOURCE_MAP[],2,FALSE)</f>
        <v>Wi-Fi Radio</v>
      </c>
      <c r="E287" s="26">
        <f t="shared" si="19"/>
        <v>10</v>
      </c>
      <c r="F287" s="39" t="str">
        <f t="shared" si="16"/>
        <v>INTERFACES_PHYSICAL_NETWORK_LAN_WI-FI_RADIOS_</v>
      </c>
      <c r="G287" s="39" t="s">
        <v>457</v>
      </c>
      <c r="H287" s="39" t="str">
        <f t="shared" si="17"/>
        <v>INTERFACES_PHYSICAL_NETWORK_LAN_WI-FI_RADIOS_STATION_DISCONNECTED</v>
      </c>
      <c r="I287" s="42" t="s">
        <v>1</v>
      </c>
      <c r="J287" s="39" t="s">
        <v>1352</v>
      </c>
      <c r="K287" s="39" t="str">
        <f t="shared" si="18"/>
        <v>{
  "Header": {
    "Code": 10,
    "Name": "INTERFACES_PHYSICAL_NETWORK_LAN_WI-FI_RADIOS_STATION_DISCONNECTED"
  },
  "Body": {
    "StationId": "Interfaces.Physical.Network.LAN.Wi-Fi.Radios.0.BSSs.0.Stations.0"
  }
}</v>
      </c>
      <c r="L287" s="88" t="str">
        <f>CONCATENATE("Raised when ",VLOOKUP(G287,_EVENTS_DESCRIPTION_MAP[],2,FALSE)," ",D287," ",VLOOKUP(G287,_EVENTS_DESCRIPTION_MAP[],3,FALSE),".")</f>
        <v>Raised when a Wi-Fi Radio Station is disconnected.</v>
      </c>
    </row>
    <row r="288" spans="1:12" x14ac:dyDescent="0.25">
      <c r="A288" s="40">
        <f>VLOOKUP(C288,_RESOURCE_MAP[],3,FALSE)</f>
        <v>3</v>
      </c>
      <c r="B288" s="25" t="str">
        <f>IFERROR(VLOOKUP(C288,_PACKAGES_MAP[],3,FALSE),"-")</f>
        <v>-</v>
      </c>
      <c r="C288" s="27" t="s">
        <v>86</v>
      </c>
      <c r="D288" s="39" t="str">
        <f>VLOOKUP(C288,_RESOURCE_MAP[],2,FALSE)</f>
        <v>DOCSIS WAN Interface</v>
      </c>
      <c r="E288" s="26">
        <f t="shared" si="19"/>
        <v>1</v>
      </c>
      <c r="F288" s="39" t="str">
        <f t="shared" si="16"/>
        <v>INTERFACES_PHYSICAL_NETWORK_WAN_DOCSIS_</v>
      </c>
      <c r="G288" s="39" t="s">
        <v>440</v>
      </c>
      <c r="H288" s="39" t="str">
        <f t="shared" si="17"/>
        <v>INTERFACES_PHYSICAL_NETWORK_WAN_DOCSIS_CONNECTED</v>
      </c>
      <c r="I288" s="42" t="s">
        <v>1</v>
      </c>
      <c r="J288" s="39" t="s">
        <v>1</v>
      </c>
      <c r="K288" s="39" t="str">
        <f t="shared" si="18"/>
        <v>{
  "Header": {
    "Code": 1,
    "Name": "INTERFACES_PHYSICAL_NETWORK_WAN_DOCSIS_CONNECTED"
  }
}</v>
      </c>
      <c r="L288" s="88" t="str">
        <f>CONCATENATE("Raised when ",VLOOKUP(G288,_EVENTS_DESCRIPTION_MAP[],2,FALSE)," ",D288," ",VLOOKUP(G288,_EVENTS_DESCRIPTION_MAP[],3,FALSE),".")</f>
        <v>Raised when a DOCSIS WAN Interface connects.</v>
      </c>
    </row>
    <row r="289" spans="1:12" x14ac:dyDescent="0.25">
      <c r="A289" s="40">
        <f>VLOOKUP(C289,_RESOURCE_MAP[],3,FALSE)</f>
        <v>3</v>
      </c>
      <c r="B289" s="25" t="str">
        <f>IFERROR(VLOOKUP(C289,_PACKAGES_MAP[],3,FALSE),"-")</f>
        <v>-</v>
      </c>
      <c r="C289" s="27" t="s">
        <v>86</v>
      </c>
      <c r="D289" s="39" t="str">
        <f>VLOOKUP(C289,_RESOURCE_MAP[],2,FALSE)</f>
        <v>DOCSIS WAN Interface</v>
      </c>
      <c r="E289" s="26">
        <f t="shared" si="19"/>
        <v>2</v>
      </c>
      <c r="F289" s="39" t="str">
        <f t="shared" si="16"/>
        <v>INTERFACES_PHYSICAL_NETWORK_WAN_DOCSIS_</v>
      </c>
      <c r="G289" s="39" t="s">
        <v>373</v>
      </c>
      <c r="H289" s="39" t="str">
        <f t="shared" si="17"/>
        <v>INTERFACES_PHYSICAL_NETWORK_WAN_DOCSIS_DISABLED</v>
      </c>
      <c r="I289" s="42" t="s">
        <v>1</v>
      </c>
      <c r="J289" s="39" t="s">
        <v>1</v>
      </c>
      <c r="K289" s="39" t="str">
        <f t="shared" si="18"/>
        <v>{
  "Header": {
    "Code": 2,
    "Name": "INTERFACES_PHYSICAL_NETWORK_WAN_DOCSIS_DISABLED"
  }
}</v>
      </c>
      <c r="L289" s="88" t="str">
        <f>CONCATENATE("Raised when ",VLOOKUP(G289,_EVENTS_DESCRIPTION_MAP[],2,FALSE)," ",D289," ",VLOOKUP(G289,_EVENTS_DESCRIPTION_MAP[],3,FALSE),".")</f>
        <v>Raised when an existing DOCSIS WAN Interface is disabled. This does not necessarily result from a configuration change of the administrative state field, but rather when it becomes operationally inactive or fails to start.</v>
      </c>
    </row>
    <row r="290" spans="1:12" x14ac:dyDescent="0.25">
      <c r="A290" s="40">
        <f>VLOOKUP(C290,_RESOURCE_MAP[],3,FALSE)</f>
        <v>3</v>
      </c>
      <c r="B290" s="25" t="str">
        <f>IFERROR(VLOOKUP(C290,_PACKAGES_MAP[],3,FALSE),"-")</f>
        <v>-</v>
      </c>
      <c r="C290" s="27" t="s">
        <v>86</v>
      </c>
      <c r="D290" s="39" t="str">
        <f>VLOOKUP(C290,_RESOURCE_MAP[],2,FALSE)</f>
        <v>DOCSIS WAN Interface</v>
      </c>
      <c r="E290" s="26">
        <f t="shared" si="19"/>
        <v>3</v>
      </c>
      <c r="F290" s="39" t="str">
        <f t="shared" si="16"/>
        <v>INTERFACES_PHYSICAL_NETWORK_WAN_DOCSIS_</v>
      </c>
      <c r="G290" s="39" t="s">
        <v>441</v>
      </c>
      <c r="H290" s="39" t="str">
        <f t="shared" si="17"/>
        <v>INTERFACES_PHYSICAL_NETWORK_WAN_DOCSIS_DISCONNECTED</v>
      </c>
      <c r="I290" s="42" t="s">
        <v>1</v>
      </c>
      <c r="J290" s="39" t="s">
        <v>1</v>
      </c>
      <c r="K290" s="39" t="str">
        <f t="shared" si="18"/>
        <v>{
  "Header": {
    "Code": 3,
    "Name": "INTERFACES_PHYSICAL_NETWORK_WAN_DOCSIS_DISCONNECTED"
  }
}</v>
      </c>
      <c r="L290" s="88" t="str">
        <f>CONCATENATE("Raised when ",VLOOKUP(G290,_EVENTS_DESCRIPTION_MAP[],2,FALSE)," ",D290," ",VLOOKUP(G290,_EVENTS_DESCRIPTION_MAP[],3,FALSE),".")</f>
        <v>Raised when a DOCSIS WAN Interface disconnects.</v>
      </c>
    </row>
    <row r="291" spans="1:12" x14ac:dyDescent="0.25">
      <c r="A291" s="40">
        <f>VLOOKUP(C291,_RESOURCE_MAP[],3,FALSE)</f>
        <v>3</v>
      </c>
      <c r="B291" s="25" t="str">
        <f>IFERROR(VLOOKUP(C291,_PACKAGES_MAP[],3,FALSE),"-")</f>
        <v>-</v>
      </c>
      <c r="C291" s="27" t="s">
        <v>86</v>
      </c>
      <c r="D291" s="39" t="str">
        <f>VLOOKUP(C291,_RESOURCE_MAP[],2,FALSE)</f>
        <v>DOCSIS WAN Interface</v>
      </c>
      <c r="E291" s="26">
        <f t="shared" si="19"/>
        <v>4</v>
      </c>
      <c r="F291" s="39" t="str">
        <f t="shared" si="16"/>
        <v>INTERFACES_PHYSICAL_NETWORK_WAN_DOCSIS_</v>
      </c>
      <c r="G291" s="39" t="s">
        <v>372</v>
      </c>
      <c r="H291" s="39" t="str">
        <f t="shared" si="17"/>
        <v>INTERFACES_PHYSICAL_NETWORK_WAN_DOCSIS_ENABLED</v>
      </c>
      <c r="I291" s="42" t="s">
        <v>1</v>
      </c>
      <c r="J291" s="39" t="s">
        <v>1</v>
      </c>
      <c r="K291" s="39" t="str">
        <f t="shared" si="18"/>
        <v>{
  "Header": {
    "Code": 4,
    "Name": "INTERFACES_PHYSICAL_NETWORK_WAN_DOCSIS_ENABLED"
  }
}</v>
      </c>
      <c r="L291" s="88" t="str">
        <f>CONCATENATE("Raised when ",VLOOKUP(G291,_EVENTS_DESCRIPTION_MAP[],2,FALSE)," ",D291," ",VLOOKUP(G291,_EVENTS_DESCRIPTION_MAP[],3,FALSE),".")</f>
        <v>Raised when an existing DOCSIS WAN Interface is enabled. This does not necessarily result from a configuration change of the administrative state field, but rather when it becomes operationally active.</v>
      </c>
    </row>
    <row r="292" spans="1:12" x14ac:dyDescent="0.25">
      <c r="A292" s="40">
        <f>VLOOKUP(C292,_RESOURCE_MAP[],3,FALSE)</f>
        <v>3</v>
      </c>
      <c r="B292" s="25" t="str">
        <f>IFERROR(VLOOKUP(C292,_PACKAGES_MAP[],3,FALSE),"-")</f>
        <v>-</v>
      </c>
      <c r="C292" s="27" t="s">
        <v>86</v>
      </c>
      <c r="D292" s="39" t="str">
        <f>VLOOKUP(C292,_RESOURCE_MAP[],2,FALSE)</f>
        <v>DOCSIS WAN Interface</v>
      </c>
      <c r="E292" s="26">
        <f t="shared" si="19"/>
        <v>5</v>
      </c>
      <c r="F292" s="39" t="str">
        <f t="shared" si="16"/>
        <v>INTERFACES_PHYSICAL_NETWORK_WAN_DOCSIS_</v>
      </c>
      <c r="G292" s="39" t="s">
        <v>370</v>
      </c>
      <c r="H292" s="39" t="str">
        <f t="shared" si="17"/>
        <v>INTERFACES_PHYSICAL_NETWORK_WAN_DOCSIS_MODIFIED</v>
      </c>
      <c r="I292" s="42" t="s">
        <v>1</v>
      </c>
      <c r="J292" s="39" t="s">
        <v>1</v>
      </c>
      <c r="K292" s="39" t="str">
        <f t="shared" si="18"/>
        <v>{
  "Header": {
    "Code": 5,
    "Name": "INTERFACES_PHYSICAL_NETWORK_WAN_DOCSIS_MODIFIED"
  }
}</v>
      </c>
      <c r="L292" s="88" t="str">
        <f>CONCATENATE("Raised when ",VLOOKUP(G292,_EVENTS_DESCRIPTION_MAP[],2,FALSE)," ",D292," ",VLOOKUP(G292,_EVENTS_DESCRIPTION_MAP[],3,FALSE),".")</f>
        <v>Raised when an existing DOCSIS WAN Interface is modified. Updating the administrative state should also result in the event being triggered.</v>
      </c>
    </row>
    <row r="293" spans="1:12" x14ac:dyDescent="0.25">
      <c r="A293" s="40">
        <f>VLOOKUP(C293,_RESOURCE_MAP[],3,FALSE)</f>
        <v>3</v>
      </c>
      <c r="B293" s="25" t="str">
        <f>IFERROR(VLOOKUP(C293,_PACKAGES_MAP[],3,FALSE),"-")</f>
        <v>-</v>
      </c>
      <c r="C293" s="27" t="s">
        <v>86</v>
      </c>
      <c r="D293" s="39" t="str">
        <f>VLOOKUP(C293,_RESOURCE_MAP[],2,FALSE)</f>
        <v>DOCSIS WAN Interface</v>
      </c>
      <c r="E293" s="26">
        <f t="shared" si="19"/>
        <v>6</v>
      </c>
      <c r="F293" s="39" t="str">
        <f t="shared" si="16"/>
        <v>INTERFACES_PHYSICAL_NETWORK_WAN_DOCSIS_</v>
      </c>
      <c r="G293" s="39" t="s">
        <v>470</v>
      </c>
      <c r="H293" s="39" t="str">
        <f t="shared" si="17"/>
        <v>INTERFACES_PHYSICAL_NETWORK_WAN_DOCSIS_SNR_BELLOW_MINIMUM_THRESHOLD</v>
      </c>
      <c r="I293" s="42" t="s">
        <v>1</v>
      </c>
      <c r="J293" s="39" t="s">
        <v>1</v>
      </c>
      <c r="K293" s="39" t="str">
        <f t="shared" si="18"/>
        <v>{
  "Header": {
    "Code": 6,
    "Name": "INTERFACES_PHYSICAL_NETWORK_WAN_DOCSIS_SNR_BELLOW_MINIMUM_THRESHOLD"
  }
}</v>
      </c>
      <c r="L293" s="88" t="str">
        <f>CONCATENATE("Raised when ",VLOOKUP(G293,_EVENTS_DESCRIPTION_MAP[],2,FALSE)," ",D293," ",VLOOKUP(G293,_EVENTS_DESCRIPTION_MAP[],3,FALSE),".")</f>
        <v>Raised when the DOCSIS WAN Interface Line SNR is below the minimum set threshold.</v>
      </c>
    </row>
    <row r="294" spans="1:12" x14ac:dyDescent="0.25">
      <c r="A294" s="40">
        <f>VLOOKUP(C294,_RESOURCE_MAP[],3,FALSE)</f>
        <v>3</v>
      </c>
      <c r="B294" s="25" t="str">
        <f>IFERROR(VLOOKUP(C294,_PACKAGES_MAP[],3,FALSE),"-")</f>
        <v>-</v>
      </c>
      <c r="C294" s="27" t="s">
        <v>87</v>
      </c>
      <c r="D294" s="39" t="str">
        <f>VLOOKUP(C294,_RESOURCE_MAP[],2,FALSE)</f>
        <v>Ethernet WAN Interface</v>
      </c>
      <c r="E294" s="26">
        <f t="shared" si="19"/>
        <v>1</v>
      </c>
      <c r="F294" s="39" t="str">
        <f t="shared" si="16"/>
        <v>INTERFACES_PHYSICAL_NETWORK_WAN_ETHERNET_</v>
      </c>
      <c r="G294" s="39" t="s">
        <v>440</v>
      </c>
      <c r="H294" s="39" t="str">
        <f t="shared" si="17"/>
        <v>INTERFACES_PHYSICAL_NETWORK_WAN_ETHERNET_CONNECTED</v>
      </c>
      <c r="I294" s="42" t="s">
        <v>1</v>
      </c>
      <c r="J294" s="39" t="s">
        <v>1</v>
      </c>
      <c r="K294" s="39" t="str">
        <f t="shared" si="18"/>
        <v>{
  "Header": {
    "Code": 1,
    "Name": "INTERFACES_PHYSICAL_NETWORK_WAN_ETHERNET_CONNECTED"
  }
}</v>
      </c>
      <c r="L294" s="88" t="str">
        <f>CONCATENATE("Raised when ",VLOOKUP(G294,_EVENTS_DESCRIPTION_MAP[],2,FALSE)," ",D294," ",VLOOKUP(G294,_EVENTS_DESCRIPTION_MAP[],3,FALSE),".")</f>
        <v>Raised when a Ethernet WAN Interface connects.</v>
      </c>
    </row>
    <row r="295" spans="1:12" x14ac:dyDescent="0.25">
      <c r="A295" s="40">
        <f>VLOOKUP(C295,_RESOURCE_MAP[],3,FALSE)</f>
        <v>3</v>
      </c>
      <c r="B295" s="25" t="str">
        <f>IFERROR(VLOOKUP(C295,_PACKAGES_MAP[],3,FALSE),"-")</f>
        <v>-</v>
      </c>
      <c r="C295" s="27" t="s">
        <v>87</v>
      </c>
      <c r="D295" s="39" t="str">
        <f>VLOOKUP(C295,_RESOURCE_MAP[],2,FALSE)</f>
        <v>Ethernet WAN Interface</v>
      </c>
      <c r="E295" s="26">
        <f t="shared" si="19"/>
        <v>2</v>
      </c>
      <c r="F295" s="39" t="str">
        <f t="shared" si="16"/>
        <v>INTERFACES_PHYSICAL_NETWORK_WAN_ETHERNET_</v>
      </c>
      <c r="G295" s="39" t="s">
        <v>373</v>
      </c>
      <c r="H295" s="39" t="str">
        <f t="shared" si="17"/>
        <v>INTERFACES_PHYSICAL_NETWORK_WAN_ETHERNET_DISABLED</v>
      </c>
      <c r="I295" s="42" t="s">
        <v>1</v>
      </c>
      <c r="J295" s="39" t="s">
        <v>1</v>
      </c>
      <c r="K295" s="39" t="str">
        <f t="shared" si="18"/>
        <v>{
  "Header": {
    "Code": 2,
    "Name": "INTERFACES_PHYSICAL_NETWORK_WAN_ETHERNET_DISABLED"
  }
}</v>
      </c>
      <c r="L295" s="88" t="str">
        <f>CONCATENATE("Raised when ",VLOOKUP(G295,_EVENTS_DESCRIPTION_MAP[],2,FALSE)," ",D295," ",VLOOKUP(G295,_EVENTS_DESCRIPTION_MAP[],3,FALSE),".")</f>
        <v>Raised when an existing Ethernet WAN Interface is disabled. This does not necessarily result from a configuration change of the administrative state field, but rather when it becomes operationally inactive or fails to start.</v>
      </c>
    </row>
    <row r="296" spans="1:12" x14ac:dyDescent="0.25">
      <c r="A296" s="40">
        <f>VLOOKUP(C296,_RESOURCE_MAP[],3,FALSE)</f>
        <v>3</v>
      </c>
      <c r="B296" s="25" t="str">
        <f>IFERROR(VLOOKUP(C296,_PACKAGES_MAP[],3,FALSE),"-")</f>
        <v>-</v>
      </c>
      <c r="C296" s="27" t="s">
        <v>87</v>
      </c>
      <c r="D296" s="39" t="str">
        <f>VLOOKUP(C296,_RESOURCE_MAP[],2,FALSE)</f>
        <v>Ethernet WAN Interface</v>
      </c>
      <c r="E296" s="26">
        <f t="shared" si="19"/>
        <v>3</v>
      </c>
      <c r="F296" s="39" t="str">
        <f t="shared" si="16"/>
        <v>INTERFACES_PHYSICAL_NETWORK_WAN_ETHERNET_</v>
      </c>
      <c r="G296" s="39" t="s">
        <v>441</v>
      </c>
      <c r="H296" s="39" t="str">
        <f t="shared" si="17"/>
        <v>INTERFACES_PHYSICAL_NETWORK_WAN_ETHERNET_DISCONNECTED</v>
      </c>
      <c r="I296" s="42" t="s">
        <v>1</v>
      </c>
      <c r="J296" s="39" t="s">
        <v>1</v>
      </c>
      <c r="K296" s="39" t="str">
        <f t="shared" si="18"/>
        <v>{
  "Header": {
    "Code": 3,
    "Name": "INTERFACES_PHYSICAL_NETWORK_WAN_ETHERNET_DISCONNECTED"
  }
}</v>
      </c>
      <c r="L296" s="88" t="str">
        <f>CONCATENATE("Raised when ",VLOOKUP(G296,_EVENTS_DESCRIPTION_MAP[],2,FALSE)," ",D296," ",VLOOKUP(G296,_EVENTS_DESCRIPTION_MAP[],3,FALSE),".")</f>
        <v>Raised when a Ethernet WAN Interface disconnects.</v>
      </c>
    </row>
    <row r="297" spans="1:12" x14ac:dyDescent="0.25">
      <c r="A297" s="40">
        <f>VLOOKUP(C297,_RESOURCE_MAP[],3,FALSE)</f>
        <v>3</v>
      </c>
      <c r="B297" s="25" t="str">
        <f>IFERROR(VLOOKUP(C297,_PACKAGES_MAP[],3,FALSE),"-")</f>
        <v>-</v>
      </c>
      <c r="C297" s="27" t="s">
        <v>87</v>
      </c>
      <c r="D297" s="39" t="str">
        <f>VLOOKUP(C297,_RESOURCE_MAP[],2,FALSE)</f>
        <v>Ethernet WAN Interface</v>
      </c>
      <c r="E297" s="26">
        <f t="shared" si="19"/>
        <v>4</v>
      </c>
      <c r="F297" s="39" t="str">
        <f t="shared" si="16"/>
        <v>INTERFACES_PHYSICAL_NETWORK_WAN_ETHERNET_</v>
      </c>
      <c r="G297" s="39" t="s">
        <v>372</v>
      </c>
      <c r="H297" s="39" t="str">
        <f t="shared" si="17"/>
        <v>INTERFACES_PHYSICAL_NETWORK_WAN_ETHERNET_ENABLED</v>
      </c>
      <c r="I297" s="42" t="s">
        <v>1</v>
      </c>
      <c r="J297" s="39" t="s">
        <v>1</v>
      </c>
      <c r="K297" s="39" t="str">
        <f t="shared" si="18"/>
        <v>{
  "Header": {
    "Code": 4,
    "Name": "INTERFACES_PHYSICAL_NETWORK_WAN_ETHERNET_ENABLED"
  }
}</v>
      </c>
      <c r="L297" s="88" t="str">
        <f>CONCATENATE("Raised when ",VLOOKUP(G297,_EVENTS_DESCRIPTION_MAP[],2,FALSE)," ",D297," ",VLOOKUP(G297,_EVENTS_DESCRIPTION_MAP[],3,FALSE),".")</f>
        <v>Raised when an existing Ethernet WAN Interface is enabled. This does not necessarily result from a configuration change of the administrative state field, but rather when it becomes operationally active.</v>
      </c>
    </row>
    <row r="298" spans="1:12" x14ac:dyDescent="0.25">
      <c r="A298" s="40">
        <f>VLOOKUP(C298,_RESOURCE_MAP[],3,FALSE)</f>
        <v>3</v>
      </c>
      <c r="B298" s="25" t="str">
        <f>IFERROR(VLOOKUP(C298,_PACKAGES_MAP[],3,FALSE),"-")</f>
        <v>-</v>
      </c>
      <c r="C298" s="27" t="s">
        <v>87</v>
      </c>
      <c r="D298" s="39" t="str">
        <f>VLOOKUP(C298,_RESOURCE_MAP[],2,FALSE)</f>
        <v>Ethernet WAN Interface</v>
      </c>
      <c r="E298" s="26">
        <f t="shared" si="19"/>
        <v>5</v>
      </c>
      <c r="F298" s="39" t="str">
        <f t="shared" si="16"/>
        <v>INTERFACES_PHYSICAL_NETWORK_WAN_ETHERNET_</v>
      </c>
      <c r="G298" s="39" t="s">
        <v>370</v>
      </c>
      <c r="H298" s="39" t="str">
        <f t="shared" si="17"/>
        <v>INTERFACES_PHYSICAL_NETWORK_WAN_ETHERNET_MODIFIED</v>
      </c>
      <c r="I298" s="42" t="s">
        <v>1</v>
      </c>
      <c r="J298" s="39" t="s">
        <v>1</v>
      </c>
      <c r="K298" s="39" t="str">
        <f t="shared" si="18"/>
        <v>{
  "Header": {
    "Code": 5,
    "Name": "INTERFACES_PHYSICAL_NETWORK_WAN_ETHERNET_MODIFIED"
  }
}</v>
      </c>
      <c r="L298" s="88" t="str">
        <f>CONCATENATE("Raised when ",VLOOKUP(G298,_EVENTS_DESCRIPTION_MAP[],2,FALSE)," ",D298," ",VLOOKUP(G298,_EVENTS_DESCRIPTION_MAP[],3,FALSE),".")</f>
        <v>Raised when an existing Ethernet WAN Interface is modified. Updating the administrative state should also result in the event being triggered.</v>
      </c>
    </row>
    <row r="299" spans="1:12" x14ac:dyDescent="0.25">
      <c r="A299" s="40">
        <f>VLOOKUP(C299,_RESOURCE_MAP[],3,FALSE)</f>
        <v>3</v>
      </c>
      <c r="B299" s="25" t="str">
        <f>IFERROR(VLOOKUP(C299,_PACKAGES_MAP[],3,FALSE),"-")</f>
        <v>-</v>
      </c>
      <c r="C299" s="27" t="s">
        <v>469</v>
      </c>
      <c r="D299" s="39" t="str">
        <f>VLOOKUP(C299,_RESOURCE_MAP[],2,FALSE)</f>
        <v>Fibre WAN Interface</v>
      </c>
      <c r="E299" s="26">
        <f t="shared" si="19"/>
        <v>1</v>
      </c>
      <c r="F299" s="39" t="str">
        <f t="shared" si="16"/>
        <v>INTERFACES_PHYSICAL_NETWORK_WAN_GPON_</v>
      </c>
      <c r="G299" s="39" t="s">
        <v>440</v>
      </c>
      <c r="H299" s="39" t="str">
        <f t="shared" si="17"/>
        <v>INTERFACES_PHYSICAL_NETWORK_WAN_GPON_CONNECTED</v>
      </c>
      <c r="I299" s="42" t="s">
        <v>1</v>
      </c>
      <c r="J299" s="39" t="s">
        <v>1</v>
      </c>
      <c r="K299" s="39" t="str">
        <f t="shared" si="18"/>
        <v>{
  "Header": {
    "Code": 1,
    "Name": "INTERFACES_PHYSICAL_NETWORK_WAN_GPON_CONNECTED"
  }
}</v>
      </c>
      <c r="L299" s="88" t="str">
        <f>CONCATENATE("Raised when ",VLOOKUP(G299,_EVENTS_DESCRIPTION_MAP[],2,FALSE)," ",D299," ",VLOOKUP(G299,_EVENTS_DESCRIPTION_MAP[],3,FALSE),".")</f>
        <v>Raised when a Fibre WAN Interface connects.</v>
      </c>
    </row>
    <row r="300" spans="1:12" x14ac:dyDescent="0.25">
      <c r="A300" s="40">
        <f>VLOOKUP(C300,_RESOURCE_MAP[],3,FALSE)</f>
        <v>3</v>
      </c>
      <c r="B300" s="25" t="str">
        <f>IFERROR(VLOOKUP(C300,_PACKAGES_MAP[],3,FALSE),"-")</f>
        <v>-</v>
      </c>
      <c r="C300" s="27" t="s">
        <v>469</v>
      </c>
      <c r="D300" s="39" t="str">
        <f>VLOOKUP(C300,_RESOURCE_MAP[],2,FALSE)</f>
        <v>Fibre WAN Interface</v>
      </c>
      <c r="E300" s="26">
        <f t="shared" si="19"/>
        <v>2</v>
      </c>
      <c r="F300" s="39" t="str">
        <f t="shared" si="16"/>
        <v>INTERFACES_PHYSICAL_NETWORK_WAN_GPON_</v>
      </c>
      <c r="G300" s="39" t="s">
        <v>373</v>
      </c>
      <c r="H300" s="39" t="str">
        <f t="shared" si="17"/>
        <v>INTERFACES_PHYSICAL_NETWORK_WAN_GPON_DISABLED</v>
      </c>
      <c r="I300" s="42" t="s">
        <v>1</v>
      </c>
      <c r="J300" s="39" t="s">
        <v>1</v>
      </c>
      <c r="K300" s="39" t="str">
        <f t="shared" si="18"/>
        <v>{
  "Header": {
    "Code": 2,
    "Name": "INTERFACES_PHYSICAL_NETWORK_WAN_GPON_DISABLED"
  }
}</v>
      </c>
      <c r="L300" s="88" t="str">
        <f>CONCATENATE("Raised when ",VLOOKUP(G300,_EVENTS_DESCRIPTION_MAP[],2,FALSE)," ",D300," ",VLOOKUP(G300,_EVENTS_DESCRIPTION_MAP[],3,FALSE),".")</f>
        <v>Raised when an existing Fibre WAN Interface is disabled. This does not necessarily result from a configuration change of the administrative state field, but rather when it becomes operationally inactive or fails to start.</v>
      </c>
    </row>
    <row r="301" spans="1:12" x14ac:dyDescent="0.25">
      <c r="A301" s="40">
        <f>VLOOKUP(C301,_RESOURCE_MAP[],3,FALSE)</f>
        <v>3</v>
      </c>
      <c r="B301" s="25" t="str">
        <f>IFERROR(VLOOKUP(C301,_PACKAGES_MAP[],3,FALSE),"-")</f>
        <v>-</v>
      </c>
      <c r="C301" s="27" t="s">
        <v>469</v>
      </c>
      <c r="D301" s="39" t="str">
        <f>VLOOKUP(C301,_RESOURCE_MAP[],2,FALSE)</f>
        <v>Fibre WAN Interface</v>
      </c>
      <c r="E301" s="26">
        <f t="shared" si="19"/>
        <v>3</v>
      </c>
      <c r="F301" s="39" t="str">
        <f t="shared" si="16"/>
        <v>INTERFACES_PHYSICAL_NETWORK_WAN_GPON_</v>
      </c>
      <c r="G301" s="39" t="s">
        <v>441</v>
      </c>
      <c r="H301" s="39" t="str">
        <f t="shared" si="17"/>
        <v>INTERFACES_PHYSICAL_NETWORK_WAN_GPON_DISCONNECTED</v>
      </c>
      <c r="I301" s="42" t="s">
        <v>1</v>
      </c>
      <c r="J301" s="39" t="s">
        <v>1</v>
      </c>
      <c r="K301" s="39" t="str">
        <f t="shared" si="18"/>
        <v>{
  "Header": {
    "Code": 3,
    "Name": "INTERFACES_PHYSICAL_NETWORK_WAN_GPON_DISCONNECTED"
  }
}</v>
      </c>
      <c r="L301" s="88" t="str">
        <f>CONCATENATE("Raised when ",VLOOKUP(G301,_EVENTS_DESCRIPTION_MAP[],2,FALSE)," ",D301," ",VLOOKUP(G301,_EVENTS_DESCRIPTION_MAP[],3,FALSE),".")</f>
        <v>Raised when a Fibre WAN Interface disconnects.</v>
      </c>
    </row>
    <row r="302" spans="1:12" x14ac:dyDescent="0.25">
      <c r="A302" s="40">
        <f>VLOOKUP(C302,_RESOURCE_MAP[],3,FALSE)</f>
        <v>3</v>
      </c>
      <c r="B302" s="25" t="str">
        <f>IFERROR(VLOOKUP(C302,_PACKAGES_MAP[],3,FALSE),"-")</f>
        <v>-</v>
      </c>
      <c r="C302" s="27" t="s">
        <v>469</v>
      </c>
      <c r="D302" s="39" t="str">
        <f>VLOOKUP(C302,_RESOURCE_MAP[],2,FALSE)</f>
        <v>Fibre WAN Interface</v>
      </c>
      <c r="E302" s="26">
        <f t="shared" si="19"/>
        <v>4</v>
      </c>
      <c r="F302" s="39" t="str">
        <f t="shared" si="16"/>
        <v>INTERFACES_PHYSICAL_NETWORK_WAN_GPON_</v>
      </c>
      <c r="G302" s="39" t="s">
        <v>372</v>
      </c>
      <c r="H302" s="39" t="str">
        <f t="shared" si="17"/>
        <v>INTERFACES_PHYSICAL_NETWORK_WAN_GPON_ENABLED</v>
      </c>
      <c r="I302" s="42" t="s">
        <v>1</v>
      </c>
      <c r="J302" s="39" t="s">
        <v>1</v>
      </c>
      <c r="K302" s="39" t="str">
        <f t="shared" si="18"/>
        <v>{
  "Header": {
    "Code": 4,
    "Name": "INTERFACES_PHYSICAL_NETWORK_WAN_GPON_ENABLED"
  }
}</v>
      </c>
      <c r="L302" s="88" t="str">
        <f>CONCATENATE("Raised when ",VLOOKUP(G302,_EVENTS_DESCRIPTION_MAP[],2,FALSE)," ",D302," ",VLOOKUP(G302,_EVENTS_DESCRIPTION_MAP[],3,FALSE),".")</f>
        <v>Raised when an existing Fibre WAN Interface is enabled. This does not necessarily result from a configuration change of the administrative state field, but rather when it becomes operationally active.</v>
      </c>
    </row>
    <row r="303" spans="1:12" x14ac:dyDescent="0.25">
      <c r="A303" s="40">
        <f>VLOOKUP(C303,_RESOURCE_MAP[],3,FALSE)</f>
        <v>3</v>
      </c>
      <c r="B303" s="25" t="str">
        <f>IFERROR(VLOOKUP(C303,_PACKAGES_MAP[],3,FALSE),"-")</f>
        <v>-</v>
      </c>
      <c r="C303" s="27" t="s">
        <v>469</v>
      </c>
      <c r="D303" s="39" t="str">
        <f>VLOOKUP(C303,_RESOURCE_MAP[],2,FALSE)</f>
        <v>Fibre WAN Interface</v>
      </c>
      <c r="E303" s="26">
        <f t="shared" si="19"/>
        <v>5</v>
      </c>
      <c r="F303" s="39" t="str">
        <f t="shared" si="16"/>
        <v>INTERFACES_PHYSICAL_NETWORK_WAN_GPON_</v>
      </c>
      <c r="G303" s="39" t="s">
        <v>370</v>
      </c>
      <c r="H303" s="39" t="str">
        <f t="shared" si="17"/>
        <v>INTERFACES_PHYSICAL_NETWORK_WAN_GPON_MODIFIED</v>
      </c>
      <c r="I303" s="42" t="s">
        <v>1</v>
      </c>
      <c r="J303" s="39" t="s">
        <v>1</v>
      </c>
      <c r="K303" s="39" t="str">
        <f t="shared" si="18"/>
        <v>{
  "Header": {
    "Code": 5,
    "Name": "INTERFACES_PHYSICAL_NETWORK_WAN_GPON_MODIFIED"
  }
}</v>
      </c>
      <c r="L303" s="88" t="str">
        <f>CONCATENATE("Raised when ",VLOOKUP(G303,_EVENTS_DESCRIPTION_MAP[],2,FALSE)," ",D303," ",VLOOKUP(G303,_EVENTS_DESCRIPTION_MAP[],3,FALSE),".")</f>
        <v>Raised when an existing Fibre WAN Interface is modified. Updating the administrative state should also result in the event being triggered.</v>
      </c>
    </row>
    <row r="304" spans="1:12" x14ac:dyDescent="0.25">
      <c r="A304" s="40">
        <f>VLOOKUP(C304,_RESOURCE_MAP[],3,FALSE)</f>
        <v>3</v>
      </c>
      <c r="B304" s="25" t="str">
        <f>IFERROR(VLOOKUP(C304,_PACKAGES_MAP[],3,FALSE),"-")</f>
        <v>-</v>
      </c>
      <c r="C304" s="27" t="s">
        <v>469</v>
      </c>
      <c r="D304" s="39" t="str">
        <f>VLOOKUP(C304,_RESOURCE_MAP[],2,FALSE)</f>
        <v>Fibre WAN Interface</v>
      </c>
      <c r="E304" s="26">
        <f t="shared" si="19"/>
        <v>6</v>
      </c>
      <c r="F304" s="39" t="str">
        <f t="shared" si="16"/>
        <v>INTERFACES_PHYSICAL_NETWORK_WAN_GPON_</v>
      </c>
      <c r="G304" s="39" t="s">
        <v>470</v>
      </c>
      <c r="H304" s="39" t="str">
        <f t="shared" si="17"/>
        <v>INTERFACES_PHYSICAL_NETWORK_WAN_GPON_SNR_BELLOW_MINIMUM_THRESHOLD</v>
      </c>
      <c r="I304" s="42" t="s">
        <v>1</v>
      </c>
      <c r="J304" s="39" t="s">
        <v>1</v>
      </c>
      <c r="K304" s="39" t="str">
        <f t="shared" si="18"/>
        <v>{
  "Header": {
    "Code": 6,
    "Name": "INTERFACES_PHYSICAL_NETWORK_WAN_GPON_SNR_BELLOW_MINIMUM_THRESHOLD"
  }
}</v>
      </c>
      <c r="L304" s="88" t="str">
        <f>CONCATENATE("Raised when ",VLOOKUP(G304,_EVENTS_DESCRIPTION_MAP[],2,FALSE)," ",D304," ",VLOOKUP(G304,_EVENTS_DESCRIPTION_MAP[],3,FALSE),".")</f>
        <v>Raised when the Fibre WAN Interface Line SNR is below the minimum set threshold.</v>
      </c>
    </row>
    <row r="305" spans="1:12" x14ac:dyDescent="0.25">
      <c r="A305" s="40">
        <f>VLOOKUP(C305,_RESOURCE_MAP[],3,FALSE)</f>
        <v>3</v>
      </c>
      <c r="B305" s="25" t="str">
        <f>IFERROR(VLOOKUP(C305,_PACKAGES_MAP[],3,FALSE),"-")</f>
        <v>-</v>
      </c>
      <c r="C305" s="27" t="s">
        <v>88</v>
      </c>
      <c r="D305" s="39" t="str">
        <f>VLOOKUP(C305,_RESOURCE_MAP[],2,FALSE)</f>
        <v>Mobile WAN Interface</v>
      </c>
      <c r="E305" s="26">
        <f t="shared" si="19"/>
        <v>1</v>
      </c>
      <c r="F305" s="39" t="str">
        <f t="shared" si="16"/>
        <v>INTERFACES_PHYSICAL_NETWORK_WAN_MOBILE_</v>
      </c>
      <c r="G305" s="39" t="s">
        <v>440</v>
      </c>
      <c r="H305" s="39" t="str">
        <f t="shared" si="17"/>
        <v>INTERFACES_PHYSICAL_NETWORK_WAN_MOBILE_CONNECTED</v>
      </c>
      <c r="I305" s="42" t="s">
        <v>1</v>
      </c>
      <c r="J305" s="39" t="s">
        <v>1</v>
      </c>
      <c r="K305" s="39" t="str">
        <f t="shared" si="18"/>
        <v>{
  "Header": {
    "Code": 1,
    "Name": "INTERFACES_PHYSICAL_NETWORK_WAN_MOBILE_CONNECTED"
  }
}</v>
      </c>
      <c r="L305" s="88" t="str">
        <f>CONCATENATE("Raised when ",VLOOKUP(G305,_EVENTS_DESCRIPTION_MAP[],2,FALSE)," ",D305," ",VLOOKUP(G305,_EVENTS_DESCRIPTION_MAP[],3,FALSE),".")</f>
        <v>Raised when a Mobile WAN Interface connects.</v>
      </c>
    </row>
    <row r="306" spans="1:12" x14ac:dyDescent="0.25">
      <c r="A306" s="40">
        <f>VLOOKUP(C306,_RESOURCE_MAP[],3,FALSE)</f>
        <v>3</v>
      </c>
      <c r="B306" s="25" t="str">
        <f>IFERROR(VLOOKUP(C306,_PACKAGES_MAP[],3,FALSE),"-")</f>
        <v>-</v>
      </c>
      <c r="C306" s="27" t="s">
        <v>88</v>
      </c>
      <c r="D306" s="39" t="str">
        <f>VLOOKUP(C306,_RESOURCE_MAP[],2,FALSE)</f>
        <v>Mobile WAN Interface</v>
      </c>
      <c r="E306" s="26">
        <f t="shared" si="19"/>
        <v>2</v>
      </c>
      <c r="F306" s="39" t="str">
        <f t="shared" si="16"/>
        <v>INTERFACES_PHYSICAL_NETWORK_WAN_MOBILE_</v>
      </c>
      <c r="G306" s="39" t="s">
        <v>373</v>
      </c>
      <c r="H306" s="39" t="str">
        <f t="shared" si="17"/>
        <v>INTERFACES_PHYSICAL_NETWORK_WAN_MOBILE_DISABLED</v>
      </c>
      <c r="I306" s="42" t="s">
        <v>1</v>
      </c>
      <c r="J306" s="39" t="s">
        <v>1</v>
      </c>
      <c r="K306" s="39" t="str">
        <f t="shared" si="18"/>
        <v>{
  "Header": {
    "Code": 2,
    "Name": "INTERFACES_PHYSICAL_NETWORK_WAN_MOBILE_DISABLED"
  }
}</v>
      </c>
      <c r="L306" s="88" t="str">
        <f>CONCATENATE("Raised when ",VLOOKUP(G306,_EVENTS_DESCRIPTION_MAP[],2,FALSE)," ",D306," ",VLOOKUP(G306,_EVENTS_DESCRIPTION_MAP[],3,FALSE),".")</f>
        <v>Raised when an existing Mobile WAN Interface is disabled. This does not necessarily result from a configuration change of the administrative state field, but rather when it becomes operationally inactive or fails to start.</v>
      </c>
    </row>
    <row r="307" spans="1:12" x14ac:dyDescent="0.25">
      <c r="A307" s="40">
        <f>VLOOKUP(C307,_RESOURCE_MAP[],3,FALSE)</f>
        <v>3</v>
      </c>
      <c r="B307" s="25" t="str">
        <f>IFERROR(VLOOKUP(C307,_PACKAGES_MAP[],3,FALSE),"-")</f>
        <v>-</v>
      </c>
      <c r="C307" s="27" t="s">
        <v>88</v>
      </c>
      <c r="D307" s="39" t="str">
        <f>VLOOKUP(C307,_RESOURCE_MAP[],2,FALSE)</f>
        <v>Mobile WAN Interface</v>
      </c>
      <c r="E307" s="26">
        <f t="shared" si="19"/>
        <v>3</v>
      </c>
      <c r="F307" s="39" t="str">
        <f t="shared" si="16"/>
        <v>INTERFACES_PHYSICAL_NETWORK_WAN_MOBILE_</v>
      </c>
      <c r="G307" s="39" t="s">
        <v>441</v>
      </c>
      <c r="H307" s="39" t="str">
        <f t="shared" si="17"/>
        <v>INTERFACES_PHYSICAL_NETWORK_WAN_MOBILE_DISCONNECTED</v>
      </c>
      <c r="I307" s="42" t="s">
        <v>1</v>
      </c>
      <c r="J307" s="39" t="s">
        <v>1</v>
      </c>
      <c r="K307" s="39" t="str">
        <f t="shared" si="18"/>
        <v>{
  "Header": {
    "Code": 3,
    "Name": "INTERFACES_PHYSICAL_NETWORK_WAN_MOBILE_DISCONNECTED"
  }
}</v>
      </c>
      <c r="L307" s="88" t="str">
        <f>CONCATENATE("Raised when ",VLOOKUP(G307,_EVENTS_DESCRIPTION_MAP[],2,FALSE)," ",D307," ",VLOOKUP(G307,_EVENTS_DESCRIPTION_MAP[],3,FALSE),".")</f>
        <v>Raised when a Mobile WAN Interface disconnects.</v>
      </c>
    </row>
    <row r="308" spans="1:12" x14ac:dyDescent="0.25">
      <c r="A308" s="40">
        <f>VLOOKUP(C308,_RESOURCE_MAP[],3,FALSE)</f>
        <v>3</v>
      </c>
      <c r="B308" s="25" t="str">
        <f>IFERROR(VLOOKUP(C308,_PACKAGES_MAP[],3,FALSE),"-")</f>
        <v>-</v>
      </c>
      <c r="C308" s="27" t="s">
        <v>88</v>
      </c>
      <c r="D308" s="39" t="str">
        <f>VLOOKUP(C308,_RESOURCE_MAP[],2,FALSE)</f>
        <v>Mobile WAN Interface</v>
      </c>
      <c r="E308" s="26">
        <f t="shared" si="19"/>
        <v>4</v>
      </c>
      <c r="F308" s="39" t="str">
        <f t="shared" si="16"/>
        <v>INTERFACES_PHYSICAL_NETWORK_WAN_MOBILE_</v>
      </c>
      <c r="G308" s="39" t="s">
        <v>372</v>
      </c>
      <c r="H308" s="39" t="str">
        <f t="shared" si="17"/>
        <v>INTERFACES_PHYSICAL_NETWORK_WAN_MOBILE_ENABLED</v>
      </c>
      <c r="I308" s="42" t="s">
        <v>1</v>
      </c>
      <c r="J308" s="39" t="s">
        <v>1</v>
      </c>
      <c r="K308" s="39" t="str">
        <f t="shared" si="18"/>
        <v>{
  "Header": {
    "Code": 4,
    "Name": "INTERFACES_PHYSICAL_NETWORK_WAN_MOBILE_ENABLED"
  }
}</v>
      </c>
      <c r="L308" s="88" t="str">
        <f>CONCATENATE("Raised when ",VLOOKUP(G308,_EVENTS_DESCRIPTION_MAP[],2,FALSE)," ",D308," ",VLOOKUP(G308,_EVENTS_DESCRIPTION_MAP[],3,FALSE),".")</f>
        <v>Raised when an existing Mobile WAN Interface is enabled. This does not necessarily result from a configuration change of the administrative state field, but rather when it becomes operationally active.</v>
      </c>
    </row>
    <row r="309" spans="1:12" x14ac:dyDescent="0.25">
      <c r="A309" s="40">
        <f>VLOOKUP(C309,_RESOURCE_MAP[],3,FALSE)</f>
        <v>3</v>
      </c>
      <c r="B309" s="25" t="str">
        <f>IFERROR(VLOOKUP(C309,_PACKAGES_MAP[],3,FALSE),"-")</f>
        <v>-</v>
      </c>
      <c r="C309" s="27" t="s">
        <v>88</v>
      </c>
      <c r="D309" s="39" t="str">
        <f>VLOOKUP(C309,_RESOURCE_MAP[],2,FALSE)</f>
        <v>Mobile WAN Interface</v>
      </c>
      <c r="E309" s="26">
        <f t="shared" si="19"/>
        <v>5</v>
      </c>
      <c r="F309" s="39" t="str">
        <f t="shared" si="16"/>
        <v>INTERFACES_PHYSICAL_NETWORK_WAN_MOBILE_</v>
      </c>
      <c r="G309" s="39" t="s">
        <v>370</v>
      </c>
      <c r="H309" s="39" t="str">
        <f t="shared" si="17"/>
        <v>INTERFACES_PHYSICAL_NETWORK_WAN_MOBILE_MODIFIED</v>
      </c>
      <c r="I309" s="42" t="s">
        <v>1</v>
      </c>
      <c r="J309" s="39" t="s">
        <v>1</v>
      </c>
      <c r="K309" s="39" t="str">
        <f t="shared" si="18"/>
        <v>{
  "Header": {
    "Code": 5,
    "Name": "INTERFACES_PHYSICAL_NETWORK_WAN_MOBILE_MODIFIED"
  }
}</v>
      </c>
      <c r="L309" s="88" t="str">
        <f>CONCATENATE("Raised when ",VLOOKUP(G309,_EVENTS_DESCRIPTION_MAP[],2,FALSE)," ",D309," ",VLOOKUP(G309,_EVENTS_DESCRIPTION_MAP[],3,FALSE),".")</f>
        <v>Raised when an existing Mobile WAN Interface is modified. Updating the administrative state should also result in the event being triggered.</v>
      </c>
    </row>
    <row r="310" spans="1:12" x14ac:dyDescent="0.25">
      <c r="A310" s="40">
        <f>VLOOKUP(C310,_RESOURCE_MAP[],3,FALSE)</f>
        <v>3</v>
      </c>
      <c r="B310" s="25" t="str">
        <f>IFERROR(VLOOKUP(C310,_PACKAGES_MAP[],3,FALSE),"-")</f>
        <v>-</v>
      </c>
      <c r="C310" s="27" t="s">
        <v>88</v>
      </c>
      <c r="D310" s="39" t="str">
        <f>VLOOKUP(C310,_RESOURCE_MAP[],2,FALSE)</f>
        <v>Mobile WAN Interface</v>
      </c>
      <c r="E310" s="26">
        <f t="shared" si="19"/>
        <v>6</v>
      </c>
      <c r="F310" s="39" t="str">
        <f t="shared" si="16"/>
        <v>INTERFACES_PHYSICAL_NETWORK_WAN_MOBILE_</v>
      </c>
      <c r="G310" s="39" t="s">
        <v>471</v>
      </c>
      <c r="H310" s="39" t="str">
        <f t="shared" si="17"/>
        <v>INTERFACES_PHYSICAL_NETWORK_WAN_MOBILE_SIGNAL_STRENGTH_BELLOW_MINIMUM_THRESHOLD</v>
      </c>
      <c r="I310" s="42" t="s">
        <v>1</v>
      </c>
      <c r="J310" s="39" t="s">
        <v>1</v>
      </c>
      <c r="K310" s="39" t="str">
        <f t="shared" si="18"/>
        <v>{
  "Header": {
    "Code": 6,
    "Name": "INTERFACES_PHYSICAL_NETWORK_WAN_MOBILE_SIGNAL_STRENGTH_BELLOW_MINIMUM_THRESHOLD"
  }
}</v>
      </c>
      <c r="L310" s="88" t="str">
        <f>CONCATENATE("Raised when ",VLOOKUP(G310,_EVENTS_DESCRIPTION_MAP[],2,FALSE)," ",D310," ",VLOOKUP(G310,_EVENTS_DESCRIPTION_MAP[],3,FALSE),".")</f>
        <v>Raised when the Mobile WAN Interface signal strength is bellowed the minimum set threshold.</v>
      </c>
    </row>
    <row r="311" spans="1:12" x14ac:dyDescent="0.25">
      <c r="A311" s="40">
        <f>VLOOKUP(C311,_RESOURCE_MAP[],3,FALSE)</f>
        <v>3</v>
      </c>
      <c r="B311" s="25" t="str">
        <f>IFERROR(VLOOKUP(C311,_PACKAGES_MAP[],3,FALSE),"-")</f>
        <v>-</v>
      </c>
      <c r="C311" s="27" t="s">
        <v>88</v>
      </c>
      <c r="D311" s="39" t="str">
        <f>VLOOKUP(C311,_RESOURCE_MAP[],2,FALSE)</f>
        <v>Mobile WAN Interface</v>
      </c>
      <c r="E311" s="26">
        <f t="shared" si="19"/>
        <v>7</v>
      </c>
      <c r="F311" s="39" t="str">
        <f t="shared" ref="F311:F347" si="20">CONCATENATE(SUBSTITUTE(UPPER(C311),".","_"),"_")</f>
        <v>INTERFACES_PHYSICAL_NETWORK_WAN_MOBILE_</v>
      </c>
      <c r="G311" s="39" t="s">
        <v>472</v>
      </c>
      <c r="H311" s="39" t="str">
        <f t="shared" ref="H311:H347" si="21">CONCATENATE(F311,G311)</f>
        <v>INTERFACES_PHYSICAL_NETWORK_WAN_MOBILE_SIM_CARD_INSERTED</v>
      </c>
      <c r="I311" s="42" t="s">
        <v>1</v>
      </c>
      <c r="J311" s="39" t="s">
        <v>1</v>
      </c>
      <c r="K311" s="39" t="str">
        <f t="shared" si="18"/>
        <v>{
  "Header": {
    "Code": 7,
    "Name": "INTERFACES_PHYSICAL_NETWORK_WAN_MOBILE_SIM_CARD_INSERTED"
  }
}</v>
      </c>
      <c r="L311" s="88" t="str">
        <f>CONCATENATE("Raised when ",VLOOKUP(G311,_EVENTS_DESCRIPTION_MAP[],2,FALSE)," ",D311," ",VLOOKUP(G311,_EVENTS_DESCRIPTION_MAP[],3,FALSE),".")</f>
        <v>Raised when the Mobile WAN Interface SIM Card is inserted.</v>
      </c>
    </row>
    <row r="312" spans="1:12" x14ac:dyDescent="0.25">
      <c r="A312" s="40">
        <f>VLOOKUP(C312,_RESOURCE_MAP[],3,FALSE)</f>
        <v>3</v>
      </c>
      <c r="B312" s="25" t="str">
        <f>IFERROR(VLOOKUP(C312,_PACKAGES_MAP[],3,FALSE),"-")</f>
        <v>-</v>
      </c>
      <c r="C312" s="27" t="s">
        <v>88</v>
      </c>
      <c r="D312" s="39" t="str">
        <f>VLOOKUP(C312,_RESOURCE_MAP[],2,FALSE)</f>
        <v>Mobile WAN Interface</v>
      </c>
      <c r="E312" s="26">
        <f t="shared" si="19"/>
        <v>8</v>
      </c>
      <c r="F312" s="39" t="str">
        <f t="shared" si="20"/>
        <v>INTERFACES_PHYSICAL_NETWORK_WAN_MOBILE_</v>
      </c>
      <c r="G312" s="39" t="s">
        <v>473</v>
      </c>
      <c r="H312" s="39" t="str">
        <f t="shared" si="21"/>
        <v>INTERFACES_PHYSICAL_NETWORK_WAN_MOBILE_SIM_CARD_REMOVED</v>
      </c>
      <c r="I312" s="42" t="s">
        <v>1</v>
      </c>
      <c r="J312" s="39" t="s">
        <v>1</v>
      </c>
      <c r="K312" s="39" t="str">
        <f t="shared" ref="K312:K347" si="22">CONCATENATE("{
  ""Header"": {
    ""Code"": ",E312,",
    ""Name"": """,H312,"""",IF(I312="-","",CONCATENATE(",
    ""Reason"": """, LEFT(I312, SEARCH(",",I312,1)-1),"""")),"
  }",IF(J312="-","
}",CONCATENATE(",
  ""Body"": ",SUBSTITUTE(J312,"
","
  "),"
}")))</f>
        <v>{
  "Header": {
    "Code": 8,
    "Name": "INTERFACES_PHYSICAL_NETWORK_WAN_MOBILE_SIM_CARD_REMOVED"
  }
}</v>
      </c>
      <c r="L312" s="88" t="str">
        <f>CONCATENATE("Raised when ",VLOOKUP(G312,_EVENTS_DESCRIPTION_MAP[],2,FALSE)," ",D312," ",VLOOKUP(G312,_EVENTS_DESCRIPTION_MAP[],3,FALSE),".")</f>
        <v>Raised when the Mobile WAN Interface SIM Card is removed.</v>
      </c>
    </row>
    <row r="313" spans="1:12" x14ac:dyDescent="0.25">
      <c r="A313" s="40">
        <f>VLOOKUP(C313,_RESOURCE_MAP[],3,FALSE)</f>
        <v>3</v>
      </c>
      <c r="B313" s="25" t="str">
        <f>IFERROR(VLOOKUP(C313,_PACKAGES_MAP[],3,FALSE),"-")</f>
        <v>-</v>
      </c>
      <c r="C313" s="27" t="s">
        <v>90</v>
      </c>
      <c r="D313" s="39" t="str">
        <f>VLOOKUP(C313,_RESOURCE_MAP[],2,FALSE)</f>
        <v>xDSL WAN Interface</v>
      </c>
      <c r="E313" s="26">
        <f t="shared" si="19"/>
        <v>1</v>
      </c>
      <c r="F313" s="39" t="str">
        <f t="shared" si="20"/>
        <v>INTERFACES_PHYSICAL_NETWORK_WAN_XDSL_</v>
      </c>
      <c r="G313" s="39" t="s">
        <v>440</v>
      </c>
      <c r="H313" s="39" t="str">
        <f t="shared" si="21"/>
        <v>INTERFACES_PHYSICAL_NETWORK_WAN_XDSL_CONNECTED</v>
      </c>
      <c r="I313" s="42" t="s">
        <v>1</v>
      </c>
      <c r="J313" s="39" t="s">
        <v>1</v>
      </c>
      <c r="K313" s="39" t="str">
        <f t="shared" si="22"/>
        <v>{
  "Header": {
    "Code": 1,
    "Name": "INTERFACES_PHYSICAL_NETWORK_WAN_XDSL_CONNECTED"
  }
}</v>
      </c>
      <c r="L313" s="88" t="str">
        <f>CONCATENATE("Raised when ",VLOOKUP(G313,_EVENTS_DESCRIPTION_MAP[],2,FALSE)," ",D313," ",VLOOKUP(G313,_EVENTS_DESCRIPTION_MAP[],3,FALSE),".")</f>
        <v>Raised when a xDSL WAN Interface connects.</v>
      </c>
    </row>
    <row r="314" spans="1:12" x14ac:dyDescent="0.25">
      <c r="A314" s="40">
        <f>VLOOKUP(C314,_RESOURCE_MAP[],3,FALSE)</f>
        <v>3</v>
      </c>
      <c r="B314" s="25" t="str">
        <f>IFERROR(VLOOKUP(C314,_PACKAGES_MAP[],3,FALSE),"-")</f>
        <v>-</v>
      </c>
      <c r="C314" s="27" t="s">
        <v>90</v>
      </c>
      <c r="D314" s="39" t="str">
        <f>VLOOKUP(C314,_RESOURCE_MAP[],2,FALSE)</f>
        <v>xDSL WAN Interface</v>
      </c>
      <c r="E314" s="26">
        <f t="shared" si="19"/>
        <v>2</v>
      </c>
      <c r="F314" s="39" t="str">
        <f t="shared" si="20"/>
        <v>INTERFACES_PHYSICAL_NETWORK_WAN_XDSL_</v>
      </c>
      <c r="G314" s="39" t="s">
        <v>373</v>
      </c>
      <c r="H314" s="39" t="str">
        <f t="shared" si="21"/>
        <v>INTERFACES_PHYSICAL_NETWORK_WAN_XDSL_DISABLED</v>
      </c>
      <c r="I314" s="42" t="s">
        <v>1</v>
      </c>
      <c r="J314" s="39" t="s">
        <v>1</v>
      </c>
      <c r="K314" s="39" t="str">
        <f t="shared" si="22"/>
        <v>{
  "Header": {
    "Code": 2,
    "Name": "INTERFACES_PHYSICAL_NETWORK_WAN_XDSL_DISABLED"
  }
}</v>
      </c>
      <c r="L314" s="88" t="str">
        <f>CONCATENATE("Raised when ",VLOOKUP(G314,_EVENTS_DESCRIPTION_MAP[],2,FALSE)," ",D314," ",VLOOKUP(G314,_EVENTS_DESCRIPTION_MAP[],3,FALSE),".")</f>
        <v>Raised when an existing xDSL WAN Interface is disabled. This does not necessarily result from a configuration change of the administrative state field, but rather when it becomes operationally inactive or fails to start.</v>
      </c>
    </row>
    <row r="315" spans="1:12" x14ac:dyDescent="0.25">
      <c r="A315" s="40">
        <f>VLOOKUP(C315,_RESOURCE_MAP[],3,FALSE)</f>
        <v>3</v>
      </c>
      <c r="B315" s="25" t="str">
        <f>IFERROR(VLOOKUP(C315,_PACKAGES_MAP[],3,FALSE),"-")</f>
        <v>-</v>
      </c>
      <c r="C315" s="27" t="s">
        <v>90</v>
      </c>
      <c r="D315" s="39" t="str">
        <f>VLOOKUP(C315,_RESOURCE_MAP[],2,FALSE)</f>
        <v>xDSL WAN Interface</v>
      </c>
      <c r="E315" s="26">
        <f t="shared" si="19"/>
        <v>3</v>
      </c>
      <c r="F315" s="39" t="str">
        <f t="shared" si="20"/>
        <v>INTERFACES_PHYSICAL_NETWORK_WAN_XDSL_</v>
      </c>
      <c r="G315" s="39" t="s">
        <v>441</v>
      </c>
      <c r="H315" s="39" t="str">
        <f t="shared" si="21"/>
        <v>INTERFACES_PHYSICAL_NETWORK_WAN_XDSL_DISCONNECTED</v>
      </c>
      <c r="I315" s="42" t="s">
        <v>1</v>
      </c>
      <c r="J315" s="39" t="s">
        <v>1</v>
      </c>
      <c r="K315" s="39" t="str">
        <f t="shared" si="22"/>
        <v>{
  "Header": {
    "Code": 3,
    "Name": "INTERFACES_PHYSICAL_NETWORK_WAN_XDSL_DISCONNECTED"
  }
}</v>
      </c>
      <c r="L315" s="88" t="str">
        <f>CONCATENATE("Raised when ",VLOOKUP(G315,_EVENTS_DESCRIPTION_MAP[],2,FALSE)," ",D315," ",VLOOKUP(G315,_EVENTS_DESCRIPTION_MAP[],3,FALSE),".")</f>
        <v>Raised when a xDSL WAN Interface disconnects.</v>
      </c>
    </row>
    <row r="316" spans="1:12" x14ac:dyDescent="0.25">
      <c r="A316" s="40">
        <f>VLOOKUP(C316,_RESOURCE_MAP[],3,FALSE)</f>
        <v>3</v>
      </c>
      <c r="B316" s="25" t="str">
        <f>IFERROR(VLOOKUP(C316,_PACKAGES_MAP[],3,FALSE),"-")</f>
        <v>-</v>
      </c>
      <c r="C316" s="27" t="s">
        <v>90</v>
      </c>
      <c r="D316" s="39" t="str">
        <f>VLOOKUP(C316,_RESOURCE_MAP[],2,FALSE)</f>
        <v>xDSL WAN Interface</v>
      </c>
      <c r="E316" s="26">
        <f t="shared" si="19"/>
        <v>4</v>
      </c>
      <c r="F316" s="39" t="str">
        <f t="shared" si="20"/>
        <v>INTERFACES_PHYSICAL_NETWORK_WAN_XDSL_</v>
      </c>
      <c r="G316" s="39" t="s">
        <v>372</v>
      </c>
      <c r="H316" s="39" t="str">
        <f t="shared" si="21"/>
        <v>INTERFACES_PHYSICAL_NETWORK_WAN_XDSL_ENABLED</v>
      </c>
      <c r="I316" s="42" t="s">
        <v>1</v>
      </c>
      <c r="J316" s="39" t="s">
        <v>1</v>
      </c>
      <c r="K316" s="39" t="str">
        <f t="shared" si="22"/>
        <v>{
  "Header": {
    "Code": 4,
    "Name": "INTERFACES_PHYSICAL_NETWORK_WAN_XDSL_ENABLED"
  }
}</v>
      </c>
      <c r="L316" s="88" t="str">
        <f>CONCATENATE("Raised when ",VLOOKUP(G316,_EVENTS_DESCRIPTION_MAP[],2,FALSE)," ",D316," ",VLOOKUP(G316,_EVENTS_DESCRIPTION_MAP[],3,FALSE),".")</f>
        <v>Raised when an existing xDSL WAN Interface is enabled. This does not necessarily result from a configuration change of the administrative state field, but rather when it becomes operationally active.</v>
      </c>
    </row>
    <row r="317" spans="1:12" x14ac:dyDescent="0.25">
      <c r="A317" s="40">
        <f>VLOOKUP(C317,_RESOURCE_MAP[],3,FALSE)</f>
        <v>3</v>
      </c>
      <c r="B317" s="25" t="str">
        <f>IFERROR(VLOOKUP(C317,_PACKAGES_MAP[],3,FALSE),"-")</f>
        <v>-</v>
      </c>
      <c r="C317" s="27" t="s">
        <v>90</v>
      </c>
      <c r="D317" s="39" t="str">
        <f>VLOOKUP(C317,_RESOURCE_MAP[],2,FALSE)</f>
        <v>xDSL WAN Interface</v>
      </c>
      <c r="E317" s="26">
        <f t="shared" si="19"/>
        <v>5</v>
      </c>
      <c r="F317" s="39" t="str">
        <f t="shared" si="20"/>
        <v>INTERFACES_PHYSICAL_NETWORK_WAN_XDSL_</v>
      </c>
      <c r="G317" s="39" t="s">
        <v>370</v>
      </c>
      <c r="H317" s="39" t="str">
        <f t="shared" si="21"/>
        <v>INTERFACES_PHYSICAL_NETWORK_WAN_XDSL_MODIFIED</v>
      </c>
      <c r="I317" s="42" t="s">
        <v>1</v>
      </c>
      <c r="J317" s="39" t="s">
        <v>1</v>
      </c>
      <c r="K317" s="39" t="str">
        <f t="shared" si="22"/>
        <v>{
  "Header": {
    "Code": 5,
    "Name": "INTERFACES_PHYSICAL_NETWORK_WAN_XDSL_MODIFIED"
  }
}</v>
      </c>
      <c r="L317" s="88" t="str">
        <f>CONCATENATE("Raised when ",VLOOKUP(G317,_EVENTS_DESCRIPTION_MAP[],2,FALSE)," ",D317," ",VLOOKUP(G317,_EVENTS_DESCRIPTION_MAP[],3,FALSE),".")</f>
        <v>Raised when an existing xDSL WAN Interface is modified. Updating the administrative state should also result in the event being triggered.</v>
      </c>
    </row>
    <row r="318" spans="1:12" x14ac:dyDescent="0.25">
      <c r="A318" s="40">
        <f>VLOOKUP(C318,_RESOURCE_MAP[],3,FALSE)</f>
        <v>3</v>
      </c>
      <c r="B318" s="25" t="str">
        <f>IFERROR(VLOOKUP(C318,_PACKAGES_MAP[],3,FALSE),"-")</f>
        <v>-</v>
      </c>
      <c r="C318" s="27" t="s">
        <v>90</v>
      </c>
      <c r="D318" s="39" t="str">
        <f>VLOOKUP(C318,_RESOURCE_MAP[],2,FALSE)</f>
        <v>xDSL WAN Interface</v>
      </c>
      <c r="E318" s="26">
        <f t="shared" si="19"/>
        <v>6</v>
      </c>
      <c r="F318" s="39" t="str">
        <f t="shared" si="20"/>
        <v>INTERFACES_PHYSICAL_NETWORK_WAN_XDSL_</v>
      </c>
      <c r="G318" s="39" t="s">
        <v>470</v>
      </c>
      <c r="H318" s="39" t="str">
        <f t="shared" si="21"/>
        <v>INTERFACES_PHYSICAL_NETWORK_WAN_XDSL_SNR_BELLOW_MINIMUM_THRESHOLD</v>
      </c>
      <c r="I318" s="42" t="s">
        <v>1</v>
      </c>
      <c r="J318" s="39" t="s">
        <v>1</v>
      </c>
      <c r="K318" s="39" t="str">
        <f t="shared" si="22"/>
        <v>{
  "Header": {
    "Code": 6,
    "Name": "INTERFACES_PHYSICAL_NETWORK_WAN_XDSL_SNR_BELLOW_MINIMUM_THRESHOLD"
  }
}</v>
      </c>
      <c r="L318" s="88" t="str">
        <f>CONCATENATE("Raised when ",VLOOKUP(G318,_EVENTS_DESCRIPTION_MAP[],2,FALSE)," ",D318," ",VLOOKUP(G318,_EVENTS_DESCRIPTION_MAP[],3,FALSE),".")</f>
        <v>Raised when the xDSL WAN Interface Line SNR is below the minimum set threshold.</v>
      </c>
    </row>
    <row r="319" spans="1:12" x14ac:dyDescent="0.25">
      <c r="A319" s="40">
        <f>VLOOKUP(C319,_RESOURCE_MAP[],3,FALSE)</f>
        <v>3</v>
      </c>
      <c r="B319" s="25" t="str">
        <f>IFERROR(VLOOKUP(C319,_PACKAGES_MAP[],3,FALSE),"-")</f>
        <v>-</v>
      </c>
      <c r="C319" s="27" t="s">
        <v>91</v>
      </c>
      <c r="D319" s="39" t="str">
        <f>VLOOKUP(C319,_RESOURCE_MAP[],2,FALSE)</f>
        <v>DECT Voice Interface</v>
      </c>
      <c r="E319" s="26">
        <f t="shared" si="19"/>
        <v>1</v>
      </c>
      <c r="F319" s="39" t="str">
        <f t="shared" si="20"/>
        <v>INTERFACES_PHYSICAL_VOICE_DECT_</v>
      </c>
      <c r="G319" s="39" t="s">
        <v>404</v>
      </c>
      <c r="H319" s="39" t="str">
        <f t="shared" si="21"/>
        <v>INTERFACES_PHYSICAL_VOICE_DECT_DEVICE_CONNECTED</v>
      </c>
      <c r="I319" s="42" t="s">
        <v>1</v>
      </c>
      <c r="J319" s="39" t="s">
        <v>1</v>
      </c>
      <c r="K319" s="39" t="str">
        <f t="shared" si="22"/>
        <v>{
  "Header": {
    "Code": 1,
    "Name": "INTERFACES_PHYSICAL_VOICE_DECT_DEVICE_CONNECTED"
  }
}</v>
      </c>
      <c r="L319" s="88" t="str">
        <f>CONCATENATE("Raised when ",VLOOKUP(G319,_EVENTS_DESCRIPTION_MAP[],2,FALSE)," ",D319," ",VLOOKUP(G319,_EVENTS_DESCRIPTION_MAP[],3,FALSE),".")</f>
        <v>Raised when the DECT Voice Interface is connected to a device.</v>
      </c>
    </row>
    <row r="320" spans="1:12" x14ac:dyDescent="0.25">
      <c r="A320" s="40">
        <f>VLOOKUP(C320,_RESOURCE_MAP[],3,FALSE)</f>
        <v>3</v>
      </c>
      <c r="B320" s="25" t="str">
        <f>IFERROR(VLOOKUP(C320,_PACKAGES_MAP[],3,FALSE),"-")</f>
        <v>-</v>
      </c>
      <c r="C320" s="27" t="s">
        <v>91</v>
      </c>
      <c r="D320" s="39" t="str">
        <f>VLOOKUP(C320,_RESOURCE_MAP[],2,FALSE)</f>
        <v>DECT Voice Interface</v>
      </c>
      <c r="E320" s="26">
        <f t="shared" si="19"/>
        <v>2</v>
      </c>
      <c r="F320" s="39" t="str">
        <f t="shared" si="20"/>
        <v>INTERFACES_PHYSICAL_VOICE_DECT_</v>
      </c>
      <c r="G320" s="39" t="s">
        <v>405</v>
      </c>
      <c r="H320" s="39" t="str">
        <f t="shared" si="21"/>
        <v>INTERFACES_PHYSICAL_VOICE_DECT_DEVICE_DISCONNECTED</v>
      </c>
      <c r="I320" s="42" t="s">
        <v>1</v>
      </c>
      <c r="J320" s="39" t="s">
        <v>1</v>
      </c>
      <c r="K320" s="39" t="str">
        <f t="shared" si="22"/>
        <v>{
  "Header": {
    "Code": 2,
    "Name": "INTERFACES_PHYSICAL_VOICE_DECT_DEVICE_DISCONNECTED"
  }
}</v>
      </c>
      <c r="L320" s="88" t="str">
        <f>CONCATENATE("Raised when ",VLOOKUP(G320,_EVENTS_DESCRIPTION_MAP[],2,FALSE)," ",D320," ",VLOOKUP(G320,_EVENTS_DESCRIPTION_MAP[],3,FALSE),".")</f>
        <v>Raised when the DECT Voice Interface is disconnected from a device.</v>
      </c>
    </row>
    <row r="321" spans="1:12" x14ac:dyDescent="0.25">
      <c r="A321" s="40">
        <f>VLOOKUP(C321,_RESOURCE_MAP[],3,FALSE)</f>
        <v>3</v>
      </c>
      <c r="B321" s="25" t="str">
        <f>IFERROR(VLOOKUP(C321,_PACKAGES_MAP[],3,FALSE),"-")</f>
        <v>-</v>
      </c>
      <c r="C321" s="27" t="s">
        <v>91</v>
      </c>
      <c r="D321" s="39" t="str">
        <f>VLOOKUP(C321,_RESOURCE_MAP[],2,FALSE)</f>
        <v>DECT Voice Interface</v>
      </c>
      <c r="E321" s="26">
        <f t="shared" si="19"/>
        <v>3</v>
      </c>
      <c r="F321" s="39" t="str">
        <f t="shared" si="20"/>
        <v>INTERFACES_PHYSICAL_VOICE_DECT_</v>
      </c>
      <c r="G321" s="39" t="s">
        <v>373</v>
      </c>
      <c r="H321" s="39" t="str">
        <f t="shared" si="21"/>
        <v>INTERFACES_PHYSICAL_VOICE_DECT_DISABLED</v>
      </c>
      <c r="I321" s="42" t="s">
        <v>1</v>
      </c>
      <c r="J321" s="39" t="s">
        <v>1</v>
      </c>
      <c r="K321" s="39" t="str">
        <f t="shared" si="22"/>
        <v>{
  "Header": {
    "Code": 3,
    "Name": "INTERFACES_PHYSICAL_VOICE_DECT_DISABLED"
  }
}</v>
      </c>
      <c r="L321" s="88" t="str">
        <f>CONCATENATE("Raised when ",VLOOKUP(G321,_EVENTS_DESCRIPTION_MAP[],2,FALSE)," ",D321," ",VLOOKUP(G321,_EVENTS_DESCRIPTION_MAP[],3,FALSE),".")</f>
        <v>Raised when an existing DECT Voice Interface is disabled. This does not necessarily result from a configuration change of the administrative state field, but rather when it becomes operationally inactive or fails to start.</v>
      </c>
    </row>
    <row r="322" spans="1:12" x14ac:dyDescent="0.25">
      <c r="A322" s="40">
        <f>VLOOKUP(C322,_RESOURCE_MAP[],3,FALSE)</f>
        <v>3</v>
      </c>
      <c r="B322" s="25" t="str">
        <f>IFERROR(VLOOKUP(C322,_PACKAGES_MAP[],3,FALSE),"-")</f>
        <v>-</v>
      </c>
      <c r="C322" s="27" t="s">
        <v>91</v>
      </c>
      <c r="D322" s="39" t="str">
        <f>VLOOKUP(C322,_RESOURCE_MAP[],2,FALSE)</f>
        <v>DECT Voice Interface</v>
      </c>
      <c r="E322" s="26">
        <f t="shared" ref="E322:E347" si="23">IF(C322&lt;&gt;C321,1,E321+1)</f>
        <v>4</v>
      </c>
      <c r="F322" s="39" t="str">
        <f t="shared" si="20"/>
        <v>INTERFACES_PHYSICAL_VOICE_DECT_</v>
      </c>
      <c r="G322" s="39" t="s">
        <v>372</v>
      </c>
      <c r="H322" s="39" t="str">
        <f t="shared" si="21"/>
        <v>INTERFACES_PHYSICAL_VOICE_DECT_ENABLED</v>
      </c>
      <c r="I322" s="42" t="s">
        <v>1</v>
      </c>
      <c r="J322" s="39" t="s">
        <v>1</v>
      </c>
      <c r="K322" s="39" t="str">
        <f t="shared" si="22"/>
        <v>{
  "Header": {
    "Code": 4,
    "Name": "INTERFACES_PHYSICAL_VOICE_DECT_ENABLED"
  }
}</v>
      </c>
      <c r="L322" s="88" t="str">
        <f>CONCATENATE("Raised when ",VLOOKUP(G322,_EVENTS_DESCRIPTION_MAP[],2,FALSE)," ",D322," ",VLOOKUP(G322,_EVENTS_DESCRIPTION_MAP[],3,FALSE),".")</f>
        <v>Raised when an existing DECT Voice Interface is enabled. This does not necessarily result from a configuration change of the administrative state field, but rather when it becomes operationally active.</v>
      </c>
    </row>
    <row r="323" spans="1:12" x14ac:dyDescent="0.25">
      <c r="A323" s="40">
        <f>VLOOKUP(C323,_RESOURCE_MAP[],3,FALSE)</f>
        <v>3</v>
      </c>
      <c r="B323" s="25" t="str">
        <f>IFERROR(VLOOKUP(C323,_PACKAGES_MAP[],3,FALSE),"-")</f>
        <v>-</v>
      </c>
      <c r="C323" s="27" t="s">
        <v>91</v>
      </c>
      <c r="D323" s="39" t="str">
        <f>VLOOKUP(C323,_RESOURCE_MAP[],2,FALSE)</f>
        <v>DECT Voice Interface</v>
      </c>
      <c r="E323" s="26">
        <f t="shared" si="23"/>
        <v>5</v>
      </c>
      <c r="F323" s="39" t="str">
        <f t="shared" si="20"/>
        <v>INTERFACES_PHYSICAL_VOICE_DECT_</v>
      </c>
      <c r="G323" s="39" t="s">
        <v>370</v>
      </c>
      <c r="H323" s="39" t="str">
        <f t="shared" si="21"/>
        <v>INTERFACES_PHYSICAL_VOICE_DECT_MODIFIED</v>
      </c>
      <c r="I323" s="42" t="s">
        <v>1</v>
      </c>
      <c r="J323" s="39" t="s">
        <v>1</v>
      </c>
      <c r="K323" s="39" t="str">
        <f t="shared" si="22"/>
        <v>{
  "Header": {
    "Code": 5,
    "Name": "INTERFACES_PHYSICAL_VOICE_DECT_MODIFIED"
  }
}</v>
      </c>
      <c r="L323" s="88" t="str">
        <f>CONCATENATE("Raised when ",VLOOKUP(G323,_EVENTS_DESCRIPTION_MAP[],2,FALSE)," ",D323," ",VLOOKUP(G323,_EVENTS_DESCRIPTION_MAP[],3,FALSE),".")</f>
        <v>Raised when an existing DECT Voice Interface is modified. Updating the administrative state should also result in the event being triggered.</v>
      </c>
    </row>
    <row r="324" spans="1:12" x14ac:dyDescent="0.25">
      <c r="A324" s="40">
        <f>VLOOKUP(C324,_RESOURCE_MAP[],3,FALSE)</f>
        <v>3</v>
      </c>
      <c r="B324" s="25" t="str">
        <f>IFERROR(VLOOKUP(C324,_PACKAGES_MAP[],3,FALSE),"-")</f>
        <v>-</v>
      </c>
      <c r="C324" s="27" t="s">
        <v>92</v>
      </c>
      <c r="D324" s="39" t="str">
        <f>VLOOKUP(C324,_RESOURCE_MAP[],2,FALSE)</f>
        <v>FXS Voice Interface</v>
      </c>
      <c r="E324" s="26">
        <f t="shared" si="23"/>
        <v>1</v>
      </c>
      <c r="F324" s="39" t="str">
        <f t="shared" si="20"/>
        <v>INTERFACES_PHYSICAL_VOICE_FXS_</v>
      </c>
      <c r="G324" s="39" t="s">
        <v>404</v>
      </c>
      <c r="H324" s="39" t="str">
        <f t="shared" si="21"/>
        <v>INTERFACES_PHYSICAL_VOICE_FXS_DEVICE_CONNECTED</v>
      </c>
      <c r="I324" s="42" t="s">
        <v>1</v>
      </c>
      <c r="J324" s="39" t="s">
        <v>1353</v>
      </c>
      <c r="K324" s="39" t="str">
        <f t="shared" si="22"/>
        <v>{
  "Header": {
    "Code": 1,
    "Name": "INTERFACES_PHYSICAL_VOICE_FXS_DEVICE_CONNECTED"
  },
  "Body": {
    "InterfaceId": "Interfaces.Physical.Voice.FXS.{InterfaceId}"
  }
}</v>
      </c>
      <c r="L324" s="88" t="str">
        <f>CONCATENATE("Raised when ",VLOOKUP(G324,_EVENTS_DESCRIPTION_MAP[],2,FALSE)," ",D324," ",VLOOKUP(G324,_EVENTS_DESCRIPTION_MAP[],3,FALSE),".")</f>
        <v>Raised when the FXS Voice Interface is connected to a device.</v>
      </c>
    </row>
    <row r="325" spans="1:12" x14ac:dyDescent="0.25">
      <c r="A325" s="40">
        <f>VLOOKUP(C325,_RESOURCE_MAP[],3,FALSE)</f>
        <v>3</v>
      </c>
      <c r="B325" s="25" t="str">
        <f>IFERROR(VLOOKUP(C325,_PACKAGES_MAP[],3,FALSE),"-")</f>
        <v>-</v>
      </c>
      <c r="C325" s="27" t="s">
        <v>92</v>
      </c>
      <c r="D325" s="39" t="str">
        <f>VLOOKUP(C325,_RESOURCE_MAP[],2,FALSE)</f>
        <v>FXS Voice Interface</v>
      </c>
      <c r="E325" s="26">
        <f t="shared" si="23"/>
        <v>2</v>
      </c>
      <c r="F325" s="39" t="str">
        <f t="shared" si="20"/>
        <v>INTERFACES_PHYSICAL_VOICE_FXS_</v>
      </c>
      <c r="G325" s="39" t="s">
        <v>405</v>
      </c>
      <c r="H325" s="39" t="str">
        <f t="shared" si="21"/>
        <v>INTERFACES_PHYSICAL_VOICE_FXS_DEVICE_DISCONNECTED</v>
      </c>
      <c r="I325" s="42" t="s">
        <v>1</v>
      </c>
      <c r="J325" s="39" t="s">
        <v>1353</v>
      </c>
      <c r="K325" s="39" t="str">
        <f t="shared" si="22"/>
        <v>{
  "Header": {
    "Code": 2,
    "Name": "INTERFACES_PHYSICAL_VOICE_FXS_DEVICE_DISCONNECTED"
  },
  "Body": {
    "InterfaceId": "Interfaces.Physical.Voice.FXS.{InterfaceId}"
  }
}</v>
      </c>
      <c r="L325" s="88" t="str">
        <f>CONCATENATE("Raised when ",VLOOKUP(G325,_EVENTS_DESCRIPTION_MAP[],2,FALSE)," ",D325," ",VLOOKUP(G325,_EVENTS_DESCRIPTION_MAP[],3,FALSE),".")</f>
        <v>Raised when the FXS Voice Interface is disconnected from a device.</v>
      </c>
    </row>
    <row r="326" spans="1:12" x14ac:dyDescent="0.25">
      <c r="A326" s="40">
        <f>VLOOKUP(C326,_RESOURCE_MAP[],3,FALSE)</f>
        <v>3</v>
      </c>
      <c r="B326" s="25" t="str">
        <f>IFERROR(VLOOKUP(C326,_PACKAGES_MAP[],3,FALSE),"-")</f>
        <v>-</v>
      </c>
      <c r="C326" s="27" t="s">
        <v>92</v>
      </c>
      <c r="D326" s="39" t="str">
        <f>VLOOKUP(C326,_RESOURCE_MAP[],2,FALSE)</f>
        <v>FXS Voice Interface</v>
      </c>
      <c r="E326" s="26">
        <f t="shared" si="23"/>
        <v>3</v>
      </c>
      <c r="F326" s="39" t="str">
        <f t="shared" si="20"/>
        <v>INTERFACES_PHYSICAL_VOICE_FXS_</v>
      </c>
      <c r="G326" s="39" t="s">
        <v>407</v>
      </c>
      <c r="H326" s="39" t="str">
        <f t="shared" si="21"/>
        <v>INTERFACES_PHYSICAL_VOICE_FXS_PORT_DISABLED</v>
      </c>
      <c r="I326" s="42" t="s">
        <v>1</v>
      </c>
      <c r="J326" s="39" t="s">
        <v>1353</v>
      </c>
      <c r="K326" s="39" t="str">
        <f t="shared" si="22"/>
        <v>{
  "Header": {
    "Code": 3,
    "Name": "INTERFACES_PHYSICAL_VOICE_FXS_PORT_DISABLED"
  },
  "Body": {
    "InterfaceId": "Interfaces.Physical.Voice.FXS.{InterfaceId}"
  }
}</v>
      </c>
      <c r="L326" s="88" t="str">
        <f>CONCATENATE("Raised when ",VLOOKUP(G326,_EVENTS_DESCRIPTION_MAP[],2,FALSE)," ",D326," ",VLOOKUP(G326,_EVENTS_DESCRIPTION_MAP[],3,FALSE),".")</f>
        <v>Raised when a FXS Voice Interface Port is disabled. This does not necessarily result from a configuration change of the administrative state field, but rather when it becomes operationally inactive or fails to start.</v>
      </c>
    </row>
    <row r="327" spans="1:12" x14ac:dyDescent="0.25">
      <c r="A327" s="40">
        <f>VLOOKUP(C327,_RESOURCE_MAP[],3,FALSE)</f>
        <v>3</v>
      </c>
      <c r="B327" s="25" t="str">
        <f>IFERROR(VLOOKUP(C327,_PACKAGES_MAP[],3,FALSE),"-")</f>
        <v>-</v>
      </c>
      <c r="C327" s="27" t="s">
        <v>92</v>
      </c>
      <c r="D327" s="39" t="str">
        <f>VLOOKUP(C327,_RESOURCE_MAP[],2,FALSE)</f>
        <v>FXS Voice Interface</v>
      </c>
      <c r="E327" s="26">
        <f t="shared" si="23"/>
        <v>4</v>
      </c>
      <c r="F327" s="39" t="str">
        <f t="shared" si="20"/>
        <v>INTERFACES_PHYSICAL_VOICE_FXS_</v>
      </c>
      <c r="G327" s="39" t="s">
        <v>406</v>
      </c>
      <c r="H327" s="39" t="str">
        <f t="shared" si="21"/>
        <v>INTERFACES_PHYSICAL_VOICE_FXS_PORT_ENABLED</v>
      </c>
      <c r="I327" s="42" t="s">
        <v>1</v>
      </c>
      <c r="J327" s="39" t="s">
        <v>1353</v>
      </c>
      <c r="K327" s="39" t="str">
        <f t="shared" si="22"/>
        <v>{
  "Header": {
    "Code": 4,
    "Name": "INTERFACES_PHYSICAL_VOICE_FXS_PORT_ENABLED"
  },
  "Body": {
    "InterfaceId": "Interfaces.Physical.Voice.FXS.{InterfaceId}"
  }
}</v>
      </c>
      <c r="L327" s="88" t="str">
        <f>CONCATENATE("Raised when ",VLOOKUP(G327,_EVENTS_DESCRIPTION_MAP[],2,FALSE)," ",D327," ",VLOOKUP(G327,_EVENTS_DESCRIPTION_MAP[],3,FALSE),".")</f>
        <v>Raised when a FXS Voice Interface Port is enabled. This does not necessarily result from a configuration change of the administrative state field, but rather when it becomes operationally active.</v>
      </c>
    </row>
    <row r="328" spans="1:12" x14ac:dyDescent="0.25">
      <c r="A328" s="40">
        <f>VLOOKUP(C328,_RESOURCE_MAP[],3,FALSE)</f>
        <v>4</v>
      </c>
      <c r="B328" s="25" t="str">
        <f>IFERROR(VLOOKUP(C328,_PACKAGES_MAP[],3,FALSE),"-")</f>
        <v>-</v>
      </c>
      <c r="C328" s="27" t="s">
        <v>350</v>
      </c>
      <c r="D328" s="39" t="str">
        <f>VLOOKUP(C328,_RESOURCE_MAP[],2,FALSE)</f>
        <v>Button</v>
      </c>
      <c r="E328" s="26">
        <f t="shared" si="23"/>
        <v>1</v>
      </c>
      <c r="F328" s="39" t="str">
        <f t="shared" si="20"/>
        <v>SYSTEM_BUTTONS_</v>
      </c>
      <c r="G328" s="39" t="s">
        <v>403</v>
      </c>
      <c r="H328" s="39" t="str">
        <f t="shared" si="21"/>
        <v>SYSTEM_BUTTONS_CLICKED</v>
      </c>
      <c r="I328" s="42" t="s">
        <v>1</v>
      </c>
      <c r="J328" s="39" t="s">
        <v>1354</v>
      </c>
      <c r="K328" s="39" t="str">
        <f t="shared" si="22"/>
        <v>{
  "Header": {
    "Code": 1,
    "Name": "SYSTEM_BUTTONS_CLICKED"
  },
  "Body": {
    "ButtonId": "System.Buttons.0"
  }
}</v>
      </c>
      <c r="L328" s="88" t="str">
        <f>CONCATENATE("Raised when ",VLOOKUP(G328,_EVENTS_DESCRIPTION_MAP[],2,FALSE)," ",D328," ",VLOOKUP(G328,_EVENTS_DESCRIPTION_MAP[],3,FALSE),".")</f>
        <v>Raised when a Button is clicked.</v>
      </c>
    </row>
    <row r="329" spans="1:12" x14ac:dyDescent="0.25">
      <c r="A329" s="40">
        <f>VLOOKUP(C329,_RESOURCE_MAP[],3,FALSE)</f>
        <v>4</v>
      </c>
      <c r="B329" s="25" t="str">
        <f>IFERROR(VLOOKUP(C329,_PACKAGES_MAP[],3,FALSE),"-")</f>
        <v>-</v>
      </c>
      <c r="C329" s="27" t="s">
        <v>350</v>
      </c>
      <c r="D329" s="39" t="str">
        <f>VLOOKUP(C329,_RESOURCE_MAP[],2,FALSE)</f>
        <v>Button</v>
      </c>
      <c r="E329" s="26">
        <f t="shared" si="23"/>
        <v>2</v>
      </c>
      <c r="F329" s="39" t="str">
        <f t="shared" si="20"/>
        <v>SYSTEM_BUTTONS_</v>
      </c>
      <c r="G329" s="39" t="s">
        <v>365</v>
      </c>
      <c r="H329" s="39" t="str">
        <f t="shared" si="21"/>
        <v>SYSTEM_BUTTONS_PRESSED</v>
      </c>
      <c r="I329" s="42" t="s">
        <v>1</v>
      </c>
      <c r="J329" s="39" t="s">
        <v>1354</v>
      </c>
      <c r="K329" s="39" t="str">
        <f t="shared" si="22"/>
        <v>{
  "Header": {
    "Code": 2,
    "Name": "SYSTEM_BUTTONS_PRESSED"
  },
  "Body": {
    "ButtonId": "System.Buttons.0"
  }
}</v>
      </c>
      <c r="L329" s="88" t="str">
        <f>CONCATENATE("Raised when ",VLOOKUP(G329,_EVENTS_DESCRIPTION_MAP[],2,FALSE)," ",D329," ",VLOOKUP(G329,_EVENTS_DESCRIPTION_MAP[],3,FALSE),".")</f>
        <v>Raised when a Button is pressed.</v>
      </c>
    </row>
    <row r="330" spans="1:12" x14ac:dyDescent="0.25">
      <c r="A330" s="40">
        <f>VLOOKUP(C330,_RESOURCE_MAP[],3,FALSE)</f>
        <v>4</v>
      </c>
      <c r="B330" s="25" t="str">
        <f>IFERROR(VLOOKUP(C330,_PACKAGES_MAP[],3,FALSE),"-")</f>
        <v>-</v>
      </c>
      <c r="C330" s="27" t="s">
        <v>47</v>
      </c>
      <c r="D330" s="39" t="str">
        <f>VLOOKUP(C330,_RESOURCE_MAP[],2,FALSE)</f>
        <v>Firmware Image</v>
      </c>
      <c r="E330" s="26">
        <f t="shared" si="23"/>
        <v>1</v>
      </c>
      <c r="F330" s="39" t="str">
        <f t="shared" si="20"/>
        <v>SYSTEM_FIRMWARE_</v>
      </c>
      <c r="G330" s="27" t="s">
        <v>390</v>
      </c>
      <c r="H330" s="39" t="str">
        <f t="shared" si="21"/>
        <v>SYSTEM_FIRMWARE_IMAGE_DOWNLOAD_COMPLETE</v>
      </c>
      <c r="I330" s="42" t="s">
        <v>1</v>
      </c>
      <c r="J330" s="39" t="s">
        <v>1355</v>
      </c>
      <c r="K330" s="39" t="str">
        <f t="shared" si="22"/>
        <v>{
  "Header": {
    "Code": 1,
    "Name": "SYSTEM_FIRMWARE_IMAGE_DOWNLOAD_COMPLETE"
  },
  "Body": {
    "ImageId": "System.Firmware.Images.0"
  }
}</v>
      </c>
      <c r="L330" s="88" t="str">
        <f>CONCATENATE("Raised when ",VLOOKUP(G330,_EVENTS_DESCRIPTION_MAP[],2,FALSE)," ",D330," ",VLOOKUP(G330,_EVENTS_DESCRIPTION_MAP[],3,FALSE),".")</f>
        <v>Raised when a new Firmware Image Image download is complete.</v>
      </c>
    </row>
    <row r="331" spans="1:12" x14ac:dyDescent="0.25">
      <c r="A331" s="40">
        <f>VLOOKUP(C331,_RESOURCE_MAP[],3,FALSE)</f>
        <v>4</v>
      </c>
      <c r="B331" s="25" t="str">
        <f>IFERROR(VLOOKUP(C331,_PACKAGES_MAP[],3,FALSE),"-")</f>
        <v>-</v>
      </c>
      <c r="C331" s="27" t="s">
        <v>47</v>
      </c>
      <c r="D331" s="39" t="str">
        <f>VLOOKUP(C331,_RESOURCE_MAP[],2,FALSE)</f>
        <v>Firmware Image</v>
      </c>
      <c r="E331" s="26">
        <f t="shared" si="23"/>
        <v>2</v>
      </c>
      <c r="F331" s="39" t="str">
        <f t="shared" si="20"/>
        <v>SYSTEM_FIRMWARE_</v>
      </c>
      <c r="G331" s="27" t="s">
        <v>391</v>
      </c>
      <c r="H331" s="39" t="str">
        <f t="shared" si="21"/>
        <v>SYSTEM_FIRMWARE_IMAGE_DOWNLOAD_FAILED</v>
      </c>
      <c r="I331" s="42" t="s">
        <v>1</v>
      </c>
      <c r="J331" s="39" t="s">
        <v>1355</v>
      </c>
      <c r="K331" s="39" t="str">
        <f t="shared" si="22"/>
        <v>{
  "Header": {
    "Code": 2,
    "Name": "SYSTEM_FIRMWARE_IMAGE_DOWNLOAD_FAILED"
  },
  "Body": {
    "ImageId": "System.Firmware.Images.0"
  }
}</v>
      </c>
      <c r="L331" s="88" t="str">
        <f>CONCATENATE("Raised when ",VLOOKUP(G331,_EVENTS_DESCRIPTION_MAP[],2,FALSE)," ",D331," ",VLOOKUP(G331,_EVENTS_DESCRIPTION_MAP[],3,FALSE),".")</f>
        <v>Raised when a new Firmware Image Image Download fails.</v>
      </c>
    </row>
    <row r="332" spans="1:12" x14ac:dyDescent="0.25">
      <c r="A332" s="40">
        <f>VLOOKUP(C332,_RESOURCE_MAP[],3,FALSE)</f>
        <v>4</v>
      </c>
      <c r="B332" s="25" t="str">
        <f>IFERROR(VLOOKUP(C332,_PACKAGES_MAP[],3,FALSE),"-")</f>
        <v>-</v>
      </c>
      <c r="C332" s="27" t="s">
        <v>47</v>
      </c>
      <c r="D332" s="39" t="str">
        <f>VLOOKUP(C332,_RESOURCE_MAP[],2,FALSE)</f>
        <v>Firmware Image</v>
      </c>
      <c r="E332" s="26">
        <f t="shared" si="23"/>
        <v>3</v>
      </c>
      <c r="F332" s="39" t="str">
        <f t="shared" si="20"/>
        <v>SYSTEM_FIRMWARE_</v>
      </c>
      <c r="G332" s="27" t="s">
        <v>392</v>
      </c>
      <c r="H332" s="39" t="str">
        <f t="shared" si="21"/>
        <v>SYSTEM_FIRMWARE_IMAGE_DOWNLOAD_TIMEOUT</v>
      </c>
      <c r="I332" s="42" t="s">
        <v>1</v>
      </c>
      <c r="J332" s="39" t="s">
        <v>1355</v>
      </c>
      <c r="K332" s="39" t="str">
        <f t="shared" si="22"/>
        <v>{
  "Header": {
    "Code": 3,
    "Name": "SYSTEM_FIRMWARE_IMAGE_DOWNLOAD_TIMEOUT"
  },
  "Body": {
    "ImageId": "System.Firmware.Images.0"
  }
}</v>
      </c>
      <c r="L332" s="88" t="str">
        <f>CONCATENATE("Raised when ",VLOOKUP(G332,_EVENTS_DESCRIPTION_MAP[],2,FALSE)," ",D332," ",VLOOKUP(G332,_EVENTS_DESCRIPTION_MAP[],3,FALSE),".")</f>
        <v>Raised when a new Firmware Image Image Download times out.</v>
      </c>
    </row>
    <row r="333" spans="1:12" x14ac:dyDescent="0.25">
      <c r="A333" s="40">
        <f>VLOOKUP(C333,_RESOURCE_MAP[],3,FALSE)</f>
        <v>4</v>
      </c>
      <c r="B333" s="25" t="str">
        <f>IFERROR(VLOOKUP(C333,_PACKAGES_MAP[],3,FALSE),"-")</f>
        <v>-</v>
      </c>
      <c r="C333" s="27" t="s">
        <v>47</v>
      </c>
      <c r="D333" s="39" t="str">
        <f>VLOOKUP(C333,_RESOURCE_MAP[],2,FALSE)</f>
        <v>Firmware Image</v>
      </c>
      <c r="E333" s="26">
        <f t="shared" si="23"/>
        <v>4</v>
      </c>
      <c r="F333" s="39" t="str">
        <f t="shared" si="20"/>
        <v>SYSTEM_FIRMWARE_</v>
      </c>
      <c r="G333" s="27" t="s">
        <v>393</v>
      </c>
      <c r="H333" s="39" t="str">
        <f t="shared" si="21"/>
        <v>SYSTEM_FIRMWARE_IMAGE_INSTALL_COMPLETE</v>
      </c>
      <c r="I333" s="42" t="s">
        <v>1</v>
      </c>
      <c r="J333" s="39" t="s">
        <v>1355</v>
      </c>
      <c r="K333" s="39" t="str">
        <f t="shared" si="22"/>
        <v>{
  "Header": {
    "Code": 4,
    "Name": "SYSTEM_FIRMWARE_IMAGE_INSTALL_COMPLETE"
  },
  "Body": {
    "ImageId": "System.Firmware.Images.0"
  }
}</v>
      </c>
      <c r="L333" s="88" t="str">
        <f>CONCATENATE("Raised when ",VLOOKUP(G333,_EVENTS_DESCRIPTION_MAP[],2,FALSE)," ",D333," ",VLOOKUP(G333,_EVENTS_DESCRIPTION_MAP[],3,FALSE),".")</f>
        <v>Raised when a new Firmware Image Image Installation is complete.</v>
      </c>
    </row>
    <row r="334" spans="1:12" x14ac:dyDescent="0.25">
      <c r="A334" s="40">
        <f>VLOOKUP(C334,_RESOURCE_MAP[],3,FALSE)</f>
        <v>4</v>
      </c>
      <c r="B334" s="25" t="str">
        <f>IFERROR(VLOOKUP(C334,_PACKAGES_MAP[],3,FALSE),"-")</f>
        <v>-</v>
      </c>
      <c r="C334" s="27" t="s">
        <v>47</v>
      </c>
      <c r="D334" s="39" t="str">
        <f>VLOOKUP(C334,_RESOURCE_MAP[],2,FALSE)</f>
        <v>Firmware Image</v>
      </c>
      <c r="E334" s="26">
        <f t="shared" si="23"/>
        <v>5</v>
      </c>
      <c r="F334" s="39" t="str">
        <f t="shared" si="20"/>
        <v>SYSTEM_FIRMWARE_</v>
      </c>
      <c r="G334" s="27" t="s">
        <v>394</v>
      </c>
      <c r="H334" s="39" t="str">
        <f t="shared" si="21"/>
        <v>SYSTEM_FIRMWARE_IMAGE_INSTALL_FAILED</v>
      </c>
      <c r="I334" s="42" t="s">
        <v>1</v>
      </c>
      <c r="J334" s="39" t="s">
        <v>1355</v>
      </c>
      <c r="K334" s="39" t="str">
        <f t="shared" si="22"/>
        <v>{
  "Header": {
    "Code": 5,
    "Name": "SYSTEM_FIRMWARE_IMAGE_INSTALL_FAILED"
  },
  "Body": {
    "ImageId": "System.Firmware.Images.0"
  }
}</v>
      </c>
      <c r="L334" s="88" t="str">
        <f>CONCATENATE("Raised when ",VLOOKUP(G334,_EVENTS_DESCRIPTION_MAP[],2,FALSE)," ",D334," ",VLOOKUP(G334,_EVENTS_DESCRIPTION_MAP[],3,FALSE),".")</f>
        <v>Raised when a new Firmware Image Image Installation fails.</v>
      </c>
    </row>
    <row r="335" spans="1:12" x14ac:dyDescent="0.25">
      <c r="A335" s="40">
        <f>VLOOKUP(C335,_RESOURCE_MAP[],3,FALSE)</f>
        <v>4</v>
      </c>
      <c r="B335" s="25" t="str">
        <f>IFERROR(VLOOKUP(C335,_PACKAGES_MAP[],3,FALSE),"-")</f>
        <v>-</v>
      </c>
      <c r="C335" s="27" t="s">
        <v>48</v>
      </c>
      <c r="D335" s="39" t="str">
        <f>VLOOKUP(C335,_RESOURCE_MAP[],2,FALSE)</f>
        <v>System Hardware</v>
      </c>
      <c r="E335" s="26">
        <f t="shared" si="23"/>
        <v>1</v>
      </c>
      <c r="F335" s="39" t="str">
        <f t="shared" si="20"/>
        <v>SYSTEM_HARDWARE_</v>
      </c>
      <c r="G335" s="27" t="s">
        <v>395</v>
      </c>
      <c r="H335" s="39" t="str">
        <f t="shared" si="21"/>
        <v>SYSTEM_HARDWARE_BOOT_COMPLETE</v>
      </c>
      <c r="I335" s="42" t="s">
        <v>1</v>
      </c>
      <c r="J335" s="39" t="s">
        <v>1</v>
      </c>
      <c r="K335" s="39" t="str">
        <f t="shared" si="22"/>
        <v>{
  "Header": {
    "Code": 1,
    "Name": "SYSTEM_HARDWARE_BOOT_COMPLETE"
  }
}</v>
      </c>
      <c r="L335" s="88" t="str">
        <f>CONCATENATE("Raised when ",VLOOKUP(G335,_EVENTS_DESCRIPTION_MAP[],2,FALSE)," ",D335," ",VLOOKUP(G335,_EVENTS_DESCRIPTION_MAP[],3,FALSE),".")</f>
        <v>Raised when the System Hardware Boot process completes.</v>
      </c>
    </row>
    <row r="336" spans="1:12" x14ac:dyDescent="0.25">
      <c r="A336" s="40">
        <f>VLOOKUP(C336,_RESOURCE_MAP[],3,FALSE)</f>
        <v>4</v>
      </c>
      <c r="B336" s="25" t="str">
        <f>IFERROR(VLOOKUP(C336,_PACKAGES_MAP[],3,FALSE),"-")</f>
        <v>-</v>
      </c>
      <c r="C336" s="27" t="s">
        <v>48</v>
      </c>
      <c r="D336" s="39" t="str">
        <f>VLOOKUP(C336,_RESOURCE_MAP[],2,FALSE)</f>
        <v>System Hardware</v>
      </c>
      <c r="E336" s="26">
        <f t="shared" si="23"/>
        <v>2</v>
      </c>
      <c r="F336" s="39" t="str">
        <f t="shared" si="20"/>
        <v>SYSTEM_HARDWARE_</v>
      </c>
      <c r="G336" s="27" t="s">
        <v>396</v>
      </c>
      <c r="H336" s="39" t="str">
        <f t="shared" si="21"/>
        <v>SYSTEM_HARDWARE_REBOOT_COLD</v>
      </c>
      <c r="I336" s="42" t="s">
        <v>1</v>
      </c>
      <c r="J336" s="39" t="s">
        <v>1</v>
      </c>
      <c r="K336" s="39" t="str">
        <f t="shared" si="22"/>
        <v>{
  "Header": {
    "Code": 2,
    "Name": "SYSTEM_HARDWARE_REBOOT_COLD"
  }
}</v>
      </c>
      <c r="L336" s="88" t="str">
        <f>CONCATENATE("Raised when ",VLOOKUP(G336,_EVENTS_DESCRIPTION_MAP[],2,FALSE)," ",D336," ",VLOOKUP(G336,_EVENTS_DESCRIPTION_MAP[],3,FALSE),".")</f>
        <v>Raised when the System Hardware Boot process completes (after cold reboot).</v>
      </c>
    </row>
    <row r="337" spans="1:12" x14ac:dyDescent="0.25">
      <c r="A337" s="40">
        <f>VLOOKUP(C337,_RESOURCE_MAP[],3,FALSE)</f>
        <v>4</v>
      </c>
      <c r="B337" s="25" t="str">
        <f>IFERROR(VLOOKUP(C337,_PACKAGES_MAP[],3,FALSE),"-")</f>
        <v>-</v>
      </c>
      <c r="C337" s="27" t="s">
        <v>48</v>
      </c>
      <c r="D337" s="39" t="str">
        <f>VLOOKUP(C337,_RESOURCE_MAP[],2,FALSE)</f>
        <v>System Hardware</v>
      </c>
      <c r="E337" s="26">
        <f t="shared" si="23"/>
        <v>3</v>
      </c>
      <c r="F337" s="39" t="str">
        <f t="shared" si="20"/>
        <v>SYSTEM_HARDWARE_</v>
      </c>
      <c r="G337" s="27" t="s">
        <v>397</v>
      </c>
      <c r="H337" s="39" t="str">
        <f t="shared" si="21"/>
        <v>SYSTEM_HARDWARE_REBOOT_WARM</v>
      </c>
      <c r="I337" s="42" t="s">
        <v>1</v>
      </c>
      <c r="J337" s="39" t="s">
        <v>1</v>
      </c>
      <c r="K337" s="39" t="str">
        <f t="shared" si="22"/>
        <v>{
  "Header": {
    "Code": 3,
    "Name": "SYSTEM_HARDWARE_REBOOT_WARM"
  }
}</v>
      </c>
      <c r="L337" s="88" t="str">
        <f>CONCATENATE("Raised when ",VLOOKUP(G337,_EVENTS_DESCRIPTION_MAP[],2,FALSE)," ",D337," ",VLOOKUP(G337,_EVENTS_DESCRIPTION_MAP[],3,FALSE),".")</f>
        <v>Raised when the System Hardware Boot process completes (after warm reboot).</v>
      </c>
    </row>
    <row r="338" spans="1:12" x14ac:dyDescent="0.25">
      <c r="A338" s="40">
        <f>VLOOKUP(C338,_RESOURCE_MAP[],3,FALSE)</f>
        <v>4</v>
      </c>
      <c r="B338" s="25" t="str">
        <f>IFERROR(VLOOKUP(C338,_PACKAGES_MAP[],3,FALSE),"-")</f>
        <v>-</v>
      </c>
      <c r="C338" s="27" t="s">
        <v>51</v>
      </c>
      <c r="D338" s="39" t="str">
        <f>VLOOKUP(C338,_RESOURCE_MAP[],2,FALSE)</f>
        <v>System Resources</v>
      </c>
      <c r="E338" s="26">
        <f t="shared" si="23"/>
        <v>1</v>
      </c>
      <c r="F338" s="39" t="str">
        <f t="shared" si="20"/>
        <v>SYSTEM_RESOURCES_</v>
      </c>
      <c r="G338" s="27" t="s">
        <v>1438</v>
      </c>
      <c r="H338" s="39" t="str">
        <f t="shared" si="21"/>
        <v>SYSTEM_RESOURCES_CPU_LOAD_MAXIMUM_THRESHOLD_REACHED</v>
      </c>
      <c r="I338" s="42" t="s">
        <v>1</v>
      </c>
      <c r="J338" s="39" t="s">
        <v>1</v>
      </c>
      <c r="K338" s="39" t="str">
        <f t="shared" si="22"/>
        <v>{
  "Header": {
    "Code": 1,
    "Name": "SYSTEM_RESOURCES_CPU_LOAD_MAXIMUM_THRESHOLD_REACHED"
  }
}</v>
      </c>
      <c r="L338" s="88" t="str">
        <f>CONCATENATE("Raised when ",VLOOKUP(G338,_EVENTS_DESCRIPTION_MAP[],2,FALSE)," ",D338," ",VLOOKUP(G338,_EVENTS_DESCRIPTION_MAP[],3,FALSE),".")</f>
        <v>Raised when the System Resources CPU Load has reached the maximum pre-defined threshold.</v>
      </c>
    </row>
    <row r="339" spans="1:12" x14ac:dyDescent="0.25">
      <c r="A339" s="40">
        <f>VLOOKUP(C339,_RESOURCE_MAP[],3,FALSE)</f>
        <v>4</v>
      </c>
      <c r="B339" s="25" t="str">
        <f>IFERROR(VLOOKUP(C339,_PACKAGES_MAP[],3,FALSE),"-")</f>
        <v>-</v>
      </c>
      <c r="C339" s="27" t="s">
        <v>51</v>
      </c>
      <c r="D339" s="39" t="str">
        <f>VLOOKUP(C339,_RESOURCE_MAP[],2,FALSE)</f>
        <v>System Resources</v>
      </c>
      <c r="E339" s="26">
        <f t="shared" si="23"/>
        <v>2</v>
      </c>
      <c r="F339" s="39" t="str">
        <f t="shared" si="20"/>
        <v>SYSTEM_RESOURCES_</v>
      </c>
      <c r="G339" s="27" t="s">
        <v>1437</v>
      </c>
      <c r="H339" s="39" t="str">
        <f t="shared" si="21"/>
        <v>SYSTEM_RESOURCES_CPU_USAGE_MAXIMUM_THRESHOLD_REACHED</v>
      </c>
      <c r="I339" s="42" t="s">
        <v>1</v>
      </c>
      <c r="J339" s="39" t="s">
        <v>1</v>
      </c>
      <c r="K339" s="39" t="str">
        <f t="shared" si="22"/>
        <v>{
  "Header": {
    "Code": 2,
    "Name": "SYSTEM_RESOURCES_CPU_USAGE_MAXIMUM_THRESHOLD_REACHED"
  }
}</v>
      </c>
      <c r="L339" s="88" t="str">
        <f>CONCATENATE("Raised when ",VLOOKUP(G339,_EVENTS_DESCRIPTION_MAP[],2,FALSE)," ",D339," ",VLOOKUP(G339,_EVENTS_DESCRIPTION_MAP[],3,FALSE),".")</f>
        <v>Raised when the System Resources CPU Usage has reached the maximum pre-defined threshold.</v>
      </c>
    </row>
    <row r="340" spans="1:12" x14ac:dyDescent="0.25">
      <c r="A340" s="40">
        <f>VLOOKUP(C340,_RESOURCE_MAP[],3,FALSE)</f>
        <v>4</v>
      </c>
      <c r="B340" s="25" t="str">
        <f>IFERROR(VLOOKUP(C340,_PACKAGES_MAP[],3,FALSE),"-")</f>
        <v>-</v>
      </c>
      <c r="C340" s="27" t="s">
        <v>51</v>
      </c>
      <c r="D340" s="39" t="str">
        <f>VLOOKUP(C340,_RESOURCE_MAP[],2,FALSE)</f>
        <v>System Resources</v>
      </c>
      <c r="E340" s="26">
        <f t="shared" si="23"/>
        <v>3</v>
      </c>
      <c r="F340" s="39" t="str">
        <f t="shared" si="20"/>
        <v>SYSTEM_RESOURCES_</v>
      </c>
      <c r="G340" s="27" t="s">
        <v>1436</v>
      </c>
      <c r="H340" s="39" t="str">
        <f t="shared" si="21"/>
        <v>SYSTEM_RESOURCES_MEMORY_USAGE_MAXIMUM_THRESHOLD_REACHED</v>
      </c>
      <c r="I340" s="42" t="s">
        <v>1</v>
      </c>
      <c r="J340" s="39" t="s">
        <v>1</v>
      </c>
      <c r="K340" s="39" t="str">
        <f t="shared" si="22"/>
        <v>{
  "Header": {
    "Code": 3,
    "Name": "SYSTEM_RESOURCES_MEMORY_USAGE_MAXIMUM_THRESHOLD_REACHED"
  }
}</v>
      </c>
      <c r="L340" s="88" t="str">
        <f>CONCATENATE("Raised when ",VLOOKUP(G340,_EVENTS_DESCRIPTION_MAP[],2,FALSE)," ",D340," ",VLOOKUP(G340,_EVENTS_DESCRIPTION_MAP[],3,FALSE),".")</f>
        <v>Raised when the System Resources Memory Usage has reached the maximum pre-defined threshold.</v>
      </c>
    </row>
    <row r="341" spans="1:12" x14ac:dyDescent="0.25">
      <c r="A341" s="40">
        <f>VLOOKUP(C341,_RESOURCE_MAP[],3,FALSE)</f>
        <v>4</v>
      </c>
      <c r="B341" s="25" t="str">
        <f>IFERROR(VLOOKUP(C341,_PACKAGES_MAP[],3,FALSE),"-")</f>
        <v>-</v>
      </c>
      <c r="C341" s="27" t="s">
        <v>51</v>
      </c>
      <c r="D341" s="39" t="str">
        <f>VLOOKUP(C341,_RESOURCE_MAP[],2,FALSE)</f>
        <v>System Resources</v>
      </c>
      <c r="E341" s="26">
        <f t="shared" si="23"/>
        <v>4</v>
      </c>
      <c r="F341" s="39" t="str">
        <f t="shared" si="20"/>
        <v>SYSTEM_RESOURCES_</v>
      </c>
      <c r="G341" s="27" t="s">
        <v>1435</v>
      </c>
      <c r="H341" s="39" t="str">
        <f t="shared" si="21"/>
        <v>SYSTEM_RESOURCES_STORAGE_USAGE_MAXIMUM_THRESHOLD_REACHED</v>
      </c>
      <c r="I341" s="42" t="s">
        <v>1</v>
      </c>
      <c r="J341" s="39" t="s">
        <v>1</v>
      </c>
      <c r="K341" s="39" t="str">
        <f t="shared" si="22"/>
        <v>{
  "Header": {
    "Code": 4,
    "Name": "SYSTEM_RESOURCES_STORAGE_USAGE_MAXIMUM_THRESHOLD_REACHED"
  }
}</v>
      </c>
      <c r="L341" s="88" t="str">
        <f>CONCATENATE("Raised when ",VLOOKUP(G341,_EVENTS_DESCRIPTION_MAP[],2,FALSE)," ",D341," ",VLOOKUP(G341,_EVENTS_DESCRIPTION_MAP[],3,FALSE),".")</f>
        <v>Raised when the System Resources Storage Usage has reached the maximum pre-defined threshold.</v>
      </c>
    </row>
    <row r="342" spans="1:12" x14ac:dyDescent="0.25">
      <c r="A342" s="40">
        <f>VLOOKUP(C342,_RESOURCE_MAP[],3,FALSE)</f>
        <v>4</v>
      </c>
      <c r="B342" s="25" t="str">
        <f>IFERROR(VLOOKUP(C342,_PACKAGES_MAP[],3,FALSE),"-")</f>
        <v>-</v>
      </c>
      <c r="C342" s="27" t="s">
        <v>51</v>
      </c>
      <c r="D342" s="39" t="str">
        <f>VLOOKUP(C342,_RESOURCE_MAP[],2,FALSE)</f>
        <v>System Resources</v>
      </c>
      <c r="E342" s="26">
        <f t="shared" si="23"/>
        <v>5</v>
      </c>
      <c r="F342" s="39" t="str">
        <f t="shared" si="20"/>
        <v>SYSTEM_RESOURCES_</v>
      </c>
      <c r="G342" s="27" t="s">
        <v>1434</v>
      </c>
      <c r="H342" s="39" t="str">
        <f t="shared" si="21"/>
        <v>SYSTEM_RESOURCES_SWAP_USAGE_MAXIMUM_THRESHOLD_REACHED</v>
      </c>
      <c r="I342" s="42" t="s">
        <v>1</v>
      </c>
      <c r="J342" s="39" t="s">
        <v>1</v>
      </c>
      <c r="K342" s="39" t="str">
        <f t="shared" si="22"/>
        <v>{
  "Header": {
    "Code": 5,
    "Name": "SYSTEM_RESOURCES_SWAP_USAGE_MAXIMUM_THRESHOLD_REACHED"
  }
}</v>
      </c>
      <c r="L342" s="88" t="str">
        <f>CONCATENATE("Raised when ",VLOOKUP(G342,_EVENTS_DESCRIPTION_MAP[],2,FALSE)," ",D342," ",VLOOKUP(G342,_EVENTS_DESCRIPTION_MAP[],3,FALSE),".")</f>
        <v>Raised when the System Resources SWAP Usage has reached the maximum pre-defined threshold.</v>
      </c>
    </row>
    <row r="343" spans="1:12" x14ac:dyDescent="0.25">
      <c r="A343" s="40">
        <f>VLOOKUP(C343,_RESOURCE_MAP[],3,FALSE)</f>
        <v>4</v>
      </c>
      <c r="B343" s="25" t="str">
        <f>IFERROR(VLOOKUP(C343,_PACKAGES_MAP[],3,FALSE),"-")</f>
        <v>-</v>
      </c>
      <c r="C343" s="27" t="s">
        <v>180</v>
      </c>
      <c r="D343" s="39" t="str">
        <f>VLOOKUP(C343,_RESOURCE_MAP[],2,FALSE)</f>
        <v>System Settings</v>
      </c>
      <c r="E343" s="26">
        <f t="shared" si="23"/>
        <v>1</v>
      </c>
      <c r="F343" s="39" t="str">
        <f t="shared" si="20"/>
        <v>SYSTEM_SETTINGS_</v>
      </c>
      <c r="G343" s="27" t="s">
        <v>398</v>
      </c>
      <c r="H343" s="39" t="str">
        <f t="shared" si="21"/>
        <v>SYSTEM_SETTINGS_CONFIGURATION_DOWNLOAD_COMPLETE</v>
      </c>
      <c r="I343" s="42" t="s">
        <v>1</v>
      </c>
      <c r="J343" s="39" t="s">
        <v>1356</v>
      </c>
      <c r="K343" s="39" t="str">
        <f t="shared" si="22"/>
        <v>{
  "Header": {
    "Code": 1,
    "Name": "SYSTEM_SETTINGS_CONFIGURATION_DOWNLOAD_COMPLETE"
  },
  "Body": {
    "ConfigurationId": "System.Settings.Configurations.0"
  }
}</v>
      </c>
      <c r="L343" s="88" t="str">
        <f>CONCATENATE("Raised when ",VLOOKUP(G343,_EVENTS_DESCRIPTION_MAP[],2,FALSE)," ",D343," ",VLOOKUP(G343,_EVENTS_DESCRIPTION_MAP[],3,FALSE),".")</f>
        <v>Raised when a new System Settings Configuration Download is complete.</v>
      </c>
    </row>
    <row r="344" spans="1:12" x14ac:dyDescent="0.25">
      <c r="A344" s="40">
        <f>VLOOKUP(C344,_RESOURCE_MAP[],3,FALSE)</f>
        <v>4</v>
      </c>
      <c r="B344" s="25" t="str">
        <f>IFERROR(VLOOKUP(C344,_PACKAGES_MAP[],3,FALSE),"-")</f>
        <v>-</v>
      </c>
      <c r="C344" s="27" t="s">
        <v>180</v>
      </c>
      <c r="D344" s="39" t="str">
        <f>VLOOKUP(C344,_RESOURCE_MAP[],2,FALSE)</f>
        <v>System Settings</v>
      </c>
      <c r="E344" s="26">
        <f t="shared" si="23"/>
        <v>2</v>
      </c>
      <c r="F344" s="39" t="str">
        <f t="shared" si="20"/>
        <v>SYSTEM_SETTINGS_</v>
      </c>
      <c r="G344" s="27" t="s">
        <v>399</v>
      </c>
      <c r="H344" s="39" t="str">
        <f t="shared" si="21"/>
        <v>SYSTEM_SETTINGS_CONFIGURATION_DOWNLOAD_FAILED</v>
      </c>
      <c r="I344" s="42" t="s">
        <v>1</v>
      </c>
      <c r="J344" s="39" t="s">
        <v>1356</v>
      </c>
      <c r="K344" s="39" t="str">
        <f t="shared" si="22"/>
        <v>{
  "Header": {
    "Code": 2,
    "Name": "SYSTEM_SETTINGS_CONFIGURATION_DOWNLOAD_FAILED"
  },
  "Body": {
    "ConfigurationId": "System.Settings.Configurations.0"
  }
}</v>
      </c>
      <c r="L344" s="88" t="str">
        <f>CONCATENATE("Raised when ",VLOOKUP(G344,_EVENTS_DESCRIPTION_MAP[],2,FALSE)," ",D344," ",VLOOKUP(G344,_EVENTS_DESCRIPTION_MAP[],3,FALSE),".")</f>
        <v>Raised when a new System Settings Configuration Download fails.</v>
      </c>
    </row>
    <row r="345" spans="1:12" x14ac:dyDescent="0.25">
      <c r="A345" s="40">
        <f>VLOOKUP(C345,_RESOURCE_MAP[],3,FALSE)</f>
        <v>4</v>
      </c>
      <c r="B345" s="25" t="str">
        <f>IFERROR(VLOOKUP(C345,_PACKAGES_MAP[],3,FALSE),"-")</f>
        <v>-</v>
      </c>
      <c r="C345" s="27" t="s">
        <v>180</v>
      </c>
      <c r="D345" s="39" t="str">
        <f>VLOOKUP(C345,_RESOURCE_MAP[],2,FALSE)</f>
        <v>System Settings</v>
      </c>
      <c r="E345" s="26">
        <f t="shared" si="23"/>
        <v>3</v>
      </c>
      <c r="F345" s="39" t="str">
        <f t="shared" si="20"/>
        <v>SYSTEM_SETTINGS_</v>
      </c>
      <c r="G345" s="27" t="s">
        <v>400</v>
      </c>
      <c r="H345" s="39" t="str">
        <f t="shared" si="21"/>
        <v>SYSTEM_SETTINGS_CONFIGURATION_DOWNLOAD_TIMEOUT</v>
      </c>
      <c r="I345" s="42" t="s">
        <v>1</v>
      </c>
      <c r="J345" s="39" t="s">
        <v>1356</v>
      </c>
      <c r="K345" s="39" t="str">
        <f t="shared" si="22"/>
        <v>{
  "Header": {
    "Code": 3,
    "Name": "SYSTEM_SETTINGS_CONFIGURATION_DOWNLOAD_TIMEOUT"
  },
  "Body": {
    "ConfigurationId": "System.Settings.Configurations.0"
  }
}</v>
      </c>
      <c r="L345" s="88" t="str">
        <f>CONCATENATE("Raised when ",VLOOKUP(G345,_EVENTS_DESCRIPTION_MAP[],2,FALSE)," ",D345," ",VLOOKUP(G345,_EVENTS_DESCRIPTION_MAP[],3,FALSE),".")</f>
        <v>Raised when a new System Settings Configuration Download has timed out.</v>
      </c>
    </row>
    <row r="346" spans="1:12" x14ac:dyDescent="0.25">
      <c r="A346" s="40">
        <f>VLOOKUP(C346,_RESOURCE_MAP[],3,FALSE)</f>
        <v>4</v>
      </c>
      <c r="B346" s="25" t="str">
        <f>IFERROR(VLOOKUP(C346,_PACKAGES_MAP[],3,FALSE),"-")</f>
        <v>-</v>
      </c>
      <c r="C346" s="27" t="s">
        <v>180</v>
      </c>
      <c r="D346" s="39" t="str">
        <f>VLOOKUP(C346,_RESOURCE_MAP[],2,FALSE)</f>
        <v>System Settings</v>
      </c>
      <c r="E346" s="26">
        <f t="shared" si="23"/>
        <v>4</v>
      </c>
      <c r="F346" s="39" t="str">
        <f t="shared" si="20"/>
        <v>SYSTEM_SETTINGS_</v>
      </c>
      <c r="G346" s="27" t="s">
        <v>401</v>
      </c>
      <c r="H346" s="39" t="str">
        <f t="shared" si="21"/>
        <v>SYSTEM_SETTINGS_CONFIGURATION_LOAD_COMPLETE</v>
      </c>
      <c r="I346" s="42" t="s">
        <v>1</v>
      </c>
      <c r="J346" s="39" t="s">
        <v>1356</v>
      </c>
      <c r="K346" s="39" t="str">
        <f t="shared" si="22"/>
        <v>{
  "Header": {
    "Code": 4,
    "Name": "SYSTEM_SETTINGS_CONFIGURATION_LOAD_COMPLETE"
  },
  "Body": {
    "ConfigurationId": "System.Settings.Configurations.0"
  }
}</v>
      </c>
      <c r="L346" s="88" t="str">
        <f>CONCATENATE("Raised when ",VLOOKUP(G346,_EVENTS_DESCRIPTION_MAP[],2,FALSE)," ",D346," ",VLOOKUP(G346,_EVENTS_DESCRIPTION_MAP[],3,FALSE),".")</f>
        <v>Raised when a new System Settings Configuration has been loaded.</v>
      </c>
    </row>
    <row r="347" spans="1:12" x14ac:dyDescent="0.25">
      <c r="A347" s="89">
        <f>VLOOKUP(C347,_RESOURCE_MAP[],3,FALSE)</f>
        <v>4</v>
      </c>
      <c r="B347" s="68" t="str">
        <f>IFERROR(VLOOKUP(C347,_PACKAGES_MAP[],3,FALSE),"-")</f>
        <v>-</v>
      </c>
      <c r="C347" s="70" t="s">
        <v>180</v>
      </c>
      <c r="D347" s="90" t="str">
        <f>VLOOKUP(C347,_RESOURCE_MAP[],2,FALSE)</f>
        <v>System Settings</v>
      </c>
      <c r="E347" s="26">
        <f t="shared" si="23"/>
        <v>5</v>
      </c>
      <c r="F347" s="90" t="str">
        <f t="shared" si="20"/>
        <v>SYSTEM_SETTINGS_</v>
      </c>
      <c r="G347" s="70" t="s">
        <v>402</v>
      </c>
      <c r="H347" s="90" t="str">
        <f t="shared" si="21"/>
        <v>SYSTEM_SETTINGS_CONFIGURATION_LOAD_FAILED</v>
      </c>
      <c r="I347" s="91" t="s">
        <v>1</v>
      </c>
      <c r="J347" s="90" t="s">
        <v>1356</v>
      </c>
      <c r="K347" s="90" t="str">
        <f t="shared" si="22"/>
        <v>{
  "Header": {
    "Code": 5,
    "Name": "SYSTEM_SETTINGS_CONFIGURATION_LOAD_FAILED"
  },
  "Body": {
    "ConfigurationId": "System.Settings.Configurations.0"
  }
}</v>
      </c>
      <c r="L347" s="92" t="str">
        <f>CONCATENATE("Raised when ",VLOOKUP(G347,_EVENTS_DESCRIPTION_MAP[],2,FALSE)," ",D347," ",VLOOKUP(G347,_EVENTS_DESCRIPTION_MAP[],3,FALSE),".")</f>
        <v>Raised when a new System Settings Configuration has failed to load.</v>
      </c>
    </row>
  </sheetData>
  <sortState ref="A2:N358">
    <sortCondition ref="A2:A358"/>
    <sortCondition ref="C2:C358"/>
  </sortState>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Change-Log</vt:lpstr>
      <vt:lpstr>Objects &amp; Methods</vt:lpstr>
      <vt:lpstr>Parameters</vt:lpstr>
      <vt:lpstr>_Resource_Map</vt:lpstr>
      <vt:lpstr>_Methods_Description_Map</vt:lpstr>
      <vt:lpstr>_Packages_Map</vt:lpstr>
      <vt:lpstr>_Fields_Description_Map</vt:lpstr>
      <vt:lpstr>Data Types</vt:lpstr>
      <vt:lpstr>Events</vt:lpstr>
      <vt:lpstr>ToC</vt:lpstr>
      <vt:lpstr>Response Codes</vt:lpstr>
      <vt:lpstr>_Events_Description_Map</vt:lpstr>
    </vt:vector>
  </TitlesOfParts>
  <Manager/>
  <Company>Vodafone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Freitas, João, Vodafone Group (External)</dc:creator>
  <cp:keywords/>
  <dc:description/>
  <cp:lastModifiedBy>Freitas, Joao, Vodafone Group</cp:lastModifiedBy>
  <cp:revision/>
  <dcterms:created xsi:type="dcterms:W3CDTF">2017-08-24T16:22:20Z</dcterms:created>
  <dcterms:modified xsi:type="dcterms:W3CDTF">2019-01-29T15:26:39Z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da11e7-ad83-4459-98c6-12a88e2eac78_Enabled">
    <vt:lpwstr>True</vt:lpwstr>
  </property>
  <property fmtid="{D5CDD505-2E9C-101B-9397-08002B2CF9AE}" pid="3" name="MSIP_Label_17da11e7-ad83-4459-98c6-12a88e2eac78_SiteId">
    <vt:lpwstr>68283f3b-8487-4c86-adb3-a5228f18b893</vt:lpwstr>
  </property>
  <property fmtid="{D5CDD505-2E9C-101B-9397-08002B2CF9AE}" pid="4" name="MSIP_Label_17da11e7-ad83-4459-98c6-12a88e2eac78_Owner">
    <vt:lpwstr>joao.freitas@vodafone.com</vt:lpwstr>
  </property>
  <property fmtid="{D5CDD505-2E9C-101B-9397-08002B2CF9AE}" pid="5" name="MSIP_Label_17da11e7-ad83-4459-98c6-12a88e2eac78_SetDate">
    <vt:lpwstr>2018-12-12T17:11:39.6394534Z</vt:lpwstr>
  </property>
  <property fmtid="{D5CDD505-2E9C-101B-9397-08002B2CF9AE}" pid="6" name="MSIP_Label_17da11e7-ad83-4459-98c6-12a88e2eac78_Name">
    <vt:lpwstr>Non-Vodafone</vt:lpwstr>
  </property>
  <property fmtid="{D5CDD505-2E9C-101B-9397-08002B2CF9AE}" pid="7" name="MSIP_Label_17da11e7-ad83-4459-98c6-12a88e2eac78_Application">
    <vt:lpwstr>Microsoft Azure Information Protection</vt:lpwstr>
  </property>
  <property fmtid="{D5CDD505-2E9C-101B-9397-08002B2CF9AE}" pid="8" name="MSIP_Label_17da11e7-ad83-4459-98c6-12a88e2eac78_Extended_MSFT_Method">
    <vt:lpwstr>Manual</vt:lpwstr>
  </property>
  <property fmtid="{D5CDD505-2E9C-101B-9397-08002B2CF9AE}" pid="9" name="Sensitivity">
    <vt:lpwstr>Non-Vodafone</vt:lpwstr>
  </property>
</Properties>
</file>