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D9183964-F03C-4F5D-B10B-D48DFB1FC342}" xr6:coauthVersionLast="43" xr6:coauthVersionMax="43" xr10:uidLastSave="{00000000-0000-0000-0000-000000000000}"/>
  <bookViews>
    <workbookView xWindow="22932" yWindow="-108" windowWidth="30936" windowHeight="16776" xr2:uid="{00000000-000D-0000-FFFF-FFFF00000000}"/>
  </bookViews>
  <sheets>
    <sheet name="статусы заявок" sheetId="4" r:id="rId1"/>
  </sheets>
  <definedNames>
    <definedName name="_xlnm._FilterDatabase" localSheetId="0" hidden="1">'статусы заявок'!$A$1:$B$1000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507" i="4" l="1"/>
  <c r="A506" i="4"/>
  <c r="A505" i="4"/>
  <c r="A504" i="4"/>
  <c r="A503" i="4"/>
  <c r="A502" i="4"/>
  <c r="A501" i="4"/>
  <c r="A500" i="4"/>
  <c r="A499" i="4"/>
  <c r="A498" i="4"/>
  <c r="A497" i="4"/>
  <c r="A496" i="4"/>
  <c r="A495" i="4"/>
  <c r="A494" i="4"/>
  <c r="A493" i="4"/>
  <c r="A492" i="4"/>
  <c r="A491" i="4"/>
  <c r="A490" i="4"/>
  <c r="A489" i="4"/>
  <c r="A488" i="4"/>
  <c r="A487" i="4"/>
  <c r="A486" i="4"/>
  <c r="A485" i="4"/>
  <c r="A484" i="4"/>
  <c r="A483" i="4"/>
  <c r="A482" i="4"/>
  <c r="A481" i="4"/>
  <c r="A480" i="4"/>
  <c r="A479" i="4"/>
  <c r="A478" i="4"/>
  <c r="A477" i="4"/>
  <c r="A476" i="4"/>
  <c r="A475" i="4"/>
  <c r="A474" i="4"/>
  <c r="A473" i="4"/>
  <c r="A472" i="4"/>
  <c r="A471" i="4"/>
  <c r="A470" i="4"/>
  <c r="A469" i="4"/>
  <c r="A468" i="4"/>
  <c r="A467" i="4"/>
  <c r="A466" i="4"/>
  <c r="A465" i="4"/>
  <c r="A464" i="4"/>
  <c r="A463" i="4"/>
  <c r="A462" i="4"/>
  <c r="A461" i="4"/>
  <c r="A460" i="4"/>
  <c r="A459" i="4"/>
  <c r="A458" i="4"/>
  <c r="A457" i="4"/>
  <c r="A456" i="4"/>
  <c r="A455" i="4"/>
  <c r="A454" i="4"/>
  <c r="A453" i="4"/>
  <c r="A452" i="4"/>
  <c r="A451" i="4"/>
  <c r="A450" i="4"/>
  <c r="A449" i="4"/>
  <c r="A448" i="4"/>
  <c r="A447" i="4"/>
  <c r="A446" i="4"/>
  <c r="A445" i="4"/>
  <c r="A444" i="4"/>
  <c r="A443" i="4"/>
  <c r="A442" i="4"/>
  <c r="A441" i="4"/>
  <c r="A440" i="4"/>
  <c r="A439" i="4"/>
  <c r="A438" i="4"/>
  <c r="A437" i="4"/>
  <c r="A436" i="4"/>
  <c r="A435" i="4"/>
  <c r="A434" i="4"/>
  <c r="A433" i="4"/>
  <c r="A432" i="4"/>
  <c r="A431" i="4"/>
  <c r="A430" i="4"/>
  <c r="A429" i="4"/>
  <c r="A428" i="4"/>
  <c r="A427" i="4"/>
  <c r="A426" i="4"/>
  <c r="A425" i="4"/>
  <c r="A424" i="4"/>
  <c r="A423" i="4"/>
  <c r="A422" i="4"/>
  <c r="A421" i="4"/>
  <c r="A420" i="4"/>
  <c r="A419" i="4"/>
  <c r="A418" i="4"/>
  <c r="A417" i="4"/>
  <c r="A416" i="4"/>
  <c r="A415" i="4"/>
  <c r="A414" i="4"/>
  <c r="A413" i="4"/>
  <c r="A412" i="4"/>
  <c r="A411" i="4"/>
  <c r="A410" i="4"/>
  <c r="A409" i="4"/>
  <c r="A408" i="4"/>
  <c r="A407" i="4"/>
  <c r="A406" i="4"/>
  <c r="A405" i="4"/>
  <c r="A404" i="4"/>
  <c r="A403" i="4"/>
  <c r="A402" i="4"/>
  <c r="A401" i="4"/>
  <c r="A400" i="4"/>
  <c r="A399" i="4"/>
  <c r="A398" i="4"/>
  <c r="A397" i="4"/>
  <c r="A396" i="4"/>
  <c r="A395" i="4"/>
  <c r="A394" i="4"/>
  <c r="A393" i="4"/>
  <c r="A392" i="4"/>
  <c r="A391" i="4"/>
  <c r="A390" i="4"/>
  <c r="A389" i="4"/>
  <c r="A388" i="4"/>
  <c r="A387" i="4"/>
  <c r="A386" i="4"/>
  <c r="A385" i="4"/>
  <c r="A384" i="4"/>
  <c r="A383" i="4"/>
  <c r="A382" i="4"/>
  <c r="A381" i="4"/>
  <c r="A380" i="4"/>
  <c r="A379" i="4"/>
  <c r="A378" i="4"/>
  <c r="A377" i="4"/>
  <c r="A376" i="4"/>
  <c r="A375" i="4"/>
  <c r="A374" i="4"/>
  <c r="A373" i="4"/>
  <c r="A372" i="4"/>
  <c r="A371" i="4"/>
  <c r="A370" i="4"/>
  <c r="A369" i="4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</calcChain>
</file>

<file path=xl/sharedStrings.xml><?xml version="1.0" encoding="utf-8"?>
<sst xmlns="http://schemas.openxmlformats.org/spreadsheetml/2006/main" count="508" uniqueCount="7">
  <si>
    <t>Id заявки банка</t>
  </si>
  <si>
    <t>Статус</t>
  </si>
  <si>
    <t>Отказ</t>
  </si>
  <si>
    <t>Предварительно одобрено</t>
  </si>
  <si>
    <t>Обработка завершена</t>
  </si>
  <si>
    <t>Выдано</t>
  </si>
  <si>
    <t>Заявка принята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</si>
</sst>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507"/>
  <sheetViews>
    <sheetView tabSelected="1" workbookViewId="0">
      <selection activeCell="H25" sqref="H25"/>
    </sheetView>
  </sheetViews>
  <sheetFormatPr defaultColWidth="12.6640625" defaultRowHeight="15.75" customHeight="1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tr">
        <f>"cfd30000-5692-0050-d657-08dafddef146"</f>
        <v>cfd30000-5692-0050-d657-08dafddef146</v>
      </c>
      <c r="B2" s="1" t="s">
        <v>2</v>
      </c>
    </row>
    <row r="3" spans="1:2" x14ac:dyDescent="0.25">
      <c r="A3" s="2" t="str">
        <f>"11920000-56b4-0050-0086-08dafe00e25f"</f>
        <v>11920000-56b4-0050-0086-08dafe00e25f</v>
      </c>
      <c r="B3" s="1" t="s">
        <v>2</v>
      </c>
    </row>
    <row r="4" spans="1:2" x14ac:dyDescent="0.25">
      <c r="A4" s="2" t="str">
        <f>"1c640000-56b4-0050-75c3-08dafe0d59de"</f>
        <v>1c640000-56b4-0050-75c3-08dafe0d59de</v>
      </c>
      <c r="B4" s="1" t="s">
        <v>2</v>
      </c>
    </row>
    <row r="5" spans="1:2" x14ac:dyDescent="0.25">
      <c r="A5" s="2" t="str">
        <f>"1c640000-56b4-0050-b29d-08dafe153f0a"</f>
        <v>1c640000-56b4-0050-b29d-08dafe153f0a</v>
      </c>
      <c r="B5" s="1" t="s">
        <v>3</v>
      </c>
    </row>
    <row r="6" spans="1:2" x14ac:dyDescent="0.25">
      <c r="A6" s="2" t="str">
        <f>"1c640000-56b4-0050-9d55-08dafe154e6f"</f>
        <v>1c640000-56b4-0050-9d55-08dafe154e6f</v>
      </c>
      <c r="B6" s="1" t="s">
        <v>2</v>
      </c>
    </row>
    <row r="7" spans="1:2" x14ac:dyDescent="0.25">
      <c r="A7" s="2" t="str">
        <f>"85070000-56b4-0050-d18f-08dafe155dd4"</f>
        <v>85070000-56b4-0050-d18f-08dafe155dd4</v>
      </c>
      <c r="B7" s="1" t="s">
        <v>2</v>
      </c>
    </row>
    <row r="8" spans="1:2" x14ac:dyDescent="0.25">
      <c r="A8" s="2" t="str">
        <f>"85070000-56b4-0050-61e8-08dafe156d35"</f>
        <v>85070000-56b4-0050-61e8-08dafe156d35</v>
      </c>
      <c r="B8" s="1" t="s">
        <v>2</v>
      </c>
    </row>
    <row r="9" spans="1:2" x14ac:dyDescent="0.25">
      <c r="A9" s="2" t="str">
        <f>"85070000-56b4-0050-7c6b-08dafe156d8b"</f>
        <v>85070000-56b4-0050-7c6b-08dafe156d8b</v>
      </c>
      <c r="B9" s="1" t="s">
        <v>2</v>
      </c>
    </row>
    <row r="10" spans="1:2" x14ac:dyDescent="0.25">
      <c r="A10" s="2" t="str">
        <f>"eaab0000-5692-0050-9b03-08dafe157710"</f>
        <v>eaab0000-5692-0050-9b03-08dafe157710</v>
      </c>
      <c r="B10" s="1" t="s">
        <v>2</v>
      </c>
    </row>
    <row r="11" spans="1:2" x14ac:dyDescent="0.25">
      <c r="A11" s="2" t="str">
        <f>"eaab0000-5692-0050-c381-08dafe157775"</f>
        <v>eaab0000-5692-0050-c381-08dafe157775</v>
      </c>
      <c r="B11" s="1" t="s">
        <v>2</v>
      </c>
    </row>
    <row r="12" spans="1:2" x14ac:dyDescent="0.25">
      <c r="A12" s="2" t="str">
        <f>"eaab0000-5692-0050-949a-08dafe1577c3"</f>
        <v>eaab0000-5692-0050-949a-08dafe1577c3</v>
      </c>
      <c r="B12" s="1" t="s">
        <v>4</v>
      </c>
    </row>
    <row r="13" spans="1:2" x14ac:dyDescent="0.25">
      <c r="A13" s="2" t="str">
        <f>"eaab0000-5692-0050-0bb5-08dafe15780b"</f>
        <v>eaab0000-5692-0050-0bb5-08dafe15780b</v>
      </c>
      <c r="B13" s="1" t="s">
        <v>2</v>
      </c>
    </row>
    <row r="14" spans="1:2" x14ac:dyDescent="0.25">
      <c r="A14" s="2" t="str">
        <f>"eaab0000-5692-0050-a342-08dafe157864"</f>
        <v>eaab0000-5692-0050-a342-08dafe157864</v>
      </c>
      <c r="B14" s="1" t="s">
        <v>2</v>
      </c>
    </row>
    <row r="15" spans="1:2" x14ac:dyDescent="0.25">
      <c r="A15" s="2" t="str">
        <f>"eaab0000-5692-0050-b959-08dafe1578c2"</f>
        <v>eaab0000-5692-0050-b959-08dafe1578c2</v>
      </c>
      <c r="B15" s="1" t="s">
        <v>2</v>
      </c>
    </row>
    <row r="16" spans="1:2" x14ac:dyDescent="0.25">
      <c r="A16" s="2" t="str">
        <f>"85070000-56b4-0050-dce1-08dafe157917"</f>
        <v>85070000-56b4-0050-dce1-08dafe157917</v>
      </c>
      <c r="B16" s="1" t="s">
        <v>4</v>
      </c>
    </row>
    <row r="17" spans="1:2" x14ac:dyDescent="0.25">
      <c r="A17" s="2" t="str">
        <f>"eaab0000-5692-0050-1e67-08dafe15793b"</f>
        <v>eaab0000-5692-0050-1e67-08dafe15793b</v>
      </c>
      <c r="B17" s="1" t="s">
        <v>2</v>
      </c>
    </row>
    <row r="18" spans="1:2" x14ac:dyDescent="0.25">
      <c r="A18" s="2" t="str">
        <f>"eaab0000-5692-0050-8d18-08dafe157978"</f>
        <v>eaab0000-5692-0050-8d18-08dafe157978</v>
      </c>
      <c r="B18" s="1" t="s">
        <v>2</v>
      </c>
    </row>
    <row r="19" spans="1:2" x14ac:dyDescent="0.25">
      <c r="A19" s="2" t="str">
        <f>"85070000-56b4-0050-360f-08dafe15888f"</f>
        <v>85070000-56b4-0050-360f-08dafe15888f</v>
      </c>
      <c r="B19" s="1" t="s">
        <v>2</v>
      </c>
    </row>
    <row r="20" spans="1:2" x14ac:dyDescent="0.25">
      <c r="A20" s="2" t="str">
        <f>"85070000-56b4-0050-aa7f-08dafe1588b6"</f>
        <v>85070000-56b4-0050-aa7f-08dafe1588b6</v>
      </c>
      <c r="B20" s="1" t="s">
        <v>4</v>
      </c>
    </row>
    <row r="21" spans="1:2" x14ac:dyDescent="0.25">
      <c r="A21" s="2" t="str">
        <f>"018a0000-568f-0050-7ca8-08dafea5b19e"</f>
        <v>018a0000-568f-0050-7ca8-08dafea5b19e</v>
      </c>
      <c r="B21" s="1" t="s">
        <v>2</v>
      </c>
    </row>
    <row r="22" spans="1:2" x14ac:dyDescent="0.25">
      <c r="A22" s="2" t="str">
        <f>"11920000-56b4-0050-c202-08dafea5b22d"</f>
        <v>11920000-56b4-0050-c202-08dafea5b22d</v>
      </c>
      <c r="B22" s="1" t="s">
        <v>2</v>
      </c>
    </row>
    <row r="23" spans="1:2" x14ac:dyDescent="0.25">
      <c r="A23" s="2" t="str">
        <f>"11920000-56b4-0050-81bf-08dafea5b297"</f>
        <v>11920000-56b4-0050-81bf-08dafea5b297</v>
      </c>
      <c r="B23" s="1" t="s">
        <v>3</v>
      </c>
    </row>
    <row r="24" spans="1:2" x14ac:dyDescent="0.25">
      <c r="A24" s="2" t="str">
        <f>"11920000-56b4-0050-3105-08dafea5b2f0"</f>
        <v>11920000-56b4-0050-3105-08dafea5b2f0</v>
      </c>
      <c r="B24" s="1" t="s">
        <v>2</v>
      </c>
    </row>
    <row r="25" spans="1:2" x14ac:dyDescent="0.25">
      <c r="A25" s="2" t="str">
        <f>"018a0000-568f-0050-90f2-08dafea5c235"</f>
        <v>018a0000-568f-0050-90f2-08dafea5c235</v>
      </c>
      <c r="B25" s="1" t="s">
        <v>2</v>
      </c>
    </row>
    <row r="26" spans="1:2" x14ac:dyDescent="0.25">
      <c r="A26" s="2" t="str">
        <f>"018a0000-568f-0050-4af4-08dafea5c288"</f>
        <v>018a0000-568f-0050-4af4-08dafea5c288</v>
      </c>
      <c r="B26" s="1" t="s">
        <v>2</v>
      </c>
    </row>
    <row r="27" spans="1:2" x14ac:dyDescent="0.25">
      <c r="A27" s="2" t="str">
        <f>"11920000-56b4-0050-7aee-08dafea5c335"</f>
        <v>11920000-56b4-0050-7aee-08dafea5c335</v>
      </c>
      <c r="B27" s="1" t="s">
        <v>5</v>
      </c>
    </row>
    <row r="28" spans="1:2" x14ac:dyDescent="0.25">
      <c r="A28" s="2" t="str">
        <f>"11920000-56b4-0050-c9c8-08dafea5c3a2"</f>
        <v>11920000-56b4-0050-c9c8-08dafea5c3a2</v>
      </c>
      <c r="B28" s="1" t="s">
        <v>2</v>
      </c>
    </row>
    <row r="29" spans="1:2" x14ac:dyDescent="0.25">
      <c r="A29" s="2" t="str">
        <f>"018a0000-568f-0050-afb9-08dafea5c3d6"</f>
        <v>018a0000-568f-0050-afb9-08dafea5c3d6</v>
      </c>
      <c r="B29" s="1" t="s">
        <v>3</v>
      </c>
    </row>
    <row r="30" spans="1:2" x14ac:dyDescent="0.25">
      <c r="A30" s="2" t="str">
        <f>"11920000-56b4-0050-6661-08dafea5cd48"</f>
        <v>11920000-56b4-0050-6661-08dafea5cd48</v>
      </c>
      <c r="B30" s="1" t="s">
        <v>2</v>
      </c>
    </row>
    <row r="31" spans="1:2" x14ac:dyDescent="0.25">
      <c r="A31" s="2" t="str">
        <f>"018a0000-568f-0050-b982-08dafea6ed0b"</f>
        <v>018a0000-568f-0050-b982-08dafea6ed0b</v>
      </c>
      <c r="B31" s="1" t="s">
        <v>3</v>
      </c>
    </row>
    <row r="32" spans="1:2" x14ac:dyDescent="0.25">
      <c r="A32" s="2" t="str">
        <f>"1c640000-56b4-0050-7461-08dafec7a073"</f>
        <v>1c640000-56b4-0050-7461-08dafec7a073</v>
      </c>
      <c r="B32" s="1" t="s">
        <v>2</v>
      </c>
    </row>
    <row r="33" spans="1:2" x14ac:dyDescent="0.25">
      <c r="A33" s="2" t="str">
        <f>"cfd30000-5692-0050-3f45-08dafed8f698"</f>
        <v>cfd30000-5692-0050-3f45-08dafed8f698</v>
      </c>
      <c r="B33" s="1" t="s">
        <v>2</v>
      </c>
    </row>
    <row r="34" spans="1:2" x14ac:dyDescent="0.25">
      <c r="A34" s="2" t="str">
        <f>"cfd30000-5692-0050-f27e-08dafed8f6ff"</f>
        <v>cfd30000-5692-0050-f27e-08dafed8f6ff</v>
      </c>
      <c r="B34" s="1" t="s">
        <v>2</v>
      </c>
    </row>
    <row r="35" spans="1:2" x14ac:dyDescent="0.25">
      <c r="A35" s="2" t="str">
        <f>"cfd30000-5692-0050-734d-08dafed8f7a1"</f>
        <v>cfd30000-5692-0050-734d-08dafed8f7a1</v>
      </c>
      <c r="B35" s="1" t="s">
        <v>2</v>
      </c>
    </row>
    <row r="36" spans="1:2" x14ac:dyDescent="0.25">
      <c r="A36" s="2" t="str">
        <f>"ba590000-5692-0050-3df7-08dafed8f820"</f>
        <v>ba590000-5692-0050-3df7-08dafed8f820</v>
      </c>
      <c r="B36" s="1" t="s">
        <v>4</v>
      </c>
    </row>
    <row r="37" spans="1:2" x14ac:dyDescent="0.25">
      <c r="A37" s="2" t="str">
        <f>"ba590000-5692-0050-bf0f-08dafed8f87a"</f>
        <v>ba590000-5692-0050-bf0f-08dafed8f87a</v>
      </c>
      <c r="B37" s="1" t="s">
        <v>2</v>
      </c>
    </row>
    <row r="38" spans="1:2" x14ac:dyDescent="0.25">
      <c r="A38" s="2" t="str">
        <f>"cfd30000-5692-0050-dd9f-08dafed8f8b5"</f>
        <v>cfd30000-5692-0050-dd9f-08dafed8f8b5</v>
      </c>
      <c r="B38" s="1" t="s">
        <v>2</v>
      </c>
    </row>
    <row r="39" spans="1:2" x14ac:dyDescent="0.25">
      <c r="A39" s="2" t="str">
        <f>"cfd30000-5692-0050-5b1b-08dafed8f92f"</f>
        <v>cfd30000-5692-0050-5b1b-08dafed8f92f</v>
      </c>
      <c r="B39" s="1" t="s">
        <v>2</v>
      </c>
    </row>
    <row r="40" spans="1:2" x14ac:dyDescent="0.25">
      <c r="A40" s="2" t="str">
        <f>"ba590000-5692-0050-9181-08dafed8f99c"</f>
        <v>ba590000-5692-0050-9181-08dafed8f99c</v>
      </c>
      <c r="B40" s="1" t="s">
        <v>2</v>
      </c>
    </row>
    <row r="41" spans="1:2" x14ac:dyDescent="0.25">
      <c r="A41" s="2" t="str">
        <f>"ba590000-5692-0050-54bb-08dafed8f9fe"</f>
        <v>ba590000-5692-0050-54bb-08dafed8f9fe</v>
      </c>
      <c r="B41" s="1" t="s">
        <v>2</v>
      </c>
    </row>
    <row r="42" spans="1:2" x14ac:dyDescent="0.25">
      <c r="A42" s="2" t="str">
        <f>"ba590000-5692-0050-8d0b-08dafed8fa4d"</f>
        <v>ba590000-5692-0050-8d0b-08dafed8fa4d</v>
      </c>
      <c r="B42" s="1" t="s">
        <v>2</v>
      </c>
    </row>
    <row r="43" spans="1:2" x14ac:dyDescent="0.25">
      <c r="A43" s="2" t="str">
        <f>"cfd30000-5692-0050-9ff0-08dafed8fa8b"</f>
        <v>cfd30000-5692-0050-9ff0-08dafed8fa8b</v>
      </c>
      <c r="B43" s="1" t="s">
        <v>2</v>
      </c>
    </row>
    <row r="44" spans="1:2" x14ac:dyDescent="0.25">
      <c r="A44" s="2" t="str">
        <f>"cfd30000-5692-0050-6312-08dafed8fae8"</f>
        <v>cfd30000-5692-0050-6312-08dafed8fae8</v>
      </c>
      <c r="B44" s="1" t="s">
        <v>2</v>
      </c>
    </row>
    <row r="45" spans="1:2" x14ac:dyDescent="0.25">
      <c r="A45" s="2" t="str">
        <f>"cfd30000-5692-0050-3cce-08dafed8fb44"</f>
        <v>cfd30000-5692-0050-3cce-08dafed8fb44</v>
      </c>
      <c r="B45" s="1" t="s">
        <v>2</v>
      </c>
    </row>
    <row r="46" spans="1:2" x14ac:dyDescent="0.25">
      <c r="A46" s="2" t="str">
        <f>"cfd30000-5692-0050-886d-08dafed8fd63"</f>
        <v>cfd30000-5692-0050-886d-08dafed8fd63</v>
      </c>
      <c r="B46" s="1" t="s">
        <v>2</v>
      </c>
    </row>
    <row r="47" spans="1:2" x14ac:dyDescent="0.25">
      <c r="A47" s="2" t="str">
        <f>"cfd30000-5692-0050-ed35-08dafed8fdbf"</f>
        <v>cfd30000-5692-0050-ed35-08dafed8fdbf</v>
      </c>
      <c r="B47" s="1" t="s">
        <v>2</v>
      </c>
    </row>
    <row r="48" spans="1:2" x14ac:dyDescent="0.25">
      <c r="A48" s="2" t="str">
        <f>"018a0000-568f-0050-a4ee-08dafed8fe3e"</f>
        <v>018a0000-568f-0050-a4ee-08dafed8fe3e</v>
      </c>
      <c r="B48" s="1" t="s">
        <v>4</v>
      </c>
    </row>
    <row r="49" spans="1:2" x14ac:dyDescent="0.25">
      <c r="A49" s="2" t="str">
        <f>"018a0000-568f-0050-7fda-08dafed8fe9c"</f>
        <v>018a0000-568f-0050-7fda-08dafed8fe9c</v>
      </c>
      <c r="B49" s="1" t="s">
        <v>2</v>
      </c>
    </row>
    <row r="50" spans="1:2" x14ac:dyDescent="0.25">
      <c r="A50" s="2" t="str">
        <f>"ba590000-5692-0050-1b28-08dafed8ff1a"</f>
        <v>ba590000-5692-0050-1b28-08dafed8ff1a</v>
      </c>
      <c r="B50" s="1" t="s">
        <v>2</v>
      </c>
    </row>
    <row r="51" spans="1:2" x14ac:dyDescent="0.25">
      <c r="A51" s="2" t="str">
        <f>"dd4f0000-56b4-0050-2b21-08dafed9086a"</f>
        <v>dd4f0000-56b4-0050-2b21-08dafed9086a</v>
      </c>
      <c r="B51" s="1" t="s">
        <v>3</v>
      </c>
    </row>
    <row r="52" spans="1:2" x14ac:dyDescent="0.25">
      <c r="A52" s="2" t="str">
        <f>"dd4f0000-56b4-0050-3731-08dafed908d6"</f>
        <v>dd4f0000-56b4-0050-3731-08dafed908d6</v>
      </c>
      <c r="B52" s="1" t="s">
        <v>2</v>
      </c>
    </row>
    <row r="53" spans="1:2" x14ac:dyDescent="0.25">
      <c r="A53" s="2" t="str">
        <f>"dd4f0000-56b4-0050-4869-08dafed90933"</f>
        <v>dd4f0000-56b4-0050-4869-08dafed90933</v>
      </c>
      <c r="B53" s="1" t="s">
        <v>3</v>
      </c>
    </row>
    <row r="54" spans="1:2" x14ac:dyDescent="0.25">
      <c r="A54" s="2" t="str">
        <f>"dd4f0000-56b4-0050-f41b-08dafed90985"</f>
        <v>dd4f0000-56b4-0050-f41b-08dafed90985</v>
      </c>
      <c r="B54" s="1" t="s">
        <v>2</v>
      </c>
    </row>
    <row r="55" spans="1:2" x14ac:dyDescent="0.25">
      <c r="A55" s="2" t="str">
        <f>"dd4f0000-56b4-0050-2b7d-08dafed909d5"</f>
        <v>dd4f0000-56b4-0050-2b7d-08dafed909d5</v>
      </c>
      <c r="B55" s="1" t="s">
        <v>2</v>
      </c>
    </row>
    <row r="56" spans="1:2" x14ac:dyDescent="0.25">
      <c r="A56" s="2" t="str">
        <f>"dd4f0000-56b4-0050-d246-08dafed90a22"</f>
        <v>dd4f0000-56b4-0050-d246-08dafed90a22</v>
      </c>
      <c r="B56" s="1" t="s">
        <v>2</v>
      </c>
    </row>
    <row r="57" spans="1:2" x14ac:dyDescent="0.25">
      <c r="A57" s="2" t="str">
        <f>"dd4f0000-56b4-0050-c84e-08dafed90a72"</f>
        <v>dd4f0000-56b4-0050-c84e-08dafed90a72</v>
      </c>
      <c r="B57" s="1" t="s">
        <v>2</v>
      </c>
    </row>
    <row r="58" spans="1:2" x14ac:dyDescent="0.25">
      <c r="A58" s="2" t="str">
        <f>"dd4f0000-56b4-0050-7397-08dafed90ac2"</f>
        <v>dd4f0000-56b4-0050-7397-08dafed90ac2</v>
      </c>
      <c r="B58" s="1" t="s">
        <v>3</v>
      </c>
    </row>
    <row r="59" spans="1:2" x14ac:dyDescent="0.25">
      <c r="A59" s="2" t="str">
        <f>"dd4f0000-56b4-0050-f776-08dafed90b05"</f>
        <v>dd4f0000-56b4-0050-f776-08dafed90b05</v>
      </c>
      <c r="B59" s="1" t="s">
        <v>2</v>
      </c>
    </row>
    <row r="60" spans="1:2" x14ac:dyDescent="0.25">
      <c r="A60" s="2" t="str">
        <f>"ba590000-5692-0050-c5d3-08dafed90b7d"</f>
        <v>ba590000-5692-0050-c5d3-08dafed90b7d</v>
      </c>
      <c r="B60" s="1" t="s">
        <v>2</v>
      </c>
    </row>
    <row r="61" spans="1:2" x14ac:dyDescent="0.25">
      <c r="A61" s="2" t="str">
        <f>"ba590000-5692-0050-17a2-08dafed90bef"</f>
        <v>ba590000-5692-0050-17a2-08dafed90bef</v>
      </c>
      <c r="B61" s="1" t="s">
        <v>2</v>
      </c>
    </row>
    <row r="62" spans="1:2" x14ac:dyDescent="0.25">
      <c r="A62" s="2" t="str">
        <f>"ba590000-5692-0050-ae48-08dafed90c39"</f>
        <v>ba590000-5692-0050-ae48-08dafed90c39</v>
      </c>
      <c r="B62" s="1" t="s">
        <v>2</v>
      </c>
    </row>
    <row r="63" spans="1:2" x14ac:dyDescent="0.25">
      <c r="A63" s="2" t="str">
        <f>"ba590000-5692-0050-bdc5-08dafed90c93"</f>
        <v>ba590000-5692-0050-bdc5-08dafed90c93</v>
      </c>
      <c r="B63" s="1" t="s">
        <v>4</v>
      </c>
    </row>
    <row r="64" spans="1:2" x14ac:dyDescent="0.25">
      <c r="A64" s="2" t="str">
        <f>"018a0000-568f-0050-0ebf-08dafedd6f3e"</f>
        <v>018a0000-568f-0050-0ebf-08dafedd6f3e</v>
      </c>
      <c r="B64" s="1" t="s">
        <v>2</v>
      </c>
    </row>
    <row r="65" spans="1:2" x14ac:dyDescent="0.25">
      <c r="A65" s="2" t="str">
        <f>"018a0000-568f-0050-1ee4-08dafedd6f97"</f>
        <v>018a0000-568f-0050-1ee4-08dafedd6f97</v>
      </c>
      <c r="B65" s="1" t="s">
        <v>2</v>
      </c>
    </row>
    <row r="66" spans="1:2" x14ac:dyDescent="0.25">
      <c r="A66" s="2" t="str">
        <f>"018a0000-568f-0050-e619-08dafedd708d"</f>
        <v>018a0000-568f-0050-e619-08dafedd708d</v>
      </c>
      <c r="B66" s="1" t="s">
        <v>2</v>
      </c>
    </row>
    <row r="67" spans="1:2" x14ac:dyDescent="0.25">
      <c r="A67" s="2" t="str">
        <f>"018a0000-568f-0050-07ab-08dafedd70e2"</f>
        <v>018a0000-568f-0050-07ab-08dafedd70e2</v>
      </c>
      <c r="B67" s="1" t="s">
        <v>2</v>
      </c>
    </row>
    <row r="68" spans="1:2" x14ac:dyDescent="0.25">
      <c r="A68" s="2" t="str">
        <f>"018a0000-568f-0050-7795-08dafedd7124"</f>
        <v>018a0000-568f-0050-7795-08dafedd7124</v>
      </c>
      <c r="B68" s="1" t="s">
        <v>2</v>
      </c>
    </row>
    <row r="69" spans="1:2" x14ac:dyDescent="0.25">
      <c r="A69" s="2" t="str">
        <f>"018a0000-568f-0050-ae03-08dafedd7171"</f>
        <v>018a0000-568f-0050-ae03-08dafedd7171</v>
      </c>
      <c r="B69" s="1" t="s">
        <v>2</v>
      </c>
    </row>
    <row r="70" spans="1:2" x14ac:dyDescent="0.25">
      <c r="A70" s="2" t="str">
        <f>"dd4f0000-56b4-0050-7da1-08daff639aa8"</f>
        <v>dd4f0000-56b4-0050-7da1-08daff639aa8</v>
      </c>
      <c r="B70" s="1" t="s">
        <v>3</v>
      </c>
    </row>
    <row r="71" spans="1:2" x14ac:dyDescent="0.25">
      <c r="A71" s="2" t="str">
        <f>"cfd30000-5692-0050-3984-08daff7daaa6"</f>
        <v>cfd30000-5692-0050-3984-08daff7daaa6</v>
      </c>
      <c r="B71" s="1" t="s">
        <v>3</v>
      </c>
    </row>
    <row r="72" spans="1:2" x14ac:dyDescent="0.25">
      <c r="A72" s="2" t="str">
        <f>"cfd30000-5692-0050-1d7d-08daff7daaf9"</f>
        <v>cfd30000-5692-0050-1d7d-08daff7daaf9</v>
      </c>
      <c r="B72" s="1" t="s">
        <v>2</v>
      </c>
    </row>
    <row r="73" spans="1:2" x14ac:dyDescent="0.25">
      <c r="A73" s="2" t="str">
        <f>"1c640000-56b4-0050-d770-08daff7dba96"</f>
        <v>1c640000-56b4-0050-d770-08daff7dba96</v>
      </c>
      <c r="B73" s="1" t="s">
        <v>2</v>
      </c>
    </row>
    <row r="74" spans="1:2" x14ac:dyDescent="0.25">
      <c r="A74" s="2" t="str">
        <f>"1c640000-56b4-0050-23e7-08daff7dbae3"</f>
        <v>1c640000-56b4-0050-23e7-08daff7dbae3</v>
      </c>
      <c r="B74" s="1" t="s">
        <v>2</v>
      </c>
    </row>
    <row r="75" spans="1:2" x14ac:dyDescent="0.25">
      <c r="A75" s="2" t="str">
        <f>"1c640000-56b4-0050-90a0-08daff7dca76"</f>
        <v>1c640000-56b4-0050-90a0-08daff7dca76</v>
      </c>
      <c r="B75" s="1" t="s">
        <v>2</v>
      </c>
    </row>
    <row r="76" spans="1:2" x14ac:dyDescent="0.25">
      <c r="A76" s="2" t="str">
        <f>"11920000-56b4-0050-3573-08daff7dd9e5"</f>
        <v>11920000-56b4-0050-3573-08daff7dd9e5</v>
      </c>
      <c r="B76" s="1" t="s">
        <v>2</v>
      </c>
    </row>
    <row r="77" spans="1:2" x14ac:dyDescent="0.25">
      <c r="A77" s="2" t="str">
        <f>"ba590000-5692-0050-25be-08daff7de97a"</f>
        <v>ba590000-5692-0050-25be-08daff7de97a</v>
      </c>
      <c r="B77" s="1" t="s">
        <v>2</v>
      </c>
    </row>
    <row r="78" spans="1:2" x14ac:dyDescent="0.25">
      <c r="A78" s="2" t="str">
        <f>"ba590000-5692-0050-9894-08daff7df8e2"</f>
        <v>ba590000-5692-0050-9894-08daff7df8e2</v>
      </c>
      <c r="B78" s="1" t="s">
        <v>2</v>
      </c>
    </row>
    <row r="79" spans="1:2" x14ac:dyDescent="0.25">
      <c r="A79" s="2" t="str">
        <f>"ba590000-5692-0050-e50c-08daff7df93c"</f>
        <v>ba590000-5692-0050-e50c-08daff7df93c</v>
      </c>
      <c r="B79" s="1" t="s">
        <v>2</v>
      </c>
    </row>
    <row r="80" spans="1:2" x14ac:dyDescent="0.25">
      <c r="A80" s="2" t="str">
        <f>"ba590000-5692-0050-4ba4-08daff7df9a6"</f>
        <v>ba590000-5692-0050-4ba4-08daff7df9a6</v>
      </c>
      <c r="B80" s="1" t="s">
        <v>2</v>
      </c>
    </row>
    <row r="81" spans="1:2" x14ac:dyDescent="0.25">
      <c r="A81" s="2" t="str">
        <f>"ba590000-5692-0050-d8f9-08daff7e0939"</f>
        <v>ba590000-5692-0050-d8f9-08daff7e0939</v>
      </c>
      <c r="B81" s="1" t="s">
        <v>2</v>
      </c>
    </row>
    <row r="82" spans="1:2" x14ac:dyDescent="0.25">
      <c r="A82" s="2" t="str">
        <f>"ba590000-5692-0050-b249-08daff7e09c1"</f>
        <v>ba590000-5692-0050-b249-08daff7e09c1</v>
      </c>
      <c r="B82" s="1" t="s">
        <v>2</v>
      </c>
    </row>
    <row r="83" spans="1:2" x14ac:dyDescent="0.25">
      <c r="A83" s="2" t="str">
        <f>"ba590000-5692-0050-be87-08daff7e0a0a"</f>
        <v>ba590000-5692-0050-be87-08daff7e0a0a</v>
      </c>
      <c r="B83" s="1" t="s">
        <v>2</v>
      </c>
    </row>
    <row r="84" spans="1:2" x14ac:dyDescent="0.25">
      <c r="A84" s="2" t="str">
        <f>"ba590000-5692-0050-2cb4-08daff7e0a6a"</f>
        <v>ba590000-5692-0050-2cb4-08daff7e0a6a</v>
      </c>
      <c r="B84" s="1" t="s">
        <v>2</v>
      </c>
    </row>
    <row r="85" spans="1:2" x14ac:dyDescent="0.25">
      <c r="A85" s="2" t="str">
        <f>"eaab0000-5692-0050-688b-08daff84c431"</f>
        <v>eaab0000-5692-0050-688b-08daff84c431</v>
      </c>
      <c r="B85" s="1" t="s">
        <v>2</v>
      </c>
    </row>
    <row r="86" spans="1:2" x14ac:dyDescent="0.25">
      <c r="A86" s="2" t="str">
        <f>"cfd30000-5692-0050-3980-08daffad7170"</f>
        <v>cfd30000-5692-0050-3980-08daffad7170</v>
      </c>
      <c r="B86" s="1" t="s">
        <v>2</v>
      </c>
    </row>
    <row r="87" spans="1:2" x14ac:dyDescent="0.25">
      <c r="A87" s="2" t="str">
        <f>"cfd30000-5692-0050-543a-08daffad71d4"</f>
        <v>cfd30000-5692-0050-543a-08daffad71d4</v>
      </c>
      <c r="B87" s="1" t="s">
        <v>2</v>
      </c>
    </row>
    <row r="88" spans="1:2" x14ac:dyDescent="0.25">
      <c r="A88" s="2" t="str">
        <f>"cfd30000-5692-0050-7722-08daffad7232"</f>
        <v>cfd30000-5692-0050-7722-08daffad7232</v>
      </c>
      <c r="B88" s="1" t="s">
        <v>2</v>
      </c>
    </row>
    <row r="89" spans="1:2" x14ac:dyDescent="0.25">
      <c r="A89" s="2" t="str">
        <f>"cfd30000-5692-0050-a34a-08daffad7293"</f>
        <v>cfd30000-5692-0050-a34a-08daffad7293</v>
      </c>
      <c r="B89" s="1" t="s">
        <v>2</v>
      </c>
    </row>
    <row r="90" spans="1:2" x14ac:dyDescent="0.25">
      <c r="A90" s="2" t="str">
        <f>"cfd30000-5692-0050-063c-08daffad72ed"</f>
        <v>cfd30000-5692-0050-063c-08daffad72ed</v>
      </c>
      <c r="B90" s="1" t="s">
        <v>4</v>
      </c>
    </row>
    <row r="91" spans="1:2" x14ac:dyDescent="0.25">
      <c r="A91" s="2" t="str">
        <f>"018a0000-568f-0050-303e-08daffad8281"</f>
        <v>018a0000-568f-0050-303e-08daffad8281</v>
      </c>
      <c r="B91" s="1" t="s">
        <v>2</v>
      </c>
    </row>
    <row r="92" spans="1:2" x14ac:dyDescent="0.25">
      <c r="A92" s="2" t="str">
        <f>"cfd30000-5692-0050-455b-08daffad8363"</f>
        <v>cfd30000-5692-0050-455b-08daffad8363</v>
      </c>
      <c r="B92" s="1" t="s">
        <v>2</v>
      </c>
    </row>
    <row r="93" spans="1:2" x14ac:dyDescent="0.25">
      <c r="A93" s="2" t="str">
        <f>"cfd30000-5692-0050-6594-08daffad83bd"</f>
        <v>cfd30000-5692-0050-6594-08daffad83bd</v>
      </c>
      <c r="B93" s="1" t="s">
        <v>2</v>
      </c>
    </row>
    <row r="94" spans="1:2" x14ac:dyDescent="0.25">
      <c r="A94" s="2" t="str">
        <f>"018a0000-568f-0050-cec1-08daffad933e"</f>
        <v>018a0000-568f-0050-cec1-08daffad933e</v>
      </c>
      <c r="B94" s="1" t="s">
        <v>2</v>
      </c>
    </row>
    <row r="95" spans="1:2" x14ac:dyDescent="0.25">
      <c r="A95" s="2" t="str">
        <f>"018a0000-568f-0050-397a-08daffad938d"</f>
        <v>018a0000-568f-0050-397a-08daffad938d</v>
      </c>
      <c r="B95" s="1" t="s">
        <v>2</v>
      </c>
    </row>
    <row r="96" spans="1:2" x14ac:dyDescent="0.25">
      <c r="A96" s="2" t="str">
        <f>"018a0000-568f-0050-b945-08daffad9442"</f>
        <v>018a0000-568f-0050-b945-08daffad9442</v>
      </c>
      <c r="B96" s="1" t="s">
        <v>2</v>
      </c>
    </row>
    <row r="97" spans="1:2" x14ac:dyDescent="0.25">
      <c r="A97" s="2" t="str">
        <f>"018a0000-568f-0050-6688-08daffad952a"</f>
        <v>018a0000-568f-0050-6688-08daffad952a</v>
      </c>
      <c r="B97" s="1" t="s">
        <v>2</v>
      </c>
    </row>
    <row r="98" spans="1:2" x14ac:dyDescent="0.25">
      <c r="A98" s="2" t="str">
        <f>"018a0000-568f-0050-f7c6-08daffada47f"</f>
        <v>018a0000-568f-0050-f7c6-08daffada47f</v>
      </c>
      <c r="B98" s="1" t="s">
        <v>2</v>
      </c>
    </row>
    <row r="99" spans="1:2" x14ac:dyDescent="0.25">
      <c r="A99" s="2" t="str">
        <f>"018a0000-568f-0050-6caa-08daffada4d6"</f>
        <v>018a0000-568f-0050-6caa-08daffada4d6</v>
      </c>
      <c r="B99" s="1" t="s">
        <v>2</v>
      </c>
    </row>
    <row r="100" spans="1:2" x14ac:dyDescent="0.25">
      <c r="A100" s="2" t="str">
        <f>"018a0000-568f-0050-75c2-08daffada520"</f>
        <v>018a0000-568f-0050-75c2-08daffada520</v>
      </c>
      <c r="B100" s="1" t="s">
        <v>3</v>
      </c>
    </row>
    <row r="101" spans="1:2" x14ac:dyDescent="0.25">
      <c r="A101" s="2" t="str">
        <f>"018a0000-568f-0050-f0da-08daffada56d"</f>
        <v>018a0000-568f-0050-f0da-08daffada56d</v>
      </c>
      <c r="B101" s="1" t="s">
        <v>3</v>
      </c>
    </row>
    <row r="102" spans="1:2" x14ac:dyDescent="0.25">
      <c r="A102" s="2" t="str">
        <f>"018a0000-568f-0050-c423-08daffada5d4"</f>
        <v>018a0000-568f-0050-c423-08daffada5d4</v>
      </c>
      <c r="B102" s="1" t="s">
        <v>2</v>
      </c>
    </row>
    <row r="103" spans="1:2" x14ac:dyDescent="0.25">
      <c r="A103" s="2" t="str">
        <f>"018a0000-568f-0050-0e3c-08daffada61e"</f>
        <v>018a0000-568f-0050-0e3c-08daffada61e</v>
      </c>
      <c r="B103" s="1" t="s">
        <v>2</v>
      </c>
    </row>
    <row r="104" spans="1:2" x14ac:dyDescent="0.25">
      <c r="A104" s="2" t="str">
        <f>"ba590000-5692-0050-3c40-08daffaefaf2"</f>
        <v>ba590000-5692-0050-3c40-08daffaefaf2</v>
      </c>
      <c r="B104" s="1" t="s">
        <v>2</v>
      </c>
    </row>
    <row r="105" spans="1:2" x14ac:dyDescent="0.25">
      <c r="A105" s="2" t="str">
        <f>"018a0000-568f-0050-bf40-08db003a8525"</f>
        <v>018a0000-568f-0050-bf40-08db003a8525</v>
      </c>
      <c r="B105" s="1" t="s">
        <v>2</v>
      </c>
    </row>
    <row r="106" spans="1:2" x14ac:dyDescent="0.25">
      <c r="A106" s="2" t="str">
        <f>"018a0000-568f-0050-e99c-08db00569f3b"</f>
        <v>018a0000-568f-0050-e99c-08db00569f3b</v>
      </c>
      <c r="B106" s="1" t="s">
        <v>4</v>
      </c>
    </row>
    <row r="107" spans="1:2" x14ac:dyDescent="0.25">
      <c r="A107" s="2" t="str">
        <f>"85070000-56b4-0050-4375-08db0056a8be"</f>
        <v>85070000-56b4-0050-4375-08db0056a8be</v>
      </c>
      <c r="B107" s="1" t="s">
        <v>2</v>
      </c>
    </row>
    <row r="108" spans="1:2" x14ac:dyDescent="0.25">
      <c r="A108" s="2" t="str">
        <f>"85070000-56b4-0050-b7c6-08db0056a91d"</f>
        <v>85070000-56b4-0050-b7c6-08db0056a91d</v>
      </c>
      <c r="B108" s="1" t="s">
        <v>2</v>
      </c>
    </row>
    <row r="109" spans="1:2" x14ac:dyDescent="0.25">
      <c r="A109" s="2" t="str">
        <f>"eaab0000-5692-0050-61fc-08db0056b8b3"</f>
        <v>eaab0000-5692-0050-61fc-08db0056b8b3</v>
      </c>
      <c r="B109" s="1" t="s">
        <v>2</v>
      </c>
    </row>
    <row r="110" spans="1:2" x14ac:dyDescent="0.25">
      <c r="A110" s="2" t="str">
        <f>"85070000-56b4-0050-b8be-08db0056b936"</f>
        <v>85070000-56b4-0050-b8be-08db0056b936</v>
      </c>
      <c r="B110" s="1" t="s">
        <v>2</v>
      </c>
    </row>
    <row r="111" spans="1:2" x14ac:dyDescent="0.25">
      <c r="A111" s="2" t="str">
        <f>"85070000-56b4-0050-527f-08db0056b99c"</f>
        <v>85070000-56b4-0050-527f-08db0056b99c</v>
      </c>
      <c r="B111" s="1" t="s">
        <v>2</v>
      </c>
    </row>
    <row r="112" spans="1:2" x14ac:dyDescent="0.25">
      <c r="A112" s="2" t="str">
        <f>"eaab0000-5692-0050-80d1-08db0056ba58"</f>
        <v>eaab0000-5692-0050-80d1-08db0056ba58</v>
      </c>
      <c r="B112" s="1" t="s">
        <v>3</v>
      </c>
    </row>
    <row r="113" spans="1:2" x14ac:dyDescent="0.25">
      <c r="A113" s="2" t="str">
        <f>"11920000-56b4-0050-b456-08db0056c3ac"</f>
        <v>11920000-56b4-0050-b456-08db0056c3ac</v>
      </c>
      <c r="B113" s="1" t="s">
        <v>2</v>
      </c>
    </row>
    <row r="114" spans="1:2" x14ac:dyDescent="0.25">
      <c r="A114" s="2" t="str">
        <f>"11920000-56b4-0050-78c3-08db0056c3fe"</f>
        <v>11920000-56b4-0050-78c3-08db0056c3fe</v>
      </c>
      <c r="B114" s="1" t="s">
        <v>2</v>
      </c>
    </row>
    <row r="115" spans="1:2" x14ac:dyDescent="0.25">
      <c r="A115" s="2" t="str">
        <f>"11920000-56b4-0050-25f6-08db0056c45c"</f>
        <v>11920000-56b4-0050-25f6-08db0056c45c</v>
      </c>
      <c r="B115" s="1" t="s">
        <v>4</v>
      </c>
    </row>
    <row r="116" spans="1:2" x14ac:dyDescent="0.25">
      <c r="A116" s="2" t="str">
        <f>"11920000-56b4-0050-0faf-08db0056c4c0"</f>
        <v>11920000-56b4-0050-0faf-08db0056c4c0</v>
      </c>
      <c r="B116" s="1" t="s">
        <v>2</v>
      </c>
    </row>
    <row r="117" spans="1:2" x14ac:dyDescent="0.25">
      <c r="A117" s="2" t="str">
        <f>"11920000-56b4-0050-fcf5-08db0056c574"</f>
        <v>11920000-56b4-0050-fcf5-08db0056c574</v>
      </c>
      <c r="B117" s="1" t="s">
        <v>2</v>
      </c>
    </row>
    <row r="118" spans="1:2" x14ac:dyDescent="0.25">
      <c r="A118" s="2" t="str">
        <f>"11920000-56b4-0050-7fdc-08db0056c5d3"</f>
        <v>11920000-56b4-0050-7fdc-08db0056c5d3</v>
      </c>
      <c r="B118" s="1" t="s">
        <v>2</v>
      </c>
    </row>
    <row r="119" spans="1:2" x14ac:dyDescent="0.25">
      <c r="A119" s="2" t="str">
        <f>"85070000-56b4-0050-7d50-08db0056c675"</f>
        <v>85070000-56b4-0050-7d50-08db0056c675</v>
      </c>
      <c r="B119" s="1" t="s">
        <v>2</v>
      </c>
    </row>
    <row r="120" spans="1:2" x14ac:dyDescent="0.25">
      <c r="A120" s="2" t="str">
        <f>"85070000-56b4-0050-35a5-08db0056c6d3"</f>
        <v>85070000-56b4-0050-35a5-08db0056c6d3</v>
      </c>
      <c r="B120" s="1" t="s">
        <v>2</v>
      </c>
    </row>
    <row r="121" spans="1:2" x14ac:dyDescent="0.25">
      <c r="A121" s="2" t="str">
        <f>"11920000-56b4-0050-e69a-08db0056c702"</f>
        <v>11920000-56b4-0050-e69a-08db0056c702</v>
      </c>
      <c r="B121" s="1" t="s">
        <v>2</v>
      </c>
    </row>
    <row r="122" spans="1:2" x14ac:dyDescent="0.25">
      <c r="A122" s="2" t="str">
        <f>"11920000-56b4-0050-9bc9-08db0056c786"</f>
        <v>11920000-56b4-0050-9bc9-08db0056c786</v>
      </c>
      <c r="B122" s="1" t="s">
        <v>2</v>
      </c>
    </row>
    <row r="123" spans="1:2" x14ac:dyDescent="0.25">
      <c r="A123" s="2" t="str">
        <f>"11920000-56b4-0050-0cc1-08db0056c7d2"</f>
        <v>11920000-56b4-0050-0cc1-08db0056c7d2</v>
      </c>
      <c r="B123" s="1" t="s">
        <v>3</v>
      </c>
    </row>
    <row r="124" spans="1:2" x14ac:dyDescent="0.25">
      <c r="A124" s="2" t="str">
        <f>"11920000-56b4-0050-25ee-08db0056c820"</f>
        <v>11920000-56b4-0050-25ee-08db0056c820</v>
      </c>
      <c r="B124" s="1" t="s">
        <v>2</v>
      </c>
    </row>
    <row r="125" spans="1:2" x14ac:dyDescent="0.25">
      <c r="A125" s="2" t="str">
        <f>"11920000-56b4-0050-6c11-08db0056c86e"</f>
        <v>11920000-56b4-0050-6c11-08db0056c86e</v>
      </c>
      <c r="B125" s="1" t="s">
        <v>2</v>
      </c>
    </row>
    <row r="126" spans="1:2" x14ac:dyDescent="0.25">
      <c r="A126" s="2" t="str">
        <f>"11920000-56b4-0050-da60-08db0056c8c3"</f>
        <v>11920000-56b4-0050-da60-08db0056c8c3</v>
      </c>
      <c r="B126" s="1" t="s">
        <v>2</v>
      </c>
    </row>
    <row r="127" spans="1:2" x14ac:dyDescent="0.25">
      <c r="A127" s="2" t="str">
        <f>"11920000-56b4-0050-aa3e-08db0056c928"</f>
        <v>11920000-56b4-0050-aa3e-08db0056c928</v>
      </c>
      <c r="B127" s="1" t="s">
        <v>2</v>
      </c>
    </row>
    <row r="128" spans="1:2" x14ac:dyDescent="0.25">
      <c r="A128" s="2" t="str">
        <f>"11920000-56b4-0050-9a08-08db0056c9a9"</f>
        <v>11920000-56b4-0050-9a08-08db0056c9a9</v>
      </c>
      <c r="B128" s="1" t="s">
        <v>2</v>
      </c>
    </row>
    <row r="129" spans="1:2" x14ac:dyDescent="0.25">
      <c r="A129" s="2" t="str">
        <f>"11920000-56b4-0050-4c04-08db0056ca01"</f>
        <v>11920000-56b4-0050-4c04-08db0056ca01</v>
      </c>
      <c r="B129" s="1" t="s">
        <v>4</v>
      </c>
    </row>
    <row r="130" spans="1:2" x14ac:dyDescent="0.25">
      <c r="A130" s="2" t="str">
        <f>"11920000-56b4-0050-46e8-08db0056ca57"</f>
        <v>11920000-56b4-0050-46e8-08db0056ca57</v>
      </c>
      <c r="B130" s="1" t="s">
        <v>3</v>
      </c>
    </row>
    <row r="131" spans="1:2" x14ac:dyDescent="0.25">
      <c r="A131" s="2" t="str">
        <f>"11920000-56b4-0050-2392-08db0056caa0"</f>
        <v>11920000-56b4-0050-2392-08db0056caa0</v>
      </c>
      <c r="B131" s="1" t="s">
        <v>2</v>
      </c>
    </row>
    <row r="132" spans="1:2" x14ac:dyDescent="0.25">
      <c r="A132" s="2" t="str">
        <f>"11920000-56b4-0050-33e0-08db0056cb63"</f>
        <v>11920000-56b4-0050-33e0-08db0056cb63</v>
      </c>
      <c r="B132" s="1" t="s">
        <v>2</v>
      </c>
    </row>
    <row r="133" spans="1:2" x14ac:dyDescent="0.25">
      <c r="A133" s="2" t="str">
        <f>"11920000-56b4-0050-ffa3-08db0056cbae"</f>
        <v>11920000-56b4-0050-ffa3-08db0056cbae</v>
      </c>
      <c r="B133" s="1" t="s">
        <v>2</v>
      </c>
    </row>
    <row r="134" spans="1:2" x14ac:dyDescent="0.25">
      <c r="A134" s="2" t="str">
        <f>"11920000-56b4-0050-f87b-08db0056db1a"</f>
        <v>11920000-56b4-0050-f87b-08db0056db1a</v>
      </c>
      <c r="B134" s="1" t="s">
        <v>2</v>
      </c>
    </row>
    <row r="135" spans="1:2" x14ac:dyDescent="0.25">
      <c r="A135" s="2" t="str">
        <f>"1c640000-56b4-0050-3638-08db005798c8"</f>
        <v>1c640000-56b4-0050-3638-08db005798c8</v>
      </c>
      <c r="B135" s="1" t="s">
        <v>2</v>
      </c>
    </row>
    <row r="136" spans="1:2" x14ac:dyDescent="0.25">
      <c r="A136" s="2" t="str">
        <f>"1c640000-56b4-0050-6a84-08db00579918"</f>
        <v>1c640000-56b4-0050-6a84-08db00579918</v>
      </c>
      <c r="B136" s="1" t="s">
        <v>2</v>
      </c>
    </row>
    <row r="137" spans="1:2" x14ac:dyDescent="0.25">
      <c r="A137" s="2" t="str">
        <f>"1c640000-56b4-0050-5fb4-08db0057996a"</f>
        <v>1c640000-56b4-0050-5fb4-08db0057996a</v>
      </c>
      <c r="B137" s="1" t="s">
        <v>2</v>
      </c>
    </row>
    <row r="138" spans="1:2" x14ac:dyDescent="0.25">
      <c r="A138" s="2" t="str">
        <f>"cfd30000-5692-0050-f3fa-08db0058d726"</f>
        <v>cfd30000-5692-0050-f3fa-08db0058d726</v>
      </c>
      <c r="B138" s="1" t="s">
        <v>2</v>
      </c>
    </row>
    <row r="139" spans="1:2" x14ac:dyDescent="0.25">
      <c r="A139" s="2" t="str">
        <f>"85070000-56b4-0050-a882-08db007532f0"</f>
        <v>85070000-56b4-0050-a882-08db007532f0</v>
      </c>
      <c r="B139" s="1" t="s">
        <v>2</v>
      </c>
    </row>
    <row r="140" spans="1:2" x14ac:dyDescent="0.25">
      <c r="A140" s="2" t="str">
        <f>"ba590000-5692-0050-fc99-08db00769c7e"</f>
        <v>ba590000-5692-0050-fc99-08db00769c7e</v>
      </c>
      <c r="B140" s="1" t="s">
        <v>3</v>
      </c>
    </row>
    <row r="141" spans="1:2" x14ac:dyDescent="0.25">
      <c r="A141" s="2" t="str">
        <f>"ba590000-5692-0050-68f0-08db00769cd4"</f>
        <v>ba590000-5692-0050-68f0-08db00769cd4</v>
      </c>
      <c r="B141" s="1" t="s">
        <v>2</v>
      </c>
    </row>
    <row r="142" spans="1:2" x14ac:dyDescent="0.25">
      <c r="A142" s="2" t="str">
        <f>"ba590000-5692-0050-1a51-08db00769d47"</f>
        <v>ba590000-5692-0050-1a51-08db00769d47</v>
      </c>
      <c r="B142" s="1" t="s">
        <v>2</v>
      </c>
    </row>
    <row r="143" spans="1:2" x14ac:dyDescent="0.25">
      <c r="A143" s="2" t="str">
        <f>"ba590000-5692-0050-c65f-08db00769d9e"</f>
        <v>ba590000-5692-0050-c65f-08db00769d9e</v>
      </c>
      <c r="B143" s="1" t="s">
        <v>2</v>
      </c>
    </row>
    <row r="144" spans="1:2" x14ac:dyDescent="0.25">
      <c r="A144" s="2" t="str">
        <f>"ba590000-5692-0050-fa3e-08db00769de9"</f>
        <v>ba590000-5692-0050-fa3e-08db00769de9</v>
      </c>
      <c r="B144" s="1" t="s">
        <v>2</v>
      </c>
    </row>
    <row r="145" spans="1:2" x14ac:dyDescent="0.25">
      <c r="A145" s="2" t="str">
        <f>"ba590000-5692-0050-555e-08db00769e43"</f>
        <v>ba590000-5692-0050-555e-08db00769e43</v>
      </c>
      <c r="B145" s="1" t="s">
        <v>2</v>
      </c>
    </row>
    <row r="146" spans="1:2" x14ac:dyDescent="0.25">
      <c r="A146" s="2" t="str">
        <f>"ba590000-5692-0050-e140-08db00769ed8"</f>
        <v>ba590000-5692-0050-e140-08db00769ed8</v>
      </c>
      <c r="B146" s="1" t="s">
        <v>2</v>
      </c>
    </row>
    <row r="147" spans="1:2" x14ac:dyDescent="0.25">
      <c r="A147" s="2" t="str">
        <f>"ba590000-5692-0050-e641-08db00769f30"</f>
        <v>ba590000-5692-0050-e641-08db00769f30</v>
      </c>
      <c r="B147" s="1" t="s">
        <v>2</v>
      </c>
    </row>
    <row r="148" spans="1:2" x14ac:dyDescent="0.25">
      <c r="A148" s="2" t="str">
        <f>"ba590000-5692-0050-2a69-08db0076a011"</f>
        <v>ba590000-5692-0050-2a69-08db0076a011</v>
      </c>
      <c r="B148" s="1" t="s">
        <v>2</v>
      </c>
    </row>
    <row r="149" spans="1:2" x14ac:dyDescent="0.25">
      <c r="A149" s="2" t="str">
        <f>"ba590000-5692-0050-e9c2-08db0076a091"</f>
        <v>ba590000-5692-0050-e9c2-08db0076a091</v>
      </c>
      <c r="B149" s="1" t="s">
        <v>2</v>
      </c>
    </row>
    <row r="150" spans="1:2" x14ac:dyDescent="0.25">
      <c r="A150" s="2" t="str">
        <f>"ba590000-5692-0050-4d5e-08db0076a0e2"</f>
        <v>ba590000-5692-0050-4d5e-08db0076a0e2</v>
      </c>
      <c r="B150" s="1" t="s">
        <v>2</v>
      </c>
    </row>
    <row r="151" spans="1:2" x14ac:dyDescent="0.25">
      <c r="A151" s="2" t="str">
        <f>"ba590000-5692-0050-4cb8-08db0076a18f"</f>
        <v>ba590000-5692-0050-4cb8-08db0076a18f</v>
      </c>
      <c r="B151" s="1" t="s">
        <v>4</v>
      </c>
    </row>
    <row r="152" spans="1:2" x14ac:dyDescent="0.25">
      <c r="A152" s="2" t="str">
        <f>"ba590000-5692-0050-7d63-08db0076a1dd"</f>
        <v>ba590000-5692-0050-7d63-08db0076a1dd</v>
      </c>
      <c r="B152" s="1" t="s">
        <v>2</v>
      </c>
    </row>
    <row r="153" spans="1:2" x14ac:dyDescent="0.25">
      <c r="A153" s="2" t="str">
        <f>"ba590000-5692-0050-a823-08db0076a22e"</f>
        <v>ba590000-5692-0050-a823-08db0076a22e</v>
      </c>
      <c r="B153" s="1" t="s">
        <v>2</v>
      </c>
    </row>
    <row r="154" spans="1:2" x14ac:dyDescent="0.25">
      <c r="A154" s="2" t="str">
        <f>"ba590000-5692-0050-bf4d-08db0076a2fe"</f>
        <v>ba590000-5692-0050-bf4d-08db0076a2fe</v>
      </c>
      <c r="B154" s="1" t="s">
        <v>2</v>
      </c>
    </row>
    <row r="155" spans="1:2" x14ac:dyDescent="0.25">
      <c r="A155" s="2" t="str">
        <f>"ba590000-5692-0050-ce04-08db0076a34b"</f>
        <v>ba590000-5692-0050-ce04-08db0076a34b</v>
      </c>
      <c r="B155" s="1" t="s">
        <v>2</v>
      </c>
    </row>
    <row r="156" spans="1:2" x14ac:dyDescent="0.25">
      <c r="A156" s="2" t="str">
        <f>"ba590000-5692-0050-4a26-08db0076a3b8"</f>
        <v>ba590000-5692-0050-4a26-08db0076a3b8</v>
      </c>
      <c r="B156" s="1" t="s">
        <v>2</v>
      </c>
    </row>
    <row r="157" spans="1:2" x14ac:dyDescent="0.25">
      <c r="A157" s="2" t="str">
        <f>"ba590000-5692-0050-9788-08db0076a405"</f>
        <v>ba590000-5692-0050-9788-08db0076a405</v>
      </c>
      <c r="B157" s="1" t="s">
        <v>2</v>
      </c>
    </row>
    <row r="158" spans="1:2" x14ac:dyDescent="0.25">
      <c r="A158" s="2" t="str">
        <f>"ba590000-5692-0050-f1b3-08db0076a459"</f>
        <v>ba590000-5692-0050-f1b3-08db0076a459</v>
      </c>
      <c r="B158" s="1" t="s">
        <v>2</v>
      </c>
    </row>
    <row r="159" spans="1:2" x14ac:dyDescent="0.25">
      <c r="A159" s="2" t="str">
        <f>"ba590000-5692-0050-10bc-08db0076a4a3"</f>
        <v>ba590000-5692-0050-10bc-08db0076a4a3</v>
      </c>
      <c r="B159" s="1" t="s">
        <v>3</v>
      </c>
    </row>
    <row r="160" spans="1:2" x14ac:dyDescent="0.25">
      <c r="A160" s="2" t="str">
        <f>"ba590000-5692-0050-ac2e-08db0076a4f1"</f>
        <v>ba590000-5692-0050-ac2e-08db0076a4f1</v>
      </c>
      <c r="B160" s="1" t="s">
        <v>2</v>
      </c>
    </row>
    <row r="161" spans="1:2" x14ac:dyDescent="0.25">
      <c r="A161" s="2" t="str">
        <f>"ba590000-5692-0050-0ccf-08db0076a579"</f>
        <v>ba590000-5692-0050-0ccf-08db0076a579</v>
      </c>
      <c r="B161" s="1" t="s">
        <v>2</v>
      </c>
    </row>
    <row r="162" spans="1:2" x14ac:dyDescent="0.25">
      <c r="A162" s="2" t="str">
        <f>"ba590000-5692-0050-596e-08db0076a5cf"</f>
        <v>ba590000-5692-0050-596e-08db0076a5cf</v>
      </c>
      <c r="B162" s="1" t="s">
        <v>4</v>
      </c>
    </row>
    <row r="163" spans="1:2" x14ac:dyDescent="0.25">
      <c r="A163" s="2" t="str">
        <f>"ba590000-5692-0050-e8b7-08db0076a626"</f>
        <v>ba590000-5692-0050-e8b7-08db0076a626</v>
      </c>
      <c r="B163" s="1" t="s">
        <v>2</v>
      </c>
    </row>
    <row r="164" spans="1:2" x14ac:dyDescent="0.25">
      <c r="A164" s="2" t="str">
        <f>"ba590000-5692-0050-5570-08db0076a670"</f>
        <v>ba590000-5692-0050-5570-08db0076a670</v>
      </c>
      <c r="B164" s="1" t="s">
        <v>2</v>
      </c>
    </row>
    <row r="165" spans="1:2" x14ac:dyDescent="0.25">
      <c r="A165" s="2" t="str">
        <f>"ba590000-5692-0050-9ef7-08db0076a6b8"</f>
        <v>ba590000-5692-0050-9ef7-08db0076a6b8</v>
      </c>
      <c r="B165" s="1" t="s">
        <v>2</v>
      </c>
    </row>
    <row r="166" spans="1:2" x14ac:dyDescent="0.25">
      <c r="A166" s="2" t="str">
        <f>"11920000-56b4-0050-1e0c-08db01722c78"</f>
        <v>11920000-56b4-0050-1e0c-08db01722c78</v>
      </c>
      <c r="B166" s="1" t="s">
        <v>4</v>
      </c>
    </row>
    <row r="167" spans="1:2" x14ac:dyDescent="0.25">
      <c r="A167" s="2" t="str">
        <f>"dd4f0000-56b4-0050-8ec7-08db029b9b75"</f>
        <v>dd4f0000-56b4-0050-8ec7-08db029b9b75</v>
      </c>
      <c r="B167" s="1" t="s">
        <v>4</v>
      </c>
    </row>
    <row r="168" spans="1:2" x14ac:dyDescent="0.25">
      <c r="A168" s="2" t="str">
        <f>"cfd30000-5692-0050-04a0-08db029ddbd1"</f>
        <v>cfd30000-5692-0050-04a0-08db029ddbd1</v>
      </c>
      <c r="B168" s="1" t="s">
        <v>2</v>
      </c>
    </row>
    <row r="169" spans="1:2" x14ac:dyDescent="0.25">
      <c r="A169" s="2" t="str">
        <f>"cfd30000-5692-0050-3e99-08db029ddc42"</f>
        <v>cfd30000-5692-0050-3e99-08db029ddc42</v>
      </c>
      <c r="B169" s="1" t="s">
        <v>4</v>
      </c>
    </row>
    <row r="170" spans="1:2" x14ac:dyDescent="0.25">
      <c r="A170" s="2" t="str">
        <f>"cfd30000-5692-0050-b947-08db029ddc8b"</f>
        <v>cfd30000-5692-0050-b947-08db029ddc8b</v>
      </c>
      <c r="B170" s="1" t="s">
        <v>2</v>
      </c>
    </row>
    <row r="171" spans="1:2" x14ac:dyDescent="0.25">
      <c r="A171" s="2" t="str">
        <f>"cfd30000-5692-0050-9ac6-08db029ddcd3"</f>
        <v>cfd30000-5692-0050-9ac6-08db029ddcd3</v>
      </c>
      <c r="B171" s="1" t="s">
        <v>2</v>
      </c>
    </row>
    <row r="172" spans="1:2" x14ac:dyDescent="0.25">
      <c r="A172" s="2" t="str">
        <f>"cfd30000-5692-0050-50c4-08db029ddd28"</f>
        <v>cfd30000-5692-0050-50c4-08db029ddd28</v>
      </c>
      <c r="B172" s="1" t="s">
        <v>2</v>
      </c>
    </row>
    <row r="173" spans="1:2" x14ac:dyDescent="0.25">
      <c r="A173" s="2" t="str">
        <f>"9fdd0000-5692-0050-c0ed-08db029dec84"</f>
        <v>9fdd0000-5692-0050-c0ed-08db029dec84</v>
      </c>
      <c r="B173" s="1" t="s">
        <v>2</v>
      </c>
    </row>
    <row r="174" spans="1:2" x14ac:dyDescent="0.25">
      <c r="A174" s="2" t="str">
        <f>"9fdd0000-5692-0050-ed20-08db029decd9"</f>
        <v>9fdd0000-5692-0050-ed20-08db029decd9</v>
      </c>
      <c r="B174" s="1" t="s">
        <v>2</v>
      </c>
    </row>
    <row r="175" spans="1:2" x14ac:dyDescent="0.25">
      <c r="A175" s="2" t="str">
        <f>"9fdd0000-5692-0050-ede3-08db029ded24"</f>
        <v>9fdd0000-5692-0050-ede3-08db029ded24</v>
      </c>
      <c r="B175" s="1" t="s">
        <v>2</v>
      </c>
    </row>
    <row r="176" spans="1:2" x14ac:dyDescent="0.25">
      <c r="A176" s="2" t="str">
        <f>"9fdd0000-5692-0050-50ed-08db029ded9a"</f>
        <v>9fdd0000-5692-0050-50ed-08db029ded9a</v>
      </c>
      <c r="B176" s="1" t="s">
        <v>2</v>
      </c>
    </row>
    <row r="177" spans="1:2" x14ac:dyDescent="0.25">
      <c r="A177" s="2" t="str">
        <f>"9fdd0000-5692-0050-45ab-08db029dede7"</f>
        <v>9fdd0000-5692-0050-45ab-08db029dede7</v>
      </c>
      <c r="B177" s="1" t="s">
        <v>2</v>
      </c>
    </row>
    <row r="178" spans="1:2" x14ac:dyDescent="0.25">
      <c r="A178" s="2" t="str">
        <f>"9fdd0000-5692-0050-7ba0-08db029dee46"</f>
        <v>9fdd0000-5692-0050-7ba0-08db029dee46</v>
      </c>
      <c r="B178" s="1" t="s">
        <v>2</v>
      </c>
    </row>
    <row r="179" spans="1:2" x14ac:dyDescent="0.25">
      <c r="A179" s="2" t="str">
        <f>"9fdd0000-5692-0050-6c10-08db029dee94"</f>
        <v>9fdd0000-5692-0050-6c10-08db029dee94</v>
      </c>
      <c r="B179" s="1" t="s">
        <v>3</v>
      </c>
    </row>
    <row r="180" spans="1:2" x14ac:dyDescent="0.25">
      <c r="A180" s="2" t="str">
        <f>"9fdd0000-5692-0050-c2b3-08db029deef3"</f>
        <v>9fdd0000-5692-0050-c2b3-08db029deef3</v>
      </c>
      <c r="B180" s="1" t="s">
        <v>2</v>
      </c>
    </row>
    <row r="181" spans="1:2" x14ac:dyDescent="0.25">
      <c r="A181" s="2" t="str">
        <f>"9fdd0000-5692-0050-bf92-08db029def44"</f>
        <v>9fdd0000-5692-0050-bf92-08db029def44</v>
      </c>
      <c r="B181" s="1" t="s">
        <v>3</v>
      </c>
    </row>
    <row r="182" spans="1:2" x14ac:dyDescent="0.25">
      <c r="A182" s="2" t="str">
        <f>"9fdd0000-5692-0050-656b-08db029def99"</f>
        <v>9fdd0000-5692-0050-656b-08db029def99</v>
      </c>
      <c r="B182" s="1" t="s">
        <v>3</v>
      </c>
    </row>
    <row r="183" spans="1:2" x14ac:dyDescent="0.25">
      <c r="A183" s="2" t="str">
        <f>"9fdd0000-5692-0050-4d68-08db029defe4"</f>
        <v>9fdd0000-5692-0050-4d68-08db029defe4</v>
      </c>
      <c r="B183" s="1" t="s">
        <v>2</v>
      </c>
    </row>
    <row r="184" spans="1:2" x14ac:dyDescent="0.25">
      <c r="A184" s="2" t="str">
        <f>"9fdd0000-5692-0050-a67d-08db029df03b"</f>
        <v>9fdd0000-5692-0050-a67d-08db029df03b</v>
      </c>
      <c r="B184" s="1" t="s">
        <v>2</v>
      </c>
    </row>
    <row r="185" spans="1:2" x14ac:dyDescent="0.25">
      <c r="A185" s="2" t="str">
        <f>"9fdd0000-5692-0050-16e4-08db029df0bf"</f>
        <v>9fdd0000-5692-0050-16e4-08db029df0bf</v>
      </c>
      <c r="B185" s="1" t="s">
        <v>2</v>
      </c>
    </row>
    <row r="186" spans="1:2" x14ac:dyDescent="0.25">
      <c r="A186" s="2" t="str">
        <f>"9fdd0000-5692-0050-5d6e-08db029df121"</f>
        <v>9fdd0000-5692-0050-5d6e-08db029df121</v>
      </c>
      <c r="B186" s="1" t="s">
        <v>2</v>
      </c>
    </row>
    <row r="187" spans="1:2" x14ac:dyDescent="0.25">
      <c r="A187" s="2" t="str">
        <f>"9fdd0000-5692-0050-eb66-08db029df1d2"</f>
        <v>9fdd0000-5692-0050-eb66-08db029df1d2</v>
      </c>
      <c r="B187" s="1" t="s">
        <v>2</v>
      </c>
    </row>
    <row r="188" spans="1:2" x14ac:dyDescent="0.25">
      <c r="A188" s="2" t="str">
        <f>"1c640000-56b4-0050-544a-08db029df27a"</f>
        <v>1c640000-56b4-0050-544a-08db029df27a</v>
      </c>
      <c r="B188" s="1" t="s">
        <v>2</v>
      </c>
    </row>
    <row r="189" spans="1:2" x14ac:dyDescent="0.25">
      <c r="A189" s="2" t="str">
        <f>"1c640000-56b4-0050-12a2-08db029df2c3"</f>
        <v>1c640000-56b4-0050-12a2-08db029df2c3</v>
      </c>
      <c r="B189" s="1" t="s">
        <v>2</v>
      </c>
    </row>
    <row r="190" spans="1:2" x14ac:dyDescent="0.25">
      <c r="A190" s="2" t="str">
        <f>"1c640000-56b4-0050-3867-08db029df32e"</f>
        <v>1c640000-56b4-0050-3867-08db029df32e</v>
      </c>
      <c r="B190" s="1" t="s">
        <v>2</v>
      </c>
    </row>
    <row r="191" spans="1:2" x14ac:dyDescent="0.25">
      <c r="A191" s="2" t="str">
        <f>"9fdd0000-5692-0050-1a0f-08db029df344"</f>
        <v>9fdd0000-5692-0050-1a0f-08db029df344</v>
      </c>
      <c r="B191" s="1" t="s">
        <v>2</v>
      </c>
    </row>
    <row r="192" spans="1:2" x14ac:dyDescent="0.25">
      <c r="A192" s="2" t="str">
        <f>"9fdd0000-5692-0050-bcc1-08db029df3ac"</f>
        <v>9fdd0000-5692-0050-bcc1-08db029df3ac</v>
      </c>
      <c r="B192" s="1" t="s">
        <v>3</v>
      </c>
    </row>
    <row r="193" spans="1:2" x14ac:dyDescent="0.25">
      <c r="A193" s="2" t="str">
        <f>"9fdd0000-5692-0050-70a8-08db029df40c"</f>
        <v>9fdd0000-5692-0050-70a8-08db029df40c</v>
      </c>
      <c r="B193" s="1" t="s">
        <v>2</v>
      </c>
    </row>
    <row r="194" spans="1:2" x14ac:dyDescent="0.25">
      <c r="A194" s="2" t="str">
        <f>"9fdd0000-5692-0050-e443-08db029df479"</f>
        <v>9fdd0000-5692-0050-e443-08db029df479</v>
      </c>
      <c r="B194" s="1" t="s">
        <v>2</v>
      </c>
    </row>
    <row r="195" spans="1:2" x14ac:dyDescent="0.25">
      <c r="A195" s="2" t="str">
        <f>"9fdd0000-5692-0050-ea31-08db029df4c1"</f>
        <v>9fdd0000-5692-0050-ea31-08db029df4c1</v>
      </c>
      <c r="B195" s="1" t="s">
        <v>2</v>
      </c>
    </row>
    <row r="196" spans="1:2" x14ac:dyDescent="0.25">
      <c r="A196" s="2" t="str">
        <f>"1c640000-56b4-0050-fd9a-08db029df547"</f>
        <v>1c640000-56b4-0050-fd9a-08db029df547</v>
      </c>
      <c r="B196" s="1" t="s">
        <v>4</v>
      </c>
    </row>
    <row r="197" spans="1:2" x14ac:dyDescent="0.25">
      <c r="A197" s="2" t="str">
        <f>"1c640000-56b4-0050-aea8-08db029df592"</f>
        <v>1c640000-56b4-0050-aea8-08db029df592</v>
      </c>
      <c r="B197" s="1" t="s">
        <v>2</v>
      </c>
    </row>
    <row r="198" spans="1:2" x14ac:dyDescent="0.25">
      <c r="A198" s="2" t="str">
        <f>"018a0000-568f-0050-874d-08db029df62a"</f>
        <v>018a0000-568f-0050-874d-08db029df62a</v>
      </c>
      <c r="B198" s="1" t="s">
        <v>2</v>
      </c>
    </row>
    <row r="199" spans="1:2" x14ac:dyDescent="0.25">
      <c r="A199" s="2" t="str">
        <f>"9fdd0000-5692-0050-481e-08db029df678"</f>
        <v>9fdd0000-5692-0050-481e-08db029df678</v>
      </c>
      <c r="B199" s="1" t="s">
        <v>2</v>
      </c>
    </row>
    <row r="200" spans="1:2" x14ac:dyDescent="0.25">
      <c r="A200" s="2" t="str">
        <f>"018a0000-568f-0050-51da-08db029df6de"</f>
        <v>018a0000-568f-0050-51da-08db029df6de</v>
      </c>
      <c r="B200" s="1" t="s">
        <v>2</v>
      </c>
    </row>
    <row r="201" spans="1:2" x14ac:dyDescent="0.25">
      <c r="A201" s="2" t="str">
        <f>"018a0000-568f-0050-47f8-08db029df72d"</f>
        <v>018a0000-568f-0050-47f8-08db029df72d</v>
      </c>
      <c r="B201" s="1" t="s">
        <v>3</v>
      </c>
    </row>
    <row r="202" spans="1:2" x14ac:dyDescent="0.25">
      <c r="A202" s="2" t="str">
        <f>"018a0000-568f-0050-83a4-08db029df77a"</f>
        <v>018a0000-568f-0050-83a4-08db029df77a</v>
      </c>
      <c r="B202" s="1" t="s">
        <v>2</v>
      </c>
    </row>
    <row r="203" spans="1:2" x14ac:dyDescent="0.25">
      <c r="A203" s="2" t="str">
        <f>"018a0000-568f-0050-80ac-08db029df7c3"</f>
        <v>018a0000-568f-0050-80ac-08db029df7c3</v>
      </c>
      <c r="B203" s="1" t="s">
        <v>2</v>
      </c>
    </row>
    <row r="204" spans="1:2" x14ac:dyDescent="0.25">
      <c r="A204" s="2" t="str">
        <f>"018a0000-568f-0050-80de-08db029df817"</f>
        <v>018a0000-568f-0050-80de-08db029df817</v>
      </c>
      <c r="B204" s="1" t="s">
        <v>2</v>
      </c>
    </row>
    <row r="205" spans="1:2" x14ac:dyDescent="0.25">
      <c r="A205" s="2" t="str">
        <f>"018a0000-568f-0050-fe6b-08db029df8a9"</f>
        <v>018a0000-568f-0050-fe6b-08db029df8a9</v>
      </c>
      <c r="B205" s="1" t="s">
        <v>2</v>
      </c>
    </row>
    <row r="206" spans="1:2" x14ac:dyDescent="0.25">
      <c r="A206" s="2" t="str">
        <f>"cfd30000-5692-0050-3d3e-08db029ed5ee"</f>
        <v>cfd30000-5692-0050-3d3e-08db029ed5ee</v>
      </c>
      <c r="B206" s="1" t="s">
        <v>2</v>
      </c>
    </row>
    <row r="207" spans="1:2" x14ac:dyDescent="0.25">
      <c r="A207" s="2" t="str">
        <f>"1c640000-56b4-0050-9a85-08db029ed68e"</f>
        <v>1c640000-56b4-0050-9a85-08db029ed68e</v>
      </c>
      <c r="B207" s="1" t="s">
        <v>2</v>
      </c>
    </row>
    <row r="208" spans="1:2" x14ac:dyDescent="0.25">
      <c r="A208" s="2" t="str">
        <f>"1c640000-56b4-0050-d2e3-08db029ed6f3"</f>
        <v>1c640000-56b4-0050-d2e3-08db029ed6f3</v>
      </c>
      <c r="B208" s="1" t="s">
        <v>4</v>
      </c>
    </row>
    <row r="209" spans="1:2" x14ac:dyDescent="0.25">
      <c r="A209" s="2" t="str">
        <f>"1c640000-56b4-0050-0f19-08db029ed754"</f>
        <v>1c640000-56b4-0050-0f19-08db029ed754</v>
      </c>
      <c r="B209" s="1" t="s">
        <v>2</v>
      </c>
    </row>
    <row r="210" spans="1:2" x14ac:dyDescent="0.25">
      <c r="A210" s="2" t="str">
        <f>"cfd30000-5692-0050-9edb-08db029ed76d"</f>
        <v>cfd30000-5692-0050-9edb-08db029ed76d</v>
      </c>
      <c r="B210" s="1" t="s">
        <v>2</v>
      </c>
    </row>
    <row r="211" spans="1:2" x14ac:dyDescent="0.25">
      <c r="A211" s="2" t="str">
        <f>"cfd30000-5692-0050-d3f1-08db029ed7bb"</f>
        <v>cfd30000-5692-0050-d3f1-08db029ed7bb</v>
      </c>
      <c r="B211" s="1" t="s">
        <v>2</v>
      </c>
    </row>
    <row r="212" spans="1:2" x14ac:dyDescent="0.25">
      <c r="A212" s="2" t="str">
        <f>"cfd30000-5692-0050-8c70-08db029ed804"</f>
        <v>cfd30000-5692-0050-8c70-08db029ed804</v>
      </c>
      <c r="B212" s="1" t="s">
        <v>2</v>
      </c>
    </row>
    <row r="213" spans="1:2" x14ac:dyDescent="0.25">
      <c r="A213" s="2" t="str">
        <f>"cfd30000-5692-0050-811c-08db029ed84d"</f>
        <v>cfd30000-5692-0050-811c-08db029ed84d</v>
      </c>
      <c r="B213" s="1" t="s">
        <v>2</v>
      </c>
    </row>
    <row r="214" spans="1:2" x14ac:dyDescent="0.25">
      <c r="A214" s="2" t="str">
        <f>"cfd30000-5692-0050-f82b-08db029ed8af"</f>
        <v>cfd30000-5692-0050-f82b-08db029ed8af</v>
      </c>
      <c r="B214" s="1" t="s">
        <v>2</v>
      </c>
    </row>
    <row r="215" spans="1:2" x14ac:dyDescent="0.25">
      <c r="A215" s="2" t="str">
        <f>"cfd30000-5692-0050-ab6b-08db029ed8f9"</f>
        <v>cfd30000-5692-0050-ab6b-08db029ed8f9</v>
      </c>
      <c r="B215" s="1" t="s">
        <v>3</v>
      </c>
    </row>
    <row r="216" spans="1:2" x14ac:dyDescent="0.25">
      <c r="A216" s="2" t="str">
        <f>"cfd30000-5692-0050-f2c3-08db029ed94e"</f>
        <v>cfd30000-5692-0050-f2c3-08db029ed94e</v>
      </c>
      <c r="B216" s="1" t="s">
        <v>2</v>
      </c>
    </row>
    <row r="217" spans="1:2" x14ac:dyDescent="0.25">
      <c r="A217" s="2" t="str">
        <f>"cfd30000-5692-0050-0538-08db029ed9a2"</f>
        <v>cfd30000-5692-0050-0538-08db029ed9a2</v>
      </c>
      <c r="B217" s="1" t="s">
        <v>2</v>
      </c>
    </row>
    <row r="218" spans="1:2" x14ac:dyDescent="0.25">
      <c r="A218" s="2" t="str">
        <f>"cfd30000-5692-0050-8e4b-08db029ed9f9"</f>
        <v>cfd30000-5692-0050-8e4b-08db029ed9f9</v>
      </c>
      <c r="B218" s="1" t="s">
        <v>4</v>
      </c>
    </row>
    <row r="219" spans="1:2" x14ac:dyDescent="0.25">
      <c r="A219" s="2" t="str">
        <f>"cfd30000-5692-0050-4b0d-08db029eda51"</f>
        <v>cfd30000-5692-0050-4b0d-08db029eda51</v>
      </c>
      <c r="B219" s="1" t="s">
        <v>2</v>
      </c>
    </row>
    <row r="220" spans="1:2" x14ac:dyDescent="0.25">
      <c r="A220" s="2" t="str">
        <f>"cfd30000-5692-0050-8054-08db029edab9"</f>
        <v>cfd30000-5692-0050-8054-08db029edab9</v>
      </c>
      <c r="B220" s="1" t="s">
        <v>2</v>
      </c>
    </row>
    <row r="221" spans="1:2" x14ac:dyDescent="0.25">
      <c r="A221" s="2" t="str">
        <f>"cfd30000-5692-0050-5fd5-08db029edb13"</f>
        <v>cfd30000-5692-0050-5fd5-08db029edb13</v>
      </c>
      <c r="B221" s="1" t="s">
        <v>2</v>
      </c>
    </row>
    <row r="222" spans="1:2" x14ac:dyDescent="0.25">
      <c r="A222" s="2" t="str">
        <f>"1c640000-56b4-0050-56a0-08db029eeaa8"</f>
        <v>1c640000-56b4-0050-56a0-08db029eeaa8</v>
      </c>
      <c r="B222" s="1" t="s">
        <v>3</v>
      </c>
    </row>
    <row r="223" spans="1:2" x14ac:dyDescent="0.25">
      <c r="A223" s="2" t="str">
        <f>"018a0000-568f-0050-a836-08db029eeaf1"</f>
        <v>018a0000-568f-0050-a836-08db029eeaf1</v>
      </c>
      <c r="B223" s="1" t="s">
        <v>3</v>
      </c>
    </row>
    <row r="224" spans="1:2" x14ac:dyDescent="0.25">
      <c r="A224" s="2" t="str">
        <f>"018a0000-568f-0050-c70b-08db029eeb45"</f>
        <v>018a0000-568f-0050-c70b-08db029eeb45</v>
      </c>
      <c r="B224" s="1" t="s">
        <v>2</v>
      </c>
    </row>
    <row r="225" spans="1:2" x14ac:dyDescent="0.25">
      <c r="A225" s="2" t="str">
        <f>"018a0000-568f-0050-6e16-08db029eeb89"</f>
        <v>018a0000-568f-0050-6e16-08db029eeb89</v>
      </c>
      <c r="B225" s="1" t="s">
        <v>3</v>
      </c>
    </row>
    <row r="226" spans="1:2" x14ac:dyDescent="0.25">
      <c r="A226" s="2" t="str">
        <f>"1c640000-56b4-0050-ba63-08db029eebf4"</f>
        <v>1c640000-56b4-0050-ba63-08db029eebf4</v>
      </c>
      <c r="B226" s="1" t="s">
        <v>2</v>
      </c>
    </row>
    <row r="227" spans="1:2" x14ac:dyDescent="0.25">
      <c r="A227" s="2" t="str">
        <f>"1c640000-56b4-0050-8e27-08db029eec51"</f>
        <v>1c640000-56b4-0050-8e27-08db029eec51</v>
      </c>
      <c r="B227" s="1" t="s">
        <v>2</v>
      </c>
    </row>
    <row r="228" spans="1:2" x14ac:dyDescent="0.25">
      <c r="A228" s="2" t="str">
        <f>"018a0000-568f-0050-0492-08db029eec7d"</f>
        <v>018a0000-568f-0050-0492-08db029eec7d</v>
      </c>
      <c r="B228" s="1" t="s">
        <v>2</v>
      </c>
    </row>
    <row r="229" spans="1:2" x14ac:dyDescent="0.25">
      <c r="A229" s="2" t="str">
        <f>"018a0000-568f-0050-3f26-08db029eecd5"</f>
        <v>018a0000-568f-0050-3f26-08db029eecd5</v>
      </c>
      <c r="B229" s="1" t="s">
        <v>2</v>
      </c>
    </row>
    <row r="230" spans="1:2" x14ac:dyDescent="0.25">
      <c r="A230" s="2" t="str">
        <f>"018a0000-568f-0050-33b5-08db029eed49"</f>
        <v>018a0000-568f-0050-33b5-08db029eed49</v>
      </c>
      <c r="B230" s="1" t="s">
        <v>2</v>
      </c>
    </row>
    <row r="231" spans="1:2" x14ac:dyDescent="0.25">
      <c r="A231" s="2" t="str">
        <f>"018a0000-568f-0050-0c5c-08db029efca7"</f>
        <v>018a0000-568f-0050-0c5c-08db029efca7</v>
      </c>
      <c r="B231" s="1" t="s">
        <v>3</v>
      </c>
    </row>
    <row r="232" spans="1:2" x14ac:dyDescent="0.25">
      <c r="A232" s="2" t="str">
        <f>"018a0000-568f-0050-4f81-08db029efd03"</f>
        <v>018a0000-568f-0050-4f81-08db029efd03</v>
      </c>
      <c r="B232" s="1" t="s">
        <v>3</v>
      </c>
    </row>
    <row r="233" spans="1:2" x14ac:dyDescent="0.25">
      <c r="A233" s="2" t="str">
        <f>"018a0000-568f-0050-a08b-08db029efe86"</f>
        <v>018a0000-568f-0050-a08b-08db029efe86</v>
      </c>
      <c r="B233" s="1" t="s">
        <v>2</v>
      </c>
    </row>
    <row r="234" spans="1:2" x14ac:dyDescent="0.25">
      <c r="A234" s="2" t="str">
        <f>"018a0000-568f-0050-c79c-08db029efedf"</f>
        <v>018a0000-568f-0050-c79c-08db029efedf</v>
      </c>
      <c r="B234" s="1" t="s">
        <v>4</v>
      </c>
    </row>
    <row r="235" spans="1:2" x14ac:dyDescent="0.25">
      <c r="A235" s="2" t="str">
        <f>"018a0000-568f-0050-8d7b-08db029eff2e"</f>
        <v>018a0000-568f-0050-8d7b-08db029eff2e</v>
      </c>
      <c r="B235" s="1" t="s">
        <v>2</v>
      </c>
    </row>
    <row r="236" spans="1:2" x14ac:dyDescent="0.25">
      <c r="A236" s="2" t="str">
        <f>"018a0000-568f-0050-898d-08db029eff71"</f>
        <v>018a0000-568f-0050-898d-08db029eff71</v>
      </c>
      <c r="B236" s="1" t="s">
        <v>2</v>
      </c>
    </row>
    <row r="237" spans="1:2" x14ac:dyDescent="0.25">
      <c r="A237" s="2" t="str">
        <f>"018a0000-568f-0050-5e24-08db029effbf"</f>
        <v>018a0000-568f-0050-5e24-08db029effbf</v>
      </c>
      <c r="B237" s="1" t="s">
        <v>2</v>
      </c>
    </row>
    <row r="238" spans="1:2" x14ac:dyDescent="0.25">
      <c r="A238" s="2" t="str">
        <f>"9fdd0000-5692-0050-6344-08db029f0024"</f>
        <v>9fdd0000-5692-0050-6344-08db029f0024</v>
      </c>
      <c r="B238" s="1" t="s">
        <v>2</v>
      </c>
    </row>
    <row r="239" spans="1:2" x14ac:dyDescent="0.25">
      <c r="A239" s="2" t="str">
        <f>"9fdd0000-5692-0050-7b2f-08db029f0083"</f>
        <v>9fdd0000-5692-0050-7b2f-08db029f0083</v>
      </c>
      <c r="B239" s="1" t="s">
        <v>2</v>
      </c>
    </row>
    <row r="240" spans="1:2" x14ac:dyDescent="0.25">
      <c r="A240" s="2" t="str">
        <f>"dd4f0000-56b4-0050-dffd-08db02b317ce"</f>
        <v>dd4f0000-56b4-0050-dffd-08db02b317ce</v>
      </c>
      <c r="B240" s="1" t="s">
        <v>2</v>
      </c>
    </row>
    <row r="241" spans="1:2" x14ac:dyDescent="0.25">
      <c r="A241" s="2" t="str">
        <f>"11920000-56b4-0050-44c8-08db02b3182c"</f>
        <v>11920000-56b4-0050-44c8-08db02b3182c</v>
      </c>
      <c r="B241" s="1" t="s">
        <v>2</v>
      </c>
    </row>
    <row r="242" spans="1:2" x14ac:dyDescent="0.25">
      <c r="A242" s="2" t="str">
        <f>"dd4f0000-56b4-0050-cee8-08db02b3187d"</f>
        <v>dd4f0000-56b4-0050-cee8-08db02b3187d</v>
      </c>
      <c r="B242" s="1" t="s">
        <v>2</v>
      </c>
    </row>
    <row r="243" spans="1:2" x14ac:dyDescent="0.25">
      <c r="A243" s="2" t="str">
        <f>"dd4f0000-56b4-0050-a105-08db02b318c8"</f>
        <v>dd4f0000-56b4-0050-a105-08db02b318c8</v>
      </c>
      <c r="B243" s="1" t="s">
        <v>2</v>
      </c>
    </row>
    <row r="244" spans="1:2" x14ac:dyDescent="0.25">
      <c r="A244" s="2" t="str">
        <f>"dd4f0000-56b4-0050-faf3-08db02b31919"</f>
        <v>dd4f0000-56b4-0050-faf3-08db02b31919</v>
      </c>
      <c r="B244" s="1" t="s">
        <v>3</v>
      </c>
    </row>
    <row r="245" spans="1:2" x14ac:dyDescent="0.25">
      <c r="A245" s="2" t="str">
        <f>"11920000-56b4-0050-c6fa-08db02b3196c"</f>
        <v>11920000-56b4-0050-c6fa-08db02b3196c</v>
      </c>
      <c r="B245" s="1" t="s">
        <v>2</v>
      </c>
    </row>
    <row r="246" spans="1:2" x14ac:dyDescent="0.25">
      <c r="A246" s="2" t="str">
        <f>"11920000-56b4-0050-53c0-08db02b319bb"</f>
        <v>11920000-56b4-0050-53c0-08db02b319bb</v>
      </c>
      <c r="B246" s="1" t="s">
        <v>2</v>
      </c>
    </row>
    <row r="247" spans="1:2" x14ac:dyDescent="0.25">
      <c r="A247" s="2" t="str">
        <f>"11920000-56b4-0050-5c21-08db02b31a0d"</f>
        <v>11920000-56b4-0050-5c21-08db02b31a0d</v>
      </c>
      <c r="B247" s="1" t="s">
        <v>2</v>
      </c>
    </row>
    <row r="248" spans="1:2" x14ac:dyDescent="0.25">
      <c r="A248" s="2" t="str">
        <f>"dd4f0000-56b4-0050-6469-08db02b31a5f"</f>
        <v>dd4f0000-56b4-0050-6469-08db02b31a5f</v>
      </c>
      <c r="B248" s="1" t="s">
        <v>2</v>
      </c>
    </row>
    <row r="249" spans="1:2" x14ac:dyDescent="0.25">
      <c r="A249" s="2" t="str">
        <f>"dd4f0000-56b4-0050-f12e-08db02b31ab4"</f>
        <v>dd4f0000-56b4-0050-f12e-08db02b31ab4</v>
      </c>
      <c r="B249" s="1" t="s">
        <v>2</v>
      </c>
    </row>
    <row r="250" spans="1:2" x14ac:dyDescent="0.25">
      <c r="A250" s="2" t="str">
        <f>"dd4f0000-56b4-0050-ace6-08db02b31b03"</f>
        <v>dd4f0000-56b4-0050-ace6-08db02b31b03</v>
      </c>
      <c r="B250" s="1" t="s">
        <v>2</v>
      </c>
    </row>
    <row r="251" spans="1:2" x14ac:dyDescent="0.25">
      <c r="A251" s="2" t="str">
        <f>"dd4f0000-56b4-0050-0e4f-08db02b31b52"</f>
        <v>dd4f0000-56b4-0050-0e4f-08db02b31b52</v>
      </c>
      <c r="B251" s="1" t="s">
        <v>2</v>
      </c>
    </row>
    <row r="252" spans="1:2" x14ac:dyDescent="0.25">
      <c r="A252" s="2" t="str">
        <f>"dd4f0000-56b4-0050-44a7-08db02b31baa"</f>
        <v>dd4f0000-56b4-0050-44a7-08db02b31baa</v>
      </c>
      <c r="B252" s="1" t="s">
        <v>3</v>
      </c>
    </row>
    <row r="253" spans="1:2" x14ac:dyDescent="0.25">
      <c r="A253" s="2" t="str">
        <f>"dd4f0000-56b4-0050-b3bc-08db02b31bfb"</f>
        <v>dd4f0000-56b4-0050-b3bc-08db02b31bfb</v>
      </c>
      <c r="B253" s="1" t="s">
        <v>2</v>
      </c>
    </row>
    <row r="254" spans="1:2" x14ac:dyDescent="0.25">
      <c r="A254" s="2" t="str">
        <f>"dd4f0000-56b4-0050-744f-08db02b31c47"</f>
        <v>dd4f0000-56b4-0050-744f-08db02b31c47</v>
      </c>
      <c r="B254" s="1" t="s">
        <v>2</v>
      </c>
    </row>
    <row r="255" spans="1:2" x14ac:dyDescent="0.25">
      <c r="A255" s="2" t="str">
        <f>"dd4f0000-56b4-0050-8390-08db02b31c97"</f>
        <v>dd4f0000-56b4-0050-8390-08db02b31c97</v>
      </c>
      <c r="B255" s="1" t="s">
        <v>2</v>
      </c>
    </row>
    <row r="256" spans="1:2" x14ac:dyDescent="0.25">
      <c r="A256" s="2" t="str">
        <f>"dd4f0000-56b4-0050-e3b9-08db02b31cef"</f>
        <v>dd4f0000-56b4-0050-e3b9-08db02b31cef</v>
      </c>
      <c r="B256" s="1" t="s">
        <v>2</v>
      </c>
    </row>
    <row r="257" spans="1:2" x14ac:dyDescent="0.25">
      <c r="A257" s="2" t="str">
        <f>"dd4f0000-56b4-0050-7c75-08db02b31d3d"</f>
        <v>dd4f0000-56b4-0050-7c75-08db02b31d3d</v>
      </c>
      <c r="B257" s="1" t="s">
        <v>4</v>
      </c>
    </row>
    <row r="258" spans="1:2" x14ac:dyDescent="0.25">
      <c r="A258" s="2" t="str">
        <f>"dd4f0000-56b4-0050-71eb-08db02b31da1"</f>
        <v>dd4f0000-56b4-0050-71eb-08db02b31da1</v>
      </c>
      <c r="B258" s="1" t="s">
        <v>2</v>
      </c>
    </row>
    <row r="259" spans="1:2" x14ac:dyDescent="0.25">
      <c r="A259" s="2" t="str">
        <f>"dd4f0000-56b4-0050-9a63-08db02b31df2"</f>
        <v>dd4f0000-56b4-0050-9a63-08db02b31df2</v>
      </c>
      <c r="B259" s="1" t="s">
        <v>2</v>
      </c>
    </row>
    <row r="260" spans="1:2" x14ac:dyDescent="0.25">
      <c r="A260" s="2" t="str">
        <f>"dd4f0000-56b4-0050-bffa-08db02b31e41"</f>
        <v>dd4f0000-56b4-0050-bffa-08db02b31e41</v>
      </c>
      <c r="B260" s="1" t="s">
        <v>2</v>
      </c>
    </row>
    <row r="261" spans="1:2" x14ac:dyDescent="0.25">
      <c r="A261" s="2" t="str">
        <f>"dd4f0000-56b4-0050-dd73-08db02b31eb0"</f>
        <v>dd4f0000-56b4-0050-dd73-08db02b31eb0</v>
      </c>
      <c r="B261" s="1" t="s">
        <v>2</v>
      </c>
    </row>
    <row r="262" spans="1:2" x14ac:dyDescent="0.25">
      <c r="A262" s="2" t="str">
        <f>"dd4f0000-56b4-0050-410d-08db02b31efb"</f>
        <v>dd4f0000-56b4-0050-410d-08db02b31efb</v>
      </c>
      <c r="B262" s="1" t="s">
        <v>2</v>
      </c>
    </row>
    <row r="263" spans="1:2" x14ac:dyDescent="0.25">
      <c r="A263" s="2" t="str">
        <f>"dd4f0000-56b4-0050-9a47-08db02b31f45"</f>
        <v>dd4f0000-56b4-0050-9a47-08db02b31f45</v>
      </c>
      <c r="B263" s="1" t="s">
        <v>3</v>
      </c>
    </row>
    <row r="264" spans="1:2" x14ac:dyDescent="0.25">
      <c r="A264" s="2" t="str">
        <f>"dd4f0000-56b4-0050-29d9-08db02b31fa9"</f>
        <v>dd4f0000-56b4-0050-29d9-08db02b31fa9</v>
      </c>
      <c r="B264" s="1" t="s">
        <v>2</v>
      </c>
    </row>
    <row r="265" spans="1:2" x14ac:dyDescent="0.25">
      <c r="A265" s="2" t="str">
        <f>"ba590000-5692-0050-c2cf-08db02b32930"</f>
        <v>ba590000-5692-0050-c2cf-08db02b32930</v>
      </c>
      <c r="B265" s="1" t="s">
        <v>2</v>
      </c>
    </row>
    <row r="266" spans="1:2" x14ac:dyDescent="0.25">
      <c r="A266" s="2" t="str">
        <f>"ba590000-5692-0050-ea11-08db02b3297f"</f>
        <v>ba590000-5692-0050-ea11-08db02b3297f</v>
      </c>
      <c r="B266" s="1" t="s">
        <v>2</v>
      </c>
    </row>
    <row r="267" spans="1:2" x14ac:dyDescent="0.25">
      <c r="A267" s="2" t="str">
        <f>"ba590000-5692-0050-e128-08db02b329ce"</f>
        <v>ba590000-5692-0050-e128-08db02b329ce</v>
      </c>
      <c r="B267" s="1" t="s">
        <v>2</v>
      </c>
    </row>
    <row r="268" spans="1:2" x14ac:dyDescent="0.25">
      <c r="A268" s="2" t="str">
        <f>"ba590000-5692-0050-c4ea-08db02b32a2a"</f>
        <v>ba590000-5692-0050-c4ea-08db02b32a2a</v>
      </c>
      <c r="B268" s="1" t="s">
        <v>2</v>
      </c>
    </row>
    <row r="269" spans="1:2" x14ac:dyDescent="0.25">
      <c r="A269" s="2" t="str">
        <f>"ba590000-5692-0050-61f7-08db02b32a70"</f>
        <v>ba590000-5692-0050-61f7-08db02b32a70</v>
      </c>
      <c r="B269" s="1" t="s">
        <v>4</v>
      </c>
    </row>
    <row r="270" spans="1:2" x14ac:dyDescent="0.25">
      <c r="A270" s="2" t="str">
        <f>"ba590000-5692-0050-d1a6-08db02b32ab6"</f>
        <v>ba590000-5692-0050-d1a6-08db02b32ab6</v>
      </c>
      <c r="B270" s="1" t="s">
        <v>2</v>
      </c>
    </row>
    <row r="271" spans="1:2" x14ac:dyDescent="0.25">
      <c r="A271" s="2" t="str">
        <f>"ba590000-5692-0050-a25a-08db02b32b15"</f>
        <v>ba590000-5692-0050-a25a-08db02b32b15</v>
      </c>
      <c r="B271" s="1" t="s">
        <v>2</v>
      </c>
    </row>
    <row r="272" spans="1:2" x14ac:dyDescent="0.25">
      <c r="A272" s="2" t="str">
        <f>"1c640000-56b4-0050-7029-08db02b33a9c"</f>
        <v>1c640000-56b4-0050-7029-08db02b33a9c</v>
      </c>
      <c r="B272" s="1" t="s">
        <v>2</v>
      </c>
    </row>
    <row r="273" spans="1:2" x14ac:dyDescent="0.25">
      <c r="A273" s="2" t="str">
        <f>"9fdd0000-5692-0050-cf95-08db02cd374e"</f>
        <v>9fdd0000-5692-0050-cf95-08db02cd374e</v>
      </c>
      <c r="B273" s="1" t="s">
        <v>2</v>
      </c>
    </row>
    <row r="274" spans="1:2" x14ac:dyDescent="0.25">
      <c r="A274" s="2" t="str">
        <f>"9fdd0000-5692-0050-cf70-08db02cd3796"</f>
        <v>9fdd0000-5692-0050-cf70-08db02cd3796</v>
      </c>
      <c r="B274" s="1" t="s">
        <v>2</v>
      </c>
    </row>
    <row r="275" spans="1:2" x14ac:dyDescent="0.25">
      <c r="A275" s="2" t="str">
        <f>"ba590000-5692-0050-b918-08db02cd37f8"</f>
        <v>ba590000-5692-0050-b918-08db02cd37f8</v>
      </c>
      <c r="B275" s="1" t="s">
        <v>2</v>
      </c>
    </row>
    <row r="276" spans="1:2" x14ac:dyDescent="0.25">
      <c r="A276" s="2" t="str">
        <f>"cfd30000-5692-0050-5b23-08db02cd4738"</f>
        <v>cfd30000-5692-0050-5b23-08db02cd4738</v>
      </c>
      <c r="B276" s="1" t="s">
        <v>2</v>
      </c>
    </row>
    <row r="277" spans="1:2" x14ac:dyDescent="0.25">
      <c r="A277" s="2" t="str">
        <f>"ba590000-5692-0050-243c-08db02cd479d"</f>
        <v>ba590000-5692-0050-243c-08db02cd479d</v>
      </c>
      <c r="B277" s="1" t="s">
        <v>2</v>
      </c>
    </row>
    <row r="278" spans="1:2" x14ac:dyDescent="0.25">
      <c r="A278" s="2" t="str">
        <f>"ba590000-5692-0050-8e7f-08db02cd47f1"</f>
        <v>ba590000-5692-0050-8e7f-08db02cd47f1</v>
      </c>
      <c r="B278" s="1" t="s">
        <v>2</v>
      </c>
    </row>
    <row r="279" spans="1:2" x14ac:dyDescent="0.25">
      <c r="A279" s="2" t="str">
        <f>"dd4f0000-56b4-0050-d2f7-08db02cd5764"</f>
        <v>dd4f0000-56b4-0050-d2f7-08db02cd5764</v>
      </c>
      <c r="B279" s="1" t="s">
        <v>2</v>
      </c>
    </row>
    <row r="280" spans="1:2" x14ac:dyDescent="0.25">
      <c r="A280" s="2" t="str">
        <f>"dd4f0000-56b4-0050-3603-08db02cd57b8"</f>
        <v>dd4f0000-56b4-0050-3603-08db02cd57b8</v>
      </c>
      <c r="B280" s="1" t="s">
        <v>2</v>
      </c>
    </row>
    <row r="281" spans="1:2" x14ac:dyDescent="0.25">
      <c r="A281" s="2" t="str">
        <f>"cfd30000-5692-0050-33c2-08db02cd5807"</f>
        <v>cfd30000-5692-0050-33c2-08db02cd5807</v>
      </c>
      <c r="B281" s="1" t="s">
        <v>2</v>
      </c>
    </row>
    <row r="282" spans="1:2" x14ac:dyDescent="0.25">
      <c r="A282" s="2" t="str">
        <f>"cfd30000-5692-0050-b375-08db02cd584b"</f>
        <v>cfd30000-5692-0050-b375-08db02cd584b</v>
      </c>
      <c r="B282" s="1" t="s">
        <v>2</v>
      </c>
    </row>
    <row r="283" spans="1:2" x14ac:dyDescent="0.25">
      <c r="A283" s="2" t="str">
        <f>"cfd30000-5692-0050-a1cd-08db02cd58a1"</f>
        <v>cfd30000-5692-0050-a1cd-08db02cd58a1</v>
      </c>
      <c r="B283" s="1" t="s">
        <v>2</v>
      </c>
    </row>
    <row r="284" spans="1:2" x14ac:dyDescent="0.25">
      <c r="A284" s="2" t="str">
        <f>"cfd30000-5692-0050-ece5-08db02cd58e9"</f>
        <v>cfd30000-5692-0050-ece5-08db02cd58e9</v>
      </c>
      <c r="B284" s="1" t="s">
        <v>4</v>
      </c>
    </row>
    <row r="285" spans="1:2" x14ac:dyDescent="0.25">
      <c r="A285" s="2" t="str">
        <f>"cfd30000-5692-0050-9451-08db02cd5932"</f>
        <v>cfd30000-5692-0050-9451-08db02cd5932</v>
      </c>
      <c r="B285" s="1" t="s">
        <v>2</v>
      </c>
    </row>
    <row r="286" spans="1:2" x14ac:dyDescent="0.25">
      <c r="A286" s="2" t="str">
        <f>"dd4f0000-56b4-0050-e94d-08db02cd5993"</f>
        <v>dd4f0000-56b4-0050-e94d-08db02cd5993</v>
      </c>
      <c r="B286" s="1" t="s">
        <v>2</v>
      </c>
    </row>
    <row r="287" spans="1:2" x14ac:dyDescent="0.25">
      <c r="A287" s="2" t="str">
        <f>"dd4f0000-56b4-0050-3815-08db02cd59e3"</f>
        <v>dd4f0000-56b4-0050-3815-08db02cd59e3</v>
      </c>
      <c r="B287" s="1" t="s">
        <v>2</v>
      </c>
    </row>
    <row r="288" spans="1:2" x14ac:dyDescent="0.25">
      <c r="A288" s="2" t="str">
        <f>"dd4f0000-56b4-0050-dfe3-08db02cd5a2a"</f>
        <v>dd4f0000-56b4-0050-dfe3-08db02cd5a2a</v>
      </c>
      <c r="B288" s="1" t="s">
        <v>2</v>
      </c>
    </row>
    <row r="289" spans="1:2" x14ac:dyDescent="0.25">
      <c r="A289" s="2" t="str">
        <f>"cfd30000-5692-0050-c28e-08db02cd6967"</f>
        <v>cfd30000-5692-0050-c28e-08db02cd6967</v>
      </c>
      <c r="B289" s="1" t="s">
        <v>2</v>
      </c>
    </row>
    <row r="290" spans="1:2" x14ac:dyDescent="0.25">
      <c r="A290" s="2" t="str">
        <f>"cfd30000-5692-0050-3801-08db02cd69c2"</f>
        <v>cfd30000-5692-0050-3801-08db02cd69c2</v>
      </c>
      <c r="B290" s="1" t="s">
        <v>2</v>
      </c>
    </row>
    <row r="291" spans="1:2" x14ac:dyDescent="0.25">
      <c r="A291" s="2" t="str">
        <f>"cfd30000-5692-0050-65a3-08db02cd6a13"</f>
        <v>cfd30000-5692-0050-65a3-08db02cd6a13</v>
      </c>
      <c r="B291" s="1" t="s">
        <v>2</v>
      </c>
    </row>
    <row r="292" spans="1:2" x14ac:dyDescent="0.25">
      <c r="A292" s="2" t="str">
        <f>"cfd30000-5692-0050-08da-08db02cd6a64"</f>
        <v>cfd30000-5692-0050-08da-08db02cd6a64</v>
      </c>
      <c r="B292" s="1" t="s">
        <v>2</v>
      </c>
    </row>
    <row r="293" spans="1:2" x14ac:dyDescent="0.25">
      <c r="A293" s="2" t="str">
        <f>"cfd30000-5692-0050-0f1f-08db02cd6abb"</f>
        <v>cfd30000-5692-0050-0f1f-08db02cd6abb</v>
      </c>
      <c r="B293" s="1" t="s">
        <v>2</v>
      </c>
    </row>
    <row r="294" spans="1:2" x14ac:dyDescent="0.25">
      <c r="A294" s="2" t="str">
        <f>"cfd30000-5692-0050-40e9-08db02cd6b00"</f>
        <v>cfd30000-5692-0050-40e9-08db02cd6b00</v>
      </c>
      <c r="B294" s="1" t="s">
        <v>2</v>
      </c>
    </row>
    <row r="295" spans="1:2" x14ac:dyDescent="0.25">
      <c r="A295" s="2" t="str">
        <f>"1c640000-56b4-0050-df45-08db02f5911b"</f>
        <v>1c640000-56b4-0050-df45-08db02f5911b</v>
      </c>
      <c r="B295" s="1" t="s">
        <v>2</v>
      </c>
    </row>
    <row r="296" spans="1:2" x14ac:dyDescent="0.25">
      <c r="A296" s="2" t="str">
        <f>"ba590000-5692-0050-ad48-08db031ade48"</f>
        <v>ba590000-5692-0050-ad48-08db031ade48</v>
      </c>
      <c r="B296" s="1" t="s">
        <v>2</v>
      </c>
    </row>
    <row r="297" spans="1:2" x14ac:dyDescent="0.25">
      <c r="A297" s="2" t="str">
        <f>"018a0000-568f-0050-bfab-08db036c88bf"</f>
        <v>018a0000-568f-0050-bfab-08db036c88bf</v>
      </c>
      <c r="B297" s="1" t="s">
        <v>2</v>
      </c>
    </row>
    <row r="298" spans="1:2" x14ac:dyDescent="0.25">
      <c r="A298" s="2" t="str">
        <f>"018a0000-568f-0050-3ed9-08db036c8924"</f>
        <v>018a0000-568f-0050-3ed9-08db036c8924</v>
      </c>
      <c r="B298" s="1" t="s">
        <v>2</v>
      </c>
    </row>
    <row r="299" spans="1:2" x14ac:dyDescent="0.25">
      <c r="A299" s="2" t="str">
        <f>"018a0000-568f-0050-e000-08db036c898f"</f>
        <v>018a0000-568f-0050-e000-08db036c898f</v>
      </c>
      <c r="B299" s="1" t="s">
        <v>2</v>
      </c>
    </row>
    <row r="300" spans="1:2" x14ac:dyDescent="0.25">
      <c r="A300" s="2" t="str">
        <f>"018a0000-568f-0050-fa23-08db036c89f6"</f>
        <v>018a0000-568f-0050-fa23-08db036c89f6</v>
      </c>
      <c r="B300" s="1" t="s">
        <v>2</v>
      </c>
    </row>
    <row r="301" spans="1:2" x14ac:dyDescent="0.25">
      <c r="A301" s="2" t="str">
        <f>"11920000-56b4-0050-08d5-08db036c8a7d"</f>
        <v>11920000-56b4-0050-08d5-08db036c8a7d</v>
      </c>
      <c r="B301" s="1" t="s">
        <v>2</v>
      </c>
    </row>
    <row r="302" spans="1:2" x14ac:dyDescent="0.25">
      <c r="A302" s="2" t="str">
        <f>"11920000-56b4-0050-88f7-08db036c8ac6"</f>
        <v>11920000-56b4-0050-88f7-08db036c8ac6</v>
      </c>
      <c r="B302" s="1" t="s">
        <v>2</v>
      </c>
    </row>
    <row r="303" spans="1:2" x14ac:dyDescent="0.25">
      <c r="A303" s="2" t="str">
        <f>"11920000-56b4-0050-056f-08db036c8b2c"</f>
        <v>11920000-56b4-0050-056f-08db036c8b2c</v>
      </c>
      <c r="B303" s="1" t="s">
        <v>2</v>
      </c>
    </row>
    <row r="304" spans="1:2" x14ac:dyDescent="0.25">
      <c r="A304" s="2" t="str">
        <f>"018a0000-568f-0050-8b15-08db036c8bd2"</f>
        <v>018a0000-568f-0050-8b15-08db036c8bd2</v>
      </c>
      <c r="B304" s="1" t="s">
        <v>2</v>
      </c>
    </row>
    <row r="305" spans="1:2" x14ac:dyDescent="0.25">
      <c r="A305" s="2" t="str">
        <f>"11920000-56b4-0050-7a1b-08db036c8c50"</f>
        <v>11920000-56b4-0050-7a1b-08db036c8c50</v>
      </c>
      <c r="B305" s="1" t="s">
        <v>2</v>
      </c>
    </row>
    <row r="306" spans="1:2" x14ac:dyDescent="0.25">
      <c r="A306" s="2" t="str">
        <f>"11920000-56b4-0050-28b0-08db036c8cb8"</f>
        <v>11920000-56b4-0050-28b0-08db036c8cb8</v>
      </c>
      <c r="B306" s="1" t="s">
        <v>3</v>
      </c>
    </row>
    <row r="307" spans="1:2" x14ac:dyDescent="0.25">
      <c r="A307" s="2" t="str">
        <f>"11920000-56b4-0050-df82-08db036c8d1c"</f>
        <v>11920000-56b4-0050-df82-08db036c8d1c</v>
      </c>
      <c r="B307" s="1" t="s">
        <v>2</v>
      </c>
    </row>
    <row r="308" spans="1:2" x14ac:dyDescent="0.25">
      <c r="A308" s="2" t="str">
        <f>"11920000-56b4-0050-a795-08db036c8d7b"</f>
        <v>11920000-56b4-0050-a795-08db036c8d7b</v>
      </c>
      <c r="B308" s="1" t="s">
        <v>2</v>
      </c>
    </row>
    <row r="309" spans="1:2" x14ac:dyDescent="0.25">
      <c r="A309" s="2" t="str">
        <f>"018a0000-568f-0050-fab7-08db036c8da8"</f>
        <v>018a0000-568f-0050-fab7-08db036c8da8</v>
      </c>
      <c r="B309" s="1" t="s">
        <v>2</v>
      </c>
    </row>
    <row r="310" spans="1:2" x14ac:dyDescent="0.25">
      <c r="A310" s="2" t="str">
        <f>"018a0000-568f-0050-68f3-08db036c8dfd"</f>
        <v>018a0000-568f-0050-68f3-08db036c8dfd</v>
      </c>
      <c r="B310" s="1" t="s">
        <v>2</v>
      </c>
    </row>
    <row r="311" spans="1:2" x14ac:dyDescent="0.25">
      <c r="A311" s="2" t="str">
        <f>"018a0000-568f-0050-a62f-08db036c8e42"</f>
        <v>018a0000-568f-0050-a62f-08db036c8e42</v>
      </c>
      <c r="B311" s="1" t="s">
        <v>3</v>
      </c>
    </row>
    <row r="312" spans="1:2" x14ac:dyDescent="0.25">
      <c r="A312" s="2" t="str">
        <f>"018a0000-568f-0050-abd1-08db036c8e87"</f>
        <v>018a0000-568f-0050-abd1-08db036c8e87</v>
      </c>
      <c r="B312" s="1" t="s">
        <v>2</v>
      </c>
    </row>
    <row r="313" spans="1:2" x14ac:dyDescent="0.25">
      <c r="A313" s="2" t="str">
        <f>"018a0000-568f-0050-4711-08db036c8ef5"</f>
        <v>018a0000-568f-0050-4711-08db036c8ef5</v>
      </c>
      <c r="B313" s="1" t="s">
        <v>3</v>
      </c>
    </row>
    <row r="314" spans="1:2" x14ac:dyDescent="0.25">
      <c r="A314" s="2" t="str">
        <f>"018a0000-568f-0050-8f13-08db036c8f52"</f>
        <v>018a0000-568f-0050-8f13-08db036c8f52</v>
      </c>
      <c r="B314" s="1" t="s">
        <v>2</v>
      </c>
    </row>
    <row r="315" spans="1:2" x14ac:dyDescent="0.25">
      <c r="A315" s="2" t="str">
        <f>"11920000-56b4-0050-a48e-08db036c8fb7"</f>
        <v>11920000-56b4-0050-a48e-08db036c8fb7</v>
      </c>
      <c r="B315" s="1" t="s">
        <v>2</v>
      </c>
    </row>
    <row r="316" spans="1:2" x14ac:dyDescent="0.25">
      <c r="A316" s="2" t="str">
        <f>"11920000-56b4-0050-445a-08db036c9028"</f>
        <v>11920000-56b4-0050-445a-08db036c9028</v>
      </c>
      <c r="B316" s="1" t="s">
        <v>2</v>
      </c>
    </row>
    <row r="317" spans="1:2" x14ac:dyDescent="0.25">
      <c r="A317" s="2" t="str">
        <f>"11920000-56b4-0050-0c16-08db036c908c"</f>
        <v>11920000-56b4-0050-0c16-08db036c908c</v>
      </c>
      <c r="B317" s="1" t="s">
        <v>2</v>
      </c>
    </row>
    <row r="318" spans="1:2" x14ac:dyDescent="0.25">
      <c r="A318" s="2" t="str">
        <f>"11920000-56b4-0050-ede2-08db036c90dc"</f>
        <v>11920000-56b4-0050-ede2-08db036c90dc</v>
      </c>
      <c r="B318" s="1" t="s">
        <v>3</v>
      </c>
    </row>
    <row r="319" spans="1:2" x14ac:dyDescent="0.25">
      <c r="A319" s="2" t="str">
        <f>"11920000-56b4-0050-6302-08db036c9176"</f>
        <v>11920000-56b4-0050-6302-08db036c9176</v>
      </c>
      <c r="B319" s="1" t="s">
        <v>2</v>
      </c>
    </row>
    <row r="320" spans="1:2" x14ac:dyDescent="0.25">
      <c r="A320" s="2" t="str">
        <f>"018a0000-568f-0050-d92c-08db036c91a2"</f>
        <v>018a0000-568f-0050-d92c-08db036c91a2</v>
      </c>
      <c r="B320" s="1" t="s">
        <v>2</v>
      </c>
    </row>
    <row r="321" spans="1:2" x14ac:dyDescent="0.25">
      <c r="A321" s="2" t="str">
        <f>"1c640000-56b4-0050-e703-08db036c9220"</f>
        <v>1c640000-56b4-0050-e703-08db036c9220</v>
      </c>
      <c r="B321" s="1" t="s">
        <v>2</v>
      </c>
    </row>
    <row r="322" spans="1:2" x14ac:dyDescent="0.25">
      <c r="A322" s="2" t="str">
        <f>"11920000-56b4-0050-faac-08db036c9274"</f>
        <v>11920000-56b4-0050-faac-08db036c9274</v>
      </c>
      <c r="B322" s="1" t="s">
        <v>2</v>
      </c>
    </row>
    <row r="323" spans="1:2" x14ac:dyDescent="0.25">
      <c r="A323" s="2" t="str">
        <f>"1c640000-56b4-0050-5630-08db036c92d9"</f>
        <v>1c640000-56b4-0050-5630-08db036c92d9</v>
      </c>
      <c r="B323" s="1" t="s">
        <v>2</v>
      </c>
    </row>
    <row r="324" spans="1:2" x14ac:dyDescent="0.25">
      <c r="A324" s="2" t="str">
        <f>"1c640000-56b4-0050-2c95-08db036c9331"</f>
        <v>1c640000-56b4-0050-2c95-08db036c9331</v>
      </c>
      <c r="B324" s="1" t="s">
        <v>2</v>
      </c>
    </row>
    <row r="325" spans="1:2" x14ac:dyDescent="0.25">
      <c r="A325" s="2" t="str">
        <f>"1c640000-56b4-0050-abc7-08db036c9390"</f>
        <v>1c640000-56b4-0050-abc7-08db036c9390</v>
      </c>
      <c r="B325" s="1" t="s">
        <v>2</v>
      </c>
    </row>
    <row r="326" spans="1:2" x14ac:dyDescent="0.25">
      <c r="A326" s="2" t="str">
        <f>"1c640000-56b4-0050-8e09-08db036c93e7"</f>
        <v>1c640000-56b4-0050-8e09-08db036c93e7</v>
      </c>
      <c r="B326" s="1" t="s">
        <v>2</v>
      </c>
    </row>
    <row r="327" spans="1:2" x14ac:dyDescent="0.25">
      <c r="A327" s="2" t="str">
        <f>"1c640000-56b4-0050-5625-08db036c953b"</f>
        <v>1c640000-56b4-0050-5625-08db036c953b</v>
      </c>
      <c r="B327" s="1" t="s">
        <v>2</v>
      </c>
    </row>
    <row r="328" spans="1:2" x14ac:dyDescent="0.25">
      <c r="A328" s="2" t="str">
        <f>"1c640000-56b4-0050-162d-08db036c9615"</f>
        <v>1c640000-56b4-0050-162d-08db036c9615</v>
      </c>
      <c r="B328" s="1" t="s">
        <v>2</v>
      </c>
    </row>
    <row r="329" spans="1:2" x14ac:dyDescent="0.25">
      <c r="A329" s="2" t="str">
        <f>"1c640000-56b4-0050-1419-08db036c9688"</f>
        <v>1c640000-56b4-0050-1419-08db036c9688</v>
      </c>
      <c r="B329" s="1" t="s">
        <v>2</v>
      </c>
    </row>
    <row r="330" spans="1:2" x14ac:dyDescent="0.25">
      <c r="A330" s="2" t="str">
        <f>"1c640000-56b4-0050-6eb7-08db036ca60f"</f>
        <v>1c640000-56b4-0050-6eb7-08db036ca60f</v>
      </c>
      <c r="B330" s="1" t="s">
        <v>2</v>
      </c>
    </row>
    <row r="331" spans="1:2" x14ac:dyDescent="0.25">
      <c r="A331" s="2" t="str">
        <f>"1c640000-56b4-0050-fb30-08db036ca65f"</f>
        <v>1c640000-56b4-0050-fb30-08db036ca65f</v>
      </c>
      <c r="B331" s="1" t="s">
        <v>2</v>
      </c>
    </row>
    <row r="332" spans="1:2" x14ac:dyDescent="0.25">
      <c r="A332" s="2" t="str">
        <f>"1c640000-56b4-0050-831d-08db036ca6cb"</f>
        <v>1c640000-56b4-0050-831d-08db036ca6cb</v>
      </c>
      <c r="B332" s="1" t="s">
        <v>2</v>
      </c>
    </row>
    <row r="333" spans="1:2" x14ac:dyDescent="0.25">
      <c r="A333" s="2" t="str">
        <f>"1c640000-56b4-0050-7e07-08db036ca740"</f>
        <v>1c640000-56b4-0050-7e07-08db036ca740</v>
      </c>
      <c r="B333" s="1" t="s">
        <v>2</v>
      </c>
    </row>
    <row r="334" spans="1:2" x14ac:dyDescent="0.25">
      <c r="A334" s="2" t="str">
        <f>"1c640000-56b4-0050-17ab-08db036ca791"</f>
        <v>1c640000-56b4-0050-17ab-08db036ca791</v>
      </c>
      <c r="B334" s="1" t="s">
        <v>2</v>
      </c>
    </row>
    <row r="335" spans="1:2" x14ac:dyDescent="0.25">
      <c r="A335" s="2" t="str">
        <f>"1c640000-56b4-0050-6638-08db036ca7fe"</f>
        <v>1c640000-56b4-0050-6638-08db036ca7fe</v>
      </c>
      <c r="B335" s="1" t="s">
        <v>2</v>
      </c>
    </row>
    <row r="336" spans="1:2" x14ac:dyDescent="0.25">
      <c r="A336" s="2" t="str">
        <f>"1c640000-56b4-0050-4b1c-08db03966263"</f>
        <v>1c640000-56b4-0050-4b1c-08db03966263</v>
      </c>
      <c r="B336" s="1" t="s">
        <v>2</v>
      </c>
    </row>
    <row r="337" spans="1:2" x14ac:dyDescent="0.25">
      <c r="A337" s="2" t="str">
        <f>"1c640000-56b4-0050-48ea-08db039662ae"</f>
        <v>1c640000-56b4-0050-48ea-08db039662ae</v>
      </c>
      <c r="B337" s="1" t="s">
        <v>2</v>
      </c>
    </row>
    <row r="338" spans="1:2" x14ac:dyDescent="0.25">
      <c r="A338" s="2" t="str">
        <f>"1c640000-56b4-0050-2b39-08db0396633c"</f>
        <v>1c640000-56b4-0050-2b39-08db0396633c</v>
      </c>
      <c r="B338" s="1" t="s">
        <v>2</v>
      </c>
    </row>
    <row r="339" spans="1:2" x14ac:dyDescent="0.25">
      <c r="A339" s="2" t="str">
        <f>"1c640000-56b4-0050-10f8-08db039669a2"</f>
        <v>1c640000-56b4-0050-10f8-08db039669a2</v>
      </c>
      <c r="B339" s="1" t="s">
        <v>2</v>
      </c>
    </row>
    <row r="340" spans="1:2" x14ac:dyDescent="0.25">
      <c r="A340" s="2" t="str">
        <f>"11920000-56b4-0050-2269-08db039669f6"</f>
        <v>11920000-56b4-0050-2269-08db039669f6</v>
      </c>
      <c r="B340" s="1" t="s">
        <v>2</v>
      </c>
    </row>
    <row r="341" spans="1:2" x14ac:dyDescent="0.25">
      <c r="A341" s="2" t="str">
        <f>"11920000-56b4-0050-dd96-08db03966a57"</f>
        <v>11920000-56b4-0050-dd96-08db03966a57</v>
      </c>
      <c r="B341" s="1" t="s">
        <v>2</v>
      </c>
    </row>
    <row r="342" spans="1:2" x14ac:dyDescent="0.25">
      <c r="A342" s="2" t="str">
        <f>"1c640000-56b4-0050-0fec-08db03966ad1"</f>
        <v>1c640000-56b4-0050-0fec-08db03966ad1</v>
      </c>
      <c r="B342" s="1" t="s">
        <v>2</v>
      </c>
    </row>
    <row r="343" spans="1:2" x14ac:dyDescent="0.25">
      <c r="A343" s="2" t="str">
        <f>"1c640000-56b4-0050-18fb-08db03966b25"</f>
        <v>1c640000-56b4-0050-18fb-08db03966b25</v>
      </c>
      <c r="B343" s="1" t="s">
        <v>2</v>
      </c>
    </row>
    <row r="344" spans="1:2" x14ac:dyDescent="0.25">
      <c r="A344" s="2" t="str">
        <f>"11920000-56b4-0050-0640-08db03966be9"</f>
        <v>11920000-56b4-0050-0640-08db03966be9</v>
      </c>
      <c r="B344" s="1" t="s">
        <v>2</v>
      </c>
    </row>
    <row r="345" spans="1:2" x14ac:dyDescent="0.25">
      <c r="A345" s="2" t="str">
        <f>"11920000-56b4-0050-3338-08db03966ce7"</f>
        <v>11920000-56b4-0050-3338-08db03966ce7</v>
      </c>
      <c r="B345" s="1" t="s">
        <v>2</v>
      </c>
    </row>
    <row r="346" spans="1:2" x14ac:dyDescent="0.25">
      <c r="A346" s="2" t="str">
        <f>"1c640000-56b4-0050-7a97-08db03966d6a"</f>
        <v>1c640000-56b4-0050-7a97-08db03966d6a</v>
      </c>
      <c r="B346" s="1" t="s">
        <v>3</v>
      </c>
    </row>
    <row r="347" spans="1:2" x14ac:dyDescent="0.25">
      <c r="A347" s="2" t="str">
        <f>"1c640000-56b4-0050-1d59-08db03966db8"</f>
        <v>1c640000-56b4-0050-1d59-08db03966db8</v>
      </c>
      <c r="B347" s="1" t="s">
        <v>4</v>
      </c>
    </row>
    <row r="348" spans="1:2" x14ac:dyDescent="0.25">
      <c r="A348" s="2" t="str">
        <f>"11920000-56b4-0050-dc4b-08db03966f47"</f>
        <v>11920000-56b4-0050-dc4b-08db03966f47</v>
      </c>
      <c r="B348" s="1" t="s">
        <v>2</v>
      </c>
    </row>
    <row r="349" spans="1:2" x14ac:dyDescent="0.25">
      <c r="A349" s="2" t="str">
        <f>"11920000-56b4-0050-c987-08db03966fa2"</f>
        <v>11920000-56b4-0050-c987-08db03966fa2</v>
      </c>
      <c r="B349" s="1" t="s">
        <v>3</v>
      </c>
    </row>
    <row r="350" spans="1:2" x14ac:dyDescent="0.25">
      <c r="A350" s="2" t="str">
        <f>"1c640000-56b4-0050-065f-08db03967029"</f>
        <v>1c640000-56b4-0050-065f-08db03967029</v>
      </c>
      <c r="B350" s="1" t="s">
        <v>2</v>
      </c>
    </row>
    <row r="351" spans="1:2" x14ac:dyDescent="0.25">
      <c r="A351" s="2" t="str">
        <f>"1c640000-56b4-0050-9ba9-08db0396707a"</f>
        <v>1c640000-56b4-0050-9ba9-08db0396707a</v>
      </c>
      <c r="B351" s="1" t="s">
        <v>4</v>
      </c>
    </row>
    <row r="352" spans="1:2" x14ac:dyDescent="0.25">
      <c r="A352" s="2" t="str">
        <f>"1c640000-56b4-0050-388b-08db039670d9"</f>
        <v>1c640000-56b4-0050-388b-08db039670d9</v>
      </c>
      <c r="B352" s="1" t="s">
        <v>2</v>
      </c>
    </row>
    <row r="353" spans="1:2" x14ac:dyDescent="0.25">
      <c r="A353" s="2" t="str">
        <f>"1c640000-56b4-0050-b584-08db03967143"</f>
        <v>1c640000-56b4-0050-b584-08db03967143</v>
      </c>
      <c r="B353" s="1" t="s">
        <v>2</v>
      </c>
    </row>
    <row r="354" spans="1:2" x14ac:dyDescent="0.25">
      <c r="A354" s="2" t="str">
        <f>"85070000-56b4-0050-4752-08db039671b0"</f>
        <v>85070000-56b4-0050-4752-08db039671b0</v>
      </c>
      <c r="B354" s="1" t="s">
        <v>2</v>
      </c>
    </row>
    <row r="355" spans="1:2" x14ac:dyDescent="0.25">
      <c r="A355" s="2" t="str">
        <f>"85070000-56b4-0050-6c1c-08db03967211"</f>
        <v>85070000-56b4-0050-6c1c-08db03967211</v>
      </c>
      <c r="B355" s="1" t="s">
        <v>2</v>
      </c>
    </row>
    <row r="356" spans="1:2" x14ac:dyDescent="0.25">
      <c r="A356" s="2" t="str">
        <f>"11920000-56b4-0050-17a1-08db03967241"</f>
        <v>11920000-56b4-0050-17a1-08db03967241</v>
      </c>
      <c r="B356" s="1" t="s">
        <v>3</v>
      </c>
    </row>
    <row r="357" spans="1:2" x14ac:dyDescent="0.25">
      <c r="A357" s="2" t="str">
        <f>"11920000-56b4-0050-f689-08db0396729c"</f>
        <v>11920000-56b4-0050-f689-08db0396729c</v>
      </c>
      <c r="B357" s="1" t="s">
        <v>2</v>
      </c>
    </row>
    <row r="358" spans="1:2" x14ac:dyDescent="0.25">
      <c r="A358" s="2" t="str">
        <f>"85070000-56b4-0050-d0fd-08db03967510"</f>
        <v>85070000-56b4-0050-d0fd-08db03967510</v>
      </c>
      <c r="B358" s="1" t="s">
        <v>3</v>
      </c>
    </row>
    <row r="359" spans="1:2" x14ac:dyDescent="0.25">
      <c r="A359" s="2" t="str">
        <f>"85070000-56b4-0050-6229-08db03967567"</f>
        <v>85070000-56b4-0050-6229-08db03967567</v>
      </c>
      <c r="B359" s="1" t="s">
        <v>2</v>
      </c>
    </row>
    <row r="360" spans="1:2" x14ac:dyDescent="0.25">
      <c r="A360" s="2" t="str">
        <f>"85070000-56b4-0050-a7c0-08db039675d6"</f>
        <v>85070000-56b4-0050-a7c0-08db039675d6</v>
      </c>
      <c r="B360" s="1" t="s">
        <v>2</v>
      </c>
    </row>
    <row r="361" spans="1:2" x14ac:dyDescent="0.25">
      <c r="A361" s="2" t="str">
        <f>"85070000-56b4-0050-ac49-08db03967649"</f>
        <v>85070000-56b4-0050-ac49-08db03967649</v>
      </c>
      <c r="B361" s="1" t="s">
        <v>2</v>
      </c>
    </row>
    <row r="362" spans="1:2" x14ac:dyDescent="0.25">
      <c r="A362" s="2" t="str">
        <f>"85070000-56b4-0050-fa21-08db039676a2"</f>
        <v>85070000-56b4-0050-fa21-08db039676a2</v>
      </c>
      <c r="B362" s="1" t="s">
        <v>2</v>
      </c>
    </row>
    <row r="363" spans="1:2" x14ac:dyDescent="0.25">
      <c r="A363" s="2" t="str">
        <f>"85070000-56b4-0050-045f-08db03967711"</f>
        <v>85070000-56b4-0050-045f-08db03967711</v>
      </c>
      <c r="B363" s="1" t="s">
        <v>2</v>
      </c>
    </row>
    <row r="364" spans="1:2" x14ac:dyDescent="0.25">
      <c r="A364" s="2" t="str">
        <f>"11920000-56b4-0050-3cc4-08db0396773c"</f>
        <v>11920000-56b4-0050-3cc4-08db0396773c</v>
      </c>
      <c r="B364" s="1" t="s">
        <v>2</v>
      </c>
    </row>
    <row r="365" spans="1:2" x14ac:dyDescent="0.25">
      <c r="A365" s="2" t="str">
        <f>"dd4f0000-56b4-0050-6612-08db039686ac"</f>
        <v>dd4f0000-56b4-0050-6612-08db039686ac</v>
      </c>
      <c r="B365" s="1" t="s">
        <v>2</v>
      </c>
    </row>
    <row r="366" spans="1:2" x14ac:dyDescent="0.25">
      <c r="A366" s="2" t="str">
        <f>"ba590000-5692-0050-e234-08db03968738"</f>
        <v>ba590000-5692-0050-e234-08db03968738</v>
      </c>
      <c r="B366" s="1" t="s">
        <v>2</v>
      </c>
    </row>
    <row r="367" spans="1:2" x14ac:dyDescent="0.25">
      <c r="A367" s="2" t="str">
        <f>"dd4f0000-56b4-0050-6b4f-08db03968779"</f>
        <v>dd4f0000-56b4-0050-6b4f-08db03968779</v>
      </c>
      <c r="B367" s="1" t="s">
        <v>2</v>
      </c>
    </row>
    <row r="368" spans="1:2" x14ac:dyDescent="0.25">
      <c r="A368" s="2" t="str">
        <f>"dd4f0000-56b4-0050-dc67-08db039687c2"</f>
        <v>dd4f0000-56b4-0050-dc67-08db039687c2</v>
      </c>
      <c r="B368" s="1" t="s">
        <v>2</v>
      </c>
    </row>
    <row r="369" spans="1:2" x14ac:dyDescent="0.25">
      <c r="A369" s="2" t="str">
        <f>"dd4f0000-56b4-0050-d93e-08db0396881a"</f>
        <v>dd4f0000-56b4-0050-d93e-08db0396881a</v>
      </c>
      <c r="B369" s="1" t="s">
        <v>4</v>
      </c>
    </row>
    <row r="370" spans="1:2" x14ac:dyDescent="0.25">
      <c r="A370" s="2" t="str">
        <f>"ba590000-5692-0050-f028-08db0396887e"</f>
        <v>ba590000-5692-0050-f028-08db0396887e</v>
      </c>
      <c r="B370" s="1" t="s">
        <v>2</v>
      </c>
    </row>
    <row r="371" spans="1:2" x14ac:dyDescent="0.25">
      <c r="A371" s="2" t="str">
        <f>"ba590000-5692-0050-bfb3-08db039688ec"</f>
        <v>ba590000-5692-0050-bfb3-08db039688ec</v>
      </c>
      <c r="B371" s="1" t="s">
        <v>2</v>
      </c>
    </row>
    <row r="372" spans="1:2" x14ac:dyDescent="0.25">
      <c r="A372" s="2" t="str">
        <f>"dd4f0000-56b4-0050-d70d-08db03968938"</f>
        <v>dd4f0000-56b4-0050-d70d-08db03968938</v>
      </c>
      <c r="B372" s="1" t="s">
        <v>2</v>
      </c>
    </row>
    <row r="373" spans="1:2" x14ac:dyDescent="0.25">
      <c r="A373" s="2" t="str">
        <f>"dd4f0000-56b4-0050-dc1b-08db0396898a"</f>
        <v>dd4f0000-56b4-0050-dc1b-08db0396898a</v>
      </c>
      <c r="B373" s="1" t="s">
        <v>2</v>
      </c>
    </row>
    <row r="374" spans="1:2" x14ac:dyDescent="0.25">
      <c r="A374" s="2" t="str">
        <f>"dd4f0000-56b4-0050-4461-08db039689d4"</f>
        <v>dd4f0000-56b4-0050-4461-08db039689d4</v>
      </c>
      <c r="B374" s="1" t="s">
        <v>2</v>
      </c>
    </row>
    <row r="375" spans="1:2" x14ac:dyDescent="0.25">
      <c r="A375" s="2" t="str">
        <f>"dd4f0000-56b4-0050-f996-08db03968a2c"</f>
        <v>dd4f0000-56b4-0050-f996-08db03968a2c</v>
      </c>
      <c r="B375" s="1" t="s">
        <v>3</v>
      </c>
    </row>
    <row r="376" spans="1:2" x14ac:dyDescent="0.25">
      <c r="A376" s="2" t="str">
        <f>"dd4f0000-56b4-0050-8886-08db03968a7d"</f>
        <v>dd4f0000-56b4-0050-8886-08db03968a7d</v>
      </c>
      <c r="B376" s="1" t="s">
        <v>2</v>
      </c>
    </row>
    <row r="377" spans="1:2" x14ac:dyDescent="0.25">
      <c r="A377" s="2" t="str">
        <f>"ba590000-5692-0050-dda4-08db03968ae9"</f>
        <v>ba590000-5692-0050-dda4-08db03968ae9</v>
      </c>
      <c r="B377" s="1" t="s">
        <v>2</v>
      </c>
    </row>
    <row r="378" spans="1:2" x14ac:dyDescent="0.25">
      <c r="A378" s="2" t="str">
        <f>"ba590000-5692-0050-c477-08db03968b33"</f>
        <v>ba590000-5692-0050-c477-08db03968b33</v>
      </c>
      <c r="B378" s="1" t="s">
        <v>2</v>
      </c>
    </row>
    <row r="379" spans="1:2" x14ac:dyDescent="0.25">
      <c r="A379" s="2" t="str">
        <f>"ba590000-5692-0050-d41c-08db03968b8f"</f>
        <v>ba590000-5692-0050-d41c-08db03968b8f</v>
      </c>
      <c r="B379" s="1" t="s">
        <v>2</v>
      </c>
    </row>
    <row r="380" spans="1:2" x14ac:dyDescent="0.25">
      <c r="A380" s="2" t="str">
        <f>"11920000-56b4-0050-8f07-08db039bd548"</f>
        <v>11920000-56b4-0050-8f07-08db039bd548</v>
      </c>
      <c r="B380" s="1" t="s">
        <v>2</v>
      </c>
    </row>
    <row r="381" spans="1:2" x14ac:dyDescent="0.25">
      <c r="A381" s="2" t="str">
        <f>"eaab0000-5692-0050-5608-08db04370c37"</f>
        <v>eaab0000-5692-0050-5608-08db04370c37</v>
      </c>
      <c r="B381" s="1" t="s">
        <v>2</v>
      </c>
    </row>
    <row r="382" spans="1:2" x14ac:dyDescent="0.25">
      <c r="A382" s="2" t="str">
        <f>"eaab0000-5692-0050-ed31-08db04400d04"</f>
        <v>eaab0000-5692-0050-ed31-08db04400d04</v>
      </c>
      <c r="B382" s="1" t="s">
        <v>2</v>
      </c>
    </row>
    <row r="383" spans="1:2" x14ac:dyDescent="0.25">
      <c r="A383" s="2" t="str">
        <f>"dd4f0000-56b4-0050-4f0d-08db0442e941"</f>
        <v>dd4f0000-56b4-0050-4f0d-08db0442e941</v>
      </c>
      <c r="B383" s="1" t="s">
        <v>2</v>
      </c>
    </row>
    <row r="384" spans="1:2" x14ac:dyDescent="0.25">
      <c r="A384" s="2" t="str">
        <f>"dd4f0000-56b4-0050-32d0-08db0442e9a1"</f>
        <v>dd4f0000-56b4-0050-32d0-08db0442e9a1</v>
      </c>
      <c r="B384" s="1" t="s">
        <v>2</v>
      </c>
    </row>
    <row r="385" spans="1:2" x14ac:dyDescent="0.25">
      <c r="A385" s="2" t="str">
        <f>"dd4f0000-56b4-0050-091b-08db0442ea0c"</f>
        <v>dd4f0000-56b4-0050-091b-08db0442ea0c</v>
      </c>
      <c r="B385" s="1" t="s">
        <v>2</v>
      </c>
    </row>
    <row r="386" spans="1:2" x14ac:dyDescent="0.25">
      <c r="A386" s="2" t="str">
        <f>"dd4f0000-56b4-0050-1a83-08db0442ea6f"</f>
        <v>dd4f0000-56b4-0050-1a83-08db0442ea6f</v>
      </c>
      <c r="B386" s="1" t="s">
        <v>4</v>
      </c>
    </row>
    <row r="387" spans="1:2" x14ac:dyDescent="0.25">
      <c r="A387" s="2" t="str">
        <f>"dd4f0000-56b4-0050-428a-08db0442ead1"</f>
        <v>dd4f0000-56b4-0050-428a-08db0442ead1</v>
      </c>
      <c r="B387" s="1" t="s">
        <v>2</v>
      </c>
    </row>
    <row r="388" spans="1:2" x14ac:dyDescent="0.25">
      <c r="A388" s="2" t="str">
        <f>"dd4f0000-56b4-0050-dc7d-08db0442eb31"</f>
        <v>dd4f0000-56b4-0050-dc7d-08db0442eb31</v>
      </c>
      <c r="B388" s="1" t="s">
        <v>2</v>
      </c>
    </row>
    <row r="389" spans="1:2" x14ac:dyDescent="0.25">
      <c r="A389" s="2" t="str">
        <f>"85070000-56b4-0050-1d48-08db0442ebd1"</f>
        <v>85070000-56b4-0050-1d48-08db0442ebd1</v>
      </c>
      <c r="B389" s="1" t="s">
        <v>2</v>
      </c>
    </row>
    <row r="390" spans="1:2" x14ac:dyDescent="0.25">
      <c r="A390" s="2" t="str">
        <f>"dd4f0000-56b4-0050-8a90-08db0442ec24"</f>
        <v>dd4f0000-56b4-0050-8a90-08db0442ec24</v>
      </c>
      <c r="B390" s="1" t="s">
        <v>2</v>
      </c>
    </row>
    <row r="391" spans="1:2" x14ac:dyDescent="0.25">
      <c r="A391" s="2" t="str">
        <f>"dd4f0000-56b4-0050-7453-08db0442ec77"</f>
        <v>dd4f0000-56b4-0050-7453-08db0442ec77</v>
      </c>
      <c r="B391" s="1" t="s">
        <v>2</v>
      </c>
    </row>
    <row r="392" spans="1:2" x14ac:dyDescent="0.25">
      <c r="A392" s="2" t="str">
        <f>"dd4f0000-56b4-0050-19a8-08db0442ecbf"</f>
        <v>dd4f0000-56b4-0050-19a8-08db0442ecbf</v>
      </c>
      <c r="B392" s="1" t="s">
        <v>2</v>
      </c>
    </row>
    <row r="393" spans="1:2" x14ac:dyDescent="0.25">
      <c r="A393" s="2" t="str">
        <f>"dd4f0000-56b4-0050-1360-08db0442ed32"</f>
        <v>dd4f0000-56b4-0050-1360-08db0442ed32</v>
      </c>
      <c r="B393" s="1" t="s">
        <v>3</v>
      </c>
    </row>
    <row r="394" spans="1:2" x14ac:dyDescent="0.25">
      <c r="A394" s="2" t="str">
        <f>"dd4f0000-56b4-0050-ef0a-08db0442ed8a"</f>
        <v>dd4f0000-56b4-0050-ef0a-08db0442ed8a</v>
      </c>
      <c r="B394" s="1" t="s">
        <v>2</v>
      </c>
    </row>
    <row r="395" spans="1:2" x14ac:dyDescent="0.25">
      <c r="A395" s="2" t="str">
        <f>"dd4f0000-56b4-0050-ba84-08db0442edde"</f>
        <v>dd4f0000-56b4-0050-ba84-08db0442edde</v>
      </c>
      <c r="B395" s="1" t="s">
        <v>3</v>
      </c>
    </row>
    <row r="396" spans="1:2" x14ac:dyDescent="0.25">
      <c r="A396" s="2" t="str">
        <f>"dd4f0000-56b4-0050-cccc-08db0442ee38"</f>
        <v>dd4f0000-56b4-0050-cccc-08db0442ee38</v>
      </c>
      <c r="B396" s="1" t="s">
        <v>3</v>
      </c>
    </row>
    <row r="397" spans="1:2" x14ac:dyDescent="0.25">
      <c r="A397" s="2" t="str">
        <f>"85070000-56b4-0050-182e-08db0442eeac"</f>
        <v>85070000-56b4-0050-182e-08db0442eeac</v>
      </c>
      <c r="B397" s="1" t="s">
        <v>4</v>
      </c>
    </row>
    <row r="398" spans="1:2" x14ac:dyDescent="0.25">
      <c r="A398" s="2" t="str">
        <f>"85070000-56b4-0050-6a08-08db0442ef2c"</f>
        <v>85070000-56b4-0050-6a08-08db0442ef2c</v>
      </c>
      <c r="B398" s="1" t="s">
        <v>3</v>
      </c>
    </row>
    <row r="399" spans="1:2" x14ac:dyDescent="0.25">
      <c r="A399" s="2" t="str">
        <f>"85070000-56b4-0050-3c13-08db0442ef9a"</f>
        <v>85070000-56b4-0050-3c13-08db0442ef9a</v>
      </c>
      <c r="B399" s="1" t="s">
        <v>2</v>
      </c>
    </row>
    <row r="400" spans="1:2" x14ac:dyDescent="0.25">
      <c r="A400" s="2" t="str">
        <f>"85070000-56b4-0050-dd9d-08db0442efec"</f>
        <v>85070000-56b4-0050-dd9d-08db0442efec</v>
      </c>
      <c r="B400" s="1" t="s">
        <v>3</v>
      </c>
    </row>
    <row r="401" spans="1:2" x14ac:dyDescent="0.25">
      <c r="A401" s="2" t="str">
        <f>"85070000-56b4-0050-d9f7-08db0442f041"</f>
        <v>85070000-56b4-0050-d9f7-08db0442f041</v>
      </c>
      <c r="B401" s="1" t="s">
        <v>2</v>
      </c>
    </row>
    <row r="402" spans="1:2" x14ac:dyDescent="0.25">
      <c r="A402" s="2" t="str">
        <f>"85070000-56b4-0050-2af0-08db0442f095"</f>
        <v>85070000-56b4-0050-2af0-08db0442f095</v>
      </c>
      <c r="B402" s="1" t="s">
        <v>2</v>
      </c>
    </row>
    <row r="403" spans="1:2" x14ac:dyDescent="0.25">
      <c r="A403" s="2" t="str">
        <f>"85070000-56b4-0050-2836-08db0442f0ee"</f>
        <v>85070000-56b4-0050-2836-08db0442f0ee</v>
      </c>
      <c r="B403" s="1" t="s">
        <v>3</v>
      </c>
    </row>
    <row r="404" spans="1:2" x14ac:dyDescent="0.25">
      <c r="A404" s="2" t="str">
        <f>"85070000-56b4-0050-4e84-08db0442f144"</f>
        <v>85070000-56b4-0050-4e84-08db0442f144</v>
      </c>
      <c r="B404" s="1" t="s">
        <v>2</v>
      </c>
    </row>
    <row r="405" spans="1:2" x14ac:dyDescent="0.25">
      <c r="A405" s="2" t="str">
        <f>"dd4f0000-56b4-0050-70ac-08db0442f19d"</f>
        <v>dd4f0000-56b4-0050-70ac-08db0442f19d</v>
      </c>
      <c r="B405" s="1" t="s">
        <v>4</v>
      </c>
    </row>
    <row r="406" spans="1:2" x14ac:dyDescent="0.25">
      <c r="A406" s="2" t="str">
        <f>"dd4f0000-56b4-0050-1908-08db0442f1e7"</f>
        <v>dd4f0000-56b4-0050-1908-08db0442f1e7</v>
      </c>
      <c r="B406" s="1" t="s">
        <v>3</v>
      </c>
    </row>
    <row r="407" spans="1:2" x14ac:dyDescent="0.25">
      <c r="A407" s="2" t="str">
        <f>"018a0000-568f-0050-5b84-08db0459f1c7"</f>
        <v>018a0000-568f-0050-5b84-08db0459f1c7</v>
      </c>
      <c r="B407" s="1" t="s">
        <v>2</v>
      </c>
    </row>
    <row r="408" spans="1:2" x14ac:dyDescent="0.25">
      <c r="A408" s="2" t="str">
        <f>"ba590000-5692-0050-46c8-08db045e9203"</f>
        <v>ba590000-5692-0050-46c8-08db045e9203</v>
      </c>
      <c r="B408" s="1" t="s">
        <v>2</v>
      </c>
    </row>
    <row r="409" spans="1:2" x14ac:dyDescent="0.25">
      <c r="A409" s="2" t="str">
        <f>"11920000-56b4-0050-b974-08db045e9279"</f>
        <v>11920000-56b4-0050-b974-08db045e9279</v>
      </c>
      <c r="B409" s="1" t="s">
        <v>3</v>
      </c>
    </row>
    <row r="410" spans="1:2" x14ac:dyDescent="0.25">
      <c r="A410" s="2" t="str">
        <f>"ba590000-5692-0050-648d-08db045e92bc"</f>
        <v>ba590000-5692-0050-648d-08db045e92bc</v>
      </c>
      <c r="B410" s="1" t="s">
        <v>2</v>
      </c>
    </row>
    <row r="411" spans="1:2" x14ac:dyDescent="0.25">
      <c r="A411" s="2" t="str">
        <f>"11920000-56b4-0050-c39e-08db045e93ca"</f>
        <v>11920000-56b4-0050-c39e-08db045e93ca</v>
      </c>
      <c r="B411" s="1" t="s">
        <v>2</v>
      </c>
    </row>
    <row r="412" spans="1:2" x14ac:dyDescent="0.25">
      <c r="A412" s="2" t="str">
        <f>"11920000-56b4-0050-fa7f-08db045e9439"</f>
        <v>11920000-56b4-0050-fa7f-08db045e9439</v>
      </c>
      <c r="B412" s="1" t="s">
        <v>2</v>
      </c>
    </row>
    <row r="413" spans="1:2" x14ac:dyDescent="0.25">
      <c r="A413" s="2" t="str">
        <f>"11920000-56b4-0050-b8c1-08db045e9486"</f>
        <v>11920000-56b4-0050-b8c1-08db045e9486</v>
      </c>
      <c r="B413" s="1" t="s">
        <v>2</v>
      </c>
    </row>
    <row r="414" spans="1:2" x14ac:dyDescent="0.25">
      <c r="A414" s="2" t="str">
        <f>"ba590000-5692-0050-ccb9-08db045e94b9"</f>
        <v>ba590000-5692-0050-ccb9-08db045e94b9</v>
      </c>
      <c r="B414" s="1" t="s">
        <v>2</v>
      </c>
    </row>
    <row r="415" spans="1:2" x14ac:dyDescent="0.25">
      <c r="A415" s="2" t="str">
        <f>"ba590000-5692-0050-6e5f-08db045e94fb"</f>
        <v>ba590000-5692-0050-6e5f-08db045e94fb</v>
      </c>
      <c r="B415" s="1" t="s">
        <v>2</v>
      </c>
    </row>
    <row r="416" spans="1:2" x14ac:dyDescent="0.25">
      <c r="A416" s="2" t="str">
        <f>"ba590000-5692-0050-6e39-08db045e956f"</f>
        <v>ba590000-5692-0050-6e39-08db045e956f</v>
      </c>
      <c r="B416" s="1" t="s">
        <v>2</v>
      </c>
    </row>
    <row r="417" spans="1:2" x14ac:dyDescent="0.25">
      <c r="A417" s="2" t="str">
        <f>"ba590000-5692-0050-737c-08db045e95ce"</f>
        <v>ba590000-5692-0050-737c-08db045e95ce</v>
      </c>
      <c r="B417" s="1" t="s">
        <v>2</v>
      </c>
    </row>
    <row r="418" spans="1:2" x14ac:dyDescent="0.25">
      <c r="A418" s="2" t="str">
        <f>"ba590000-5692-0050-f83f-08db045e9625"</f>
        <v>ba590000-5692-0050-f83f-08db045e9625</v>
      </c>
      <c r="B418" s="1" t="s">
        <v>2</v>
      </c>
    </row>
    <row r="419" spans="1:2" x14ac:dyDescent="0.25">
      <c r="A419" s="2" t="str">
        <f>"ba590000-5692-0050-cdc3-08db045e9682"</f>
        <v>ba590000-5692-0050-cdc3-08db045e9682</v>
      </c>
      <c r="B419" s="1" t="s">
        <v>2</v>
      </c>
    </row>
    <row r="420" spans="1:2" x14ac:dyDescent="0.25">
      <c r="A420" s="2" t="str">
        <f>"ba590000-5692-0050-8ae1-08db045e96e7"</f>
        <v>ba590000-5692-0050-8ae1-08db045e96e7</v>
      </c>
      <c r="B420" s="1" t="s">
        <v>2</v>
      </c>
    </row>
    <row r="421" spans="1:2" x14ac:dyDescent="0.25">
      <c r="A421" s="2" t="str">
        <f>"ba590000-5692-0050-cdb7-08db045e974d"</f>
        <v>ba590000-5692-0050-cdb7-08db045e974d</v>
      </c>
      <c r="B421" s="1" t="s">
        <v>2</v>
      </c>
    </row>
    <row r="422" spans="1:2" x14ac:dyDescent="0.25">
      <c r="A422" s="2" t="str">
        <f>"ba590000-5692-0050-7330-08db045e97b5"</f>
        <v>ba590000-5692-0050-7330-08db045e97b5</v>
      </c>
      <c r="B422" s="1" t="s">
        <v>2</v>
      </c>
    </row>
    <row r="423" spans="1:2" x14ac:dyDescent="0.25">
      <c r="A423" s="2" t="str">
        <f>"ba590000-5692-0050-0661-08db045e9804"</f>
        <v>ba590000-5692-0050-0661-08db045e9804</v>
      </c>
      <c r="B423" s="1" t="s">
        <v>2</v>
      </c>
    </row>
    <row r="424" spans="1:2" x14ac:dyDescent="0.25">
      <c r="A424" s="2" t="str">
        <f>"ba590000-5692-0050-56d3-08db045e9866"</f>
        <v>ba590000-5692-0050-56d3-08db045e9866</v>
      </c>
      <c r="B424" s="1" t="s">
        <v>3</v>
      </c>
    </row>
    <row r="425" spans="1:2" x14ac:dyDescent="0.25">
      <c r="A425" s="2" t="str">
        <f>"ba590000-5692-0050-c59c-08db045e98bc"</f>
        <v>ba590000-5692-0050-c59c-08db045e98bc</v>
      </c>
      <c r="B425" s="1" t="s">
        <v>2</v>
      </c>
    </row>
    <row r="426" spans="1:2" x14ac:dyDescent="0.25">
      <c r="A426" s="2" t="str">
        <f>"ba590000-5692-0050-a19e-08db045e990f"</f>
        <v>ba590000-5692-0050-a19e-08db045e990f</v>
      </c>
      <c r="B426" s="1" t="s">
        <v>2</v>
      </c>
    </row>
    <row r="427" spans="1:2" x14ac:dyDescent="0.25">
      <c r="A427" s="2" t="str">
        <f>"ba590000-5692-0050-e756-08db045e9a61"</f>
        <v>ba590000-5692-0050-e756-08db045e9a61</v>
      </c>
      <c r="B427" s="1" t="s">
        <v>2</v>
      </c>
    </row>
    <row r="428" spans="1:2" x14ac:dyDescent="0.25">
      <c r="A428" s="2" t="str">
        <f>"ba590000-5692-0050-6102-08db045e9ac1"</f>
        <v>ba590000-5692-0050-6102-08db045e9ac1</v>
      </c>
      <c r="B428" s="1" t="s">
        <v>2</v>
      </c>
    </row>
    <row r="429" spans="1:2" x14ac:dyDescent="0.25">
      <c r="A429" s="2" t="str">
        <f>"ba590000-5692-0050-8a7e-08db045e9b21"</f>
        <v>ba590000-5692-0050-8a7e-08db045e9b21</v>
      </c>
      <c r="B429" s="1" t="s">
        <v>3</v>
      </c>
    </row>
    <row r="430" spans="1:2" x14ac:dyDescent="0.25">
      <c r="A430" s="2" t="str">
        <f>"ba590000-5692-0050-a0d7-08db045e9b8f"</f>
        <v>ba590000-5692-0050-a0d7-08db045e9b8f</v>
      </c>
      <c r="B430" s="1" t="s">
        <v>2</v>
      </c>
    </row>
    <row r="431" spans="1:2" x14ac:dyDescent="0.25">
      <c r="A431" s="2" t="str">
        <f>"ba590000-5692-0050-c5be-08db045e9c08"</f>
        <v>ba590000-5692-0050-c5be-08db045e9c08</v>
      </c>
      <c r="B431" s="1" t="s">
        <v>2</v>
      </c>
    </row>
    <row r="432" spans="1:2" x14ac:dyDescent="0.25">
      <c r="A432" s="2" t="str">
        <f>"11920000-56b4-0050-4fcb-08db045e9c70"</f>
        <v>11920000-56b4-0050-4fcb-08db045e9c70</v>
      </c>
      <c r="B432" s="1" t="s">
        <v>2</v>
      </c>
    </row>
    <row r="433" spans="1:2" x14ac:dyDescent="0.25">
      <c r="A433" s="2" t="str">
        <f>"ba590000-5692-0050-34cd-08db045e9cad"</f>
        <v>ba590000-5692-0050-34cd-08db045e9cad</v>
      </c>
      <c r="B433" s="1" t="s">
        <v>3</v>
      </c>
    </row>
    <row r="434" spans="1:2" x14ac:dyDescent="0.25">
      <c r="A434" s="2" t="str">
        <f>"ba590000-5692-0050-fe44-08db045e9d15"</f>
        <v>ba590000-5692-0050-fe44-08db045e9d15</v>
      </c>
      <c r="B434" s="1" t="s">
        <v>2</v>
      </c>
    </row>
    <row r="435" spans="1:2" x14ac:dyDescent="0.25">
      <c r="A435" s="2" t="str">
        <f>"ba590000-5692-0050-5974-08db045e9d76"</f>
        <v>ba590000-5692-0050-5974-08db045e9d76</v>
      </c>
      <c r="B435" s="1" t="s">
        <v>2</v>
      </c>
    </row>
    <row r="436" spans="1:2" x14ac:dyDescent="0.25">
      <c r="A436" s="2" t="str">
        <f>"ba590000-5692-0050-fa80-08db045e9db7"</f>
        <v>ba590000-5692-0050-fa80-08db045e9db7</v>
      </c>
      <c r="B436" s="1" t="s">
        <v>2</v>
      </c>
    </row>
    <row r="437" spans="1:2" x14ac:dyDescent="0.25">
      <c r="A437" s="2" t="str">
        <f>"ba590000-5692-0050-9a25-08db045e9e07"</f>
        <v>ba590000-5692-0050-9a25-08db045e9e07</v>
      </c>
      <c r="B437" s="1" t="s">
        <v>4</v>
      </c>
    </row>
    <row r="438" spans="1:2" x14ac:dyDescent="0.25">
      <c r="A438" s="2" t="str">
        <f>"11920000-56b4-0050-c620-08db045e9e8e"</f>
        <v>11920000-56b4-0050-c620-08db045e9e8e</v>
      </c>
      <c r="B438" s="1" t="s">
        <v>2</v>
      </c>
    </row>
    <row r="439" spans="1:2" x14ac:dyDescent="0.25">
      <c r="A439" s="2" t="str">
        <f>"11920000-56b4-0050-9664-08db045e9ef4"</f>
        <v>11920000-56b4-0050-9664-08db045e9ef4</v>
      </c>
      <c r="B439" s="1" t="s">
        <v>2</v>
      </c>
    </row>
    <row r="440" spans="1:2" x14ac:dyDescent="0.25">
      <c r="A440" s="2" t="str">
        <f>"ba590000-5692-0050-4413-08db045e9f3f"</f>
        <v>ba590000-5692-0050-4413-08db045e9f3f</v>
      </c>
      <c r="B440" s="1" t="s">
        <v>3</v>
      </c>
    </row>
    <row r="441" spans="1:2" x14ac:dyDescent="0.25">
      <c r="A441" s="2" t="str">
        <f>"11920000-56b4-0050-48ed-08db045e9fa5"</f>
        <v>11920000-56b4-0050-48ed-08db045e9fa5</v>
      </c>
      <c r="B441" s="1" t="s">
        <v>4</v>
      </c>
    </row>
    <row r="442" spans="1:2" x14ac:dyDescent="0.25">
      <c r="A442" s="2" t="str">
        <f>"11920000-56b4-0050-a047-08db045e9ffe"</f>
        <v>11920000-56b4-0050-a047-08db045e9ffe</v>
      </c>
      <c r="B442" s="1" t="s">
        <v>2</v>
      </c>
    </row>
    <row r="443" spans="1:2" x14ac:dyDescent="0.25">
      <c r="A443" s="2" t="str">
        <f>"11920000-56b4-0050-2595-08db045ea057"</f>
        <v>11920000-56b4-0050-2595-08db045ea057</v>
      </c>
      <c r="B443" s="1" t="s">
        <v>2</v>
      </c>
    </row>
    <row r="444" spans="1:2" x14ac:dyDescent="0.25">
      <c r="A444" s="2" t="str">
        <f>"11920000-56b4-0050-f5cd-08db045ea0bf"</f>
        <v>11920000-56b4-0050-f5cd-08db045ea0bf</v>
      </c>
      <c r="B444" s="1" t="s">
        <v>2</v>
      </c>
    </row>
    <row r="445" spans="1:2" x14ac:dyDescent="0.25">
      <c r="A445" s="2" t="str">
        <f>"11920000-56b4-0050-52a9-08db045ea13d"</f>
        <v>11920000-56b4-0050-52a9-08db045ea13d</v>
      </c>
      <c r="B445" s="1" t="s">
        <v>2</v>
      </c>
    </row>
    <row r="446" spans="1:2" x14ac:dyDescent="0.25">
      <c r="A446" s="2" t="str">
        <f>"11920000-56b4-0050-bfce-08db045ea184"</f>
        <v>11920000-56b4-0050-bfce-08db045ea184</v>
      </c>
      <c r="B446" s="1" t="s">
        <v>2</v>
      </c>
    </row>
    <row r="447" spans="1:2" x14ac:dyDescent="0.25">
      <c r="A447" s="2" t="str">
        <f>"11920000-56b4-0050-e18a-08db045ea1d0"</f>
        <v>11920000-56b4-0050-e18a-08db045ea1d0</v>
      </c>
      <c r="B447" s="1" t="s">
        <v>2</v>
      </c>
    </row>
    <row r="448" spans="1:2" x14ac:dyDescent="0.25">
      <c r="A448" s="2" t="str">
        <f>"11920000-56b4-0050-0a7d-08db045ea230"</f>
        <v>11920000-56b4-0050-0a7d-08db045ea230</v>
      </c>
      <c r="B448" s="1" t="s">
        <v>2</v>
      </c>
    </row>
    <row r="449" spans="1:2" x14ac:dyDescent="0.25">
      <c r="A449" s="2" t="str">
        <f>"dd4f0000-56b4-0050-7559-08db045ea276"</f>
        <v>dd4f0000-56b4-0050-7559-08db045ea276</v>
      </c>
      <c r="B449" s="1" t="s">
        <v>2</v>
      </c>
    </row>
    <row r="450" spans="1:2" x14ac:dyDescent="0.25">
      <c r="A450" s="2" t="str">
        <f>"ba590000-5692-0050-454e-08db045ea2c2"</f>
        <v>ba590000-5692-0050-454e-08db045ea2c2</v>
      </c>
      <c r="B450" s="1" t="s">
        <v>2</v>
      </c>
    </row>
    <row r="451" spans="1:2" x14ac:dyDescent="0.25">
      <c r="A451" s="2" t="str">
        <f>"ba590000-5692-0050-ba2d-08db045ea315"</f>
        <v>ba590000-5692-0050-ba2d-08db045ea315</v>
      </c>
      <c r="B451" s="1" t="s">
        <v>2</v>
      </c>
    </row>
    <row r="452" spans="1:2" x14ac:dyDescent="0.25">
      <c r="A452" s="2" t="str">
        <f>"ba590000-5692-0050-6a4f-08db045ea367"</f>
        <v>ba590000-5692-0050-6a4f-08db045ea367</v>
      </c>
      <c r="B452" s="1" t="s">
        <v>2</v>
      </c>
    </row>
    <row r="453" spans="1:2" x14ac:dyDescent="0.25">
      <c r="A453" s="2" t="str">
        <f>"ba590000-5692-0050-ffa3-08db045ea3ad"</f>
        <v>ba590000-5692-0050-ffa3-08db045ea3ad</v>
      </c>
      <c r="B453" s="1" t="s">
        <v>2</v>
      </c>
    </row>
    <row r="454" spans="1:2" x14ac:dyDescent="0.25">
      <c r="A454" s="2" t="str">
        <f>"ba590000-5692-0050-947d-08db045ea405"</f>
        <v>ba590000-5692-0050-947d-08db045ea405</v>
      </c>
      <c r="B454" s="1" t="s">
        <v>2</v>
      </c>
    </row>
    <row r="455" spans="1:2" x14ac:dyDescent="0.25">
      <c r="A455" s="2" t="str">
        <f>"cfd30000-5692-0050-0c97-08db045f8c13"</f>
        <v>cfd30000-5692-0050-0c97-08db045f8c13</v>
      </c>
      <c r="B455" s="1" t="s">
        <v>2</v>
      </c>
    </row>
    <row r="456" spans="1:2" x14ac:dyDescent="0.25">
      <c r="A456" s="2" t="str">
        <f>"cfd30000-5692-0050-ca5a-08db045f8c69"</f>
        <v>cfd30000-5692-0050-ca5a-08db045f8c69</v>
      </c>
      <c r="B456" s="1" t="s">
        <v>2</v>
      </c>
    </row>
    <row r="457" spans="1:2" x14ac:dyDescent="0.25">
      <c r="A457" s="2" t="str">
        <f>"cfd30000-5692-0050-fdf3-08db045f8cbc"</f>
        <v>cfd30000-5692-0050-fdf3-08db045f8cbc</v>
      </c>
      <c r="B457" s="1" t="s">
        <v>2</v>
      </c>
    </row>
    <row r="458" spans="1:2" x14ac:dyDescent="0.25">
      <c r="A458" s="2" t="str">
        <f>"cfd30000-5692-0050-2f6e-08db045f8d20"</f>
        <v>cfd30000-5692-0050-2f6e-08db045f8d20</v>
      </c>
      <c r="B458" s="1" t="s">
        <v>2</v>
      </c>
    </row>
    <row r="459" spans="1:2" x14ac:dyDescent="0.25">
      <c r="A459" s="2" t="str">
        <f>"cfd30000-5692-0050-3186-08db045f8d99"</f>
        <v>cfd30000-5692-0050-3186-08db045f8d99</v>
      </c>
      <c r="B459" s="1" t="s">
        <v>2</v>
      </c>
    </row>
    <row r="460" spans="1:2" x14ac:dyDescent="0.25">
      <c r="A460" s="2" t="str">
        <f>"eaab0000-5692-0050-7ea6-08db045f8e1a"</f>
        <v>eaab0000-5692-0050-7ea6-08db045f8e1a</v>
      </c>
      <c r="B460" s="1" t="s">
        <v>2</v>
      </c>
    </row>
    <row r="461" spans="1:2" x14ac:dyDescent="0.25">
      <c r="A461" s="2" t="str">
        <f>"eaab0000-5692-0050-c32d-08db045f8e6e"</f>
        <v>eaab0000-5692-0050-c32d-08db045f8e6e</v>
      </c>
      <c r="B461" s="1" t="s">
        <v>2</v>
      </c>
    </row>
    <row r="462" spans="1:2" x14ac:dyDescent="0.25">
      <c r="A462" s="2" t="str">
        <f>"cfd30000-5692-0050-4d5e-08db045f8eb3"</f>
        <v>cfd30000-5692-0050-4d5e-08db045f8eb3</v>
      </c>
      <c r="B462" s="1" t="s">
        <v>2</v>
      </c>
    </row>
    <row r="463" spans="1:2" x14ac:dyDescent="0.25">
      <c r="A463" s="2" t="str">
        <f>"eaab0000-5692-0050-d2c3-08db045f8f17"</f>
        <v>eaab0000-5692-0050-d2c3-08db045f8f17</v>
      </c>
      <c r="B463" s="1" t="s">
        <v>2</v>
      </c>
    </row>
    <row r="464" spans="1:2" x14ac:dyDescent="0.25">
      <c r="A464" s="2" t="str">
        <f>"eaab0000-5692-0050-0811-08db045f9e53"</f>
        <v>eaab0000-5692-0050-0811-08db045f9e53</v>
      </c>
      <c r="B464" s="1" t="s">
        <v>2</v>
      </c>
    </row>
    <row r="465" spans="1:2" x14ac:dyDescent="0.25">
      <c r="A465" s="2" t="str">
        <f>"eaab0000-5692-0050-0f34-08db045f9eb9"</f>
        <v>eaab0000-5692-0050-0f34-08db045f9eb9</v>
      </c>
      <c r="B465" s="1" t="s">
        <v>2</v>
      </c>
    </row>
    <row r="466" spans="1:2" x14ac:dyDescent="0.25">
      <c r="A466" s="2" t="str">
        <f>"eaab0000-5692-0050-121a-08db045f9f01"</f>
        <v>eaab0000-5692-0050-121a-08db045f9f01</v>
      </c>
      <c r="B466" s="1" t="s">
        <v>2</v>
      </c>
    </row>
    <row r="467" spans="1:2" x14ac:dyDescent="0.25">
      <c r="A467" s="2" t="str">
        <f>"eaab0000-5692-0050-5315-08db045f9f55"</f>
        <v>eaab0000-5692-0050-5315-08db045f9f55</v>
      </c>
      <c r="B467" s="1" t="s">
        <v>4</v>
      </c>
    </row>
    <row r="468" spans="1:2" x14ac:dyDescent="0.25">
      <c r="A468" s="2" t="str">
        <f>"eaab0000-5692-0050-ccf6-08db045f9fa2"</f>
        <v>eaab0000-5692-0050-ccf6-08db045f9fa2</v>
      </c>
      <c r="B468" s="1" t="s">
        <v>2</v>
      </c>
    </row>
    <row r="469" spans="1:2" x14ac:dyDescent="0.25">
      <c r="A469" s="2" t="str">
        <f>"eaab0000-5692-0050-98ca-08db045fa024"</f>
        <v>eaab0000-5692-0050-98ca-08db045fa024</v>
      </c>
      <c r="B469" s="1" t="s">
        <v>2</v>
      </c>
    </row>
    <row r="470" spans="1:2" x14ac:dyDescent="0.25">
      <c r="A470" s="2" t="str">
        <f>"eaab0000-5692-0050-ab6b-08db045fa07d"</f>
        <v>eaab0000-5692-0050-ab6b-08db045fa07d</v>
      </c>
      <c r="B470" s="1" t="s">
        <v>2</v>
      </c>
    </row>
    <row r="471" spans="1:2" x14ac:dyDescent="0.25">
      <c r="A471" s="2" t="str">
        <f>"85070000-56b4-0050-08d9-08db046fb71b"</f>
        <v>85070000-56b4-0050-08d9-08db046fb71b</v>
      </c>
      <c r="B471" s="1" t="s">
        <v>2</v>
      </c>
    </row>
    <row r="472" spans="1:2" x14ac:dyDescent="0.25">
      <c r="A472" s="2" t="str">
        <f>"1c640000-56b4-0050-6a14-08db04797fbb"</f>
        <v>1c640000-56b4-0050-6a14-08db04797fbb</v>
      </c>
      <c r="B472" s="1" t="s">
        <v>2</v>
      </c>
    </row>
    <row r="473" spans="1:2" x14ac:dyDescent="0.25">
      <c r="A473" s="2" t="str">
        <f>"018a0000-568f-0050-731b-08db04e3c732"</f>
        <v>018a0000-568f-0050-731b-08db04e3c732</v>
      </c>
      <c r="B473" s="1" t="s">
        <v>2</v>
      </c>
    </row>
    <row r="474" spans="1:2" x14ac:dyDescent="0.25">
      <c r="A474" s="2" t="str">
        <f>"dd4f0000-56b4-0050-00aa-08db04eaa61a"</f>
        <v>dd4f0000-56b4-0050-00aa-08db04eaa61a</v>
      </c>
      <c r="B474" s="1" t="s">
        <v>2</v>
      </c>
    </row>
    <row r="475" spans="1:2" x14ac:dyDescent="0.25">
      <c r="A475" s="2" t="str">
        <f>"1c640000-56b4-0050-68e4-08db04f57205"</f>
        <v>1c640000-56b4-0050-68e4-08db04f57205</v>
      </c>
      <c r="B475" s="1" t="s">
        <v>2</v>
      </c>
    </row>
    <row r="476" spans="1:2" x14ac:dyDescent="0.25">
      <c r="A476" s="2" t="str">
        <f>"1c640000-56b4-0050-1251-08db04f57282"</f>
        <v>1c640000-56b4-0050-1251-08db04f57282</v>
      </c>
      <c r="B476" s="1" t="s">
        <v>2</v>
      </c>
    </row>
    <row r="477" spans="1:2" x14ac:dyDescent="0.25">
      <c r="A477" s="2" t="str">
        <f>"1c640000-56b4-0050-9854-08db04f572d2"</f>
        <v>1c640000-56b4-0050-9854-08db04f572d2</v>
      </c>
      <c r="B477" s="1" t="s">
        <v>2</v>
      </c>
    </row>
    <row r="478" spans="1:2" x14ac:dyDescent="0.25">
      <c r="A478" s="2" t="str">
        <f>"1c640000-56b4-0050-39af-08db04f57324"</f>
        <v>1c640000-56b4-0050-39af-08db04f57324</v>
      </c>
      <c r="B478" s="1" t="s">
        <v>2</v>
      </c>
    </row>
    <row r="479" spans="1:2" x14ac:dyDescent="0.25">
      <c r="A479" s="2" t="str">
        <f>"1c640000-56b4-0050-f3a2-08db04f5737c"</f>
        <v>1c640000-56b4-0050-f3a2-08db04f5737c</v>
      </c>
      <c r="B479" s="1" t="s">
        <v>2</v>
      </c>
    </row>
    <row r="480" spans="1:2" x14ac:dyDescent="0.25">
      <c r="A480" s="2" t="str">
        <f>"1c640000-56b4-0050-4dab-08db04f573c8"</f>
        <v>1c640000-56b4-0050-4dab-08db04f573c8</v>
      </c>
      <c r="B480" s="1" t="s">
        <v>2</v>
      </c>
    </row>
    <row r="481" spans="1:2" x14ac:dyDescent="0.25">
      <c r="A481" s="2" t="str">
        <f>"1c640000-56b4-0050-b74c-08db04f5742b"</f>
        <v>1c640000-56b4-0050-b74c-08db04f5742b</v>
      </c>
      <c r="B481" s="1" t="s">
        <v>4</v>
      </c>
    </row>
    <row r="482" spans="1:2" x14ac:dyDescent="0.25">
      <c r="A482" s="2" t="str">
        <f>"018a0000-568f-0050-2e29-08db04f5746c"</f>
        <v>018a0000-568f-0050-2e29-08db04f5746c</v>
      </c>
      <c r="B482" s="1" t="s">
        <v>2</v>
      </c>
    </row>
    <row r="483" spans="1:2" x14ac:dyDescent="0.25">
      <c r="A483" s="2" t="str">
        <f>"018a0000-568f-0050-e3ab-08db04f574bc"</f>
        <v>018a0000-568f-0050-e3ab-08db04f574bc</v>
      </c>
      <c r="B483" s="1" t="s">
        <v>2</v>
      </c>
    </row>
    <row r="484" spans="1:2" x14ac:dyDescent="0.25">
      <c r="A484" s="2" t="str">
        <f>"018a0000-568f-0050-893d-08db04f57526"</f>
        <v>018a0000-568f-0050-893d-08db04f57526</v>
      </c>
      <c r="B484" s="1" t="s">
        <v>2</v>
      </c>
    </row>
    <row r="485" spans="1:2" x14ac:dyDescent="0.25">
      <c r="A485" s="2" t="str">
        <f>"018a0000-568f-0050-e5c4-08db04f57576"</f>
        <v>018a0000-568f-0050-e5c4-08db04f57576</v>
      </c>
      <c r="B485" s="1" t="s">
        <v>2</v>
      </c>
    </row>
    <row r="486" spans="1:2" x14ac:dyDescent="0.25">
      <c r="A486" s="2" t="str">
        <f>"018a0000-568f-0050-67ed-08db04f575c9"</f>
        <v>018a0000-568f-0050-67ed-08db04f575c9</v>
      </c>
      <c r="B486" s="1" t="s">
        <v>2</v>
      </c>
    </row>
    <row r="487" spans="1:2" x14ac:dyDescent="0.25">
      <c r="A487" s="2" t="str">
        <f>"85070000-56b4-0050-ce4a-08db04f57648"</f>
        <v>85070000-56b4-0050-ce4a-08db04f57648</v>
      </c>
      <c r="B487" s="1" t="s">
        <v>4</v>
      </c>
    </row>
    <row r="488" spans="1:2" x14ac:dyDescent="0.25">
      <c r="A488" s="2" t="str">
        <f>"85070000-56b4-0050-2ef4-08db04f57690"</f>
        <v>85070000-56b4-0050-2ef4-08db04f57690</v>
      </c>
      <c r="B488" s="1" t="s">
        <v>2</v>
      </c>
    </row>
    <row r="489" spans="1:2" x14ac:dyDescent="0.25">
      <c r="A489" s="2" t="str">
        <f>"85070000-56b4-0050-d7aa-08db04f576f9"</f>
        <v>85070000-56b4-0050-d7aa-08db04f576f9</v>
      </c>
      <c r="B489" s="1" t="s">
        <v>2</v>
      </c>
    </row>
    <row r="490" spans="1:2" x14ac:dyDescent="0.25">
      <c r="A490" s="2" t="str">
        <f>"85070000-56b4-0050-d5eb-08db04f5775b"</f>
        <v>85070000-56b4-0050-d5eb-08db04f5775b</v>
      </c>
      <c r="B490" s="1" t="s">
        <v>3</v>
      </c>
    </row>
    <row r="491" spans="1:2" x14ac:dyDescent="0.25">
      <c r="A491" s="2" t="str">
        <f>"85070000-56b4-0050-e4c9-08db04f577ab"</f>
        <v>85070000-56b4-0050-e4c9-08db04f577ab</v>
      </c>
      <c r="B491" s="1" t="s">
        <v>2</v>
      </c>
    </row>
    <row r="492" spans="1:2" x14ac:dyDescent="0.25">
      <c r="A492" s="2" t="str">
        <f>"1c640000-56b4-0050-45e1-08db04f57817"</f>
        <v>1c640000-56b4-0050-45e1-08db04f57817</v>
      </c>
      <c r="B492" s="1" t="s">
        <v>2</v>
      </c>
    </row>
    <row r="493" spans="1:2" x14ac:dyDescent="0.25">
      <c r="A493" s="2" t="str">
        <f>"1c640000-56b4-0050-c833-08db04f578e5"</f>
        <v>1c640000-56b4-0050-c833-08db04f578e5</v>
      </c>
      <c r="B493" s="1" t="s">
        <v>4</v>
      </c>
    </row>
    <row r="494" spans="1:2" x14ac:dyDescent="0.25">
      <c r="A494" s="2" t="str">
        <f>"1c640000-56b4-0050-92cf-08db04f5793e"</f>
        <v>1c640000-56b4-0050-92cf-08db04f5793e</v>
      </c>
      <c r="B494" s="1" t="s">
        <v>2</v>
      </c>
    </row>
    <row r="495" spans="1:2" x14ac:dyDescent="0.25">
      <c r="A495" s="2" t="str">
        <f>"1c640000-56b4-0050-054e-08db04f57a13"</f>
        <v>1c640000-56b4-0050-054e-08db04f57a13</v>
      </c>
      <c r="B495" s="1" t="s">
        <v>2</v>
      </c>
    </row>
    <row r="496" spans="1:2" x14ac:dyDescent="0.25">
      <c r="A496" s="2" t="str">
        <f>"85070000-56b4-0050-e693-08db04f57a6a"</f>
        <v>85070000-56b4-0050-e693-08db04f57a6a</v>
      </c>
      <c r="B496" s="1" t="s">
        <v>2</v>
      </c>
    </row>
    <row r="497" spans="1:2" x14ac:dyDescent="0.25">
      <c r="A497" s="2" t="str">
        <f>"85070000-56b4-0050-7bd5-08db04f57c19"</f>
        <v>85070000-56b4-0050-7bd5-08db04f57c19</v>
      </c>
      <c r="B497" s="1" t="s">
        <v>2</v>
      </c>
    </row>
    <row r="498" spans="1:2" x14ac:dyDescent="0.25">
      <c r="A498" s="2" t="str">
        <f>"85070000-56b4-0050-1c72-08db04f57c71"</f>
        <v>85070000-56b4-0050-1c72-08db04f57c71</v>
      </c>
      <c r="B498" s="1" t="s">
        <v>2</v>
      </c>
    </row>
    <row r="499" spans="1:2" x14ac:dyDescent="0.25">
      <c r="A499" s="2" t="str">
        <f>"85070000-56b4-0050-b445-08db04f57cd4"</f>
        <v>85070000-56b4-0050-b445-08db04f57cd4</v>
      </c>
      <c r="B499" s="1" t="s">
        <v>2</v>
      </c>
    </row>
    <row r="500" spans="1:2" x14ac:dyDescent="0.25">
      <c r="A500" s="2" t="str">
        <f>"85070000-56b4-0050-ed2c-08db04f57d1e"</f>
        <v>85070000-56b4-0050-ed2c-08db04f57d1e</v>
      </c>
      <c r="B500" s="1" t="s">
        <v>2</v>
      </c>
    </row>
    <row r="501" spans="1:2" x14ac:dyDescent="0.25">
      <c r="A501" s="2" t="str">
        <f>"85070000-56b4-0050-a8fd-08db04f57d70"</f>
        <v>85070000-56b4-0050-a8fd-08db04f57d70</v>
      </c>
      <c r="B501" s="1" t="s">
        <v>3</v>
      </c>
    </row>
    <row r="502" spans="1:2" x14ac:dyDescent="0.25">
      <c r="A502" s="2" t="str">
        <f>"85070000-56b4-0050-cc7c-08db04f57dcc"</f>
        <v>85070000-56b4-0050-cc7c-08db04f57dcc</v>
      </c>
      <c r="B502" s="1" t="s">
        <v>2</v>
      </c>
    </row>
    <row r="503" spans="1:2" x14ac:dyDescent="0.25">
      <c r="A503" s="2" t="str">
        <f>"85070000-56b4-0050-588b-08db04f57e1c"</f>
        <v>85070000-56b4-0050-588b-08db04f57e1c</v>
      </c>
      <c r="B503" s="1" t="s">
        <v>4</v>
      </c>
    </row>
    <row r="504" spans="1:2" x14ac:dyDescent="0.25">
      <c r="A504" s="2" t="str">
        <f>"85070000-56b4-0050-7311-08db04f57e8f"</f>
        <v>85070000-56b4-0050-7311-08db04f57e8f</v>
      </c>
      <c r="B504" s="1" t="s">
        <v>3</v>
      </c>
    </row>
    <row r="505" spans="1:2" x14ac:dyDescent="0.25">
      <c r="A505" s="2" t="str">
        <f>"85070000-56b4-0050-178c-08db04f57ee5"</f>
        <v>85070000-56b4-0050-178c-08db04f57ee5</v>
      </c>
      <c r="B505" s="1" t="s">
        <v>6</v>
      </c>
    </row>
    <row r="506" spans="1:2" x14ac:dyDescent="0.25">
      <c r="A506" s="2" t="str">
        <f>"85070000-56b4-0050-c553-08db04f6dab6"</f>
        <v>85070000-56b4-0050-c553-08db04f6dab6</v>
      </c>
      <c r="B506" s="1" t="s">
        <v>2</v>
      </c>
    </row>
    <row r="507" spans="1:2" x14ac:dyDescent="0.25">
      <c r="A507" s="2" t="str">
        <f>"9fdd0000-5692-0050-35c8-08db05117718"</f>
        <v>9fdd0000-5692-0050-35c8-08db05117718</v>
      </c>
      <c r="B507" s="1" t="s">
        <v>6</v>
      </c>
    </row>
  </sheetData>
  <autoFilter ref="A1:B1000" xr:uid="{00000000-0009-0000-0000-000003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статусы заявок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2023-02-03T11:05:30Z</dcterms:created>
  <dcterms:modified xsi:type="dcterms:W3CDTF">2023-02-03T11:05:30Z</dcterms:modified>
</cp:coreProperties>
</file>