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rive D\excel\"/>
    </mc:Choice>
  </mc:AlternateContent>
  <bookViews>
    <workbookView xWindow="0" yWindow="0" windowWidth="20490" windowHeight="7530" firstSheet="2" activeTab="4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8" l="1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>
  <authors>
    <author>Kyle Pew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>
  <authors>
    <author>Kyle Pew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<sst xmlns="http://schemas.openxmlformats.org/spreadsheetml/2006/main" count="1188" uniqueCount="860">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</sst>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 applyAlignment="1"/>
    <xf numFmtId="0" fontId="8" fillId="4" borderId="3" xfId="0" applyFont="1" applyFill="1" applyBorder="1" applyAlignment="1"/>
    <xf numFmtId="166" fontId="0" fillId="0" borderId="0" xfId="1" applyFont="1"/>
    <xf numFmtId="0" fontId="0" fillId="0" borderId="0" xfId="0" quotePrefix="1" applyAlignment="1">
      <alignment horizontal="center"/>
    </xf>
    <xf numFmtId="0" fontId="0" fillId="0" borderId="0" xfId="0" applyNumberFormat="1"/>
    <xf numFmtId="0" fontId="0" fillId="0" borderId="0" xfId="0" applyFill="1"/>
    <xf numFmtId="165" fontId="0" fillId="0" borderId="0" xfId="2" applyFont="1"/>
    <xf numFmtId="0" fontId="0" fillId="0" borderId="0" xfId="0" quotePrefix="1" applyFill="1"/>
    <xf numFmtId="0" fontId="2" fillId="2" borderId="3" xfId="0" applyFont="1" applyFill="1" applyBorder="1"/>
    <xf numFmtId="0" fontId="0" fillId="4" borderId="3" xfId="0" applyFont="1" applyFill="1" applyBorder="1"/>
    <xf numFmtId="165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7" borderId="0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164" fontId="12" fillId="8" borderId="10" xfId="0" applyNumberFormat="1" applyFont="1" applyFill="1" applyBorder="1"/>
    <xf numFmtId="164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 applyFill="1"/>
    <xf numFmtId="165" fontId="0" fillId="0" borderId="16" xfId="2" applyFont="1" applyBorder="1"/>
    <xf numFmtId="165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/>
    <cellStyle name="Percent" xfId="4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S14 as the COLUMN INPUT and cell S11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9:D20" totalsRowShown="0" headerRowDxfId="20">
  <autoFilter ref="B9:D20"/>
  <tableColumns count="3">
    <tableColumn id="1" name="PROJECTS"/>
    <tableColumn id="2" name="PERCENTAGE" dataDxfId="19" dataCellStyle="Comma"/>
    <tableColumn id="3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28" displayName="Table28" ref="B9:E20" totalsRowShown="0" headerRowDxfId="18">
  <autoFilter ref="B9:E20"/>
  <tableColumns count="4">
    <tableColumn id="1" name="PROJECTS"/>
    <tableColumn id="5" name="DUE DATE" dataDxfId="17">
      <calculatedColumnFormula>TODAY()+12</calculatedColumnFormula>
    </tableColumn>
    <tableColumn id="2" name="PERCENTAGE" dataDxfId="16" dataCellStyle="Comma"/>
    <tableColumn id="3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CustomerInfo" displayName="CustomerInfo" ref="A1:I92" totalsRowShown="0" dataDxfId="15" tableBorderDxfId="14" dataCellStyle="Normal_Customer Info">
  <autoFilter ref="A1:I92"/>
  <tableColumns count="9">
    <tableColumn id="1" name="Customer ID" dataDxfId="13" dataCellStyle="Normal_Customer Info"/>
    <tableColumn id="2" name="Company Name" dataDxfId="12" dataCellStyle="Normal_Customer Info"/>
    <tableColumn id="3" name="Contact Name" dataDxfId="11" dataCellStyle="Normal_Customer Info"/>
    <tableColumn id="5" name="Address" dataDxfId="10" dataCellStyle="Normal_Customer Info"/>
    <tableColumn id="6" name="City" dataDxfId="9" dataCellStyle="Normal_Customer Info"/>
    <tableColumn id="7" name="Region" dataDxfId="8" dataCellStyle="Normal_Customer Info"/>
    <tableColumn id="8" name="Postal Code" dataDxfId="7" dataCellStyle="Normal_Customer Info"/>
    <tableColumn id="9" name="Country" dataDxfId="6" dataCellStyle="Normal_Customer Info"/>
    <tableColumn id="10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0:H17" totalsRowShown="0">
  <autoFilter ref="B10:H17"/>
  <tableColumns count="7">
    <tableColumn id="1" name="TRAINING CODE"/>
    <tableColumn id="2" name="CLASS"/>
    <tableColumn id="3" name="BRANCH"/>
    <tableColumn id="4" name="YEAR"/>
    <tableColumn id="5" name="LEVEL CODE" dataDxfId="4">
      <calculatedColumnFormula>RIGHT(Table3[[#This Row],[TRAINING CODE]],2)</calculatedColumnFormula>
    </tableColumn>
    <tableColumn id="6" name="LEVEL"/>
    <tableColumn id="7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B25:C29" totalsRowShown="0">
  <autoFilter ref="B25:C29"/>
  <tableColumns count="2">
    <tableColumn id="1" name="LEVEL CODE" dataDxfId="3"/>
    <tableColumn id="2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46" displayName="Table46" ref="E25:F30" totalsRowShown="0">
  <autoFilter ref="E25:F30"/>
  <sortState ref="E26:F30">
    <sortCondition ref="E25:E30"/>
  </sortState>
  <tableColumns count="2">
    <tableColumn id="1" name="CLASS CODE" dataDxfId="2"/>
    <tableColumn id="2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B7:E127" totalsRowShown="0">
  <autoFilter ref="B7:E127"/>
  <sortState ref="B8:E127">
    <sortCondition ref="B7:B127"/>
  </sortState>
  <tableColumns count="4">
    <tableColumn id="1" name="MOVIE" dataDxfId="1"/>
    <tableColumn id="2" name="GROSS" dataDxfId="0" dataCellStyle="Currency"/>
    <tableColumn id="3" name="YEAR"/>
    <tableColumn id="4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16" Type="http://schemas.openxmlformats.org/officeDocument/2006/relationships/hyperlink" Target="https://www.boxofficemojo.com/year/2016/?ref_=bo_cso_table_16" TargetMode="External"/><Relationship Id="rId29" Type="http://schemas.openxmlformats.org/officeDocument/2006/relationships/hyperlink" Target="https://www.boxofficemojo.com/year/2018/?ref_=bo_cso_table_5" TargetMode="External"/><Relationship Id="rId11" Type="http://schemas.openxmlformats.org/officeDocument/2006/relationships/hyperlink" Target="https://www.boxofficemojo.com/year/2016/?ref_=bo_cso_table_11" TargetMode="External"/><Relationship Id="rId24" Type="http://schemas.openxmlformats.org/officeDocument/2006/relationships/hyperlink" Target="https://www.boxofficemojo.com/year/2009/?ref_=bo_cso_table_24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66" Type="http://schemas.openxmlformats.org/officeDocument/2006/relationships/hyperlink" Target="https://www.boxofficemojo.com/year/2018/?ref_=bo_cso_table_6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87" Type="http://schemas.openxmlformats.org/officeDocument/2006/relationships/hyperlink" Target="https://www.boxofficemojo.com/year/1997/?ref_=bo_cso_table_28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56" Type="http://schemas.openxmlformats.org/officeDocument/2006/relationships/hyperlink" Target="https://www.boxofficemojo.com/year/2004/?ref_=bo_cso_table_32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25" Type="http://schemas.openxmlformats.org/officeDocument/2006/relationships/hyperlink" Target="https://www.boxofficemojo.com/year/2015/?ref_=bo_cso_table_1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46" Type="http://schemas.openxmlformats.org/officeDocument/2006/relationships/hyperlink" Target="https://www.boxofficemojo.com/year/2012/?ref_=bo_cso_table_22" TargetMode="External"/><Relationship Id="rId59" Type="http://schemas.openxmlformats.org/officeDocument/2006/relationships/hyperlink" Target="https://www.boxofficemojo.com/year/2002/?ref_=bo_cso_table_35" TargetMode="External"/><Relationship Id="rId67" Type="http://schemas.openxmlformats.org/officeDocument/2006/relationships/hyperlink" Target="https://www.boxofficemojo.com/year/2003/?ref_=bo_cso_table_7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opLeftCell="A1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AA21"/>
  <sheetViews>
    <sheetView workbookViewId="0">
      <selection activeCell="B9" sqref="B9"/>
    </sheetView>
  </sheetViews>
  <sheetFormatPr defaultRowHeight="15" x14ac:dyDescent="0.25"/>
  <cols>
    <col min="1" max="1" width="9.140625" customWidth="1"/>
    <col min="2" max="2" width="4" customWidth="1"/>
    <col min="3" max="10" width="3.42578125" customWidth="1"/>
    <col min="11" max="13" width="4" bestFit="1" customWidth="1"/>
    <col min="14" max="14" width="3.7109375" customWidth="1"/>
    <col min="18" max="18" width="28.85546875" bestFit="1" customWidth="1"/>
    <col min="19" max="19" width="10.5703125" bestFit="1" customWidth="1"/>
    <col min="20" max="20" width="4.5703125" customWidth="1"/>
    <col min="21" max="21" width="4.7109375" customWidth="1"/>
    <col min="22" max="22" width="12.5703125" bestFit="1" customWidth="1"/>
    <col min="23" max="23" width="10.5703125" bestFit="1" customWidth="1"/>
    <col min="24" max="27" width="11.5703125" bestFit="1" customWidth="1"/>
  </cols>
  <sheetData>
    <row r="1" spans="2:27" ht="23.25" x14ac:dyDescent="0.35">
      <c r="B1" s="43" t="s">
        <v>849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7" spans="2:27" x14ac:dyDescent="0.25">
      <c r="B7" s="45" t="s">
        <v>846</v>
      </c>
      <c r="C7" s="45"/>
      <c r="D7" s="45"/>
      <c r="E7" s="45"/>
      <c r="F7" s="45"/>
      <c r="H7" s="19">
        <v>1</v>
      </c>
      <c r="I7" s="18" t="s">
        <v>847</v>
      </c>
      <c r="J7" s="21">
        <v>1</v>
      </c>
      <c r="K7" s="18" t="s">
        <v>848</v>
      </c>
      <c r="L7" s="20">
        <f>H7*J7</f>
        <v>1</v>
      </c>
    </row>
    <row r="9" spans="2:27" ht="15.75" thickBot="1" x14ac:dyDescent="0.3">
      <c r="B9" s="20">
        <f>H7*J7</f>
        <v>1</v>
      </c>
      <c r="C9" s="31">
        <v>1</v>
      </c>
      <c r="D9" s="31">
        <v>2</v>
      </c>
      <c r="E9" s="31">
        <v>3</v>
      </c>
      <c r="F9" s="31">
        <v>4</v>
      </c>
      <c r="G9" s="31">
        <v>5</v>
      </c>
      <c r="H9" s="31">
        <v>6</v>
      </c>
      <c r="I9" s="31">
        <v>7</v>
      </c>
      <c r="J9" s="31">
        <v>8</v>
      </c>
      <c r="K9" s="31">
        <v>9</v>
      </c>
      <c r="L9" s="31">
        <v>10</v>
      </c>
      <c r="M9" s="31">
        <v>11</v>
      </c>
      <c r="N9" s="31">
        <v>12</v>
      </c>
      <c r="R9" s="44" t="s">
        <v>855</v>
      </c>
      <c r="S9" s="44"/>
    </row>
    <row r="10" spans="2:27" x14ac:dyDescent="0.25">
      <c r="B10" s="32">
        <v>1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V10" s="35" t="s">
        <v>857</v>
      </c>
      <c r="W10" s="35" t="s">
        <v>858</v>
      </c>
    </row>
    <row r="11" spans="2:27" x14ac:dyDescent="0.25">
      <c r="B11" s="38">
        <v>2</v>
      </c>
      <c r="N11" s="27"/>
      <c r="R11" t="s">
        <v>851</v>
      </c>
      <c r="S11" s="12">
        <v>2000</v>
      </c>
      <c r="V11" s="39"/>
      <c r="W11" s="39"/>
    </row>
    <row r="12" spans="2:27" ht="15.75" thickBot="1" x14ac:dyDescent="0.3">
      <c r="B12" s="32">
        <v>3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R12" t="s">
        <v>852</v>
      </c>
      <c r="S12" s="33">
        <v>0.09</v>
      </c>
      <c r="V12" s="36">
        <f>FV(S12/S13,S14*S13,,-S11)</f>
        <v>4902.7141562496363</v>
      </c>
      <c r="W12" s="42">
        <v>5</v>
      </c>
      <c r="X12" s="42">
        <v>10</v>
      </c>
      <c r="Y12" s="42">
        <v>15</v>
      </c>
      <c r="Z12" s="42">
        <v>20</v>
      </c>
      <c r="AA12" s="42">
        <v>25</v>
      </c>
    </row>
    <row r="13" spans="2:27" x14ac:dyDescent="0.25">
      <c r="B13" s="32">
        <v>4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7"/>
      <c r="R13" t="s">
        <v>853</v>
      </c>
      <c r="S13">
        <v>12</v>
      </c>
      <c r="V13" s="40">
        <v>1000</v>
      </c>
      <c r="W13" s="12"/>
      <c r="X13" s="12"/>
      <c r="Y13" s="12"/>
      <c r="Z13" s="12"/>
      <c r="AA13" s="12"/>
    </row>
    <row r="14" spans="2:27" x14ac:dyDescent="0.25">
      <c r="B14" s="32">
        <v>5</v>
      </c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R14" t="s">
        <v>854</v>
      </c>
      <c r="S14">
        <v>10</v>
      </c>
      <c r="V14" s="41">
        <v>2000</v>
      </c>
      <c r="W14" s="12"/>
      <c r="X14" s="12"/>
      <c r="Y14" s="12"/>
      <c r="Z14" s="12"/>
      <c r="AA14" s="12"/>
    </row>
    <row r="15" spans="2:27" x14ac:dyDescent="0.25">
      <c r="B15" s="32">
        <v>6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V15" s="41">
        <v>3000</v>
      </c>
      <c r="W15" s="12"/>
      <c r="X15" s="12"/>
      <c r="Y15" s="12"/>
      <c r="Z15" s="12"/>
      <c r="AA15" s="12"/>
    </row>
    <row r="16" spans="2:27" x14ac:dyDescent="0.25">
      <c r="B16" s="32">
        <v>7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  <c r="R16" t="s">
        <v>856</v>
      </c>
      <c r="S16" s="37">
        <f>FV(S12/S13,S14*S13,,-S11)</f>
        <v>4902.7141562496363</v>
      </c>
      <c r="V16" s="41">
        <v>4000</v>
      </c>
      <c r="W16" s="12"/>
      <c r="X16" s="12"/>
      <c r="Y16" s="12"/>
      <c r="Z16" s="12"/>
      <c r="AA16" s="12"/>
    </row>
    <row r="17" spans="2:27" x14ac:dyDescent="0.25">
      <c r="B17" s="32">
        <v>8</v>
      </c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7"/>
      <c r="V17" s="41">
        <v>5000</v>
      </c>
      <c r="W17" s="12"/>
      <c r="X17" s="12"/>
      <c r="Y17" s="12"/>
      <c r="Z17" s="12"/>
      <c r="AA17" s="12"/>
    </row>
    <row r="18" spans="2:27" x14ac:dyDescent="0.25">
      <c r="B18" s="32">
        <v>9</v>
      </c>
      <c r="C18" s="25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/>
    </row>
    <row r="19" spans="2:27" x14ac:dyDescent="0.25">
      <c r="B19" s="32">
        <v>10</v>
      </c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7"/>
    </row>
    <row r="20" spans="2:27" x14ac:dyDescent="0.25">
      <c r="B20" s="32">
        <v>11</v>
      </c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2:27" ht="15.75" thickBot="1" x14ac:dyDescent="0.3">
      <c r="B21" s="32">
        <v>12</v>
      </c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0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20"/>
  <sheetViews>
    <sheetView workbookViewId="0">
      <selection activeCell="B1" sqref="B1:H1"/>
    </sheetView>
  </sheetViews>
  <sheetFormatPr defaultRowHeight="15" x14ac:dyDescent="0.25"/>
  <cols>
    <col min="2" max="2" width="15.28515625" customWidth="1"/>
    <col min="3" max="3" width="18" customWidth="1"/>
    <col min="4" max="4" width="12.5703125" bestFit="1" customWidth="1"/>
  </cols>
  <sheetData>
    <row r="1" spans="2:8" ht="23.25" x14ac:dyDescent="0.35">
      <c r="B1" s="43" t="s">
        <v>667</v>
      </c>
      <c r="C1" s="43"/>
      <c r="D1" s="43"/>
      <c r="E1" s="43"/>
      <c r="F1" s="43"/>
      <c r="G1" s="43"/>
      <c r="H1" s="43"/>
    </row>
    <row r="9" spans="2:8" ht="18.75" x14ac:dyDescent="0.3">
      <c r="B9" s="4" t="s">
        <v>671</v>
      </c>
      <c r="C9" s="4" t="s">
        <v>669</v>
      </c>
      <c r="D9" s="4" t="s">
        <v>683</v>
      </c>
    </row>
    <row r="10" spans="2:8" x14ac:dyDescent="0.25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25">
      <c r="B11" t="s">
        <v>673</v>
      </c>
      <c r="C11" s="8">
        <v>1</v>
      </c>
    </row>
    <row r="12" spans="2:8" x14ac:dyDescent="0.25">
      <c r="B12" t="s">
        <v>674</v>
      </c>
      <c r="C12" s="8">
        <v>0</v>
      </c>
    </row>
    <row r="13" spans="2:8" x14ac:dyDescent="0.25">
      <c r="B13" t="s">
        <v>675</v>
      </c>
      <c r="C13" s="8">
        <v>7.0000000000000007E-2</v>
      </c>
    </row>
    <row r="14" spans="2:8" x14ac:dyDescent="0.25">
      <c r="B14" t="s">
        <v>676</v>
      </c>
      <c r="C14" s="8">
        <v>0.1</v>
      </c>
    </row>
    <row r="15" spans="2:8" x14ac:dyDescent="0.25">
      <c r="B15" t="s">
        <v>677</v>
      </c>
      <c r="C15" s="8">
        <v>1</v>
      </c>
    </row>
    <row r="16" spans="2:8" x14ac:dyDescent="0.25">
      <c r="B16" t="s">
        <v>678</v>
      </c>
      <c r="C16" s="8">
        <v>0.95</v>
      </c>
    </row>
    <row r="17" spans="2:3" x14ac:dyDescent="0.25">
      <c r="B17" t="s">
        <v>679</v>
      </c>
      <c r="C17" s="8">
        <v>0.43</v>
      </c>
    </row>
    <row r="18" spans="2:3" x14ac:dyDescent="0.25">
      <c r="B18" t="s">
        <v>680</v>
      </c>
      <c r="C18" s="8">
        <v>0</v>
      </c>
    </row>
    <row r="19" spans="2:3" x14ac:dyDescent="0.25">
      <c r="B19" t="s">
        <v>681</v>
      </c>
      <c r="C19" s="8">
        <v>1</v>
      </c>
    </row>
    <row r="20" spans="2:3" x14ac:dyDescent="0.25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20"/>
  <sheetViews>
    <sheetView workbookViewId="0">
      <selection activeCell="B10" sqref="B10"/>
    </sheetView>
  </sheetViews>
  <sheetFormatPr defaultRowHeight="15" x14ac:dyDescent="0.25"/>
  <cols>
    <col min="2" max="3" width="15.28515625" customWidth="1"/>
    <col min="4" max="4" width="18" customWidth="1"/>
    <col min="5" max="5" width="16.42578125" customWidth="1"/>
  </cols>
  <sheetData>
    <row r="1" spans="2:9" ht="23.25" x14ac:dyDescent="0.35">
      <c r="B1" s="43" t="s">
        <v>667</v>
      </c>
      <c r="C1" s="43"/>
      <c r="D1" s="43"/>
      <c r="E1" s="43"/>
      <c r="F1" s="43"/>
      <c r="G1" s="43"/>
      <c r="H1" s="43"/>
      <c r="I1" s="43"/>
    </row>
    <row r="9" spans="2:9" ht="18.75" x14ac:dyDescent="0.3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25">
      <c r="B10" t="s">
        <v>672</v>
      </c>
      <c r="C10" s="17">
        <f ca="1">TODAY()+2</f>
        <v>44482</v>
      </c>
      <c r="D10" s="8">
        <v>0.88</v>
      </c>
      <c r="E10" t="str">
        <f>IF(D10=1, "COMPLETE", IF(D10&gt;0, "IN PROGRESS", "NOT STARTED"))</f>
        <v>IN PROGRESS</v>
      </c>
    </row>
    <row r="11" spans="2:9" x14ac:dyDescent="0.25">
      <c r="B11" t="s">
        <v>673</v>
      </c>
      <c r="C11" s="17">
        <f ca="1">TODAY()+12</f>
        <v>44492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25">
      <c r="B12" t="s">
        <v>674</v>
      </c>
      <c r="C12" s="17">
        <f ca="1">TODAY()-3</f>
        <v>44477</v>
      </c>
      <c r="D12" s="8">
        <v>0</v>
      </c>
      <c r="E12" t="str">
        <f t="shared" si="0"/>
        <v>NOT STARTED</v>
      </c>
    </row>
    <row r="13" spans="2:9" x14ac:dyDescent="0.25">
      <c r="B13" t="s">
        <v>675</v>
      </c>
      <c r="C13" s="17">
        <f ca="1">TODAY()+10</f>
        <v>44490</v>
      </c>
      <c r="D13" s="8">
        <v>7.0000000000000007E-2</v>
      </c>
      <c r="E13" t="str">
        <f t="shared" si="0"/>
        <v>IN PROGRESS</v>
      </c>
    </row>
    <row r="14" spans="2:9" x14ac:dyDescent="0.25">
      <c r="B14" t="s">
        <v>676</v>
      </c>
      <c r="C14" s="17">
        <f ca="1">TODAY()+1</f>
        <v>44481</v>
      </c>
      <c r="D14" s="8">
        <v>0.1</v>
      </c>
      <c r="E14" t="str">
        <f t="shared" si="0"/>
        <v>IN PROGRESS</v>
      </c>
    </row>
    <row r="15" spans="2:9" x14ac:dyDescent="0.25">
      <c r="B15" t="s">
        <v>677</v>
      </c>
      <c r="C15" s="17">
        <f ca="1">TODAY()-5</f>
        <v>44475</v>
      </c>
      <c r="D15" s="8">
        <v>1</v>
      </c>
      <c r="E15" t="str">
        <f t="shared" si="0"/>
        <v>COMPLETE</v>
      </c>
    </row>
    <row r="16" spans="2:9" x14ac:dyDescent="0.25">
      <c r="B16" t="s">
        <v>678</v>
      </c>
      <c r="C16" s="17">
        <f ca="1">TODAY()+2</f>
        <v>44482</v>
      </c>
      <c r="D16" s="8">
        <v>0.95</v>
      </c>
      <c r="E16" t="str">
        <f t="shared" si="0"/>
        <v>IN PROGRESS</v>
      </c>
    </row>
    <row r="17" spans="2:5" x14ac:dyDescent="0.25">
      <c r="B17" t="s">
        <v>679</v>
      </c>
      <c r="C17" s="17">
        <f ca="1">TODAY()+12</f>
        <v>44492</v>
      </c>
      <c r="D17" s="8">
        <v>0.43</v>
      </c>
      <c r="E17" t="str">
        <f t="shared" si="0"/>
        <v>IN PROGRESS</v>
      </c>
    </row>
    <row r="18" spans="2:5" x14ac:dyDescent="0.25">
      <c r="B18" t="s">
        <v>680</v>
      </c>
      <c r="C18" s="17">
        <f ca="1">TODAY()-1</f>
        <v>44479</v>
      </c>
      <c r="D18" s="8">
        <v>0</v>
      </c>
      <c r="E18" t="str">
        <f t="shared" si="0"/>
        <v>NOT STARTED</v>
      </c>
    </row>
    <row r="19" spans="2:5" x14ac:dyDescent="0.25">
      <c r="B19" t="s">
        <v>681</v>
      </c>
      <c r="C19" s="17">
        <f t="shared" ref="C19" ca="1" si="1">TODAY()+12</f>
        <v>44492</v>
      </c>
      <c r="D19" s="8">
        <v>1</v>
      </c>
      <c r="E19" t="str">
        <f t="shared" si="0"/>
        <v>COMPLETE</v>
      </c>
    </row>
    <row r="20" spans="2:5" x14ac:dyDescent="0.25">
      <c r="B20" t="s">
        <v>682</v>
      </c>
      <c r="C20" s="17">
        <f ca="1">TODAY()-3</f>
        <v>44477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J12"/>
  <sheetViews>
    <sheetView workbookViewId="0">
      <selection activeCell="D9" sqref="D9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43" t="s">
        <v>668</v>
      </c>
      <c r="C1" s="43"/>
      <c r="D1" s="43"/>
      <c r="E1" s="43"/>
      <c r="F1" s="43"/>
      <c r="G1" s="43"/>
      <c r="H1" s="43"/>
      <c r="I1" s="43"/>
      <c r="J1" s="43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J12"/>
  <sheetViews>
    <sheetView tabSelected="1" workbookViewId="0">
      <selection activeCell="B9" sqref="B9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43" t="s">
        <v>843</v>
      </c>
      <c r="C1" s="43"/>
      <c r="D1" s="43"/>
      <c r="E1" s="43"/>
      <c r="F1" s="43"/>
      <c r="G1" s="43"/>
      <c r="H1" s="43"/>
      <c r="I1" s="43"/>
      <c r="J1" s="43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2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2" width="33.140625" bestFit="1" customWidth="1"/>
    <col min="3" max="3" width="25.5703125" customWidth="1"/>
    <col min="4" max="4" width="41.7109375" bestFit="1" customWidth="1"/>
    <col min="5" max="5" width="13.85546875" bestFit="1" customWidth="1"/>
    <col min="6" max="7" width="13.7109375" bestFit="1" customWidth="1"/>
    <col min="8" max="8" width="11.42578125" bestFit="1" customWidth="1"/>
    <col min="9" max="9" width="15.28515625" bestFit="1" customWidth="1"/>
  </cols>
  <sheetData>
    <row r="1" spans="1:9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2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2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2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2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2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2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2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2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2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2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2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2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2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2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2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2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2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2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2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2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2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2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2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2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2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2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2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2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2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2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2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2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2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2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2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2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2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2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2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2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2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2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2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2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2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2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2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2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2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2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2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2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2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2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2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2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2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2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2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2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2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2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2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2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2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2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2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2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2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2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2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0" x14ac:dyDescent="0.2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2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2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2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2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2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2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2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2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2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2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2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2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2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2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I30"/>
  <sheetViews>
    <sheetView workbookViewId="0"/>
  </sheetViews>
  <sheetFormatPr defaultRowHeight="15" x14ac:dyDescent="0.25"/>
  <cols>
    <col min="1" max="1" width="5" customWidth="1"/>
    <col min="2" max="2" width="17.140625" customWidth="1"/>
    <col min="3" max="3" width="14.140625" bestFit="1" customWidth="1"/>
    <col min="4" max="4" width="10.5703125" customWidth="1"/>
    <col min="5" max="6" width="13.5703125" bestFit="1" customWidth="1"/>
    <col min="8" max="8" width="14.5703125" bestFit="1" customWidth="1"/>
  </cols>
  <sheetData>
    <row r="1" spans="2:9" ht="23.25" x14ac:dyDescent="0.35">
      <c r="B1" s="43" t="s">
        <v>684</v>
      </c>
      <c r="C1" s="43"/>
      <c r="D1" s="43"/>
      <c r="E1" s="43"/>
      <c r="F1" s="43"/>
      <c r="G1" s="43"/>
      <c r="H1" s="43"/>
      <c r="I1" s="43"/>
    </row>
    <row r="10" spans="2:9" x14ac:dyDescent="0.2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2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25">
      <c r="B12" t="s">
        <v>712</v>
      </c>
    </row>
    <row r="13" spans="2:9" x14ac:dyDescent="0.25">
      <c r="B13" t="s">
        <v>711</v>
      </c>
      <c r="F13" s="10"/>
    </row>
    <row r="14" spans="2:9" x14ac:dyDescent="0.25">
      <c r="B14" t="s">
        <v>713</v>
      </c>
      <c r="F14" s="10"/>
    </row>
    <row r="15" spans="2:9" x14ac:dyDescent="0.25">
      <c r="B15" t="s">
        <v>714</v>
      </c>
      <c r="F15" s="10"/>
    </row>
    <row r="16" spans="2:9" x14ac:dyDescent="0.25">
      <c r="B16" t="s">
        <v>715</v>
      </c>
      <c r="F16" s="10"/>
    </row>
    <row r="17" spans="2:6" x14ac:dyDescent="0.25">
      <c r="B17" t="s">
        <v>716</v>
      </c>
      <c r="F17" s="10"/>
    </row>
    <row r="25" spans="2:6" x14ac:dyDescent="0.25">
      <c r="B25" t="s">
        <v>699</v>
      </c>
      <c r="C25" t="s">
        <v>689</v>
      </c>
      <c r="E25" t="s">
        <v>700</v>
      </c>
      <c r="F25" t="s">
        <v>688</v>
      </c>
    </row>
    <row r="26" spans="2:6" x14ac:dyDescent="0.2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2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2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2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2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J127"/>
  <sheetViews>
    <sheetView workbookViewId="0"/>
  </sheetViews>
  <sheetFormatPr defaultRowHeight="15" x14ac:dyDescent="0.25"/>
  <cols>
    <col min="1" max="1" width="5.5703125" customWidth="1"/>
    <col min="2" max="2" width="41.140625" bestFit="1" customWidth="1"/>
    <col min="3" max="3" width="16.28515625" bestFit="1" customWidth="1"/>
    <col min="5" max="5" width="9.85546875" customWidth="1"/>
    <col min="7" max="7" width="10.85546875" customWidth="1"/>
    <col min="9" max="9" width="16.28515625" bestFit="1" customWidth="1"/>
    <col min="10" max="10" width="14.140625" bestFit="1" customWidth="1"/>
  </cols>
  <sheetData>
    <row r="1" spans="2:10" ht="23.25" x14ac:dyDescent="0.35">
      <c r="B1" s="43" t="s">
        <v>717</v>
      </c>
      <c r="C1" s="43"/>
      <c r="D1" s="43"/>
      <c r="E1" s="43"/>
      <c r="F1" s="43"/>
      <c r="G1" s="43"/>
    </row>
    <row r="7" spans="2:10" x14ac:dyDescent="0.25">
      <c r="B7" t="s">
        <v>733</v>
      </c>
      <c r="C7" t="s">
        <v>734</v>
      </c>
      <c r="D7" t="s">
        <v>685</v>
      </c>
      <c r="E7" t="s">
        <v>735</v>
      </c>
      <c r="G7" s="14" t="s">
        <v>735</v>
      </c>
      <c r="H7" s="14" t="s">
        <v>685</v>
      </c>
      <c r="I7" s="14" t="s">
        <v>841</v>
      </c>
      <c r="J7" s="14" t="s">
        <v>842</v>
      </c>
    </row>
    <row r="8" spans="2:10" x14ac:dyDescent="0.25">
      <c r="B8" s="13" t="s">
        <v>839</v>
      </c>
      <c r="C8" s="12">
        <v>159220819</v>
      </c>
      <c r="D8">
        <v>2019</v>
      </c>
      <c r="E8" t="s">
        <v>838</v>
      </c>
      <c r="G8" s="15"/>
      <c r="H8" s="15"/>
      <c r="I8" s="16"/>
      <c r="J8" s="16"/>
    </row>
    <row r="9" spans="2:10" x14ac:dyDescent="0.25">
      <c r="B9" s="11" t="s">
        <v>814</v>
      </c>
      <c r="C9" s="12">
        <v>191719337</v>
      </c>
      <c r="D9">
        <v>2014</v>
      </c>
      <c r="E9" t="s">
        <v>838</v>
      </c>
    </row>
    <row r="10" spans="2:10" x14ac:dyDescent="0.25">
      <c r="B10" s="13" t="s">
        <v>840</v>
      </c>
      <c r="C10" s="12">
        <v>210614939</v>
      </c>
      <c r="D10">
        <v>2007</v>
      </c>
      <c r="E10" t="s">
        <v>838</v>
      </c>
    </row>
    <row r="11" spans="2:10" x14ac:dyDescent="0.25">
      <c r="B11" s="11" t="s">
        <v>809</v>
      </c>
      <c r="C11" s="12">
        <v>215288866</v>
      </c>
      <c r="D11">
        <v>2018</v>
      </c>
      <c r="E11" t="s">
        <v>838</v>
      </c>
    </row>
    <row r="12" spans="2:10" x14ac:dyDescent="0.25">
      <c r="B12" s="11" t="s">
        <v>821</v>
      </c>
      <c r="C12" s="12">
        <v>172956409</v>
      </c>
      <c r="D12">
        <v>1997</v>
      </c>
      <c r="E12" t="s">
        <v>838</v>
      </c>
    </row>
    <row r="13" spans="2:10" x14ac:dyDescent="0.25">
      <c r="B13" t="s">
        <v>729</v>
      </c>
      <c r="C13" s="12">
        <v>217350219</v>
      </c>
      <c r="D13">
        <v>1992</v>
      </c>
      <c r="E13" t="s">
        <v>736</v>
      </c>
    </row>
    <row r="14" spans="2:10" x14ac:dyDescent="0.25">
      <c r="B14" s="11" t="s">
        <v>729</v>
      </c>
      <c r="C14" s="12">
        <v>355559216</v>
      </c>
      <c r="D14">
        <v>2019</v>
      </c>
      <c r="E14" t="s">
        <v>758</v>
      </c>
    </row>
    <row r="15" spans="2:10" x14ac:dyDescent="0.25">
      <c r="B15" s="11" t="s">
        <v>751</v>
      </c>
      <c r="C15" s="12">
        <v>334191110</v>
      </c>
      <c r="D15">
        <v>2010</v>
      </c>
      <c r="E15" t="s">
        <v>758</v>
      </c>
    </row>
    <row r="16" spans="2:10" x14ac:dyDescent="0.25">
      <c r="B16" s="11" t="s">
        <v>798</v>
      </c>
      <c r="C16" s="12">
        <v>350126372</v>
      </c>
      <c r="D16">
        <v>2014</v>
      </c>
      <c r="E16" t="s">
        <v>838</v>
      </c>
    </row>
    <row r="17" spans="2:5" x14ac:dyDescent="0.25">
      <c r="B17" s="11" t="s">
        <v>761</v>
      </c>
      <c r="C17" s="12">
        <v>760507625</v>
      </c>
      <c r="D17">
        <v>2009</v>
      </c>
      <c r="E17" t="s">
        <v>795</v>
      </c>
    </row>
    <row r="18" spans="2:5" x14ac:dyDescent="0.25">
      <c r="B18" s="11" t="s">
        <v>771</v>
      </c>
      <c r="C18" s="12">
        <v>459005868</v>
      </c>
      <c r="D18">
        <v>2015</v>
      </c>
      <c r="E18" t="s">
        <v>795</v>
      </c>
    </row>
    <row r="19" spans="2:5" x14ac:dyDescent="0.25">
      <c r="B19" s="11" t="s">
        <v>760</v>
      </c>
      <c r="C19" s="12">
        <v>858373000</v>
      </c>
      <c r="D19">
        <v>2019</v>
      </c>
      <c r="E19" t="s">
        <v>795</v>
      </c>
    </row>
    <row r="20" spans="2:5" x14ac:dyDescent="0.25">
      <c r="B20" s="11" t="s">
        <v>763</v>
      </c>
      <c r="C20" s="12">
        <v>678815482</v>
      </c>
      <c r="D20">
        <v>2018</v>
      </c>
      <c r="E20" t="s">
        <v>795</v>
      </c>
    </row>
    <row r="21" spans="2:5" x14ac:dyDescent="0.25">
      <c r="B21" s="11" t="s">
        <v>813</v>
      </c>
      <c r="C21" s="12">
        <v>204380071</v>
      </c>
      <c r="D21">
        <v>2020</v>
      </c>
      <c r="E21" t="s">
        <v>838</v>
      </c>
    </row>
    <row r="22" spans="2:5" x14ac:dyDescent="0.25">
      <c r="B22" t="s">
        <v>728</v>
      </c>
      <c r="C22" s="12">
        <v>218967620</v>
      </c>
      <c r="D22">
        <v>1991</v>
      </c>
      <c r="E22" t="s">
        <v>736</v>
      </c>
    </row>
    <row r="23" spans="2:5" x14ac:dyDescent="0.25">
      <c r="B23" s="11" t="s">
        <v>728</v>
      </c>
      <c r="C23" s="12">
        <v>504014165</v>
      </c>
      <c r="D23">
        <v>2017</v>
      </c>
      <c r="E23" t="s">
        <v>758</v>
      </c>
    </row>
    <row r="24" spans="2:5" x14ac:dyDescent="0.25">
      <c r="B24" s="11" t="s">
        <v>805</v>
      </c>
      <c r="C24" s="12">
        <v>234760478</v>
      </c>
      <c r="D24">
        <v>1984</v>
      </c>
      <c r="E24" t="s">
        <v>838</v>
      </c>
    </row>
    <row r="25" spans="2:5" x14ac:dyDescent="0.25">
      <c r="B25" s="11" t="s">
        <v>762</v>
      </c>
      <c r="C25" s="12">
        <v>700059566</v>
      </c>
      <c r="D25">
        <v>2018</v>
      </c>
      <c r="E25" t="s">
        <v>795</v>
      </c>
    </row>
    <row r="26" spans="2:5" x14ac:dyDescent="0.25">
      <c r="B26" s="11" t="s">
        <v>825</v>
      </c>
      <c r="C26" s="12">
        <v>169106725</v>
      </c>
      <c r="D26">
        <v>2011</v>
      </c>
      <c r="E26" t="s">
        <v>838</v>
      </c>
    </row>
    <row r="27" spans="2:5" x14ac:dyDescent="0.25">
      <c r="B27" s="11" t="s">
        <v>779</v>
      </c>
      <c r="C27" s="12">
        <v>408084349</v>
      </c>
      <c r="D27">
        <v>2016</v>
      </c>
      <c r="E27" t="s">
        <v>795</v>
      </c>
    </row>
    <row r="28" spans="2:5" x14ac:dyDescent="0.25">
      <c r="B28" s="11" t="s">
        <v>773</v>
      </c>
      <c r="C28" s="12">
        <v>426829839</v>
      </c>
      <c r="D28">
        <v>2019</v>
      </c>
      <c r="E28" t="s">
        <v>795</v>
      </c>
    </row>
    <row r="29" spans="2:5" x14ac:dyDescent="0.25">
      <c r="B29" t="s">
        <v>725</v>
      </c>
      <c r="C29" s="12">
        <v>244082982</v>
      </c>
      <c r="D29">
        <v>2006</v>
      </c>
      <c r="E29" t="s">
        <v>736</v>
      </c>
    </row>
    <row r="30" spans="2:5" x14ac:dyDescent="0.25">
      <c r="B30" t="s">
        <v>732</v>
      </c>
      <c r="C30" s="12">
        <v>191452396</v>
      </c>
      <c r="D30">
        <v>2011</v>
      </c>
      <c r="E30" t="s">
        <v>736</v>
      </c>
    </row>
    <row r="31" spans="2:5" x14ac:dyDescent="0.25">
      <c r="B31" s="11" t="s">
        <v>797</v>
      </c>
      <c r="C31" s="12">
        <v>363070709</v>
      </c>
      <c r="D31">
        <v>2016</v>
      </c>
      <c r="E31" t="s">
        <v>838</v>
      </c>
    </row>
    <row r="32" spans="2:5" x14ac:dyDescent="0.25">
      <c r="B32" s="11" t="s">
        <v>801</v>
      </c>
      <c r="C32" s="12">
        <v>324591735</v>
      </c>
      <c r="D32">
        <v>2018</v>
      </c>
      <c r="E32" t="s">
        <v>838</v>
      </c>
    </row>
    <row r="33" spans="2:5" x14ac:dyDescent="0.25">
      <c r="B33" s="11" t="s">
        <v>746</v>
      </c>
      <c r="C33" s="12">
        <v>368065385</v>
      </c>
      <c r="D33">
        <v>2013</v>
      </c>
      <c r="E33" t="s">
        <v>758</v>
      </c>
    </row>
    <row r="34" spans="2:5" x14ac:dyDescent="0.25">
      <c r="B34" s="11" t="s">
        <v>829</v>
      </c>
      <c r="C34" s="12">
        <v>162805434</v>
      </c>
      <c r="D34">
        <v>2012</v>
      </c>
      <c r="E34" t="s">
        <v>838</v>
      </c>
    </row>
    <row r="35" spans="2:5" x14ac:dyDescent="0.25">
      <c r="B35" s="11" t="s">
        <v>743</v>
      </c>
      <c r="C35" s="12">
        <v>435110554</v>
      </c>
      <c r="D35">
        <v>1982</v>
      </c>
      <c r="E35" t="s">
        <v>758</v>
      </c>
    </row>
    <row r="36" spans="2:5" x14ac:dyDescent="0.25">
      <c r="B36" s="11" t="s">
        <v>835</v>
      </c>
      <c r="C36" s="12">
        <v>156645693</v>
      </c>
      <c r="D36">
        <v>1987</v>
      </c>
      <c r="E36" t="s">
        <v>838</v>
      </c>
    </row>
    <row r="37" spans="2:5" x14ac:dyDescent="0.25">
      <c r="B37" s="11" t="s">
        <v>827</v>
      </c>
      <c r="C37" s="12">
        <v>166167230</v>
      </c>
      <c r="D37">
        <v>2015</v>
      </c>
      <c r="E37" t="s">
        <v>838</v>
      </c>
    </row>
    <row r="38" spans="2:5" x14ac:dyDescent="0.25">
      <c r="B38" s="11" t="s">
        <v>738</v>
      </c>
      <c r="C38" s="12">
        <v>486295561</v>
      </c>
      <c r="D38">
        <v>2016</v>
      </c>
      <c r="E38" t="s">
        <v>758</v>
      </c>
    </row>
    <row r="39" spans="2:5" x14ac:dyDescent="0.25">
      <c r="B39" t="s">
        <v>721</v>
      </c>
      <c r="C39" s="12">
        <v>380843261</v>
      </c>
      <c r="D39">
        <v>2003</v>
      </c>
      <c r="E39" t="s">
        <v>736</v>
      </c>
    </row>
    <row r="40" spans="2:5" x14ac:dyDescent="0.25">
      <c r="B40" s="11" t="s">
        <v>744</v>
      </c>
      <c r="C40" s="12">
        <v>400738009</v>
      </c>
      <c r="D40">
        <v>2013</v>
      </c>
      <c r="E40" t="s">
        <v>758</v>
      </c>
    </row>
    <row r="41" spans="2:5" x14ac:dyDescent="0.25">
      <c r="B41" s="11" t="s">
        <v>739</v>
      </c>
      <c r="C41" s="12">
        <v>477371890</v>
      </c>
      <c r="D41">
        <v>2019</v>
      </c>
      <c r="E41" t="s">
        <v>758</v>
      </c>
    </row>
    <row r="42" spans="2:5" x14ac:dyDescent="0.25">
      <c r="B42" s="11" t="s">
        <v>791</v>
      </c>
      <c r="C42" s="12">
        <v>353007020</v>
      </c>
      <c r="D42">
        <v>2015</v>
      </c>
      <c r="E42" t="s">
        <v>795</v>
      </c>
    </row>
    <row r="43" spans="2:5" x14ac:dyDescent="0.25">
      <c r="B43" s="11" t="s">
        <v>819</v>
      </c>
      <c r="C43" s="12">
        <v>176040665</v>
      </c>
      <c r="D43">
        <v>2017</v>
      </c>
      <c r="E43" t="s">
        <v>838</v>
      </c>
    </row>
    <row r="44" spans="2:5" x14ac:dyDescent="0.25">
      <c r="B44" s="11" t="s">
        <v>815</v>
      </c>
      <c r="C44" s="12">
        <v>187705427</v>
      </c>
      <c r="D44">
        <v>2000</v>
      </c>
      <c r="E44" t="s">
        <v>838</v>
      </c>
    </row>
    <row r="45" spans="2:5" x14ac:dyDescent="0.25">
      <c r="B45" s="11" t="s">
        <v>826</v>
      </c>
      <c r="C45" s="12">
        <v>167767189</v>
      </c>
      <c r="D45">
        <v>2014</v>
      </c>
      <c r="E45" t="s">
        <v>838</v>
      </c>
    </row>
    <row r="46" spans="2:5" x14ac:dyDescent="0.25">
      <c r="B46" t="s">
        <v>731</v>
      </c>
      <c r="C46" s="12">
        <v>200852579</v>
      </c>
      <c r="D46">
        <v>1939</v>
      </c>
      <c r="E46" t="s">
        <v>736</v>
      </c>
    </row>
    <row r="47" spans="2:5" x14ac:dyDescent="0.25">
      <c r="B47" s="11" t="s">
        <v>786</v>
      </c>
      <c r="C47" s="12">
        <v>389813101</v>
      </c>
      <c r="D47">
        <v>2017</v>
      </c>
      <c r="E47" t="s">
        <v>795</v>
      </c>
    </row>
    <row r="48" spans="2:5" x14ac:dyDescent="0.25">
      <c r="B48" s="11" t="s">
        <v>832</v>
      </c>
      <c r="C48" s="12">
        <v>159342015</v>
      </c>
      <c r="D48">
        <v>2018</v>
      </c>
      <c r="E48" t="s">
        <v>838</v>
      </c>
    </row>
    <row r="49" spans="2:5" x14ac:dyDescent="0.25">
      <c r="B49" s="11" t="s">
        <v>828</v>
      </c>
      <c r="C49" s="12">
        <v>165092268</v>
      </c>
      <c r="D49">
        <v>2001</v>
      </c>
      <c r="E49" t="s">
        <v>838</v>
      </c>
    </row>
    <row r="50" spans="2:5" x14ac:dyDescent="0.25">
      <c r="B50" s="11" t="s">
        <v>787</v>
      </c>
      <c r="C50" s="12">
        <v>381409310</v>
      </c>
      <c r="D50">
        <v>2011</v>
      </c>
      <c r="E50" t="s">
        <v>795</v>
      </c>
    </row>
    <row r="51" spans="2:5" x14ac:dyDescent="0.25">
      <c r="B51" s="11" t="s">
        <v>756</v>
      </c>
      <c r="C51" s="12">
        <v>302305431</v>
      </c>
      <c r="D51">
        <v>2009</v>
      </c>
      <c r="E51" t="s">
        <v>758</v>
      </c>
    </row>
    <row r="52" spans="2:5" x14ac:dyDescent="0.25">
      <c r="B52" s="11" t="s">
        <v>753</v>
      </c>
      <c r="C52" s="12">
        <v>318087620</v>
      </c>
      <c r="D52">
        <v>2001</v>
      </c>
      <c r="E52" t="s">
        <v>758</v>
      </c>
    </row>
    <row r="53" spans="2:5" x14ac:dyDescent="0.25">
      <c r="B53" s="11" t="s">
        <v>737</v>
      </c>
      <c r="C53" s="12">
        <v>608581744</v>
      </c>
      <c r="D53">
        <v>2018</v>
      </c>
      <c r="E53" t="s">
        <v>758</v>
      </c>
    </row>
    <row r="54" spans="2:5" x14ac:dyDescent="0.25">
      <c r="B54" s="11" t="s">
        <v>748</v>
      </c>
      <c r="C54" s="12">
        <v>356461711</v>
      </c>
      <c r="D54">
        <v>2015</v>
      </c>
      <c r="E54" t="s">
        <v>758</v>
      </c>
    </row>
    <row r="55" spans="2:5" x14ac:dyDescent="0.25">
      <c r="B55" s="11" t="s">
        <v>778</v>
      </c>
      <c r="C55" s="12">
        <v>409013994</v>
      </c>
      <c r="D55">
        <v>2013</v>
      </c>
      <c r="E55" t="s">
        <v>795</v>
      </c>
    </row>
    <row r="56" spans="2:5" x14ac:dyDescent="0.25">
      <c r="B56" s="11" t="s">
        <v>800</v>
      </c>
      <c r="C56" s="12">
        <v>328828874</v>
      </c>
      <c r="D56">
        <v>2017</v>
      </c>
      <c r="E56" t="s">
        <v>838</v>
      </c>
    </row>
    <row r="57" spans="2:5" x14ac:dyDescent="0.25">
      <c r="B57" s="11" t="s">
        <v>810</v>
      </c>
      <c r="C57" s="12">
        <v>211593228</v>
      </c>
      <c r="D57">
        <v>2019</v>
      </c>
      <c r="E57" t="s">
        <v>838</v>
      </c>
    </row>
    <row r="58" spans="2:5" x14ac:dyDescent="0.25">
      <c r="B58" s="11" t="s">
        <v>837</v>
      </c>
      <c r="C58" s="12">
        <v>153952592</v>
      </c>
      <c r="D58">
        <v>1996</v>
      </c>
      <c r="E58" t="s">
        <v>838</v>
      </c>
    </row>
    <row r="59" spans="2:5" x14ac:dyDescent="0.25">
      <c r="B59" s="11" t="s">
        <v>824</v>
      </c>
      <c r="C59" s="12">
        <v>171015687</v>
      </c>
      <c r="D59">
        <v>2019</v>
      </c>
      <c r="E59" t="s">
        <v>838</v>
      </c>
    </row>
    <row r="60" spans="2:5" x14ac:dyDescent="0.25">
      <c r="B60" s="11" t="s">
        <v>799</v>
      </c>
      <c r="C60" s="12">
        <v>335451311</v>
      </c>
      <c r="D60">
        <v>2019</v>
      </c>
      <c r="E60" t="s">
        <v>838</v>
      </c>
    </row>
    <row r="61" spans="2:5" x14ac:dyDescent="0.25">
      <c r="B61" s="11" t="s">
        <v>782</v>
      </c>
      <c r="C61" s="12">
        <v>404540171</v>
      </c>
      <c r="D61">
        <v>2017</v>
      </c>
      <c r="E61" t="s">
        <v>795</v>
      </c>
    </row>
    <row r="62" spans="2:5" x14ac:dyDescent="0.25">
      <c r="B62" s="11" t="s">
        <v>783</v>
      </c>
      <c r="C62" s="12">
        <v>402828120</v>
      </c>
      <c r="D62">
        <v>1993</v>
      </c>
      <c r="E62" t="s">
        <v>795</v>
      </c>
    </row>
    <row r="63" spans="2:5" x14ac:dyDescent="0.25">
      <c r="B63" s="11" t="s">
        <v>765</v>
      </c>
      <c r="C63" s="12">
        <v>652270625</v>
      </c>
      <c r="D63">
        <v>2015</v>
      </c>
      <c r="E63" t="s">
        <v>795</v>
      </c>
    </row>
    <row r="64" spans="2:5" x14ac:dyDescent="0.25">
      <c r="B64" s="11" t="s">
        <v>776</v>
      </c>
      <c r="C64" s="12">
        <v>417719760</v>
      </c>
      <c r="D64">
        <v>2018</v>
      </c>
      <c r="E64" t="s">
        <v>795</v>
      </c>
    </row>
    <row r="65" spans="2:5" x14ac:dyDescent="0.25">
      <c r="B65" s="11" t="s">
        <v>670</v>
      </c>
      <c r="C65" s="12">
        <v>226277068</v>
      </c>
      <c r="D65">
        <v>2017</v>
      </c>
      <c r="E65" t="s">
        <v>838</v>
      </c>
    </row>
    <row r="66" spans="2:5" x14ac:dyDescent="0.25">
      <c r="B66" s="11" t="s">
        <v>836</v>
      </c>
      <c r="C66" s="12">
        <v>154058340</v>
      </c>
      <c r="D66">
        <v>2015</v>
      </c>
      <c r="E66" t="s">
        <v>838</v>
      </c>
    </row>
    <row r="67" spans="2:5" x14ac:dyDescent="0.25">
      <c r="B67" s="11" t="s">
        <v>750</v>
      </c>
      <c r="C67" s="12">
        <v>336045770</v>
      </c>
      <c r="D67">
        <v>2015</v>
      </c>
      <c r="E67" t="s">
        <v>758</v>
      </c>
    </row>
    <row r="68" spans="2:5" x14ac:dyDescent="0.25">
      <c r="B68" t="s">
        <v>723</v>
      </c>
      <c r="C68" s="12">
        <v>268492764</v>
      </c>
      <c r="D68">
        <v>2013</v>
      </c>
      <c r="E68" t="s">
        <v>736</v>
      </c>
    </row>
    <row r="69" spans="2:5" x14ac:dyDescent="0.25">
      <c r="B69" t="s">
        <v>722</v>
      </c>
      <c r="C69" s="12">
        <v>289916256</v>
      </c>
      <c r="D69">
        <v>2001</v>
      </c>
      <c r="E69" t="s">
        <v>736</v>
      </c>
    </row>
    <row r="70" spans="2:5" x14ac:dyDescent="0.25">
      <c r="B70" s="11" t="s">
        <v>775</v>
      </c>
      <c r="C70" s="12">
        <v>423315812</v>
      </c>
      <c r="D70">
        <v>2006</v>
      </c>
      <c r="E70" t="s">
        <v>795</v>
      </c>
    </row>
    <row r="71" spans="2:5" x14ac:dyDescent="0.25">
      <c r="B71" s="11" t="s">
        <v>817</v>
      </c>
      <c r="C71" s="12">
        <v>178406268</v>
      </c>
      <c r="D71">
        <v>1990</v>
      </c>
      <c r="E71" t="s">
        <v>838</v>
      </c>
    </row>
    <row r="72" spans="2:5" x14ac:dyDescent="0.25">
      <c r="B72" s="11" t="s">
        <v>822</v>
      </c>
      <c r="C72" s="12">
        <v>172825435</v>
      </c>
      <c r="D72">
        <v>1988</v>
      </c>
      <c r="E72" t="s">
        <v>838</v>
      </c>
    </row>
    <row r="73" spans="2:5" x14ac:dyDescent="0.25">
      <c r="B73" t="s">
        <v>730</v>
      </c>
      <c r="C73" s="12">
        <v>206445654</v>
      </c>
      <c r="D73">
        <v>2007</v>
      </c>
      <c r="E73" t="s">
        <v>736</v>
      </c>
    </row>
    <row r="74" spans="2:5" x14ac:dyDescent="0.25">
      <c r="B74" s="11" t="s">
        <v>769</v>
      </c>
      <c r="C74" s="12">
        <v>532177324</v>
      </c>
      <c r="D74">
        <v>2016</v>
      </c>
      <c r="E74" t="s">
        <v>795</v>
      </c>
    </row>
    <row r="75" spans="2:5" x14ac:dyDescent="0.25">
      <c r="B75" s="11" t="s">
        <v>808</v>
      </c>
      <c r="C75" s="12">
        <v>217049603</v>
      </c>
      <c r="D75">
        <v>1998</v>
      </c>
      <c r="E75" t="s">
        <v>838</v>
      </c>
    </row>
    <row r="76" spans="2:5" x14ac:dyDescent="0.25">
      <c r="B76" s="11" t="s">
        <v>834</v>
      </c>
      <c r="C76" s="12">
        <v>157019771</v>
      </c>
      <c r="D76">
        <v>2000</v>
      </c>
      <c r="E76" t="s">
        <v>838</v>
      </c>
    </row>
    <row r="77" spans="2:5" x14ac:dyDescent="0.25">
      <c r="B77" s="11" t="s">
        <v>742</v>
      </c>
      <c r="C77" s="12">
        <v>441226247</v>
      </c>
      <c r="D77">
        <v>2004</v>
      </c>
      <c r="E77" t="s">
        <v>758</v>
      </c>
    </row>
    <row r="78" spans="2:5" x14ac:dyDescent="0.25">
      <c r="B78" s="11" t="s">
        <v>752</v>
      </c>
      <c r="C78" s="12">
        <v>322719944</v>
      </c>
      <c r="D78">
        <v>2007</v>
      </c>
      <c r="E78" t="s">
        <v>758</v>
      </c>
    </row>
    <row r="79" spans="2:5" x14ac:dyDescent="0.25">
      <c r="B79" s="11" t="s">
        <v>781</v>
      </c>
      <c r="C79" s="12">
        <v>407022860</v>
      </c>
      <c r="D79">
        <v>2002</v>
      </c>
      <c r="E79" t="s">
        <v>795</v>
      </c>
    </row>
    <row r="80" spans="2:5" x14ac:dyDescent="0.25">
      <c r="B80" s="11" t="s">
        <v>790</v>
      </c>
      <c r="C80" s="12">
        <v>373585825</v>
      </c>
      <c r="D80">
        <v>2004</v>
      </c>
      <c r="E80" t="s">
        <v>795</v>
      </c>
    </row>
    <row r="81" spans="2:5" x14ac:dyDescent="0.25">
      <c r="B81" s="11" t="s">
        <v>785</v>
      </c>
      <c r="C81" s="12">
        <v>390532085</v>
      </c>
      <c r="D81">
        <v>2019</v>
      </c>
      <c r="E81" t="s">
        <v>795</v>
      </c>
    </row>
    <row r="82" spans="2:5" x14ac:dyDescent="0.25">
      <c r="B82" s="11" t="s">
        <v>740</v>
      </c>
      <c r="C82" s="12">
        <v>474544677</v>
      </c>
      <c r="D82">
        <v>1999</v>
      </c>
      <c r="E82" t="s">
        <v>758</v>
      </c>
    </row>
    <row r="83" spans="2:5" x14ac:dyDescent="0.25">
      <c r="B83" s="11" t="s">
        <v>754</v>
      </c>
      <c r="C83" s="12">
        <v>310676740</v>
      </c>
      <c r="D83">
        <v>2002</v>
      </c>
      <c r="E83" t="s">
        <v>758</v>
      </c>
    </row>
    <row r="84" spans="2:5" x14ac:dyDescent="0.25">
      <c r="B84" s="11" t="s">
        <v>788</v>
      </c>
      <c r="C84" s="12">
        <v>380270577</v>
      </c>
      <c r="D84">
        <v>2005</v>
      </c>
      <c r="E84" t="s">
        <v>795</v>
      </c>
    </row>
    <row r="85" spans="2:5" x14ac:dyDescent="0.25">
      <c r="B85" s="11" t="s">
        <v>741</v>
      </c>
      <c r="C85" s="12">
        <v>460998507</v>
      </c>
      <c r="D85">
        <v>1977</v>
      </c>
      <c r="E85" t="s">
        <v>758</v>
      </c>
    </row>
    <row r="86" spans="2:5" x14ac:dyDescent="0.25">
      <c r="B86" s="11" t="s">
        <v>770</v>
      </c>
      <c r="C86" s="12">
        <v>515198941</v>
      </c>
      <c r="D86">
        <v>2019</v>
      </c>
      <c r="E86" t="s">
        <v>795</v>
      </c>
    </row>
    <row r="87" spans="2:5" x14ac:dyDescent="0.25">
      <c r="B87" s="11" t="s">
        <v>755</v>
      </c>
      <c r="C87" s="12">
        <v>309306177</v>
      </c>
      <c r="D87">
        <v>1983</v>
      </c>
      <c r="E87" t="s">
        <v>758</v>
      </c>
    </row>
    <row r="88" spans="2:5" x14ac:dyDescent="0.25">
      <c r="B88" s="11" t="s">
        <v>759</v>
      </c>
      <c r="C88" s="12">
        <v>936662225</v>
      </c>
      <c r="D88">
        <v>2015</v>
      </c>
      <c r="E88" t="s">
        <v>795</v>
      </c>
    </row>
    <row r="89" spans="2:5" x14ac:dyDescent="0.25">
      <c r="B89" s="11" t="s">
        <v>767</v>
      </c>
      <c r="C89" s="12">
        <v>620181382</v>
      </c>
      <c r="D89">
        <v>2017</v>
      </c>
      <c r="E89" t="s">
        <v>795</v>
      </c>
    </row>
    <row r="90" spans="2:5" x14ac:dyDescent="0.25">
      <c r="B90" s="11" t="s">
        <v>830</v>
      </c>
      <c r="C90" s="12">
        <v>161197785</v>
      </c>
      <c r="D90">
        <v>2015</v>
      </c>
      <c r="E90" t="s">
        <v>838</v>
      </c>
    </row>
    <row r="91" spans="2:5" x14ac:dyDescent="0.25">
      <c r="B91" s="11" t="s">
        <v>807</v>
      </c>
      <c r="C91" s="12">
        <v>218815487</v>
      </c>
      <c r="D91">
        <v>2012</v>
      </c>
      <c r="E91" t="s">
        <v>838</v>
      </c>
    </row>
    <row r="92" spans="2:5" x14ac:dyDescent="0.25">
      <c r="B92" s="11" t="s">
        <v>812</v>
      </c>
      <c r="C92" s="12">
        <v>205881154</v>
      </c>
      <c r="D92">
        <v>1991</v>
      </c>
      <c r="E92" t="s">
        <v>838</v>
      </c>
    </row>
    <row r="93" spans="2:5" x14ac:dyDescent="0.25">
      <c r="B93" s="11" t="s">
        <v>766</v>
      </c>
      <c r="C93" s="12">
        <v>623357910</v>
      </c>
      <c r="D93">
        <v>2012</v>
      </c>
      <c r="E93" t="s">
        <v>795</v>
      </c>
    </row>
    <row r="94" spans="2:5" x14ac:dyDescent="0.25">
      <c r="B94" s="11" t="s">
        <v>768</v>
      </c>
      <c r="C94" s="12">
        <v>535234033</v>
      </c>
      <c r="D94">
        <v>2008</v>
      </c>
      <c r="E94" t="s">
        <v>795</v>
      </c>
    </row>
    <row r="95" spans="2:5" x14ac:dyDescent="0.25">
      <c r="B95" s="11" t="s">
        <v>772</v>
      </c>
      <c r="C95" s="12">
        <v>448139099</v>
      </c>
      <c r="D95">
        <v>2012</v>
      </c>
      <c r="E95" t="s">
        <v>795</v>
      </c>
    </row>
    <row r="96" spans="2:5" x14ac:dyDescent="0.25">
      <c r="B96" s="11" t="s">
        <v>806</v>
      </c>
      <c r="C96" s="12">
        <v>232906145</v>
      </c>
      <c r="D96">
        <v>1973</v>
      </c>
      <c r="E96" t="s">
        <v>838</v>
      </c>
    </row>
    <row r="97" spans="2:5" x14ac:dyDescent="0.25">
      <c r="B97" s="11" t="s">
        <v>833</v>
      </c>
      <c r="C97" s="12">
        <v>158348367</v>
      </c>
      <c r="D97">
        <v>1993</v>
      </c>
      <c r="E97" t="s">
        <v>838</v>
      </c>
    </row>
    <row r="98" spans="2:5" x14ac:dyDescent="0.25">
      <c r="B98" s="11" t="s">
        <v>803</v>
      </c>
      <c r="C98" s="12">
        <v>277322503</v>
      </c>
      <c r="D98">
        <v>2009</v>
      </c>
      <c r="E98" t="s">
        <v>838</v>
      </c>
    </row>
    <row r="99" spans="2:5" x14ac:dyDescent="0.25">
      <c r="B99" s="11" t="s">
        <v>804</v>
      </c>
      <c r="C99" s="12">
        <v>254464305</v>
      </c>
      <c r="D99">
        <v>2011</v>
      </c>
      <c r="E99" t="s">
        <v>838</v>
      </c>
    </row>
    <row r="100" spans="2:5" x14ac:dyDescent="0.25">
      <c r="B100" s="11" t="s">
        <v>831</v>
      </c>
      <c r="C100" s="12">
        <v>159582188</v>
      </c>
      <c r="D100">
        <v>2013</v>
      </c>
      <c r="E100" t="s">
        <v>838</v>
      </c>
    </row>
    <row r="101" spans="2:5" x14ac:dyDescent="0.25">
      <c r="B101" s="11" t="s">
        <v>780</v>
      </c>
      <c r="C101" s="12">
        <v>408010692</v>
      </c>
      <c r="D101">
        <v>2012</v>
      </c>
      <c r="E101" t="s">
        <v>795</v>
      </c>
    </row>
    <row r="102" spans="2:5" x14ac:dyDescent="0.25">
      <c r="B102" s="11" t="s">
        <v>774</v>
      </c>
      <c r="C102" s="12">
        <v>424668047</v>
      </c>
      <c r="D102">
        <v>2013</v>
      </c>
      <c r="E102" t="s">
        <v>795</v>
      </c>
    </row>
    <row r="103" spans="2:5" x14ac:dyDescent="0.25">
      <c r="B103" s="11" t="s">
        <v>794</v>
      </c>
      <c r="C103" s="12">
        <v>337135885</v>
      </c>
      <c r="D103">
        <v>2014</v>
      </c>
      <c r="E103" t="s">
        <v>795</v>
      </c>
    </row>
    <row r="104" spans="2:5" x14ac:dyDescent="0.25">
      <c r="B104" s="11" t="s">
        <v>747</v>
      </c>
      <c r="C104" s="12">
        <v>364001123</v>
      </c>
      <c r="D104">
        <v>2016</v>
      </c>
      <c r="E104" t="s">
        <v>758</v>
      </c>
    </row>
    <row r="105" spans="2:5" x14ac:dyDescent="0.25">
      <c r="B105" t="s">
        <v>719</v>
      </c>
      <c r="C105" s="12">
        <v>422783777</v>
      </c>
      <c r="D105">
        <v>1994</v>
      </c>
      <c r="E105" t="s">
        <v>736</v>
      </c>
    </row>
    <row r="106" spans="2:5" x14ac:dyDescent="0.25">
      <c r="B106" s="11" t="s">
        <v>719</v>
      </c>
      <c r="C106" s="12">
        <v>543638043</v>
      </c>
      <c r="D106">
        <v>2019</v>
      </c>
      <c r="E106" t="s">
        <v>758</v>
      </c>
    </row>
    <row r="107" spans="2:5" x14ac:dyDescent="0.25">
      <c r="B107" s="11" t="s">
        <v>789</v>
      </c>
      <c r="C107" s="12">
        <v>377845905</v>
      </c>
      <c r="D107">
        <v>2003</v>
      </c>
      <c r="E107" t="s">
        <v>795</v>
      </c>
    </row>
    <row r="108" spans="2:5" x14ac:dyDescent="0.25">
      <c r="B108" s="11" t="s">
        <v>793</v>
      </c>
      <c r="C108" s="12">
        <v>342551365</v>
      </c>
      <c r="D108">
        <v>2002</v>
      </c>
      <c r="E108" t="s">
        <v>795</v>
      </c>
    </row>
    <row r="109" spans="2:5" x14ac:dyDescent="0.25">
      <c r="B109" s="11" t="s">
        <v>823</v>
      </c>
      <c r="C109" s="12">
        <v>171479930</v>
      </c>
      <c r="D109">
        <v>1999</v>
      </c>
      <c r="E109" t="s">
        <v>838</v>
      </c>
    </row>
    <row r="110" spans="2:5" x14ac:dyDescent="0.25">
      <c r="B110" s="11" t="s">
        <v>802</v>
      </c>
      <c r="C110" s="12">
        <v>281576461</v>
      </c>
      <c r="D110">
        <v>2003</v>
      </c>
      <c r="E110" t="s">
        <v>838</v>
      </c>
    </row>
    <row r="111" spans="2:5" x14ac:dyDescent="0.25">
      <c r="B111" s="11" t="s">
        <v>796</v>
      </c>
      <c r="C111" s="12">
        <v>370782930</v>
      </c>
      <c r="D111">
        <v>2004</v>
      </c>
      <c r="E111" t="s">
        <v>838</v>
      </c>
    </row>
    <row r="112" spans="2:5" x14ac:dyDescent="0.25">
      <c r="B112" s="11" t="s">
        <v>816</v>
      </c>
      <c r="C112" s="12">
        <v>183637894</v>
      </c>
      <c r="D112">
        <v>2015</v>
      </c>
      <c r="E112" t="s">
        <v>838</v>
      </c>
    </row>
    <row r="113" spans="2:5" x14ac:dyDescent="0.25">
      <c r="B113" s="11" t="s">
        <v>745</v>
      </c>
      <c r="C113" s="12">
        <v>368384330</v>
      </c>
      <c r="D113">
        <v>2016</v>
      </c>
      <c r="E113" t="s">
        <v>758</v>
      </c>
    </row>
    <row r="114" spans="2:5" x14ac:dyDescent="0.25">
      <c r="B114" s="11" t="s">
        <v>818</v>
      </c>
      <c r="C114" s="12">
        <v>176484651</v>
      </c>
      <c r="D114">
        <v>1998</v>
      </c>
      <c r="E114" t="s">
        <v>838</v>
      </c>
    </row>
    <row r="115" spans="2:5" x14ac:dyDescent="0.25">
      <c r="B115" s="11" t="s">
        <v>764</v>
      </c>
      <c r="C115" s="12">
        <v>659363944</v>
      </c>
      <c r="D115">
        <v>1997</v>
      </c>
      <c r="E115" t="s">
        <v>795</v>
      </c>
    </row>
    <row r="116" spans="2:5" x14ac:dyDescent="0.25">
      <c r="B116" t="s">
        <v>727</v>
      </c>
      <c r="C116" s="12">
        <v>222498679</v>
      </c>
      <c r="D116">
        <v>1995</v>
      </c>
      <c r="E116" t="s">
        <v>736</v>
      </c>
    </row>
    <row r="117" spans="2:5" x14ac:dyDescent="0.25">
      <c r="B117" t="s">
        <v>724</v>
      </c>
      <c r="C117" s="12">
        <v>245852179</v>
      </c>
      <c r="D117">
        <v>1999</v>
      </c>
      <c r="E117" t="s">
        <v>736</v>
      </c>
    </row>
    <row r="118" spans="2:5" x14ac:dyDescent="0.25">
      <c r="B118" t="s">
        <v>720</v>
      </c>
      <c r="C118" s="12">
        <v>415004880</v>
      </c>
      <c r="D118">
        <v>2010</v>
      </c>
      <c r="E118" t="s">
        <v>736</v>
      </c>
    </row>
    <row r="119" spans="2:5" x14ac:dyDescent="0.25">
      <c r="B119" t="s">
        <v>718</v>
      </c>
      <c r="C119" s="12">
        <v>434038008</v>
      </c>
      <c r="D119">
        <v>2019</v>
      </c>
      <c r="E119" t="s">
        <v>736</v>
      </c>
    </row>
    <row r="120" spans="2:5" x14ac:dyDescent="0.25">
      <c r="B120" s="11" t="s">
        <v>792</v>
      </c>
      <c r="C120" s="12">
        <v>352390543</v>
      </c>
      <c r="D120">
        <v>2011</v>
      </c>
      <c r="E120" t="s">
        <v>795</v>
      </c>
    </row>
    <row r="121" spans="2:5" x14ac:dyDescent="0.25">
      <c r="B121" s="11" t="s">
        <v>784</v>
      </c>
      <c r="C121" s="12">
        <v>402111870</v>
      </c>
      <c r="D121">
        <v>2009</v>
      </c>
      <c r="E121" t="s">
        <v>795</v>
      </c>
    </row>
    <row r="122" spans="2:5" x14ac:dyDescent="0.25">
      <c r="B122" s="11" t="s">
        <v>757</v>
      </c>
      <c r="C122" s="12">
        <v>293004164</v>
      </c>
      <c r="D122">
        <v>2009</v>
      </c>
      <c r="E122" t="s">
        <v>758</v>
      </c>
    </row>
    <row r="123" spans="2:5" x14ac:dyDescent="0.25">
      <c r="B123" s="11" t="s">
        <v>820</v>
      </c>
      <c r="C123" s="12">
        <v>175084580</v>
      </c>
      <c r="D123">
        <v>2019</v>
      </c>
      <c r="E123" t="s">
        <v>838</v>
      </c>
    </row>
    <row r="124" spans="2:5" x14ac:dyDescent="0.25">
      <c r="B124" t="s">
        <v>726</v>
      </c>
      <c r="C124" s="12">
        <v>223808164</v>
      </c>
      <c r="D124">
        <v>2008</v>
      </c>
      <c r="E124" t="s">
        <v>736</v>
      </c>
    </row>
    <row r="125" spans="2:5" x14ac:dyDescent="0.25">
      <c r="B125" s="11" t="s">
        <v>811</v>
      </c>
      <c r="C125" s="12">
        <v>209255921</v>
      </c>
      <c r="D125">
        <v>2005</v>
      </c>
      <c r="E125" t="s">
        <v>838</v>
      </c>
    </row>
    <row r="126" spans="2:5" x14ac:dyDescent="0.25">
      <c r="B126" s="11" t="s">
        <v>777</v>
      </c>
      <c r="C126" s="12">
        <v>412563408</v>
      </c>
      <c r="D126">
        <v>2017</v>
      </c>
      <c r="E126" t="s">
        <v>795</v>
      </c>
    </row>
    <row r="127" spans="2:5" x14ac:dyDescent="0.25">
      <c r="B127" s="11" t="s">
        <v>749</v>
      </c>
      <c r="C127" s="12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/>
    <hyperlink ref="D106" r:id="rId2" display="https://www.boxofficemojo.com/year/2019/?ref_=bo_cso_table_2"/>
    <hyperlink ref="D23" r:id="rId3" display="https://www.boxofficemojo.com/year/2017/?ref_=bo_cso_table_3"/>
    <hyperlink ref="D38" r:id="rId4" display="https://www.boxofficemojo.com/year/2016/?ref_=bo_cso_table_4"/>
    <hyperlink ref="D41" r:id="rId5" display="https://www.boxofficemojo.com/year/2019/?ref_=bo_cso_table_5"/>
    <hyperlink ref="D82" r:id="rId6" display="https://www.boxofficemojo.com/year/1999/?ref_=bo_cso_table_6"/>
    <hyperlink ref="D85" r:id="rId7" display="https://www.boxofficemojo.com/year/1977/?ref_=bo_cso_table_7"/>
    <hyperlink ref="D77" r:id="rId8" display="https://www.boxofficemojo.com/year/2004/?ref_=bo_cso_table_8"/>
    <hyperlink ref="D35" r:id="rId9" display="https://www.boxofficemojo.com/year/1982/?ref_=bo_cso_table_9"/>
    <hyperlink ref="D40" r:id="rId10" display="https://www.boxofficemojo.com/year/2013/?ref_=bo_cso_table_10"/>
    <hyperlink ref="D113" r:id="rId11" display="https://www.boxofficemojo.com/year/2016/?ref_=bo_cso_table_11"/>
    <hyperlink ref="D33" r:id="rId12" display="https://www.boxofficemojo.com/year/2013/?ref_=bo_cso_table_12"/>
    <hyperlink ref="D104" r:id="rId13" display="https://www.boxofficemojo.com/year/2016/?ref_=bo_cso_table_13"/>
    <hyperlink ref="D54" r:id="rId14" display="https://www.boxofficemojo.com/year/2015/?ref_=bo_cso_table_14"/>
    <hyperlink ref="D14" r:id="rId15" display="https://www.boxofficemojo.com/year/2019/?ref_=bo_cso_table_15"/>
    <hyperlink ref="D127" r:id="rId16" display="https://www.boxofficemojo.com/year/2016/?ref_=bo_cso_table_16"/>
    <hyperlink ref="D67" r:id="rId17" display="https://www.boxofficemojo.com/year/2015/?ref_=bo_cso_table_17"/>
    <hyperlink ref="D15" r:id="rId18" display="https://www.boxofficemojo.com/year/2010/?ref_=bo_cso_table_18"/>
    <hyperlink ref="D78" r:id="rId19" display="https://www.boxofficemojo.com/year/2007/?ref_=bo_cso_table_19"/>
    <hyperlink ref="D52" r:id="rId20" display="https://www.boxofficemojo.com/year/2001/?ref_=bo_cso_table_20"/>
    <hyperlink ref="D83" r:id="rId21" display="https://www.boxofficemojo.com/year/2002/?ref_=bo_cso_table_21"/>
    <hyperlink ref="D87" r:id="rId22" display="https://www.boxofficemojo.com/year/1983/?ref_=bo_cso_table_22"/>
    <hyperlink ref="D51" r:id="rId23" display="https://www.boxofficemojo.com/year/2009/?ref_=bo_cso_table_23"/>
    <hyperlink ref="D122" r:id="rId24" display="https://www.boxofficemojo.com/year/2009/?ref_=bo_cso_table_24"/>
    <hyperlink ref="D88" r:id="rId25" display="https://www.boxofficemojo.com/year/2015/?ref_=bo_cso_table_1"/>
    <hyperlink ref="D19" r:id="rId26" display="https://www.boxofficemojo.com/year/2019/?ref_=bo_cso_table_2"/>
    <hyperlink ref="D17" r:id="rId27" display="https://www.boxofficemojo.com/year/2009/?ref_=bo_cso_table_3"/>
    <hyperlink ref="D25" r:id="rId28" display="https://www.boxofficemojo.com/year/2018/?ref_=bo_cso_table_4"/>
    <hyperlink ref="D20" r:id="rId29" display="https://www.boxofficemojo.com/year/2018/?ref_=bo_cso_table_5"/>
    <hyperlink ref="D115" r:id="rId30" display="https://www.boxofficemojo.com/year/1997/?ref_=bo_cso_table_6"/>
    <hyperlink ref="D63" r:id="rId31" display="https://www.boxofficemojo.com/year/2015/?ref_=bo_cso_table_7"/>
    <hyperlink ref="D93" r:id="rId32" display="https://www.boxofficemojo.com/year/2012/?ref_=bo_cso_table_8"/>
    <hyperlink ref="D89" r:id="rId33" display="https://www.boxofficemojo.com/year/2017/?ref_=bo_cso_table_9"/>
    <hyperlink ref="D94" r:id="rId34" display="https://www.boxofficemojo.com/year/2008/?ref_=bo_cso_table_10"/>
    <hyperlink ref="D74" r:id="rId35" display="https://www.boxofficemojo.com/year/2016/?ref_=bo_cso_table_11"/>
    <hyperlink ref="D86" r:id="rId36" display="https://www.boxofficemojo.com/year/2019/?ref_=bo_cso_table_12"/>
    <hyperlink ref="D18" r:id="rId37" display="https://www.boxofficemojo.com/year/2015/?ref_=bo_cso_table_13"/>
    <hyperlink ref="D95" r:id="rId38" display="https://www.boxofficemojo.com/year/2012/?ref_=bo_cso_table_14"/>
    <hyperlink ref="D28" r:id="rId39" display="https://www.boxofficemojo.com/year/2019/?ref_=bo_cso_table_15"/>
    <hyperlink ref="D102" r:id="rId40" display="https://www.boxofficemojo.com/year/2013/?ref_=bo_cso_table_16"/>
    <hyperlink ref="D70" r:id="rId41" display="https://www.boxofficemojo.com/year/2006/?ref_=bo_cso_table_17"/>
    <hyperlink ref="D64" r:id="rId42" display="https://www.boxofficemojo.com/year/2018/?ref_=bo_cso_table_18"/>
    <hyperlink ref="D126" r:id="rId43" display="https://www.boxofficemojo.com/year/2017/?ref_=bo_cso_table_19"/>
    <hyperlink ref="D55" r:id="rId44" display="https://www.boxofficemojo.com/year/2013/?ref_=bo_cso_table_20"/>
    <hyperlink ref="D27" r:id="rId45" display="https://www.boxofficemojo.com/year/2016/?ref_=bo_cso_table_21"/>
    <hyperlink ref="D101" r:id="rId46" display="https://www.boxofficemojo.com/year/2012/?ref_=bo_cso_table_22"/>
    <hyperlink ref="D79" r:id="rId47" display="https://www.boxofficemojo.com/year/2002/?ref_=bo_cso_table_23"/>
    <hyperlink ref="D61" r:id="rId48" display="https://www.boxofficemojo.com/year/2017/?ref_=bo_cso_table_24"/>
    <hyperlink ref="D62" r:id="rId49" display="https://www.boxofficemojo.com/year/1993/?ref_=bo_cso_table_25"/>
    <hyperlink ref="D121" r:id="rId50" display="https://www.boxofficemojo.com/year/2009/?ref_=bo_cso_table_26"/>
    <hyperlink ref="D81" r:id="rId51" display="https://www.boxofficemojo.com/year/2019/?ref_=bo_cso_table_27"/>
    <hyperlink ref="D47" r:id="rId52" display="https://www.boxofficemojo.com/year/2017/?ref_=bo_cso_table_28"/>
    <hyperlink ref="D50" r:id="rId53" display="https://www.boxofficemojo.com/year/2011/?ref_=bo_cso_table_29"/>
    <hyperlink ref="D84" r:id="rId54" display="https://www.boxofficemojo.com/year/2005/?ref_=bo_cso_table_30"/>
    <hyperlink ref="D107" r:id="rId55" display="https://www.boxofficemojo.com/year/2003/?ref_=bo_cso_table_31"/>
    <hyperlink ref="D80" r:id="rId56" display="https://www.boxofficemojo.com/year/2004/?ref_=bo_cso_table_32"/>
    <hyperlink ref="D42" r:id="rId57" display="https://www.boxofficemojo.com/year/2015/?ref_=bo_cso_table_33"/>
    <hyperlink ref="D120" r:id="rId58" display="https://www.boxofficemojo.com/year/2011/?ref_=bo_cso_table_34"/>
    <hyperlink ref="D108" r:id="rId59" display="https://www.boxofficemojo.com/year/2002/?ref_=bo_cso_table_35"/>
    <hyperlink ref="D103" r:id="rId60" display="https://www.boxofficemojo.com/year/2014/?ref_=bo_cso_table_36"/>
    <hyperlink ref="D111" r:id="rId61" display="https://www.boxofficemojo.com/year/2004/?ref_=bo_cso_table_1"/>
    <hyperlink ref="D31" r:id="rId62" display="https://www.boxofficemojo.com/year/2016/?ref_=bo_cso_table_2"/>
    <hyperlink ref="D16" r:id="rId63" display="https://www.boxofficemojo.com/year/2014/?ref_=bo_cso_table_3"/>
    <hyperlink ref="D60" r:id="rId64" display="https://www.boxofficemojo.com/year/2019/?ref_=bo_cso_table_4"/>
    <hyperlink ref="D56" r:id="rId65" display="https://www.boxofficemojo.com/year/2017/?ref_=bo_cso_table_5"/>
    <hyperlink ref="D32" r:id="rId66" display="https://www.boxofficemojo.com/year/2018/?ref_=bo_cso_table_6"/>
    <hyperlink ref="D110" r:id="rId67" display="https://www.boxofficemojo.com/year/2003/?ref_=bo_cso_table_7"/>
    <hyperlink ref="D98" r:id="rId68" display="https://www.boxofficemojo.com/year/2009/?ref_=bo_cso_table_8"/>
    <hyperlink ref="D99" r:id="rId69" display="https://www.boxofficemojo.com/year/2011/?ref_=bo_cso_table_9"/>
    <hyperlink ref="D24" r:id="rId70" display="https://www.boxofficemojo.com/year/1984/?ref_=bo_cso_table_10"/>
    <hyperlink ref="D65" r:id="rId71" display="https://www.boxofficemojo.com/year/2017/?ref_=bo_cso_table_12"/>
    <hyperlink ref="D91" r:id="rId72" display="https://www.boxofficemojo.com/year/2012/?ref_=bo_cso_table_13"/>
    <hyperlink ref="D75" r:id="rId73" display="https://www.boxofficemojo.com/year/1998/?ref_=bo_cso_table_14"/>
    <hyperlink ref="D11" r:id="rId74" display="https://www.boxofficemojo.com/year/2018/?ref_=bo_cso_table_15"/>
    <hyperlink ref="D57" r:id="rId75" display="https://www.boxofficemojo.com/year/2019/?ref_=bo_cso_table_16"/>
    <hyperlink ref="D10" r:id="rId76" display="https://www.boxofficemojo.com/year/2007/?ref_=bo_cso_table_17"/>
    <hyperlink ref="D125" r:id="rId77" display="https://www.boxofficemojo.com/year/2005/?ref_=bo_cso_table_18"/>
    <hyperlink ref="D92" r:id="rId78" display="https://www.boxofficemojo.com/year/1991/?ref_=bo_cso_table_19"/>
    <hyperlink ref="D21" r:id="rId79" display="https://www.boxofficemojo.com/year/2020/?ref_=bo_cso_table_20"/>
    <hyperlink ref="D9" r:id="rId80" display="https://www.boxofficemojo.com/year/2014/?ref_=bo_cso_table_21"/>
    <hyperlink ref="D44" r:id="rId81" display="https://www.boxofficemojo.com/year/2000/?ref_=bo_cso_table_22"/>
    <hyperlink ref="D112" r:id="rId82" display="https://www.boxofficemojo.com/year/2015/?ref_=bo_cso_table_23"/>
    <hyperlink ref="D71" r:id="rId83" display="https://www.boxofficemojo.com/year/1990/?ref_=bo_cso_table_24"/>
    <hyperlink ref="D114" r:id="rId84" display="https://www.boxofficemojo.com/year/1998/?ref_=bo_cso_table_25"/>
    <hyperlink ref="D43" r:id="rId85" display="https://www.boxofficemojo.com/year/2017/?ref_=bo_cso_table_26"/>
    <hyperlink ref="D123" r:id="rId86" display="https://www.boxofficemojo.com/year/2019/?ref_=bo_cso_table_27"/>
    <hyperlink ref="D12" r:id="rId87" display="https://www.boxofficemojo.com/year/1997/?ref_=bo_cso_table_28"/>
    <hyperlink ref="D72" r:id="rId88" display="https://www.boxofficemojo.com/year/1988/?ref_=bo_cso_table_29"/>
    <hyperlink ref="D109" r:id="rId89" display="https://www.boxofficemojo.com/year/1999/?ref_=bo_cso_table_30"/>
    <hyperlink ref="D59" r:id="rId90" display="https://www.boxofficemojo.com/year/2019/?ref_=bo_cso_table_31"/>
    <hyperlink ref="D26" r:id="rId91" display="https://www.boxofficemojo.com/year/2011/?ref_=bo_cso_table_32"/>
    <hyperlink ref="D45" r:id="rId92" display="https://www.boxofficemojo.com/year/2014/?ref_=bo_cso_table_33"/>
    <hyperlink ref="D37" r:id="rId93" display="https://www.boxofficemojo.com/year/2015/?ref_=bo_cso_table_34"/>
    <hyperlink ref="D49" r:id="rId94" display="https://www.boxofficemojo.com/year/2001/?ref_=bo_cso_table_35"/>
    <hyperlink ref="D34" r:id="rId95" display="https://www.boxofficemojo.com/year/2012/?ref_=bo_cso_table_36"/>
    <hyperlink ref="D90" r:id="rId96" display="https://www.boxofficemojo.com/year/2015/?ref_=bo_cso_table_37"/>
    <hyperlink ref="D100" r:id="rId97" display="https://www.boxofficemojo.com/year/2013/?ref_=bo_cso_table_38"/>
    <hyperlink ref="D48" r:id="rId98" display="https://www.boxofficemojo.com/year/2018/?ref_=bo_cso_table_39"/>
    <hyperlink ref="D8" r:id="rId99" display="https://www.boxofficemojo.com/year/2019/?ref_=bo_cso_table_40"/>
    <hyperlink ref="D97" r:id="rId100" display="https://www.boxofficemojo.com/year/1993/?ref_=bo_cso_table_41"/>
    <hyperlink ref="D76" r:id="rId101" display="https://www.boxofficemojo.com/year/2000/?ref_=bo_cso_table_42"/>
    <hyperlink ref="D36" r:id="rId102" display="https://www.boxofficemojo.com/year/1987/?ref_=bo_cso_table_43"/>
    <hyperlink ref="D66" r:id="rId103" display="https://www.boxofficemojo.com/year/2015/?ref_=bo_cso_table_44"/>
    <hyperlink ref="D58" r:id="rId104" display="https://www.boxofficemojo.com/year/1996/?ref_=bo_cso_table_45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P15"/>
  <sheetViews>
    <sheetView workbookViewId="0">
      <selection activeCell="F10" sqref="F10:G15"/>
    </sheetView>
  </sheetViews>
  <sheetFormatPr defaultRowHeight="15" x14ac:dyDescent="0.25"/>
  <cols>
    <col min="2" max="2" width="28.85546875" bestFit="1" customWidth="1"/>
    <col min="3" max="3" width="10.5703125" bestFit="1" customWidth="1"/>
    <col min="6" max="6" width="13.85546875" customWidth="1"/>
    <col min="7" max="7" width="13.5703125" customWidth="1"/>
  </cols>
  <sheetData>
    <row r="1" spans="2:16" ht="23.25" x14ac:dyDescent="0.35">
      <c r="B1" s="43" t="s">
        <v>850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8" spans="2:16" ht="15.75" thickBot="1" x14ac:dyDescent="0.3">
      <c r="B8" s="44" t="s">
        <v>855</v>
      </c>
      <c r="C8" s="44"/>
    </row>
    <row r="9" spans="2:16" x14ac:dyDescent="0.25">
      <c r="F9" s="35" t="s">
        <v>857</v>
      </c>
      <c r="G9" s="35" t="s">
        <v>858</v>
      </c>
    </row>
    <row r="10" spans="2:16" ht="15.75" thickBot="1" x14ac:dyDescent="0.3">
      <c r="B10" t="s">
        <v>851</v>
      </c>
      <c r="C10" s="12">
        <v>2000</v>
      </c>
      <c r="F10" s="34"/>
      <c r="G10" s="37">
        <f>FV(C11/C12,C13*C12,,-C10)</f>
        <v>4902.7141562496363</v>
      </c>
    </row>
    <row r="11" spans="2:16" x14ac:dyDescent="0.25">
      <c r="B11" t="s">
        <v>852</v>
      </c>
      <c r="C11" s="33">
        <v>0.09</v>
      </c>
      <c r="F11" s="12">
        <v>1000</v>
      </c>
      <c r="G11" s="12"/>
    </row>
    <row r="12" spans="2:16" x14ac:dyDescent="0.25">
      <c r="B12" t="s">
        <v>853</v>
      </c>
      <c r="C12">
        <v>12</v>
      </c>
      <c r="F12" s="12">
        <v>2000</v>
      </c>
      <c r="G12" s="12"/>
    </row>
    <row r="13" spans="2:16" x14ac:dyDescent="0.25">
      <c r="B13" t="s">
        <v>854</v>
      </c>
      <c r="C13">
        <v>10</v>
      </c>
      <c r="F13" s="12">
        <v>3000</v>
      </c>
      <c r="G13" s="12"/>
    </row>
    <row r="14" spans="2:16" x14ac:dyDescent="0.25">
      <c r="F14" s="12">
        <v>4000</v>
      </c>
      <c r="G14" s="12"/>
    </row>
    <row r="15" spans="2:16" x14ac:dyDescent="0.25">
      <c r="B15" t="s">
        <v>856</v>
      </c>
      <c r="C15" s="37">
        <f>FV(C11/C12,C13*C12,,-C10)</f>
        <v>4902.7141562496363</v>
      </c>
      <c r="F15" s="12">
        <v>5000</v>
      </c>
      <c r="G15" s="12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Admin</cp:lastModifiedBy>
  <dcterms:created xsi:type="dcterms:W3CDTF">2020-03-17T20:42:07Z</dcterms:created>
  <dcterms:modified xsi:type="dcterms:W3CDTF">2021-10-11T13:08:53Z</dcterms:modified>
</cp:coreProperties>
</file>