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6.xml" ContentType="application/vnd.openxmlformats-officedocument.drawing+xml"/>
  <Override PartName="/xl/tables/table1.xml" ContentType="application/vnd.openxmlformats-officedocument.spreadsheetml.table+xml"/>
  <Override PartName="/xl/charts/chart1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4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pruthvinathjeripityvenkata/Desktop/UIC/Sem 2/IDS 594/Assignment @@/"/>
    </mc:Choice>
  </mc:AlternateContent>
  <xr:revisionPtr revIDLastSave="0" documentId="13_ncr:1_{3A126EC8-DF4E-EC4D-8A88-3B74DEAB9F6C}" xr6:coauthVersionLast="47" xr6:coauthVersionMax="47" xr10:uidLastSave="{00000000-0000-0000-0000-000000000000}"/>
  <bookViews>
    <workbookView xWindow="0" yWindow="740" windowWidth="30240" windowHeight="18900" activeTab="7" xr2:uid="{00000000-000D-0000-FFFF-FFFF00000000}"/>
  </bookViews>
  <sheets>
    <sheet name="Data Description" sheetId="3" r:id="rId1"/>
    <sheet name="Cost Vs BMI" sheetId="4" r:id="rId2"/>
    <sheet name="Total len Vs BMI" sheetId="5" r:id="rId3"/>
    <sheet name="Len in ICU Vs BMI" sheetId="6" r:id="rId4"/>
    <sheet name="Scenario Summary" sheetId="7" r:id="rId5"/>
    <sheet name="MH-Raw Data" sheetId="1" r:id="rId6"/>
    <sheet name="high BP Vs Len" sheetId="17" r:id="rId7"/>
    <sheet name="low BP Vs Len" sheetId="18" r:id="rId8"/>
    <sheet name="Sheet10" sheetId="16" r:id="rId9"/>
    <sheet name="junk" sheetId="9" r:id="rId10"/>
    <sheet name="junk2" sheetId="13" r:id="rId11"/>
    <sheet name="junk 3" sheetId="14" r:id="rId12"/>
    <sheet name="Sheet7" sheetId="10" r:id="rId13"/>
    <sheet name="Suggestion1" sheetId="12" r:id="rId14"/>
    <sheet name="Suggestion2" sheetId="15" r:id="rId15"/>
  </sheets>
  <definedNames>
    <definedName name="_xlnm._FilterDatabase" localSheetId="9" hidden="1">junk!$A$1:$B$42</definedName>
    <definedName name="_xlnm._FilterDatabase" localSheetId="5" hidden="1">'MH-Raw Data'!$A$1:$Y$238</definedName>
    <definedName name="_xlnm._FilterDatabase" localSheetId="8" hidden="1">Sheet10!$A$1:$C$217</definedName>
    <definedName name="_xlchart.v1.0" hidden="1">Suggestion1!$A$11:$A$14</definedName>
    <definedName name="_xlchart.v1.1" hidden="1">Suggestion1!$C$10</definedName>
    <definedName name="_xlchart.v1.10" hidden="1">Suggestion1!$A$11:$A$14</definedName>
    <definedName name="_xlchart.v1.11" hidden="1">Suggestion1!$C$10</definedName>
    <definedName name="_xlchart.v1.12" hidden="1">Suggestion1!$C$11:$C$14</definedName>
    <definedName name="_xlchart.v1.13" hidden="1">Suggestion1!$D$10</definedName>
    <definedName name="_xlchart.v1.14" hidden="1">Suggestion1!$D$11:$D$14</definedName>
    <definedName name="_xlchart.v1.15" hidden="1">Suggestion1!$A$11:$A$14</definedName>
    <definedName name="_xlchart.v1.16" hidden="1">Suggestion1!$C$10</definedName>
    <definedName name="_xlchart.v1.17" hidden="1">Suggestion1!$C$11:$C$14</definedName>
    <definedName name="_xlchart.v1.18" hidden="1">Suggestion1!$D$10</definedName>
    <definedName name="_xlchart.v1.19" hidden="1">Suggestion1!$D$11:$D$14</definedName>
    <definedName name="_xlchart.v1.2" hidden="1">Suggestion1!$C$11:$C$14</definedName>
    <definedName name="_xlchart.v1.20" hidden="1">Suggestion1!$A$11:$A$14</definedName>
    <definedName name="_xlchart.v1.21" hidden="1">Suggestion1!$C$10</definedName>
    <definedName name="_xlchart.v1.22" hidden="1">Suggestion1!$C$11:$C$14</definedName>
    <definedName name="_xlchart.v1.23" hidden="1">Suggestion1!$D$10</definedName>
    <definedName name="_xlchart.v1.24" hidden="1">Suggestion1!$D$11:$D$14</definedName>
    <definedName name="_xlchart.v1.3" hidden="1">Suggestion1!$D$10</definedName>
    <definedName name="_xlchart.v1.4" hidden="1">Suggestion1!$D$11:$D$14</definedName>
    <definedName name="_xlchart.v1.5" hidden="1">Suggestion1!$A$11:$A$14</definedName>
    <definedName name="_xlchart.v1.6" hidden="1">Suggestion1!$C$10</definedName>
    <definedName name="_xlchart.v1.7" hidden="1">Suggestion1!$C$11:$C$14</definedName>
    <definedName name="_xlchart.v1.8" hidden="1">Suggestion1!$D$10</definedName>
    <definedName name="_xlchart.v1.9" hidden="1">Suggestion1!$D$11:$D$14</definedName>
    <definedName name="solver_adj" localSheetId="5" hidden="1">'MH-Raw Data'!$AJ$6:$AJ$7</definedName>
    <definedName name="solver_cvg" localSheetId="5" hidden="1">0.0001</definedName>
    <definedName name="solver_drv" localSheetId="5" hidden="1">2</definedName>
    <definedName name="solver_eng" localSheetId="5" hidden="1">1</definedName>
    <definedName name="solver_itr" localSheetId="5" hidden="1">2147483647</definedName>
    <definedName name="solver_lin" localSheetId="5" hidden="1">2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2</definedName>
    <definedName name="solver_nod" localSheetId="5" hidden="1">2147483647</definedName>
    <definedName name="solver_num" localSheetId="5" hidden="1">0</definedName>
    <definedName name="solver_opt" localSheetId="5" hidden="1">'MH-Raw Data'!$AF$6</definedName>
    <definedName name="solver_pre" localSheetId="5" hidden="1">0.000001</definedName>
    <definedName name="solver_rbv" localSheetId="5" hidden="1">1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238</definedName>
    <definedName name="solver_tim" localSheetId="5" hidden="1">2147483647</definedName>
    <definedName name="solver_tol" localSheetId="5" hidden="1">0.01</definedName>
    <definedName name="solver_typ" localSheetId="5" hidden="1">1</definedName>
    <definedName name="solver_val" localSheetId="5" hidden="1">0</definedName>
    <definedName name="solver_ver" localSheetId="5" hidden="1">2</definedName>
  </definedNames>
  <calcPr calcId="191029"/>
  <pivotCaches>
    <pivotCache cacheId="15" r:id="rId16"/>
    <pivotCache cacheId="20" r:id="rId1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15" l="1"/>
  <c r="B13" i="15"/>
  <c r="B12" i="15"/>
  <c r="B11" i="15"/>
  <c r="B15" i="12"/>
  <c r="B14" i="12"/>
  <c r="B13" i="12"/>
  <c r="B12" i="12"/>
  <c r="B11" i="12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89" i="10"/>
  <c r="C190" i="10"/>
  <c r="C191" i="10"/>
  <c r="C192" i="10"/>
  <c r="C193" i="10"/>
  <c r="C194" i="10"/>
  <c r="C195" i="10"/>
  <c r="C196" i="10"/>
  <c r="C197" i="10"/>
  <c r="C198" i="10"/>
  <c r="C199" i="10"/>
  <c r="C200" i="10"/>
  <c r="C201" i="10"/>
  <c r="C202" i="10"/>
  <c r="C203" i="10"/>
  <c r="C204" i="10"/>
  <c r="C205" i="10"/>
  <c r="C206" i="10"/>
  <c r="C207" i="10"/>
  <c r="C208" i="10"/>
  <c r="C209" i="10"/>
  <c r="C210" i="10"/>
  <c r="C211" i="10"/>
  <c r="C212" i="10"/>
  <c r="C213" i="10"/>
  <c r="C214" i="10"/>
  <c r="C215" i="10"/>
  <c r="C216" i="10"/>
  <c r="C217" i="10"/>
  <c r="C218" i="10"/>
  <c r="C219" i="10"/>
  <c r="C220" i="10"/>
  <c r="C221" i="10"/>
  <c r="C222" i="10"/>
  <c r="C223" i="10"/>
  <c r="C224" i="10"/>
  <c r="C225" i="10"/>
  <c r="C226" i="10"/>
  <c r="C227" i="10"/>
  <c r="C228" i="10"/>
  <c r="C229" i="10"/>
  <c r="C230" i="10"/>
  <c r="C231" i="10"/>
  <c r="C232" i="10"/>
  <c r="C233" i="10"/>
  <c r="C234" i="10"/>
  <c r="C235" i="10"/>
  <c r="C236" i="10"/>
  <c r="C237" i="10"/>
  <c r="C238" i="10"/>
  <c r="C2" i="10"/>
  <c r="AA3" i="1"/>
  <c r="AB3" i="1" s="1"/>
  <c r="AC3" i="1" s="1"/>
  <c r="AD3" i="1" s="1"/>
  <c r="AA4" i="1"/>
  <c r="AB4" i="1" s="1"/>
  <c r="AC4" i="1" s="1"/>
  <c r="AD4" i="1" s="1"/>
  <c r="AA5" i="1"/>
  <c r="AB5" i="1" s="1"/>
  <c r="AC5" i="1" s="1"/>
  <c r="AD5" i="1" s="1"/>
  <c r="AA6" i="1"/>
  <c r="AB6" i="1" s="1"/>
  <c r="AC6" i="1" s="1"/>
  <c r="AD6" i="1" s="1"/>
  <c r="AA7" i="1"/>
  <c r="AB7" i="1" s="1"/>
  <c r="AC7" i="1" s="1"/>
  <c r="AD7" i="1" s="1"/>
  <c r="AA8" i="1"/>
  <c r="AB8" i="1" s="1"/>
  <c r="AC8" i="1" s="1"/>
  <c r="AD8" i="1" s="1"/>
  <c r="AA9" i="1"/>
  <c r="AB9" i="1" s="1"/>
  <c r="AC9" i="1" s="1"/>
  <c r="AD9" i="1" s="1"/>
  <c r="AA10" i="1"/>
  <c r="AB10" i="1" s="1"/>
  <c r="AC10" i="1" s="1"/>
  <c r="AD10" i="1" s="1"/>
  <c r="AA11" i="1"/>
  <c r="AB11" i="1" s="1"/>
  <c r="AC11" i="1" s="1"/>
  <c r="AD11" i="1" s="1"/>
  <c r="AA12" i="1"/>
  <c r="AB12" i="1" s="1"/>
  <c r="AC12" i="1" s="1"/>
  <c r="AD12" i="1" s="1"/>
  <c r="AA13" i="1"/>
  <c r="AB13" i="1" s="1"/>
  <c r="AC13" i="1" s="1"/>
  <c r="AD13" i="1" s="1"/>
  <c r="AA14" i="1"/>
  <c r="AB14" i="1" s="1"/>
  <c r="AC14" i="1" s="1"/>
  <c r="AD14" i="1" s="1"/>
  <c r="AA15" i="1"/>
  <c r="AB15" i="1" s="1"/>
  <c r="AC15" i="1" s="1"/>
  <c r="AD15" i="1" s="1"/>
  <c r="AA16" i="1"/>
  <c r="AB16" i="1" s="1"/>
  <c r="AC16" i="1" s="1"/>
  <c r="AD16" i="1" s="1"/>
  <c r="AA17" i="1"/>
  <c r="AB17" i="1" s="1"/>
  <c r="AC17" i="1" s="1"/>
  <c r="AD17" i="1" s="1"/>
  <c r="AA18" i="1"/>
  <c r="AB18" i="1" s="1"/>
  <c r="AC18" i="1" s="1"/>
  <c r="AD18" i="1" s="1"/>
  <c r="AA19" i="1"/>
  <c r="AB19" i="1" s="1"/>
  <c r="AC19" i="1" s="1"/>
  <c r="AD19" i="1" s="1"/>
  <c r="AA20" i="1"/>
  <c r="AB20" i="1" s="1"/>
  <c r="AC20" i="1" s="1"/>
  <c r="AD20" i="1" s="1"/>
  <c r="AA21" i="1"/>
  <c r="AB21" i="1" s="1"/>
  <c r="AC21" i="1" s="1"/>
  <c r="AD21" i="1" s="1"/>
  <c r="AA22" i="1"/>
  <c r="AB22" i="1" s="1"/>
  <c r="AC22" i="1" s="1"/>
  <c r="AD22" i="1" s="1"/>
  <c r="AA23" i="1"/>
  <c r="AB23" i="1" s="1"/>
  <c r="AC23" i="1" s="1"/>
  <c r="AD23" i="1" s="1"/>
  <c r="AA24" i="1"/>
  <c r="AB24" i="1" s="1"/>
  <c r="AC24" i="1" s="1"/>
  <c r="AD24" i="1" s="1"/>
  <c r="AA25" i="1"/>
  <c r="AB25" i="1" s="1"/>
  <c r="AC25" i="1" s="1"/>
  <c r="AD25" i="1" s="1"/>
  <c r="AA26" i="1"/>
  <c r="AB26" i="1" s="1"/>
  <c r="AC26" i="1" s="1"/>
  <c r="AD26" i="1" s="1"/>
  <c r="AA27" i="1"/>
  <c r="AB27" i="1" s="1"/>
  <c r="AC27" i="1" s="1"/>
  <c r="AD27" i="1" s="1"/>
  <c r="AA28" i="1"/>
  <c r="AB28" i="1" s="1"/>
  <c r="AC28" i="1" s="1"/>
  <c r="AD28" i="1" s="1"/>
  <c r="AA29" i="1"/>
  <c r="AB29" i="1" s="1"/>
  <c r="AC29" i="1" s="1"/>
  <c r="AD29" i="1" s="1"/>
  <c r="AA30" i="1"/>
  <c r="AB30" i="1" s="1"/>
  <c r="AC30" i="1" s="1"/>
  <c r="AD30" i="1" s="1"/>
  <c r="AA31" i="1"/>
  <c r="AB31" i="1" s="1"/>
  <c r="AC31" i="1" s="1"/>
  <c r="AD31" i="1" s="1"/>
  <c r="AA32" i="1"/>
  <c r="AB32" i="1" s="1"/>
  <c r="AC32" i="1" s="1"/>
  <c r="AD32" i="1" s="1"/>
  <c r="AA33" i="1"/>
  <c r="AB33" i="1" s="1"/>
  <c r="AC33" i="1" s="1"/>
  <c r="AD33" i="1" s="1"/>
  <c r="AA34" i="1"/>
  <c r="AB34" i="1" s="1"/>
  <c r="AC34" i="1" s="1"/>
  <c r="AD34" i="1" s="1"/>
  <c r="AA35" i="1"/>
  <c r="AB35" i="1" s="1"/>
  <c r="AC35" i="1" s="1"/>
  <c r="AD35" i="1" s="1"/>
  <c r="AA36" i="1"/>
  <c r="AB36" i="1" s="1"/>
  <c r="AC36" i="1" s="1"/>
  <c r="AD36" i="1" s="1"/>
  <c r="AA37" i="1"/>
  <c r="AB37" i="1" s="1"/>
  <c r="AC37" i="1" s="1"/>
  <c r="AD37" i="1" s="1"/>
  <c r="AA38" i="1"/>
  <c r="AB38" i="1" s="1"/>
  <c r="AC38" i="1" s="1"/>
  <c r="AD38" i="1" s="1"/>
  <c r="AA39" i="1"/>
  <c r="AB39" i="1" s="1"/>
  <c r="AC39" i="1" s="1"/>
  <c r="AD39" i="1" s="1"/>
  <c r="AA40" i="1"/>
  <c r="AB40" i="1" s="1"/>
  <c r="AC40" i="1" s="1"/>
  <c r="AD40" i="1" s="1"/>
  <c r="AA41" i="1"/>
  <c r="AB41" i="1" s="1"/>
  <c r="AC41" i="1" s="1"/>
  <c r="AD41" i="1" s="1"/>
  <c r="AA42" i="1"/>
  <c r="AB42" i="1" s="1"/>
  <c r="AC42" i="1" s="1"/>
  <c r="AD42" i="1" s="1"/>
  <c r="AA43" i="1"/>
  <c r="AB43" i="1" s="1"/>
  <c r="AC43" i="1" s="1"/>
  <c r="AD43" i="1" s="1"/>
  <c r="AA44" i="1"/>
  <c r="AB44" i="1" s="1"/>
  <c r="AC44" i="1" s="1"/>
  <c r="AD44" i="1" s="1"/>
  <c r="AA45" i="1"/>
  <c r="AB45" i="1" s="1"/>
  <c r="AC45" i="1" s="1"/>
  <c r="AD45" i="1" s="1"/>
  <c r="AA46" i="1"/>
  <c r="AB46" i="1" s="1"/>
  <c r="AC46" i="1" s="1"/>
  <c r="AD46" i="1" s="1"/>
  <c r="AA47" i="1"/>
  <c r="AB47" i="1" s="1"/>
  <c r="AC47" i="1" s="1"/>
  <c r="AD47" i="1" s="1"/>
  <c r="AA48" i="1"/>
  <c r="AB48" i="1" s="1"/>
  <c r="AC48" i="1" s="1"/>
  <c r="AD48" i="1" s="1"/>
  <c r="AA49" i="1"/>
  <c r="AB49" i="1" s="1"/>
  <c r="AC49" i="1" s="1"/>
  <c r="AD49" i="1" s="1"/>
  <c r="AA50" i="1"/>
  <c r="AB50" i="1" s="1"/>
  <c r="AC50" i="1" s="1"/>
  <c r="AD50" i="1" s="1"/>
  <c r="AA51" i="1"/>
  <c r="AB51" i="1" s="1"/>
  <c r="AC51" i="1" s="1"/>
  <c r="AD51" i="1" s="1"/>
  <c r="AA52" i="1"/>
  <c r="AB52" i="1" s="1"/>
  <c r="AC52" i="1" s="1"/>
  <c r="AD52" i="1" s="1"/>
  <c r="AA53" i="1"/>
  <c r="AB53" i="1" s="1"/>
  <c r="AC53" i="1" s="1"/>
  <c r="AD53" i="1" s="1"/>
  <c r="AA54" i="1"/>
  <c r="AB54" i="1" s="1"/>
  <c r="AC54" i="1" s="1"/>
  <c r="AD54" i="1" s="1"/>
  <c r="AA55" i="1"/>
  <c r="AB55" i="1" s="1"/>
  <c r="AC55" i="1" s="1"/>
  <c r="AD55" i="1" s="1"/>
  <c r="AA56" i="1"/>
  <c r="AB56" i="1" s="1"/>
  <c r="AC56" i="1" s="1"/>
  <c r="AD56" i="1" s="1"/>
  <c r="AA57" i="1"/>
  <c r="AB57" i="1" s="1"/>
  <c r="AC57" i="1" s="1"/>
  <c r="AD57" i="1" s="1"/>
  <c r="AA58" i="1"/>
  <c r="AB58" i="1" s="1"/>
  <c r="AC58" i="1" s="1"/>
  <c r="AD58" i="1" s="1"/>
  <c r="AA59" i="1"/>
  <c r="AB59" i="1" s="1"/>
  <c r="AC59" i="1" s="1"/>
  <c r="AD59" i="1" s="1"/>
  <c r="AA60" i="1"/>
  <c r="AB60" i="1" s="1"/>
  <c r="AC60" i="1" s="1"/>
  <c r="AD60" i="1" s="1"/>
  <c r="AA61" i="1"/>
  <c r="AB61" i="1" s="1"/>
  <c r="AC61" i="1" s="1"/>
  <c r="AD61" i="1" s="1"/>
  <c r="AA62" i="1"/>
  <c r="AB62" i="1" s="1"/>
  <c r="AC62" i="1" s="1"/>
  <c r="AD62" i="1" s="1"/>
  <c r="AA63" i="1"/>
  <c r="AB63" i="1" s="1"/>
  <c r="AC63" i="1" s="1"/>
  <c r="AD63" i="1" s="1"/>
  <c r="AA64" i="1"/>
  <c r="AB64" i="1" s="1"/>
  <c r="AC64" i="1" s="1"/>
  <c r="AD64" i="1" s="1"/>
  <c r="AA65" i="1"/>
  <c r="AB65" i="1" s="1"/>
  <c r="AC65" i="1" s="1"/>
  <c r="AD65" i="1" s="1"/>
  <c r="AA66" i="1"/>
  <c r="AB66" i="1" s="1"/>
  <c r="AC66" i="1" s="1"/>
  <c r="AD66" i="1" s="1"/>
  <c r="AA67" i="1"/>
  <c r="AB67" i="1" s="1"/>
  <c r="AC67" i="1" s="1"/>
  <c r="AD67" i="1" s="1"/>
  <c r="AA68" i="1"/>
  <c r="AB68" i="1" s="1"/>
  <c r="AC68" i="1" s="1"/>
  <c r="AD68" i="1" s="1"/>
  <c r="AA69" i="1"/>
  <c r="AB69" i="1" s="1"/>
  <c r="AC69" i="1" s="1"/>
  <c r="AD69" i="1" s="1"/>
  <c r="AA70" i="1"/>
  <c r="AB70" i="1" s="1"/>
  <c r="AC70" i="1" s="1"/>
  <c r="AD70" i="1" s="1"/>
  <c r="AA71" i="1"/>
  <c r="AB71" i="1" s="1"/>
  <c r="AC71" i="1" s="1"/>
  <c r="AD71" i="1" s="1"/>
  <c r="AA72" i="1"/>
  <c r="AB72" i="1" s="1"/>
  <c r="AC72" i="1" s="1"/>
  <c r="AD72" i="1" s="1"/>
  <c r="AA73" i="1"/>
  <c r="AB73" i="1" s="1"/>
  <c r="AC73" i="1" s="1"/>
  <c r="AD73" i="1" s="1"/>
  <c r="AA74" i="1"/>
  <c r="AB74" i="1" s="1"/>
  <c r="AC74" i="1" s="1"/>
  <c r="AD74" i="1" s="1"/>
  <c r="AA75" i="1"/>
  <c r="AB75" i="1" s="1"/>
  <c r="AC75" i="1" s="1"/>
  <c r="AD75" i="1" s="1"/>
  <c r="AA76" i="1"/>
  <c r="AB76" i="1" s="1"/>
  <c r="AC76" i="1" s="1"/>
  <c r="AD76" i="1" s="1"/>
  <c r="AA77" i="1"/>
  <c r="AB77" i="1" s="1"/>
  <c r="AC77" i="1" s="1"/>
  <c r="AD77" i="1" s="1"/>
  <c r="AA78" i="1"/>
  <c r="AB78" i="1" s="1"/>
  <c r="AC78" i="1" s="1"/>
  <c r="AD78" i="1" s="1"/>
  <c r="AA79" i="1"/>
  <c r="AB79" i="1" s="1"/>
  <c r="AC79" i="1" s="1"/>
  <c r="AD79" i="1" s="1"/>
  <c r="AA80" i="1"/>
  <c r="AB80" i="1" s="1"/>
  <c r="AC80" i="1" s="1"/>
  <c r="AD80" i="1" s="1"/>
  <c r="AA81" i="1"/>
  <c r="AB81" i="1" s="1"/>
  <c r="AC81" i="1" s="1"/>
  <c r="AD81" i="1" s="1"/>
  <c r="AA82" i="1"/>
  <c r="AB82" i="1" s="1"/>
  <c r="AC82" i="1" s="1"/>
  <c r="AD82" i="1" s="1"/>
  <c r="AA83" i="1"/>
  <c r="AB83" i="1" s="1"/>
  <c r="AC83" i="1" s="1"/>
  <c r="AD83" i="1" s="1"/>
  <c r="AA84" i="1"/>
  <c r="AB84" i="1" s="1"/>
  <c r="AC84" i="1" s="1"/>
  <c r="AD84" i="1" s="1"/>
  <c r="AA85" i="1"/>
  <c r="AB85" i="1" s="1"/>
  <c r="AC85" i="1" s="1"/>
  <c r="AD85" i="1" s="1"/>
  <c r="AA86" i="1"/>
  <c r="AB86" i="1" s="1"/>
  <c r="AC86" i="1" s="1"/>
  <c r="AD86" i="1" s="1"/>
  <c r="AA87" i="1"/>
  <c r="AB87" i="1" s="1"/>
  <c r="AC87" i="1" s="1"/>
  <c r="AD87" i="1" s="1"/>
  <c r="AA88" i="1"/>
  <c r="AB88" i="1" s="1"/>
  <c r="AC88" i="1" s="1"/>
  <c r="AD88" i="1" s="1"/>
  <c r="AA89" i="1"/>
  <c r="AB89" i="1" s="1"/>
  <c r="AC89" i="1" s="1"/>
  <c r="AD89" i="1" s="1"/>
  <c r="AA90" i="1"/>
  <c r="AB90" i="1" s="1"/>
  <c r="AC90" i="1" s="1"/>
  <c r="AD90" i="1" s="1"/>
  <c r="AA91" i="1"/>
  <c r="AB91" i="1" s="1"/>
  <c r="AC91" i="1" s="1"/>
  <c r="AD91" i="1" s="1"/>
  <c r="AA92" i="1"/>
  <c r="AB92" i="1" s="1"/>
  <c r="AC92" i="1" s="1"/>
  <c r="AD92" i="1" s="1"/>
  <c r="AA93" i="1"/>
  <c r="AB93" i="1" s="1"/>
  <c r="AC93" i="1" s="1"/>
  <c r="AD93" i="1" s="1"/>
  <c r="AA94" i="1"/>
  <c r="AB94" i="1" s="1"/>
  <c r="AC94" i="1" s="1"/>
  <c r="AD94" i="1" s="1"/>
  <c r="AA95" i="1"/>
  <c r="AB95" i="1" s="1"/>
  <c r="AC95" i="1" s="1"/>
  <c r="AD95" i="1" s="1"/>
  <c r="AA96" i="1"/>
  <c r="AB96" i="1" s="1"/>
  <c r="AC96" i="1" s="1"/>
  <c r="AD96" i="1" s="1"/>
  <c r="AA97" i="1"/>
  <c r="AB97" i="1" s="1"/>
  <c r="AC97" i="1" s="1"/>
  <c r="AD97" i="1" s="1"/>
  <c r="AA98" i="1"/>
  <c r="AB98" i="1" s="1"/>
  <c r="AC98" i="1" s="1"/>
  <c r="AD98" i="1" s="1"/>
  <c r="AA99" i="1"/>
  <c r="AB99" i="1" s="1"/>
  <c r="AC99" i="1" s="1"/>
  <c r="AD99" i="1" s="1"/>
  <c r="AA100" i="1"/>
  <c r="AB100" i="1" s="1"/>
  <c r="AC100" i="1" s="1"/>
  <c r="AD100" i="1" s="1"/>
  <c r="AA101" i="1"/>
  <c r="AB101" i="1" s="1"/>
  <c r="AC101" i="1" s="1"/>
  <c r="AD101" i="1" s="1"/>
  <c r="AA102" i="1"/>
  <c r="AB102" i="1" s="1"/>
  <c r="AC102" i="1" s="1"/>
  <c r="AD102" i="1" s="1"/>
  <c r="AA103" i="1"/>
  <c r="AB103" i="1" s="1"/>
  <c r="AC103" i="1" s="1"/>
  <c r="AD103" i="1" s="1"/>
  <c r="AA104" i="1"/>
  <c r="AB104" i="1" s="1"/>
  <c r="AC104" i="1" s="1"/>
  <c r="AD104" i="1" s="1"/>
  <c r="AA105" i="1"/>
  <c r="AB105" i="1" s="1"/>
  <c r="AC105" i="1" s="1"/>
  <c r="AD105" i="1" s="1"/>
  <c r="AA106" i="1"/>
  <c r="AB106" i="1" s="1"/>
  <c r="AC106" i="1" s="1"/>
  <c r="AD106" i="1" s="1"/>
  <c r="AA107" i="1"/>
  <c r="AB107" i="1" s="1"/>
  <c r="AC107" i="1" s="1"/>
  <c r="AD107" i="1" s="1"/>
  <c r="AA108" i="1"/>
  <c r="AB108" i="1" s="1"/>
  <c r="AC108" i="1" s="1"/>
  <c r="AD108" i="1" s="1"/>
  <c r="AA109" i="1"/>
  <c r="AB109" i="1" s="1"/>
  <c r="AC109" i="1" s="1"/>
  <c r="AD109" i="1" s="1"/>
  <c r="AA110" i="1"/>
  <c r="AB110" i="1" s="1"/>
  <c r="AC110" i="1" s="1"/>
  <c r="AD110" i="1" s="1"/>
  <c r="AA111" i="1"/>
  <c r="AB111" i="1" s="1"/>
  <c r="AC111" i="1" s="1"/>
  <c r="AD111" i="1" s="1"/>
  <c r="AA112" i="1"/>
  <c r="AB112" i="1" s="1"/>
  <c r="AC112" i="1" s="1"/>
  <c r="AD112" i="1" s="1"/>
  <c r="AA113" i="1"/>
  <c r="AB113" i="1" s="1"/>
  <c r="AC113" i="1" s="1"/>
  <c r="AD113" i="1" s="1"/>
  <c r="AA114" i="1"/>
  <c r="AB114" i="1" s="1"/>
  <c r="AC114" i="1" s="1"/>
  <c r="AD114" i="1" s="1"/>
  <c r="AA115" i="1"/>
  <c r="AB115" i="1" s="1"/>
  <c r="AC115" i="1" s="1"/>
  <c r="AD115" i="1" s="1"/>
  <c r="AA116" i="1"/>
  <c r="AB116" i="1" s="1"/>
  <c r="AC116" i="1" s="1"/>
  <c r="AD116" i="1" s="1"/>
  <c r="AA117" i="1"/>
  <c r="AB117" i="1" s="1"/>
  <c r="AC117" i="1" s="1"/>
  <c r="AD117" i="1" s="1"/>
  <c r="AA118" i="1"/>
  <c r="AB118" i="1" s="1"/>
  <c r="AC118" i="1" s="1"/>
  <c r="AD118" i="1" s="1"/>
  <c r="AA119" i="1"/>
  <c r="AB119" i="1" s="1"/>
  <c r="AC119" i="1" s="1"/>
  <c r="AD119" i="1" s="1"/>
  <c r="AA120" i="1"/>
  <c r="AB120" i="1" s="1"/>
  <c r="AC120" i="1" s="1"/>
  <c r="AD120" i="1" s="1"/>
  <c r="AA121" i="1"/>
  <c r="AB121" i="1" s="1"/>
  <c r="AC121" i="1" s="1"/>
  <c r="AD121" i="1" s="1"/>
  <c r="AA122" i="1"/>
  <c r="AB122" i="1" s="1"/>
  <c r="AC122" i="1" s="1"/>
  <c r="AD122" i="1" s="1"/>
  <c r="AA123" i="1"/>
  <c r="AB123" i="1" s="1"/>
  <c r="AC123" i="1" s="1"/>
  <c r="AD123" i="1" s="1"/>
  <c r="AA124" i="1"/>
  <c r="AB124" i="1" s="1"/>
  <c r="AC124" i="1" s="1"/>
  <c r="AD124" i="1" s="1"/>
  <c r="AA125" i="1"/>
  <c r="AB125" i="1" s="1"/>
  <c r="AC125" i="1" s="1"/>
  <c r="AD125" i="1" s="1"/>
  <c r="AA126" i="1"/>
  <c r="AB126" i="1" s="1"/>
  <c r="AC126" i="1" s="1"/>
  <c r="AD126" i="1" s="1"/>
  <c r="AA127" i="1"/>
  <c r="AB127" i="1" s="1"/>
  <c r="AC127" i="1" s="1"/>
  <c r="AD127" i="1" s="1"/>
  <c r="AA128" i="1"/>
  <c r="AB128" i="1" s="1"/>
  <c r="AC128" i="1" s="1"/>
  <c r="AD128" i="1" s="1"/>
  <c r="AA129" i="1"/>
  <c r="AB129" i="1" s="1"/>
  <c r="AC129" i="1" s="1"/>
  <c r="AD129" i="1" s="1"/>
  <c r="AA130" i="1"/>
  <c r="AB130" i="1" s="1"/>
  <c r="AC130" i="1" s="1"/>
  <c r="AD130" i="1" s="1"/>
  <c r="AA131" i="1"/>
  <c r="AB131" i="1" s="1"/>
  <c r="AC131" i="1" s="1"/>
  <c r="AD131" i="1" s="1"/>
  <c r="AA132" i="1"/>
  <c r="AB132" i="1" s="1"/>
  <c r="AC132" i="1" s="1"/>
  <c r="AD132" i="1" s="1"/>
  <c r="AA133" i="1"/>
  <c r="AB133" i="1" s="1"/>
  <c r="AC133" i="1" s="1"/>
  <c r="AD133" i="1" s="1"/>
  <c r="AA134" i="1"/>
  <c r="AB134" i="1" s="1"/>
  <c r="AC134" i="1" s="1"/>
  <c r="AD134" i="1" s="1"/>
  <c r="AA135" i="1"/>
  <c r="AB135" i="1" s="1"/>
  <c r="AC135" i="1" s="1"/>
  <c r="AD135" i="1" s="1"/>
  <c r="AA136" i="1"/>
  <c r="AB136" i="1" s="1"/>
  <c r="AC136" i="1" s="1"/>
  <c r="AD136" i="1" s="1"/>
  <c r="AA137" i="1"/>
  <c r="AB137" i="1" s="1"/>
  <c r="AC137" i="1" s="1"/>
  <c r="AD137" i="1" s="1"/>
  <c r="AA138" i="1"/>
  <c r="AB138" i="1" s="1"/>
  <c r="AC138" i="1" s="1"/>
  <c r="AD138" i="1" s="1"/>
  <c r="AA139" i="1"/>
  <c r="AB139" i="1" s="1"/>
  <c r="AC139" i="1" s="1"/>
  <c r="AD139" i="1" s="1"/>
  <c r="AA140" i="1"/>
  <c r="AB140" i="1" s="1"/>
  <c r="AC140" i="1" s="1"/>
  <c r="AD140" i="1" s="1"/>
  <c r="AA141" i="1"/>
  <c r="AB141" i="1" s="1"/>
  <c r="AC141" i="1" s="1"/>
  <c r="AD141" i="1" s="1"/>
  <c r="AA142" i="1"/>
  <c r="AB142" i="1" s="1"/>
  <c r="AC142" i="1" s="1"/>
  <c r="AD142" i="1" s="1"/>
  <c r="AA143" i="1"/>
  <c r="AB143" i="1" s="1"/>
  <c r="AC143" i="1" s="1"/>
  <c r="AD143" i="1" s="1"/>
  <c r="AA144" i="1"/>
  <c r="AB144" i="1" s="1"/>
  <c r="AC144" i="1" s="1"/>
  <c r="AD144" i="1" s="1"/>
  <c r="AA145" i="1"/>
  <c r="AB145" i="1" s="1"/>
  <c r="AC145" i="1" s="1"/>
  <c r="AD145" i="1" s="1"/>
  <c r="AA146" i="1"/>
  <c r="AB146" i="1" s="1"/>
  <c r="AC146" i="1" s="1"/>
  <c r="AD146" i="1" s="1"/>
  <c r="AA147" i="1"/>
  <c r="AB147" i="1" s="1"/>
  <c r="AC147" i="1" s="1"/>
  <c r="AD147" i="1" s="1"/>
  <c r="AA148" i="1"/>
  <c r="AB148" i="1" s="1"/>
  <c r="AC148" i="1" s="1"/>
  <c r="AD148" i="1" s="1"/>
  <c r="AA149" i="1"/>
  <c r="AB149" i="1" s="1"/>
  <c r="AC149" i="1" s="1"/>
  <c r="AD149" i="1" s="1"/>
  <c r="AA150" i="1"/>
  <c r="AB150" i="1" s="1"/>
  <c r="AC150" i="1" s="1"/>
  <c r="AD150" i="1" s="1"/>
  <c r="AA151" i="1"/>
  <c r="AB151" i="1" s="1"/>
  <c r="AC151" i="1" s="1"/>
  <c r="AD151" i="1" s="1"/>
  <c r="AA152" i="1"/>
  <c r="AB152" i="1" s="1"/>
  <c r="AC152" i="1" s="1"/>
  <c r="AD152" i="1" s="1"/>
  <c r="AA153" i="1"/>
  <c r="AB153" i="1" s="1"/>
  <c r="AC153" i="1" s="1"/>
  <c r="AD153" i="1" s="1"/>
  <c r="AA154" i="1"/>
  <c r="AB154" i="1" s="1"/>
  <c r="AC154" i="1" s="1"/>
  <c r="AD154" i="1" s="1"/>
  <c r="AA155" i="1"/>
  <c r="AB155" i="1" s="1"/>
  <c r="AC155" i="1" s="1"/>
  <c r="AD155" i="1" s="1"/>
  <c r="AA156" i="1"/>
  <c r="AB156" i="1" s="1"/>
  <c r="AC156" i="1" s="1"/>
  <c r="AD156" i="1" s="1"/>
  <c r="AA157" i="1"/>
  <c r="AB157" i="1" s="1"/>
  <c r="AC157" i="1" s="1"/>
  <c r="AD157" i="1" s="1"/>
  <c r="AA158" i="1"/>
  <c r="AB158" i="1" s="1"/>
  <c r="AC158" i="1" s="1"/>
  <c r="AD158" i="1" s="1"/>
  <c r="AA159" i="1"/>
  <c r="AB159" i="1" s="1"/>
  <c r="AC159" i="1" s="1"/>
  <c r="AD159" i="1" s="1"/>
  <c r="AA160" i="1"/>
  <c r="AB160" i="1" s="1"/>
  <c r="AC160" i="1" s="1"/>
  <c r="AD160" i="1" s="1"/>
  <c r="AA161" i="1"/>
  <c r="AB161" i="1" s="1"/>
  <c r="AC161" i="1" s="1"/>
  <c r="AD161" i="1" s="1"/>
  <c r="AA162" i="1"/>
  <c r="AB162" i="1" s="1"/>
  <c r="AC162" i="1" s="1"/>
  <c r="AD162" i="1" s="1"/>
  <c r="AA163" i="1"/>
  <c r="AB163" i="1" s="1"/>
  <c r="AC163" i="1" s="1"/>
  <c r="AD163" i="1" s="1"/>
  <c r="AA164" i="1"/>
  <c r="AB164" i="1" s="1"/>
  <c r="AC164" i="1" s="1"/>
  <c r="AD164" i="1" s="1"/>
  <c r="AA165" i="1"/>
  <c r="AB165" i="1" s="1"/>
  <c r="AC165" i="1" s="1"/>
  <c r="AD165" i="1" s="1"/>
  <c r="AA166" i="1"/>
  <c r="AB166" i="1" s="1"/>
  <c r="AC166" i="1" s="1"/>
  <c r="AD166" i="1" s="1"/>
  <c r="AA167" i="1"/>
  <c r="AB167" i="1" s="1"/>
  <c r="AC167" i="1" s="1"/>
  <c r="AD167" i="1" s="1"/>
  <c r="AA168" i="1"/>
  <c r="AB168" i="1" s="1"/>
  <c r="AC168" i="1" s="1"/>
  <c r="AD168" i="1" s="1"/>
  <c r="AA169" i="1"/>
  <c r="AB169" i="1" s="1"/>
  <c r="AC169" i="1" s="1"/>
  <c r="AD169" i="1" s="1"/>
  <c r="AA170" i="1"/>
  <c r="AB170" i="1" s="1"/>
  <c r="AC170" i="1" s="1"/>
  <c r="AD170" i="1" s="1"/>
  <c r="AA171" i="1"/>
  <c r="AB171" i="1" s="1"/>
  <c r="AC171" i="1" s="1"/>
  <c r="AD171" i="1" s="1"/>
  <c r="AA172" i="1"/>
  <c r="AB172" i="1" s="1"/>
  <c r="AC172" i="1" s="1"/>
  <c r="AD172" i="1" s="1"/>
  <c r="AA173" i="1"/>
  <c r="AB173" i="1" s="1"/>
  <c r="AC173" i="1" s="1"/>
  <c r="AD173" i="1" s="1"/>
  <c r="AA174" i="1"/>
  <c r="AB174" i="1" s="1"/>
  <c r="AC174" i="1" s="1"/>
  <c r="AD174" i="1" s="1"/>
  <c r="AA175" i="1"/>
  <c r="AB175" i="1" s="1"/>
  <c r="AC175" i="1" s="1"/>
  <c r="AD175" i="1" s="1"/>
  <c r="AA176" i="1"/>
  <c r="AB176" i="1" s="1"/>
  <c r="AC176" i="1" s="1"/>
  <c r="AD176" i="1" s="1"/>
  <c r="AA177" i="1"/>
  <c r="AB177" i="1" s="1"/>
  <c r="AC177" i="1" s="1"/>
  <c r="AD177" i="1" s="1"/>
  <c r="AA178" i="1"/>
  <c r="AB178" i="1" s="1"/>
  <c r="AC178" i="1" s="1"/>
  <c r="AD178" i="1" s="1"/>
  <c r="AA179" i="1"/>
  <c r="AB179" i="1" s="1"/>
  <c r="AC179" i="1" s="1"/>
  <c r="AD179" i="1" s="1"/>
  <c r="AA180" i="1"/>
  <c r="AB180" i="1" s="1"/>
  <c r="AC180" i="1" s="1"/>
  <c r="AD180" i="1" s="1"/>
  <c r="AA181" i="1"/>
  <c r="AB181" i="1" s="1"/>
  <c r="AC181" i="1" s="1"/>
  <c r="AD181" i="1" s="1"/>
  <c r="AA182" i="1"/>
  <c r="AB182" i="1" s="1"/>
  <c r="AC182" i="1" s="1"/>
  <c r="AD182" i="1" s="1"/>
  <c r="AA183" i="1"/>
  <c r="AB183" i="1" s="1"/>
  <c r="AC183" i="1" s="1"/>
  <c r="AD183" i="1" s="1"/>
  <c r="AA184" i="1"/>
  <c r="AB184" i="1" s="1"/>
  <c r="AC184" i="1" s="1"/>
  <c r="AD184" i="1" s="1"/>
  <c r="AA185" i="1"/>
  <c r="AB185" i="1" s="1"/>
  <c r="AC185" i="1" s="1"/>
  <c r="AD185" i="1" s="1"/>
  <c r="AA186" i="1"/>
  <c r="AB186" i="1" s="1"/>
  <c r="AC186" i="1" s="1"/>
  <c r="AD186" i="1" s="1"/>
  <c r="AA187" i="1"/>
  <c r="AB187" i="1" s="1"/>
  <c r="AC187" i="1" s="1"/>
  <c r="AD187" i="1" s="1"/>
  <c r="AA188" i="1"/>
  <c r="AB188" i="1" s="1"/>
  <c r="AC188" i="1" s="1"/>
  <c r="AD188" i="1" s="1"/>
  <c r="AA189" i="1"/>
  <c r="AB189" i="1" s="1"/>
  <c r="AC189" i="1" s="1"/>
  <c r="AD189" i="1" s="1"/>
  <c r="AA190" i="1"/>
  <c r="AB190" i="1" s="1"/>
  <c r="AC190" i="1" s="1"/>
  <c r="AD190" i="1" s="1"/>
  <c r="AA191" i="1"/>
  <c r="AB191" i="1" s="1"/>
  <c r="AC191" i="1" s="1"/>
  <c r="AD191" i="1" s="1"/>
  <c r="AA192" i="1"/>
  <c r="AB192" i="1" s="1"/>
  <c r="AC192" i="1" s="1"/>
  <c r="AD192" i="1" s="1"/>
  <c r="AA193" i="1"/>
  <c r="AB193" i="1" s="1"/>
  <c r="AC193" i="1" s="1"/>
  <c r="AD193" i="1" s="1"/>
  <c r="AA194" i="1"/>
  <c r="AB194" i="1" s="1"/>
  <c r="AC194" i="1" s="1"/>
  <c r="AD194" i="1" s="1"/>
  <c r="AA195" i="1"/>
  <c r="AB195" i="1" s="1"/>
  <c r="AC195" i="1" s="1"/>
  <c r="AD195" i="1" s="1"/>
  <c r="AA196" i="1"/>
  <c r="AB196" i="1" s="1"/>
  <c r="AC196" i="1" s="1"/>
  <c r="AD196" i="1" s="1"/>
  <c r="AA197" i="1"/>
  <c r="AB197" i="1" s="1"/>
  <c r="AC197" i="1" s="1"/>
  <c r="AD197" i="1" s="1"/>
  <c r="AA198" i="1"/>
  <c r="AB198" i="1" s="1"/>
  <c r="AC198" i="1" s="1"/>
  <c r="AD198" i="1" s="1"/>
  <c r="AA199" i="1"/>
  <c r="AB199" i="1" s="1"/>
  <c r="AC199" i="1" s="1"/>
  <c r="AD199" i="1" s="1"/>
  <c r="AA200" i="1"/>
  <c r="AB200" i="1" s="1"/>
  <c r="AC200" i="1" s="1"/>
  <c r="AD200" i="1" s="1"/>
  <c r="AA201" i="1"/>
  <c r="AB201" i="1" s="1"/>
  <c r="AC201" i="1" s="1"/>
  <c r="AD201" i="1" s="1"/>
  <c r="AA202" i="1"/>
  <c r="AB202" i="1" s="1"/>
  <c r="AC202" i="1" s="1"/>
  <c r="AD202" i="1" s="1"/>
  <c r="AA203" i="1"/>
  <c r="AB203" i="1" s="1"/>
  <c r="AC203" i="1" s="1"/>
  <c r="AD203" i="1" s="1"/>
  <c r="AA204" i="1"/>
  <c r="AB204" i="1" s="1"/>
  <c r="AC204" i="1" s="1"/>
  <c r="AD204" i="1" s="1"/>
  <c r="AA205" i="1"/>
  <c r="AB205" i="1" s="1"/>
  <c r="AC205" i="1" s="1"/>
  <c r="AD205" i="1" s="1"/>
  <c r="AA206" i="1"/>
  <c r="AB206" i="1" s="1"/>
  <c r="AC206" i="1" s="1"/>
  <c r="AD206" i="1" s="1"/>
  <c r="AA207" i="1"/>
  <c r="AB207" i="1" s="1"/>
  <c r="AC207" i="1" s="1"/>
  <c r="AD207" i="1" s="1"/>
  <c r="AA208" i="1"/>
  <c r="AB208" i="1" s="1"/>
  <c r="AC208" i="1" s="1"/>
  <c r="AD208" i="1" s="1"/>
  <c r="AA209" i="1"/>
  <c r="AB209" i="1" s="1"/>
  <c r="AC209" i="1" s="1"/>
  <c r="AD209" i="1" s="1"/>
  <c r="AA210" i="1"/>
  <c r="AB210" i="1" s="1"/>
  <c r="AC210" i="1" s="1"/>
  <c r="AD210" i="1" s="1"/>
  <c r="AA211" i="1"/>
  <c r="AB211" i="1" s="1"/>
  <c r="AC211" i="1" s="1"/>
  <c r="AD211" i="1" s="1"/>
  <c r="AA212" i="1"/>
  <c r="AB212" i="1" s="1"/>
  <c r="AC212" i="1" s="1"/>
  <c r="AD212" i="1" s="1"/>
  <c r="AA213" i="1"/>
  <c r="AB213" i="1" s="1"/>
  <c r="AC213" i="1" s="1"/>
  <c r="AD213" i="1" s="1"/>
  <c r="AA214" i="1"/>
  <c r="AB214" i="1" s="1"/>
  <c r="AC214" i="1" s="1"/>
  <c r="AD214" i="1" s="1"/>
  <c r="AA215" i="1"/>
  <c r="AB215" i="1" s="1"/>
  <c r="AC215" i="1" s="1"/>
  <c r="AD215" i="1" s="1"/>
  <c r="AA216" i="1"/>
  <c r="AB216" i="1" s="1"/>
  <c r="AC216" i="1" s="1"/>
  <c r="AD216" i="1" s="1"/>
  <c r="AA217" i="1"/>
  <c r="AB217" i="1" s="1"/>
  <c r="AC217" i="1" s="1"/>
  <c r="AD217" i="1" s="1"/>
  <c r="AA218" i="1"/>
  <c r="AB218" i="1" s="1"/>
  <c r="AC218" i="1" s="1"/>
  <c r="AD218" i="1" s="1"/>
  <c r="AA219" i="1"/>
  <c r="AB219" i="1" s="1"/>
  <c r="AC219" i="1" s="1"/>
  <c r="AD219" i="1" s="1"/>
  <c r="AA220" i="1"/>
  <c r="AB220" i="1" s="1"/>
  <c r="AC220" i="1" s="1"/>
  <c r="AD220" i="1" s="1"/>
  <c r="AA221" i="1"/>
  <c r="AB221" i="1" s="1"/>
  <c r="AC221" i="1" s="1"/>
  <c r="AD221" i="1" s="1"/>
  <c r="AA222" i="1"/>
  <c r="AB222" i="1" s="1"/>
  <c r="AC222" i="1" s="1"/>
  <c r="AD222" i="1" s="1"/>
  <c r="AA223" i="1"/>
  <c r="AB223" i="1" s="1"/>
  <c r="AC223" i="1" s="1"/>
  <c r="AD223" i="1" s="1"/>
  <c r="AA224" i="1"/>
  <c r="AB224" i="1" s="1"/>
  <c r="AC224" i="1" s="1"/>
  <c r="AD224" i="1" s="1"/>
  <c r="AA225" i="1"/>
  <c r="AB225" i="1" s="1"/>
  <c r="AC225" i="1" s="1"/>
  <c r="AD225" i="1" s="1"/>
  <c r="AA226" i="1"/>
  <c r="AB226" i="1" s="1"/>
  <c r="AC226" i="1" s="1"/>
  <c r="AD226" i="1" s="1"/>
  <c r="AA227" i="1"/>
  <c r="AB227" i="1" s="1"/>
  <c r="AC227" i="1" s="1"/>
  <c r="AD227" i="1" s="1"/>
  <c r="AA228" i="1"/>
  <c r="AB228" i="1" s="1"/>
  <c r="AC228" i="1" s="1"/>
  <c r="AD228" i="1" s="1"/>
  <c r="AA229" i="1"/>
  <c r="AB229" i="1" s="1"/>
  <c r="AC229" i="1" s="1"/>
  <c r="AD229" i="1" s="1"/>
  <c r="AA230" i="1"/>
  <c r="AB230" i="1" s="1"/>
  <c r="AC230" i="1" s="1"/>
  <c r="AD230" i="1" s="1"/>
  <c r="AA231" i="1"/>
  <c r="AB231" i="1" s="1"/>
  <c r="AC231" i="1" s="1"/>
  <c r="AD231" i="1" s="1"/>
  <c r="AA232" i="1"/>
  <c r="AB232" i="1" s="1"/>
  <c r="AC232" i="1" s="1"/>
  <c r="AD232" i="1" s="1"/>
  <c r="AA233" i="1"/>
  <c r="AB233" i="1" s="1"/>
  <c r="AC233" i="1" s="1"/>
  <c r="AD233" i="1" s="1"/>
  <c r="AA234" i="1"/>
  <c r="AB234" i="1" s="1"/>
  <c r="AC234" i="1" s="1"/>
  <c r="AD234" i="1" s="1"/>
  <c r="AA235" i="1"/>
  <c r="AB235" i="1" s="1"/>
  <c r="AC235" i="1" s="1"/>
  <c r="AD235" i="1" s="1"/>
  <c r="AA236" i="1"/>
  <c r="AB236" i="1" s="1"/>
  <c r="AC236" i="1" s="1"/>
  <c r="AD236" i="1" s="1"/>
  <c r="AA237" i="1"/>
  <c r="AB237" i="1" s="1"/>
  <c r="AC237" i="1" s="1"/>
  <c r="AD237" i="1" s="1"/>
  <c r="AA238" i="1"/>
  <c r="AB238" i="1" s="1"/>
  <c r="AC238" i="1" s="1"/>
  <c r="AD238" i="1" s="1"/>
  <c r="AA2" i="1"/>
  <c r="AB2" i="1" s="1"/>
  <c r="AC2" i="1" s="1"/>
  <c r="AD2" i="1" s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" i="1"/>
  <c r="C14" i="15"/>
  <c r="C13" i="15"/>
  <c r="C12" i="15"/>
  <c r="C11" i="15"/>
  <c r="C14" i="12"/>
  <c r="C13" i="12"/>
  <c r="C12" i="12"/>
  <c r="C11" i="12"/>
  <c r="AF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dineshk</author>
  </authors>
  <commentList>
    <comment ref="B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dineshk:</t>
        </r>
        <r>
          <rPr>
            <sz val="9"/>
            <color indexed="81"/>
            <rFont val="Tahoma"/>
            <family val="2"/>
          </rPr>
          <t xml:space="preserve">
Age in Years</t>
        </r>
      </text>
    </comment>
    <comment ref="C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dineshk:</t>
        </r>
        <r>
          <rPr>
            <sz val="9"/>
            <color indexed="81"/>
            <rFont val="Tahoma"/>
            <family val="2"/>
          </rPr>
          <t xml:space="preserve">
M = Male
F = Femal</t>
        </r>
      </text>
    </comment>
    <comment ref="E1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dineshk:</t>
        </r>
        <r>
          <rPr>
            <sz val="9"/>
            <color indexed="81"/>
            <rFont val="Tahoma"/>
            <family val="2"/>
          </rPr>
          <t xml:space="preserve">
Key complaints at the time of admission</t>
        </r>
      </text>
    </comment>
    <comment ref="F1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dineshk:</t>
        </r>
        <r>
          <rPr>
            <sz val="9"/>
            <color indexed="81"/>
            <rFont val="Tahoma"/>
            <family val="2"/>
          </rPr>
          <t xml:space="preserve">
Body Weight in Kg</t>
        </r>
      </text>
    </comment>
    <comment ref="G1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dineshk:</t>
        </r>
        <r>
          <rPr>
            <sz val="9"/>
            <color indexed="81"/>
            <rFont val="Tahoma"/>
            <family val="2"/>
          </rPr>
          <t xml:space="preserve">
Body Height in cm</t>
        </r>
      </text>
    </comment>
  </commentList>
</comments>
</file>

<file path=xl/sharedStrings.xml><?xml version="1.0" encoding="utf-8"?>
<sst xmlns="http://schemas.openxmlformats.org/spreadsheetml/2006/main" count="2153" uniqueCount="176">
  <si>
    <t>SL.</t>
  </si>
  <si>
    <t>AGE</t>
  </si>
  <si>
    <t>GENDER</t>
  </si>
  <si>
    <t>MARITAL STATUS</t>
  </si>
  <si>
    <t>BODY WEIGHT</t>
  </si>
  <si>
    <t>BODY HEIGHT</t>
  </si>
  <si>
    <t>HR PULSE</t>
  </si>
  <si>
    <t>RR</t>
  </si>
  <si>
    <t>HB</t>
  </si>
  <si>
    <t>UREA</t>
  </si>
  <si>
    <t>CREATININE</t>
  </si>
  <si>
    <t>MODE OF ARRIVAL</t>
  </si>
  <si>
    <t>STATE AT THE TIME OF ARRIVAL</t>
  </si>
  <si>
    <t>TYPE OF ADMSN</t>
  </si>
  <si>
    <t>M</t>
  </si>
  <si>
    <t>MARRIED</t>
  </si>
  <si>
    <t>other- heart</t>
  </si>
  <si>
    <t>AMBULANCE</t>
  </si>
  <si>
    <t>ALERT</t>
  </si>
  <si>
    <t>EMERGENCY</t>
  </si>
  <si>
    <t>CAD-DVD</t>
  </si>
  <si>
    <t>CAD-TVD</t>
  </si>
  <si>
    <t>Diabetes2</t>
  </si>
  <si>
    <t>WALKED IN</t>
  </si>
  <si>
    <t>ELECTIVE</t>
  </si>
  <si>
    <t>hypertension1</t>
  </si>
  <si>
    <t>F</t>
  </si>
  <si>
    <t>RHD</t>
  </si>
  <si>
    <t>UNMARRIED</t>
  </si>
  <si>
    <t>hypertension3</t>
  </si>
  <si>
    <t>hypertension2</t>
  </si>
  <si>
    <t>Diabetes1</t>
  </si>
  <si>
    <t>CAD-SVD</t>
  </si>
  <si>
    <t>other- respiratory</t>
  </si>
  <si>
    <t>CONFUSED</t>
  </si>
  <si>
    <t/>
  </si>
  <si>
    <t>TRANSFERRED</t>
  </si>
  <si>
    <t>other-nervous</t>
  </si>
  <si>
    <t>Hypertension1</t>
  </si>
  <si>
    <t>other</t>
  </si>
  <si>
    <t>other-tertalogy</t>
  </si>
  <si>
    <t>ACHD</t>
  </si>
  <si>
    <t>OS-ASD</t>
  </si>
  <si>
    <t>PM-VSD</t>
  </si>
  <si>
    <t>CAD-VSD</t>
  </si>
  <si>
    <t>other-general</t>
  </si>
  <si>
    <t>Y</t>
  </si>
  <si>
    <t>N</t>
  </si>
  <si>
    <t>Male</t>
  </si>
  <si>
    <t>1. Data Description sheet: Provides data dictionary</t>
  </si>
  <si>
    <t>Data Code</t>
  </si>
  <si>
    <t>Description</t>
  </si>
  <si>
    <t>2. Raw data : Contains information about 248 patients</t>
  </si>
  <si>
    <t>Age of the patient</t>
  </si>
  <si>
    <t>Weight of the patient</t>
  </si>
  <si>
    <t>Height of the patient</t>
  </si>
  <si>
    <t>Pulse of patient at the time of admission</t>
  </si>
  <si>
    <t>Respiratory rate of patient</t>
  </si>
  <si>
    <t>Hemoglobin count of patient</t>
  </si>
  <si>
    <t>Urea levels of patient</t>
  </si>
  <si>
    <t>Creatinine levels of patient</t>
  </si>
  <si>
    <t>Married</t>
  </si>
  <si>
    <t>Un Married</t>
  </si>
  <si>
    <t>Female</t>
  </si>
  <si>
    <t>Diabetes1 (Only Diabetes)</t>
  </si>
  <si>
    <t>Diabetes2 (Diabetes and Hypertension)</t>
  </si>
  <si>
    <t>Other (cold, loose motions, jaundice etc)</t>
  </si>
  <si>
    <t>Ambulance</t>
  </si>
  <si>
    <t>Transferred</t>
  </si>
  <si>
    <t>Walked In</t>
  </si>
  <si>
    <t>Alert</t>
  </si>
  <si>
    <t>Confused</t>
  </si>
  <si>
    <t>Elective</t>
  </si>
  <si>
    <t>Emergency</t>
  </si>
  <si>
    <t>Actual cost incurred by the hospital</t>
  </si>
  <si>
    <t>Number of days patient stayed in the hospital</t>
  </si>
  <si>
    <t>Number of days patient stayed in the ICU</t>
  </si>
  <si>
    <t>Number of days patient stayed in the ward</t>
  </si>
  <si>
    <t>Any implant done on the patient</t>
  </si>
  <si>
    <t>Total cost of all the implants done on the patient if any</t>
  </si>
  <si>
    <t>Marital Status of the patient:</t>
  </si>
  <si>
    <t>Gender code for patient:</t>
  </si>
  <si>
    <t>Code given to the past medical history of the patient:</t>
  </si>
  <si>
    <t>Way in which the patient arrived the hospital:</t>
  </si>
  <si>
    <t>State in which the patient arrived:</t>
  </si>
  <si>
    <t>Type of admission for the patient:</t>
  </si>
  <si>
    <t>Codes given to the key complaints faced by the patient:</t>
  </si>
  <si>
    <t>Hypertension1 (Only Hypertension)</t>
  </si>
  <si>
    <t>Hypertension2 (Hypertension, DM)</t>
  </si>
  <si>
    <t>Hypertension3 (Hypertension, Anxiety, depression, chest pain)</t>
  </si>
  <si>
    <t>KEY COMPLAINTS -CODE</t>
  </si>
  <si>
    <t>BP -HIGH</t>
  </si>
  <si>
    <t>BP-LOW</t>
  </si>
  <si>
    <t>PAST MEDICAL HISTORY CODE</t>
  </si>
  <si>
    <t xml:space="preserve">TOTAL COST TO HOSPITAL </t>
  </si>
  <si>
    <t>TOTAL LENGTH OF STAY</t>
  </si>
  <si>
    <t>LENGTH OF STAY - ICU</t>
  </si>
  <si>
    <t>LENGTH OF STAY- WARD</t>
  </si>
  <si>
    <t>IMPLANT USED (Y/N)</t>
  </si>
  <si>
    <t>COST OF IMPLANT</t>
  </si>
  <si>
    <t>High BP of patient (Systolic)</t>
  </si>
  <si>
    <t>Low BP of patient (Diastolic)</t>
  </si>
  <si>
    <t>KEY COMPLAINTS CODE</t>
  </si>
  <si>
    <t>BP-HIGH</t>
  </si>
  <si>
    <t>TYPE OF ADMISSION</t>
  </si>
  <si>
    <t>TOTAL COST TO HOSPITAL</t>
  </si>
  <si>
    <t>LENGTH OF STAY-ICU</t>
  </si>
  <si>
    <t>LENGTH OF STAY-WARD</t>
  </si>
  <si>
    <t>This file has the following sheets</t>
  </si>
  <si>
    <t>BMI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</si>
  <si>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</si>
  <si>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</si>
  <si>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</si>
  <si>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</si>
  <si>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</si>
  <si>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</si>
  <si>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</si>
  <si>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</si>
  <si>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</si>
  <si>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</si>
  <si>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</si>
  <si>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</si>
  <si>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</si>
  <si>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</si>
  <si>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</si>
  <si>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</si>
  <si>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</si>
  <si>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</si>
  <si>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</si>
  <si>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</si>
  <si>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</si>
  <si>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</si>
  <si>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</si>
  <si>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</si>
  <si>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</si>
  <si>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 xml:space="preserve">Predicted TOTAL COST TO HOSPITAL </t>
  </si>
  <si>
    <t>Residuals</t>
  </si>
  <si>
    <t>PROBABILITY OUTPUT</t>
  </si>
  <si>
    <t>Percentile</t>
  </si>
  <si>
    <t>Predicted TOTAL LENGTH OF STAY</t>
  </si>
  <si>
    <t>Predicted LENGTH OF STAY - ICU</t>
  </si>
  <si>
    <t>Binary Medical condition (0/1)</t>
  </si>
  <si>
    <t>b0</t>
  </si>
  <si>
    <t>b1</t>
  </si>
  <si>
    <t>logit</t>
  </si>
  <si>
    <t>e^logit</t>
  </si>
  <si>
    <t>probability</t>
  </si>
  <si>
    <t>log likelihood</t>
  </si>
  <si>
    <t>$AJ$6</t>
  </si>
  <si>
    <t>$AJ$7</t>
  </si>
  <si>
    <t>$AF$6</t>
  </si>
  <si>
    <t>Binary</t>
  </si>
  <si>
    <t>Created by Jeripity Venkata, Pruthvinath on 6/21/2022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</si>
  <si>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</si>
  <si>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</si>
  <si>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</si>
  <si>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</si>
  <si>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</si>
  <si>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</si>
  <si>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</si>
  <si>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 xml:space="preserve">Probability of </t>
  </si>
  <si>
    <t>categories of medical history</t>
  </si>
  <si>
    <t>Sum of TOTAL LENGTH OF STAY</t>
  </si>
  <si>
    <t>Row Labels</t>
  </si>
  <si>
    <t>Diabetes</t>
  </si>
  <si>
    <t>hypertension</t>
  </si>
  <si>
    <t>None</t>
  </si>
  <si>
    <t>Grand Total</t>
  </si>
  <si>
    <t>Category</t>
  </si>
  <si>
    <t>Count</t>
  </si>
  <si>
    <t>Total patients</t>
  </si>
  <si>
    <t>Average stay</t>
  </si>
  <si>
    <t>Column Labels</t>
  </si>
  <si>
    <t>Sum of LENGTH OF STAY - ICU</t>
  </si>
  <si>
    <t>AVERAGE</t>
  </si>
  <si>
    <t>Predicted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</si>
</sst>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"/>
  </numFmts>
  <fonts count="22">
    <font>
      <sz val="11"/>
      <color theme="1"/>
      <name val="Calibri"/>
      <family val="2"/>
      <scheme val="minor"/>
    </font>
    <font>
      <b/>
      <sz val="9"/>
      <color theme="1"/>
      <name val="Comic Sans MS"/>
      <family val="4"/>
    </font>
    <font>
      <sz val="9"/>
      <color theme="1"/>
      <name val="Comic Sans MS"/>
      <family val="4"/>
    </font>
    <font>
      <sz val="9"/>
      <name val="Comic Sans MS"/>
      <family val="4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name val="Courier"/>
      <family val="3"/>
    </font>
    <font>
      <sz val="1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omic Sans MS Bold"/>
    </font>
    <font>
      <b/>
      <sz val="11"/>
      <color theme="1"/>
      <name val="Comic Sans MS Bold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7">
    <xf numFmtId="0" fontId="0" fillId="0" borderId="0"/>
    <xf numFmtId="164" fontId="8" fillId="0" borderId="0"/>
    <xf numFmtId="0" fontId="7" fillId="0" borderId="0"/>
    <xf numFmtId="0" fontId="9" fillId="0" borderId="0"/>
    <xf numFmtId="0" fontId="9" fillId="0" borderId="0"/>
    <xf numFmtId="0" fontId="10" fillId="0" borderId="0"/>
    <xf numFmtId="0" fontId="11" fillId="0" borderId="0"/>
  </cellStyleXfs>
  <cellXfs count="75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0" fontId="0" fillId="0" borderId="1" xfId="0" applyBorder="1"/>
    <xf numFmtId="0" fontId="2" fillId="0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left" vertical="center" wrapText="1"/>
    </xf>
    <xf numFmtId="1" fontId="2" fillId="0" borderId="5" xfId="0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1" fontId="3" fillId="0" borderId="5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0" fillId="0" borderId="3" xfId="0" applyBorder="1" applyAlignment="1">
      <alignment horizontal="left" vertical="center" indent="1"/>
    </xf>
    <xf numFmtId="2" fontId="2" fillId="0" borderId="1" xfId="0" applyNumberFormat="1" applyFont="1" applyFill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7" xfId="0" applyBorder="1"/>
    <xf numFmtId="0" fontId="2" fillId="0" borderId="12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 wrapText="1"/>
    </xf>
    <xf numFmtId="1" fontId="2" fillId="0" borderId="12" xfId="0" applyNumberFormat="1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1" fontId="3" fillId="0" borderId="12" xfId="0" applyNumberFormat="1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8" xfId="0" applyBorder="1"/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1" fillId="2" borderId="13" xfId="0" applyFont="1" applyFill="1" applyBorder="1" applyAlignment="1">
      <alignment horizontal="center" vertical="center" wrapText="1"/>
    </xf>
    <xf numFmtId="0" fontId="0" fillId="0" borderId="0" xfId="0" applyFill="1" applyBorder="1" applyAlignment="1"/>
    <xf numFmtId="0" fontId="0" fillId="0" borderId="15" xfId="0" applyFill="1" applyBorder="1" applyAlignment="1"/>
    <xf numFmtId="0" fontId="0" fillId="0" borderId="16" xfId="0" applyFill="1" applyBorder="1" applyAlignment="1"/>
    <xf numFmtId="0" fontId="12" fillId="0" borderId="17" xfId="0" applyFont="1" applyFill="1" applyBorder="1" applyAlignment="1">
      <alignment horizontal="center"/>
    </xf>
    <xf numFmtId="0" fontId="12" fillId="0" borderId="17" xfId="0" applyFont="1" applyFill="1" applyBorder="1" applyAlignment="1">
      <alignment horizontal="centerContinuous"/>
    </xf>
    <xf numFmtId="0" fontId="13" fillId="3" borderId="15" xfId="0" applyFont="1" applyFill="1" applyBorder="1" applyAlignment="1"/>
    <xf numFmtId="0" fontId="1" fillId="2" borderId="0" xfId="0" applyFont="1" applyFill="1" applyBorder="1" applyAlignment="1">
      <alignment horizontal="center" vertical="center" wrapText="1"/>
    </xf>
    <xf numFmtId="0" fontId="14" fillId="4" borderId="18" xfId="0" applyFont="1" applyFill="1" applyBorder="1" applyAlignment="1">
      <alignment horizontal="left"/>
    </xf>
    <xf numFmtId="0" fontId="14" fillId="4" borderId="14" xfId="0" applyFont="1" applyFill="1" applyBorder="1" applyAlignment="1">
      <alignment horizontal="left"/>
    </xf>
    <xf numFmtId="0" fontId="15" fillId="5" borderId="0" xfId="0" applyFont="1" applyFill="1" applyBorder="1" applyAlignment="1">
      <alignment horizontal="left"/>
    </xf>
    <xf numFmtId="0" fontId="16" fillId="5" borderId="16" xfId="0" applyFont="1" applyFill="1" applyBorder="1" applyAlignment="1">
      <alignment horizontal="left"/>
    </xf>
    <xf numFmtId="0" fontId="15" fillId="5" borderId="15" xfId="0" applyFont="1" applyFill="1" applyBorder="1" applyAlignment="1">
      <alignment horizontal="left"/>
    </xf>
    <xf numFmtId="0" fontId="17" fillId="4" borderId="14" xfId="0" applyFont="1" applyFill="1" applyBorder="1" applyAlignment="1">
      <alignment horizontal="right"/>
    </xf>
    <xf numFmtId="0" fontId="17" fillId="4" borderId="18" xfId="0" applyFont="1" applyFill="1" applyBorder="1" applyAlignment="1">
      <alignment horizontal="right"/>
    </xf>
    <xf numFmtId="0" fontId="0" fillId="6" borderId="0" xfId="0" applyFill="1" applyBorder="1" applyAlignment="1"/>
    <xf numFmtId="0" fontId="18" fillId="0" borderId="0" xfId="0" applyFont="1" applyFill="1" applyBorder="1" applyAlignment="1">
      <alignment vertical="top" wrapText="1"/>
    </xf>
    <xf numFmtId="0" fontId="19" fillId="7" borderId="11" xfId="0" applyFont="1" applyFill="1" applyBorder="1" applyAlignment="1">
      <alignment horizontal="center" vertical="center" wrapText="1"/>
    </xf>
    <xf numFmtId="0" fontId="20" fillId="7" borderId="0" xfId="0" applyFont="1" applyFill="1" applyAlignment="1">
      <alignment wrapText="1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8" borderId="19" xfId="0" applyFont="1" applyFill="1" applyBorder="1"/>
    <xf numFmtId="0" fontId="21" fillId="9" borderId="19" xfId="0" applyFont="1" applyFill="1" applyBorder="1"/>
    <xf numFmtId="0" fontId="0" fillId="0" borderId="19" xfId="0" applyFont="1" applyBorder="1"/>
    <xf numFmtId="0" fontId="13" fillId="0" borderId="0" xfId="0" applyFont="1"/>
    <xf numFmtId="0" fontId="13" fillId="3" borderId="0" xfId="0" applyFont="1" applyFill="1"/>
    <xf numFmtId="0" fontId="0" fillId="8" borderId="19" xfId="0" applyFont="1" applyFill="1" applyBorder="1" applyAlignment="1">
      <alignment horizontal="left"/>
    </xf>
    <xf numFmtId="0" fontId="0" fillId="0" borderId="19" xfId="0" applyFont="1" applyBorder="1" applyAlignment="1">
      <alignment horizontal="left"/>
    </xf>
  </cellXfs>
  <cellStyles count="7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4" xr:uid="{00000000-0005-0000-0000-000003000000}"/>
    <cellStyle name="Normal 3" xfId="3" xr:uid="{00000000-0005-0000-0000-000004000000}"/>
    <cellStyle name="Normal 3 2" xfId="5" xr:uid="{00000000-0005-0000-0000-000005000000}"/>
    <cellStyle name="Normal 4" xfId="6" xr:uid="{00000000-0005-0000-0000-000006000000}"/>
  </cellStyles>
  <dxfs count="3">
    <dxf>
      <font>
        <b/>
      </font>
    </dxf>
    <dxf>
      <border outline="0">
        <left style="thin">
          <color theme="4" tint="0.39997558519241921"/>
        </left>
      </border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BMI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'MH-Raw Data'!$Y$2:$Y$238</c:f>
              <c:numCache>
                <c:formatCode>General</c:formatCode>
                <c:ptCount val="237"/>
                <c:pt idx="0">
                  <c:v>19.218749999999996</c:v>
                </c:pt>
                <c:pt idx="1">
                  <c:v>17.065556711758582</c:v>
                </c:pt>
                <c:pt idx="2">
                  <c:v>17.325996430696019</c:v>
                </c:pt>
                <c:pt idx="3">
                  <c:v>26.729927495071667</c:v>
                </c:pt>
                <c:pt idx="4">
                  <c:v>18.938775510204081</c:v>
                </c:pt>
                <c:pt idx="5">
                  <c:v>22.95918367346939</c:v>
                </c:pt>
                <c:pt idx="6">
                  <c:v>20.761245674740486</c:v>
                </c:pt>
                <c:pt idx="7">
                  <c:v>16.284949434860202</c:v>
                </c:pt>
                <c:pt idx="8">
                  <c:v>23.781212841854934</c:v>
                </c:pt>
                <c:pt idx="9">
                  <c:v>25.012244897959182</c:v>
                </c:pt>
                <c:pt idx="10">
                  <c:v>22.145328719723185</c:v>
                </c:pt>
                <c:pt idx="11">
                  <c:v>21.928862769176792</c:v>
                </c:pt>
                <c:pt idx="12">
                  <c:v>26.225895316804412</c:v>
                </c:pt>
                <c:pt idx="13">
                  <c:v>19.841269841269845</c:v>
                </c:pt>
                <c:pt idx="14">
                  <c:v>33.710093198492963</c:v>
                </c:pt>
                <c:pt idx="15">
                  <c:v>29.515938606847698</c:v>
                </c:pt>
                <c:pt idx="16">
                  <c:v>33.163265306122454</c:v>
                </c:pt>
                <c:pt idx="17">
                  <c:v>20.888888888888889</c:v>
                </c:pt>
                <c:pt idx="18">
                  <c:v>22.71498107084911</c:v>
                </c:pt>
                <c:pt idx="19">
                  <c:v>23.046874999999996</c:v>
                </c:pt>
                <c:pt idx="20">
                  <c:v>23.601277245592115</c:v>
                </c:pt>
                <c:pt idx="21">
                  <c:v>28.906249999999993</c:v>
                </c:pt>
                <c:pt idx="22">
                  <c:v>24.506489994591675</c:v>
                </c:pt>
                <c:pt idx="23">
                  <c:v>24.034609838166958</c:v>
                </c:pt>
                <c:pt idx="24">
                  <c:v>22.060353798126947</c:v>
                </c:pt>
                <c:pt idx="25">
                  <c:v>23.700655387898184</c:v>
                </c:pt>
                <c:pt idx="26">
                  <c:v>15.086505190311421</c:v>
                </c:pt>
                <c:pt idx="27">
                  <c:v>24.999145036079479</c:v>
                </c:pt>
                <c:pt idx="28">
                  <c:v>25.59373706198954</c:v>
                </c:pt>
                <c:pt idx="29">
                  <c:v>21.007667798746546</c:v>
                </c:pt>
                <c:pt idx="30">
                  <c:v>20.964360587002094</c:v>
                </c:pt>
                <c:pt idx="31">
                  <c:v>22.959087658549439</c:v>
                </c:pt>
                <c:pt idx="32">
                  <c:v>22.491349480968861</c:v>
                </c:pt>
                <c:pt idx="33">
                  <c:v>15.138408304498267</c:v>
                </c:pt>
                <c:pt idx="34">
                  <c:v>23.437499999999996</c:v>
                </c:pt>
                <c:pt idx="35">
                  <c:v>12.9757785467128</c:v>
                </c:pt>
                <c:pt idx="36">
                  <c:v>26.061679307694877</c:v>
                </c:pt>
                <c:pt idx="37">
                  <c:v>22.481329065691202</c:v>
                </c:pt>
                <c:pt idx="38">
                  <c:v>31.633714880332981</c:v>
                </c:pt>
                <c:pt idx="39">
                  <c:v>20.43816558499767</c:v>
                </c:pt>
                <c:pt idx="40">
                  <c:v>24.337479718766904</c:v>
                </c:pt>
                <c:pt idx="41">
                  <c:v>28.515624999999993</c:v>
                </c:pt>
                <c:pt idx="42">
                  <c:v>30.980886368410005</c:v>
                </c:pt>
                <c:pt idx="43">
                  <c:v>27.055150884495315</c:v>
                </c:pt>
                <c:pt idx="44">
                  <c:v>13.84083044982699</c:v>
                </c:pt>
                <c:pt idx="45">
                  <c:v>19.227687870533565</c:v>
                </c:pt>
                <c:pt idx="46">
                  <c:v>32.893331624588832</c:v>
                </c:pt>
                <c:pt idx="47">
                  <c:v>25.910684346898332</c:v>
                </c:pt>
                <c:pt idx="48">
                  <c:v>22.600262984878366</c:v>
                </c:pt>
                <c:pt idx="49">
                  <c:v>11.478420569329659</c:v>
                </c:pt>
                <c:pt idx="50">
                  <c:v>29.357521924046825</c:v>
                </c:pt>
                <c:pt idx="51">
                  <c:v>21.338210638622158</c:v>
                </c:pt>
                <c:pt idx="52">
                  <c:v>21.874999999999996</c:v>
                </c:pt>
                <c:pt idx="53">
                  <c:v>25.63691716071142</c:v>
                </c:pt>
                <c:pt idx="54">
                  <c:v>23.337684427040067</c:v>
                </c:pt>
                <c:pt idx="55">
                  <c:v>20.322252866889244</c:v>
                </c:pt>
                <c:pt idx="56">
                  <c:v>16.262975778546714</c:v>
                </c:pt>
                <c:pt idx="57">
                  <c:v>14.6484375</c:v>
                </c:pt>
                <c:pt idx="58">
                  <c:v>14.413765145714157</c:v>
                </c:pt>
                <c:pt idx="59">
                  <c:v>12.254249027651978</c:v>
                </c:pt>
                <c:pt idx="60">
                  <c:v>22.071077879374805</c:v>
                </c:pt>
                <c:pt idx="61">
                  <c:v>16.595335837191019</c:v>
                </c:pt>
                <c:pt idx="62">
                  <c:v>12.437107807111763</c:v>
                </c:pt>
                <c:pt idx="63">
                  <c:v>17.857142857142861</c:v>
                </c:pt>
                <c:pt idx="64">
                  <c:v>13.265306122448981</c:v>
                </c:pt>
                <c:pt idx="65">
                  <c:v>13.605442176870747</c:v>
                </c:pt>
                <c:pt idx="66">
                  <c:v>29.154518950437321</c:v>
                </c:pt>
                <c:pt idx="67">
                  <c:v>21.786492374727668</c:v>
                </c:pt>
                <c:pt idx="68">
                  <c:v>17.993079584775089</c:v>
                </c:pt>
                <c:pt idx="69">
                  <c:v>13.922922699933167</c:v>
                </c:pt>
                <c:pt idx="70">
                  <c:v>13.020833333333334</c:v>
                </c:pt>
                <c:pt idx="71">
                  <c:v>10.957703265395574</c:v>
                </c:pt>
                <c:pt idx="72">
                  <c:v>22.071077879374805</c:v>
                </c:pt>
                <c:pt idx="73">
                  <c:v>16.595335837191019</c:v>
                </c:pt>
                <c:pt idx="74">
                  <c:v>12.437107807111763</c:v>
                </c:pt>
                <c:pt idx="75">
                  <c:v>13.605442176870747</c:v>
                </c:pt>
                <c:pt idx="76">
                  <c:v>29.154518950437321</c:v>
                </c:pt>
                <c:pt idx="77">
                  <c:v>18.424036281179141</c:v>
                </c:pt>
                <c:pt idx="78">
                  <c:v>13.922922699933167</c:v>
                </c:pt>
                <c:pt idx="79">
                  <c:v>13.020833333333334</c:v>
                </c:pt>
                <c:pt idx="80">
                  <c:v>10.957703265395574</c:v>
                </c:pt>
                <c:pt idx="81">
                  <c:v>25.383491599707817</c:v>
                </c:pt>
                <c:pt idx="82">
                  <c:v>24.776795249690291</c:v>
                </c:pt>
                <c:pt idx="83">
                  <c:v>18.605619146722162</c:v>
                </c:pt>
                <c:pt idx="84">
                  <c:v>15.389350569405973</c:v>
                </c:pt>
                <c:pt idx="85">
                  <c:v>20.5456936226167</c:v>
                </c:pt>
                <c:pt idx="86">
                  <c:v>17.851646660510927</c:v>
                </c:pt>
                <c:pt idx="87">
                  <c:v>15.210924824229314</c:v>
                </c:pt>
                <c:pt idx="88">
                  <c:v>13.777777777777779</c:v>
                </c:pt>
                <c:pt idx="89">
                  <c:v>13.71742112482853</c:v>
                </c:pt>
                <c:pt idx="90">
                  <c:v>16.08977825851812</c:v>
                </c:pt>
                <c:pt idx="91">
                  <c:v>17.993079584775089</c:v>
                </c:pt>
                <c:pt idx="92">
                  <c:v>13.491124260355029</c:v>
                </c:pt>
                <c:pt idx="93">
                  <c:v>17.898022892819977</c:v>
                </c:pt>
                <c:pt idx="94">
                  <c:v>11.160714285714285</c:v>
                </c:pt>
                <c:pt idx="95">
                  <c:v>19.835162956123252</c:v>
                </c:pt>
                <c:pt idx="96">
                  <c:v>23.309053069719038</c:v>
                </c:pt>
                <c:pt idx="97">
                  <c:v>13.124999999999998</c:v>
                </c:pt>
                <c:pt idx="98">
                  <c:v>20.177148524332274</c:v>
                </c:pt>
                <c:pt idx="99">
                  <c:v>19.217451523545705</c:v>
                </c:pt>
                <c:pt idx="100">
                  <c:v>14.32708428593202</c:v>
                </c:pt>
                <c:pt idx="101">
                  <c:v>10.1318359375</c:v>
                </c:pt>
                <c:pt idx="102">
                  <c:v>18.261504747991236</c:v>
                </c:pt>
                <c:pt idx="103">
                  <c:v>17.174586776859506</c:v>
                </c:pt>
                <c:pt idx="104">
                  <c:v>19.183190505217112</c:v>
                </c:pt>
                <c:pt idx="105">
                  <c:v>17.745844875346261</c:v>
                </c:pt>
                <c:pt idx="106">
                  <c:v>17.709563164108619</c:v>
                </c:pt>
                <c:pt idx="107">
                  <c:v>24.234110653863738</c:v>
                </c:pt>
                <c:pt idx="108">
                  <c:v>14.061943752224989</c:v>
                </c:pt>
                <c:pt idx="109">
                  <c:v>12.140131807145334</c:v>
                </c:pt>
                <c:pt idx="110">
                  <c:v>17.531044558071585</c:v>
                </c:pt>
                <c:pt idx="111">
                  <c:v>13.4593572778828</c:v>
                </c:pt>
                <c:pt idx="112">
                  <c:v>24.341758286340216</c:v>
                </c:pt>
                <c:pt idx="113">
                  <c:v>9.7202935925411627</c:v>
                </c:pt>
                <c:pt idx="114">
                  <c:v>17.715419501133791</c:v>
                </c:pt>
                <c:pt idx="115">
                  <c:v>15.622618503276936</c:v>
                </c:pt>
                <c:pt idx="116">
                  <c:v>16.034985422740526</c:v>
                </c:pt>
                <c:pt idx="117">
                  <c:v>13.84083044982699</c:v>
                </c:pt>
                <c:pt idx="118">
                  <c:v>22.67573696145125</c:v>
                </c:pt>
                <c:pt idx="119">
                  <c:v>17.008820853605474</c:v>
                </c:pt>
                <c:pt idx="120">
                  <c:v>13.003141208269415</c:v>
                </c:pt>
                <c:pt idx="121">
                  <c:v>15.202530354045507</c:v>
                </c:pt>
                <c:pt idx="122">
                  <c:v>20.084224165856821</c:v>
                </c:pt>
                <c:pt idx="123">
                  <c:v>25.098855359001035</c:v>
                </c:pt>
                <c:pt idx="124">
                  <c:v>12.927319735708132</c:v>
                </c:pt>
                <c:pt idx="125">
                  <c:v>14.59357277882798</c:v>
                </c:pt>
                <c:pt idx="126">
                  <c:v>15.507812499999998</c:v>
                </c:pt>
                <c:pt idx="127">
                  <c:v>14.062499999999996</c:v>
                </c:pt>
                <c:pt idx="128">
                  <c:v>17.203575645134087</c:v>
                </c:pt>
                <c:pt idx="129">
                  <c:v>16.937031879257784</c:v>
                </c:pt>
                <c:pt idx="130">
                  <c:v>14.20990307442656</c:v>
                </c:pt>
                <c:pt idx="131">
                  <c:v>12.481025468038457</c:v>
                </c:pt>
                <c:pt idx="132">
                  <c:v>14.875283446712016</c:v>
                </c:pt>
                <c:pt idx="133">
                  <c:v>13.605442176870747</c:v>
                </c:pt>
                <c:pt idx="134">
                  <c:v>13.206026412052825</c:v>
                </c:pt>
                <c:pt idx="135">
                  <c:v>11.319444444444445</c:v>
                </c:pt>
                <c:pt idx="136">
                  <c:v>23.437499999999996</c:v>
                </c:pt>
                <c:pt idx="137">
                  <c:v>15.4320987654321</c:v>
                </c:pt>
                <c:pt idx="138">
                  <c:v>15.400624349635795</c:v>
                </c:pt>
                <c:pt idx="139">
                  <c:v>12.5</c:v>
                </c:pt>
                <c:pt idx="140">
                  <c:v>13.01775147928994</c:v>
                </c:pt>
                <c:pt idx="141">
                  <c:v>14.668367346938773</c:v>
                </c:pt>
                <c:pt idx="142">
                  <c:v>14.705882352941174</c:v>
                </c:pt>
                <c:pt idx="143">
                  <c:v>15.117157974300831</c:v>
                </c:pt>
                <c:pt idx="144">
                  <c:v>13.52082206598161</c:v>
                </c:pt>
                <c:pt idx="145">
                  <c:v>15.015015015015013</c:v>
                </c:pt>
                <c:pt idx="146">
                  <c:v>12.036023903711808</c:v>
                </c:pt>
                <c:pt idx="147">
                  <c:v>13.311788242536167</c:v>
                </c:pt>
                <c:pt idx="148">
                  <c:v>13.041903151793262</c:v>
                </c:pt>
                <c:pt idx="149">
                  <c:v>11.661807580174928</c:v>
                </c:pt>
                <c:pt idx="150">
                  <c:v>14.452537865649207</c:v>
                </c:pt>
                <c:pt idx="151">
                  <c:v>14.464168310322156</c:v>
                </c:pt>
                <c:pt idx="152">
                  <c:v>15.304560759106215</c:v>
                </c:pt>
                <c:pt idx="153">
                  <c:v>9.9753086419753085</c:v>
                </c:pt>
                <c:pt idx="154">
                  <c:v>26.763787721123826</c:v>
                </c:pt>
                <c:pt idx="155">
                  <c:v>13.90532544378698</c:v>
                </c:pt>
                <c:pt idx="156">
                  <c:v>13.465681748230226</c:v>
                </c:pt>
                <c:pt idx="157">
                  <c:v>13.605442176870747</c:v>
                </c:pt>
                <c:pt idx="158">
                  <c:v>14.744351961950059</c:v>
                </c:pt>
                <c:pt idx="159">
                  <c:v>20.342797783933516</c:v>
                </c:pt>
                <c:pt idx="160">
                  <c:v>23.165239969167107</c:v>
                </c:pt>
                <c:pt idx="161">
                  <c:v>21.773842357381334</c:v>
                </c:pt>
                <c:pt idx="162">
                  <c:v>23.270823622216646</c:v>
                </c:pt>
                <c:pt idx="163">
                  <c:v>19.380668934240365</c:v>
                </c:pt>
                <c:pt idx="164">
                  <c:v>18.314255983350673</c:v>
                </c:pt>
                <c:pt idx="165">
                  <c:v>13.437248051599033</c:v>
                </c:pt>
                <c:pt idx="166">
                  <c:v>17.165814463111762</c:v>
                </c:pt>
                <c:pt idx="167">
                  <c:v>22.782585181179019</c:v>
                </c:pt>
                <c:pt idx="168">
                  <c:v>13.420334120042575</c:v>
                </c:pt>
                <c:pt idx="169">
                  <c:v>16.617969320672024</c:v>
                </c:pt>
                <c:pt idx="170">
                  <c:v>24.218749999999996</c:v>
                </c:pt>
                <c:pt idx="171">
                  <c:v>13.740256308627295</c:v>
                </c:pt>
                <c:pt idx="172">
                  <c:v>22.600262984878366</c:v>
                </c:pt>
                <c:pt idx="173">
                  <c:v>11.386574193882305</c:v>
                </c:pt>
                <c:pt idx="174">
                  <c:v>24.888888888888889</c:v>
                </c:pt>
                <c:pt idx="175">
                  <c:v>10.78971533516988</c:v>
                </c:pt>
                <c:pt idx="176">
                  <c:v>15.474784955304438</c:v>
                </c:pt>
                <c:pt idx="177">
                  <c:v>14.852071005917159</c:v>
                </c:pt>
                <c:pt idx="178">
                  <c:v>12.268135904499541</c:v>
                </c:pt>
                <c:pt idx="179">
                  <c:v>29.97245179063361</c:v>
                </c:pt>
                <c:pt idx="180">
                  <c:v>28.400547963513649</c:v>
                </c:pt>
                <c:pt idx="181">
                  <c:v>16.141528925619834</c:v>
                </c:pt>
                <c:pt idx="182">
                  <c:v>15.967484395412978</c:v>
                </c:pt>
                <c:pt idx="183">
                  <c:v>20.957274202271499</c:v>
                </c:pt>
                <c:pt idx="184">
                  <c:v>27.112497891718672</c:v>
                </c:pt>
                <c:pt idx="185">
                  <c:v>15.996085663743461</c:v>
                </c:pt>
                <c:pt idx="186">
                  <c:v>21.745304069130594</c:v>
                </c:pt>
                <c:pt idx="187">
                  <c:v>13.437499999999996</c:v>
                </c:pt>
                <c:pt idx="188">
                  <c:v>11.574074074074074</c:v>
                </c:pt>
                <c:pt idx="189">
                  <c:v>18.080210387902692</c:v>
                </c:pt>
                <c:pt idx="190">
                  <c:v>13.223140495867767</c:v>
                </c:pt>
                <c:pt idx="191">
                  <c:v>12.5732421875</c:v>
                </c:pt>
                <c:pt idx="192">
                  <c:v>15.026296018031555</c:v>
                </c:pt>
                <c:pt idx="193">
                  <c:v>14.422210203713718</c:v>
                </c:pt>
                <c:pt idx="194">
                  <c:v>14.062499999999996</c:v>
                </c:pt>
                <c:pt idx="195">
                  <c:v>15.157048940832727</c:v>
                </c:pt>
                <c:pt idx="196">
                  <c:v>13.605442176870747</c:v>
                </c:pt>
                <c:pt idx="197">
                  <c:v>14.785506039150354</c:v>
                </c:pt>
                <c:pt idx="198">
                  <c:v>19.140624999999996</c:v>
                </c:pt>
                <c:pt idx="199">
                  <c:v>18.467220683287167</c:v>
                </c:pt>
                <c:pt idx="200">
                  <c:v>10.864644635581712</c:v>
                </c:pt>
                <c:pt idx="201">
                  <c:v>15</c:v>
                </c:pt>
                <c:pt idx="202">
                  <c:v>15.943458251150556</c:v>
                </c:pt>
                <c:pt idx="203">
                  <c:v>27.309968138370508</c:v>
                </c:pt>
                <c:pt idx="204">
                  <c:v>27.343749999999996</c:v>
                </c:pt>
                <c:pt idx="205">
                  <c:v>12.356919875130073</c:v>
                </c:pt>
                <c:pt idx="206">
                  <c:v>25.88757396449704</c:v>
                </c:pt>
                <c:pt idx="207">
                  <c:v>20.824656393169516</c:v>
                </c:pt>
                <c:pt idx="208">
                  <c:v>20.408163265306126</c:v>
                </c:pt>
                <c:pt idx="209">
                  <c:v>29.96314693158147</c:v>
                </c:pt>
                <c:pt idx="210">
                  <c:v>22.77318640955005</c:v>
                </c:pt>
                <c:pt idx="211">
                  <c:v>18.746995673770225</c:v>
                </c:pt>
                <c:pt idx="212">
                  <c:v>16.423650056080753</c:v>
                </c:pt>
                <c:pt idx="213">
                  <c:v>10.387811634349031</c:v>
                </c:pt>
                <c:pt idx="214">
                  <c:v>20.449137418203453</c:v>
                </c:pt>
                <c:pt idx="215">
                  <c:v>13.200183654729107</c:v>
                </c:pt>
                <c:pt idx="216">
                  <c:v>26.546698393813212</c:v>
                </c:pt>
                <c:pt idx="217">
                  <c:v>15.241579027587255</c:v>
                </c:pt>
                <c:pt idx="218">
                  <c:v>11.0803324099723</c:v>
                </c:pt>
                <c:pt idx="219">
                  <c:v>11.176857330703486</c:v>
                </c:pt>
                <c:pt idx="220">
                  <c:v>18.641041797941611</c:v>
                </c:pt>
                <c:pt idx="221">
                  <c:v>30.546874999999996</c:v>
                </c:pt>
                <c:pt idx="222">
                  <c:v>25.676974843775028</c:v>
                </c:pt>
                <c:pt idx="223">
                  <c:v>17.065556711758582</c:v>
                </c:pt>
                <c:pt idx="224">
                  <c:v>16.847468770545692</c:v>
                </c:pt>
                <c:pt idx="225">
                  <c:v>17.993079584775089</c:v>
                </c:pt>
                <c:pt idx="226">
                  <c:v>11.733333333333333</c:v>
                </c:pt>
                <c:pt idx="227">
                  <c:v>18.590124925639504</c:v>
                </c:pt>
                <c:pt idx="228">
                  <c:v>15.009575073753949</c:v>
                </c:pt>
                <c:pt idx="229">
                  <c:v>12.137316862970412</c:v>
                </c:pt>
                <c:pt idx="230">
                  <c:v>20.576131687242793</c:v>
                </c:pt>
                <c:pt idx="231">
                  <c:v>22.77318640955005</c:v>
                </c:pt>
                <c:pt idx="232">
                  <c:v>22.275309917355372</c:v>
                </c:pt>
                <c:pt idx="233">
                  <c:v>22.546576480360741</c:v>
                </c:pt>
                <c:pt idx="234">
                  <c:v>22.942130453700404</c:v>
                </c:pt>
                <c:pt idx="235">
                  <c:v>23.875114784205696</c:v>
                </c:pt>
                <c:pt idx="236">
                  <c:v>21.913580246913579</c:v>
                </c:pt>
              </c:numCache>
            </c:numRef>
          </c:xVal>
          <c:yVal>
            <c:numRef>
              <c:f>'Cost Vs BMI'!$C$25:$C$261</c:f>
              <c:numCache>
                <c:formatCode>General</c:formatCode>
                <c:ptCount val="237"/>
                <c:pt idx="0">
                  <c:v>454631.62468226731</c:v>
                </c:pt>
                <c:pt idx="1">
                  <c:v>618046.88306622754</c:v>
                </c:pt>
                <c:pt idx="2">
                  <c:v>169384.56830166368</c:v>
                </c:pt>
                <c:pt idx="3">
                  <c:v>373473.97689522454</c:v>
                </c:pt>
                <c:pt idx="4">
                  <c:v>241110.20018654352</c:v>
                </c:pt>
                <c:pt idx="5">
                  <c:v>141370.90866272323</c:v>
                </c:pt>
                <c:pt idx="6">
                  <c:v>671245.11242291331</c:v>
                </c:pt>
                <c:pt idx="7">
                  <c:v>204029.00755605841</c:v>
                </c:pt>
                <c:pt idx="8">
                  <c:v>200977.40604027468</c:v>
                </c:pt>
                <c:pt idx="9">
                  <c:v>119335.59735665057</c:v>
                </c:pt>
                <c:pt idx="10">
                  <c:v>289048.13752493018</c:v>
                </c:pt>
                <c:pt idx="11">
                  <c:v>315965.72659936588</c:v>
                </c:pt>
                <c:pt idx="12">
                  <c:v>458512.54155847942</c:v>
                </c:pt>
                <c:pt idx="13">
                  <c:v>210163.83581740616</c:v>
                </c:pt>
                <c:pt idx="14">
                  <c:v>192193.26003607077</c:v>
                </c:pt>
                <c:pt idx="15">
                  <c:v>-117615.79314490827</c:v>
                </c:pt>
                <c:pt idx="16">
                  <c:v>201823.87433830625</c:v>
                </c:pt>
                <c:pt idx="17">
                  <c:v>127014.9002934327</c:v>
                </c:pt>
                <c:pt idx="18">
                  <c:v>220062.28955447846</c:v>
                </c:pt>
                <c:pt idx="19">
                  <c:v>-16863.808038502204</c:v>
                </c:pt>
                <c:pt idx="20">
                  <c:v>105775.59527836367</c:v>
                </c:pt>
                <c:pt idx="21">
                  <c:v>17709.121470524056</c:v>
                </c:pt>
                <c:pt idx="22">
                  <c:v>107224.8257807825</c:v>
                </c:pt>
                <c:pt idx="23">
                  <c:v>107322.7042360472</c:v>
                </c:pt>
                <c:pt idx="24">
                  <c:v>136837.4627267835</c:v>
                </c:pt>
                <c:pt idx="25">
                  <c:v>69186.752647761226</c:v>
                </c:pt>
                <c:pt idx="26">
                  <c:v>226960.10950464447</c:v>
                </c:pt>
                <c:pt idx="27">
                  <c:v>33416.020356168709</c:v>
                </c:pt>
                <c:pt idx="28">
                  <c:v>106452.58758526758</c:v>
                </c:pt>
                <c:pt idx="29">
                  <c:v>11515.704196442151</c:v>
                </c:pt>
                <c:pt idx="30">
                  <c:v>29992.91694522195</c:v>
                </c:pt>
                <c:pt idx="31">
                  <c:v>164177.55873455812</c:v>
                </c:pt>
                <c:pt idx="32">
                  <c:v>190610.39380043437</c:v>
                </c:pt>
                <c:pt idx="33">
                  <c:v>181244.69794597014</c:v>
                </c:pt>
                <c:pt idx="34">
                  <c:v>115093.45392876622</c:v>
                </c:pt>
                <c:pt idx="35">
                  <c:v>388415.8462240689</c:v>
                </c:pt>
                <c:pt idx="36">
                  <c:v>41135.370870160405</c:v>
                </c:pt>
                <c:pt idx="37">
                  <c:v>32285.237316309154</c:v>
                </c:pt>
                <c:pt idx="38">
                  <c:v>-125952.2595904842</c:v>
                </c:pt>
                <c:pt idx="39">
                  <c:v>-51553.464342626045</c:v>
                </c:pt>
                <c:pt idx="40">
                  <c:v>-96280.655183963157</c:v>
                </c:pt>
                <c:pt idx="41">
                  <c:v>-85402.140496744367</c:v>
                </c:pt>
                <c:pt idx="42">
                  <c:v>-120335.26498098852</c:v>
                </c:pt>
                <c:pt idx="43">
                  <c:v>-80617.957612660539</c:v>
                </c:pt>
                <c:pt idx="44">
                  <c:v>476.4169128293579</c:v>
                </c:pt>
                <c:pt idx="45">
                  <c:v>-41002.889432629978</c:v>
                </c:pt>
                <c:pt idx="46">
                  <c:v>-165115.53174459364</c:v>
                </c:pt>
                <c:pt idx="47">
                  <c:v>-104660.71331398183</c:v>
                </c:pt>
                <c:pt idx="48">
                  <c:v>-94058.358275898499</c:v>
                </c:pt>
                <c:pt idx="49">
                  <c:v>53245.702378050948</c:v>
                </c:pt>
                <c:pt idx="50">
                  <c:v>-154175.22834229033</c:v>
                </c:pt>
                <c:pt idx="51">
                  <c:v>-43670.495806927182</c:v>
                </c:pt>
                <c:pt idx="52">
                  <c:v>-84722.593940307444</c:v>
                </c:pt>
                <c:pt idx="53">
                  <c:v>-86158.444541060395</c:v>
                </c:pt>
                <c:pt idx="54">
                  <c:v>-100539.74180354478</c:v>
                </c:pt>
                <c:pt idx="55">
                  <c:v>-49649.673881035909</c:v>
                </c:pt>
                <c:pt idx="56">
                  <c:v>-53812.219158641237</c:v>
                </c:pt>
                <c:pt idx="57">
                  <c:v>-11345.940334773128</c:v>
                </c:pt>
                <c:pt idx="58">
                  <c:v>-45024.714269210439</c:v>
                </c:pt>
                <c:pt idx="59">
                  <c:v>-42600.016980286484</c:v>
                </c:pt>
                <c:pt idx="60">
                  <c:v>-95498.504980204816</c:v>
                </c:pt>
                <c:pt idx="61">
                  <c:v>-35715.472695044416</c:v>
                </c:pt>
                <c:pt idx="62">
                  <c:v>-36854.067716046295</c:v>
                </c:pt>
                <c:pt idx="63">
                  <c:v>-71638.574175068323</c:v>
                </c:pt>
                <c:pt idx="64">
                  <c:v>-22801.408729080693</c:v>
                </c:pt>
                <c:pt idx="65">
                  <c:v>-39460.309873227903</c:v>
                </c:pt>
                <c:pt idx="66">
                  <c:v>-163845.95074852995</c:v>
                </c:pt>
                <c:pt idx="67">
                  <c:v>-113594.35046448157</c:v>
                </c:pt>
                <c:pt idx="68">
                  <c:v>-71719.937781120243</c:v>
                </c:pt>
                <c:pt idx="69">
                  <c:v>-49741.821077054337</c:v>
                </c:pt>
                <c:pt idx="70">
                  <c:v>-49118.198531724862</c:v>
                </c:pt>
                <c:pt idx="71">
                  <c:v>-29794.355825428313</c:v>
                </c:pt>
                <c:pt idx="72">
                  <c:v>-95498.504980204816</c:v>
                </c:pt>
                <c:pt idx="73">
                  <c:v>-35715.472695044416</c:v>
                </c:pt>
                <c:pt idx="74">
                  <c:v>-36854.067716046295</c:v>
                </c:pt>
                <c:pt idx="75">
                  <c:v>-39460.309873227903</c:v>
                </c:pt>
                <c:pt idx="76">
                  <c:v>-163845.95074852995</c:v>
                </c:pt>
                <c:pt idx="77">
                  <c:v>-74637.742748647055</c:v>
                </c:pt>
                <c:pt idx="78">
                  <c:v>-49741.821077054337</c:v>
                </c:pt>
                <c:pt idx="79">
                  <c:v>-49118.198531724862</c:v>
                </c:pt>
                <c:pt idx="80">
                  <c:v>-29794.355825428313</c:v>
                </c:pt>
                <c:pt idx="81">
                  <c:v>-48131.939338749828</c:v>
                </c:pt>
                <c:pt idx="82">
                  <c:v>97718.716113949777</c:v>
                </c:pt>
                <c:pt idx="83">
                  <c:v>133444.84512823229</c:v>
                </c:pt>
                <c:pt idx="84">
                  <c:v>78403.685972795822</c:v>
                </c:pt>
                <c:pt idx="85">
                  <c:v>61242.513921243284</c:v>
                </c:pt>
                <c:pt idx="86">
                  <c:v>112411.63798561736</c:v>
                </c:pt>
                <c:pt idx="87">
                  <c:v>116089.62271977105</c:v>
                </c:pt>
                <c:pt idx="88">
                  <c:v>-12246.263119595853</c:v>
                </c:pt>
                <c:pt idx="89">
                  <c:v>-58838.866628502699</c:v>
                </c:pt>
                <c:pt idx="90">
                  <c:v>24815.419736448472</c:v>
                </c:pt>
                <c:pt idx="91">
                  <c:v>-2226.937781120243</c:v>
                </c:pt>
                <c:pt idx="92">
                  <c:v>98360.682937349367</c:v>
                </c:pt>
                <c:pt idx="93">
                  <c:v>4499.6463429868454</c:v>
                </c:pt>
                <c:pt idx="94">
                  <c:v>28615.79210033032</c:v>
                </c:pt>
                <c:pt idx="95">
                  <c:v>-66555.987337387516</c:v>
                </c:pt>
                <c:pt idx="96">
                  <c:v>-18675.892358077515</c:v>
                </c:pt>
                <c:pt idx="97">
                  <c:v>596.53799288006849</c:v>
                </c:pt>
                <c:pt idx="98">
                  <c:v>50431.759331059904</c:v>
                </c:pt>
                <c:pt idx="99">
                  <c:v>2883.1260552293097</c:v>
                </c:pt>
                <c:pt idx="100">
                  <c:v>7071.0410372233309</c:v>
                </c:pt>
                <c:pt idx="101">
                  <c:v>7018.3631686858425</c:v>
                </c:pt>
                <c:pt idx="102">
                  <c:v>-9478.7682306560455</c:v>
                </c:pt>
                <c:pt idx="103">
                  <c:v>-21870.308191074524</c:v>
                </c:pt>
                <c:pt idx="104">
                  <c:v>15098.381285856478</c:v>
                </c:pt>
                <c:pt idx="105">
                  <c:v>-55966.027921183559</c:v>
                </c:pt>
                <c:pt idx="106">
                  <c:v>-75757.741529880455</c:v>
                </c:pt>
                <c:pt idx="107">
                  <c:v>13852.978105271526</c:v>
                </c:pt>
                <c:pt idx="108">
                  <c:v>-41063.067193781491</c:v>
                </c:pt>
                <c:pt idx="109">
                  <c:v>9386.6170120681636</c:v>
                </c:pt>
                <c:pt idx="110">
                  <c:v>82223.283934276667</c:v>
                </c:pt>
                <c:pt idx="111">
                  <c:v>-16330.237775023299</c:v>
                </c:pt>
                <c:pt idx="112">
                  <c:v>-102253.83335135324</c:v>
                </c:pt>
                <c:pt idx="113">
                  <c:v>37046.202699673799</c:v>
                </c:pt>
                <c:pt idx="114">
                  <c:v>-14613.032031673647</c:v>
                </c:pt>
                <c:pt idx="115">
                  <c:v>142646.33857689117</c:v>
                </c:pt>
                <c:pt idx="116">
                  <c:v>-52675.603759993857</c:v>
                </c:pt>
                <c:pt idx="117">
                  <c:v>11165.656912829349</c:v>
                </c:pt>
                <c:pt idx="118">
                  <c:v>-90000.007050487417</c:v>
                </c:pt>
                <c:pt idx="119">
                  <c:v>7166.0148598331434</c:v>
                </c:pt>
                <c:pt idx="120">
                  <c:v>-18678.113479471707</c:v>
                </c:pt>
                <c:pt idx="121">
                  <c:v>24164.457726643974</c:v>
                </c:pt>
                <c:pt idx="122">
                  <c:v>21154.906428729591</c:v>
                </c:pt>
                <c:pt idx="123">
                  <c:v>-117573.80131304494</c:v>
                </c:pt>
                <c:pt idx="124">
                  <c:v>-17703.061973089527</c:v>
                </c:pt>
                <c:pt idx="125">
                  <c:v>-9010.9571290416643</c:v>
                </c:pt>
                <c:pt idx="126">
                  <c:v>52729.635993217409</c:v>
                </c:pt>
                <c:pt idx="127">
                  <c:v>-35534.833285675733</c:v>
                </c:pt>
                <c:pt idx="128">
                  <c:v>-74832.578174950671</c:v>
                </c:pt>
                <c:pt idx="129">
                  <c:v>-81223.935781349253</c:v>
                </c:pt>
                <c:pt idx="130">
                  <c:v>-23096.830129394133</c:v>
                </c:pt>
                <c:pt idx="131">
                  <c:v>-80741.413528939564</c:v>
                </c:pt>
                <c:pt idx="132">
                  <c:v>-29121.80747804424</c:v>
                </c:pt>
                <c:pt idx="133">
                  <c:v>-35918.039873227885</c:v>
                </c:pt>
                <c:pt idx="134">
                  <c:v>-18597.053709166386</c:v>
                </c:pt>
                <c:pt idx="135">
                  <c:v>-55118.095100271734</c:v>
                </c:pt>
                <c:pt idx="136">
                  <c:v>-150222.04607123378</c:v>
                </c:pt>
                <c:pt idx="137">
                  <c:v>-73953.741943648231</c:v>
                </c:pt>
                <c:pt idx="138">
                  <c:v>-56622.743487291125</c:v>
                </c:pt>
                <c:pt idx="139">
                  <c:v>-39804.071154749428</c:v>
                </c:pt>
                <c:pt idx="140">
                  <c:v>-23305.332748429151</c:v>
                </c:pt>
                <c:pt idx="141">
                  <c:v>-72000.875948687986</c:v>
                </c:pt>
                <c:pt idx="142">
                  <c:v>-20437.872398410109</c:v>
                </c:pt>
                <c:pt idx="143">
                  <c:v>-61955.886069437809</c:v>
                </c:pt>
                <c:pt idx="144">
                  <c:v>-53377.186927685587</c:v>
                </c:pt>
                <c:pt idx="145">
                  <c:v>-38430.4841642885</c:v>
                </c:pt>
                <c:pt idx="146">
                  <c:v>-95690.51737073221</c:v>
                </c:pt>
                <c:pt idx="147">
                  <c:v>-93294.117288022331</c:v>
                </c:pt>
                <c:pt idx="148">
                  <c:v>-20067.272356297588</c:v>
                </c:pt>
                <c:pt idx="149">
                  <c:v>-12170.834763815161</c:v>
                </c:pt>
                <c:pt idx="150">
                  <c:v>-32846.596108044789</c:v>
                </c:pt>
                <c:pt idx="151">
                  <c:v>-116329.49037521696</c:v>
                </c:pt>
                <c:pt idx="152">
                  <c:v>-47433.242126819212</c:v>
                </c:pt>
                <c:pt idx="153">
                  <c:v>-65837.384180729161</c:v>
                </c:pt>
                <c:pt idx="154">
                  <c:v>-200859.57475952629</c:v>
                </c:pt>
                <c:pt idx="155">
                  <c:v>-119986.67833759438</c:v>
                </c:pt>
                <c:pt idx="156">
                  <c:v>-11358.057787220983</c:v>
                </c:pt>
                <c:pt idx="157">
                  <c:v>120957.89012677211</c:v>
                </c:pt>
                <c:pt idx="158">
                  <c:v>-5065.3320158183924</c:v>
                </c:pt>
                <c:pt idx="159">
                  <c:v>-110733.92384516084</c:v>
                </c:pt>
                <c:pt idx="160">
                  <c:v>-13254.961537892581</c:v>
                </c:pt>
                <c:pt idx="161">
                  <c:v>-18108.343150585744</c:v>
                </c:pt>
                <c:pt idx="162">
                  <c:v>20271.941238799016</c:v>
                </c:pt>
                <c:pt idx="163">
                  <c:v>-44486.65221656111</c:v>
                </c:pt>
                <c:pt idx="164">
                  <c:v>93733.527981366526</c:v>
                </c:pt>
                <c:pt idx="165">
                  <c:v>-3560.5466092583083</c:v>
                </c:pt>
                <c:pt idx="166">
                  <c:v>-54488.914983257011</c:v>
                </c:pt>
                <c:pt idx="167">
                  <c:v>-30113.426059623278</c:v>
                </c:pt>
                <c:pt idx="168">
                  <c:v>-5386.0303389981273</c:v>
                </c:pt>
                <c:pt idx="169">
                  <c:v>11737.2866404425</c:v>
                </c:pt>
                <c:pt idx="170">
                  <c:v>-79632.022136696964</c:v>
                </c:pt>
                <c:pt idx="171">
                  <c:v>12158.927089060133</c:v>
                </c:pt>
                <c:pt idx="172">
                  <c:v>-84422.008275898494</c:v>
                </c:pt>
                <c:pt idx="173">
                  <c:v>7616.600959975156</c:v>
                </c:pt>
                <c:pt idx="174">
                  <c:v>-50508.217161738721</c:v>
                </c:pt>
                <c:pt idx="175">
                  <c:v>84783.651388927537</c:v>
                </c:pt>
                <c:pt idx="176">
                  <c:v>-13603.750045607332</c:v>
                </c:pt>
                <c:pt idx="177">
                  <c:v>-42223.64696603734</c:v>
                </c:pt>
                <c:pt idx="178">
                  <c:v>-25515.038487754297</c:v>
                </c:pt>
                <c:pt idx="179">
                  <c:v>-100041.62906068936</c:v>
                </c:pt>
                <c:pt idx="180">
                  <c:v>-76725.008042115311</c:v>
                </c:pt>
                <c:pt idx="181">
                  <c:v>-16156.959674759564</c:v>
                </c:pt>
                <c:pt idx="182">
                  <c:v>-19734.586072386504</c:v>
                </c:pt>
                <c:pt idx="183">
                  <c:v>23697.895521123573</c:v>
                </c:pt>
                <c:pt idx="184">
                  <c:v>-120571.22720899191</c:v>
                </c:pt>
                <c:pt idx="185">
                  <c:v>-64494.231799459783</c:v>
                </c:pt>
                <c:pt idx="186">
                  <c:v>-68413.483831991703</c:v>
                </c:pt>
                <c:pt idx="187">
                  <c:v>-31500.252433305199</c:v>
                </c:pt>
                <c:pt idx="188">
                  <c:v>22480.127515429165</c:v>
                </c:pt>
                <c:pt idx="189">
                  <c:v>35569.140557813458</c:v>
                </c:pt>
                <c:pt idx="190">
                  <c:v>-32482.925116169848</c:v>
                </c:pt>
                <c:pt idx="191">
                  <c:v>-40891.769535886589</c:v>
                </c:pt>
                <c:pt idx="192">
                  <c:v>-68159.242526465037</c:v>
                </c:pt>
                <c:pt idx="193">
                  <c:v>887.73821762460284</c:v>
                </c:pt>
                <c:pt idx="194">
                  <c:v>-34710.833285675733</c:v>
                </c:pt>
                <c:pt idx="195">
                  <c:v>-99946.509029692097</c:v>
                </c:pt>
                <c:pt idx="196">
                  <c:v>-94438.309873227903</c:v>
                </c:pt>
                <c:pt idx="197">
                  <c:v>-124636.96690394281</c:v>
                </c:pt>
                <c:pt idx="198">
                  <c:v>5489.5722888136515</c:v>
                </c:pt>
                <c:pt idx="199">
                  <c:v>60295.875988822721</c:v>
                </c:pt>
                <c:pt idx="200">
                  <c:v>-100943.65963971923</c:v>
                </c:pt>
                <c:pt idx="201">
                  <c:v>-107589.20456423156</c:v>
                </c:pt>
                <c:pt idx="202">
                  <c:v>-137392.91635715906</c:v>
                </c:pt>
                <c:pt idx="203">
                  <c:v>-71619.205312423583</c:v>
                </c:pt>
                <c:pt idx="204">
                  <c:v>-117189.92639854964</c:v>
                </c:pt>
                <c:pt idx="205">
                  <c:v>61695.847032057587</c:v>
                </c:pt>
                <c:pt idx="206">
                  <c:v>-98881.843791325402</c:v>
                </c:pt>
                <c:pt idx="207">
                  <c:v>-60160.21170818957</c:v>
                </c:pt>
                <c:pt idx="208">
                  <c:v>24605.667243827455</c:v>
                </c:pt>
                <c:pt idx="209">
                  <c:v>-72408.630239250953</c:v>
                </c:pt>
                <c:pt idx="210">
                  <c:v>-151475.79140032575</c:v>
                </c:pt>
                <c:pt idx="211">
                  <c:v>-26891.348799497675</c:v>
                </c:pt>
                <c:pt idx="212">
                  <c:v>-8863.0690726916655</c:v>
                </c:pt>
                <c:pt idx="213">
                  <c:v>-1140.247803247883</c:v>
                </c:pt>
                <c:pt idx="214">
                  <c:v>-35954.749461520434</c:v>
                </c:pt>
                <c:pt idx="215">
                  <c:v>-50399.495149140654</c:v>
                </c:pt>
                <c:pt idx="216">
                  <c:v>-42988.465094403742</c:v>
                </c:pt>
                <c:pt idx="217">
                  <c:v>-33036.8224641876</c:v>
                </c:pt>
                <c:pt idx="218">
                  <c:v>-3859.980049641832</c:v>
                </c:pt>
                <c:pt idx="219">
                  <c:v>-17777.50485979009</c:v>
                </c:pt>
                <c:pt idx="220">
                  <c:v>-54728.98497199238</c:v>
                </c:pt>
                <c:pt idx="221">
                  <c:v>-132896.77826694865</c:v>
                </c:pt>
                <c:pt idx="222">
                  <c:v>-62936.976260488067</c:v>
                </c:pt>
                <c:pt idx="223">
                  <c:v>-10370.116933772457</c:v>
                </c:pt>
                <c:pt idx="224">
                  <c:v>-53994.54612390144</c:v>
                </c:pt>
                <c:pt idx="225">
                  <c:v>12523.062218879757</c:v>
                </c:pt>
                <c:pt idx="226">
                  <c:v>-31661.141975841543</c:v>
                </c:pt>
                <c:pt idx="227">
                  <c:v>-68408.250792958483</c:v>
                </c:pt>
                <c:pt idx="228">
                  <c:v>-52303.032882243162</c:v>
                </c:pt>
                <c:pt idx="229">
                  <c:v>-39109.324325738067</c:v>
                </c:pt>
                <c:pt idx="230">
                  <c:v>33179.432110915281</c:v>
                </c:pt>
                <c:pt idx="231">
                  <c:v>-156044.79140032575</c:v>
                </c:pt>
                <c:pt idx="232">
                  <c:v>68799.096009620494</c:v>
                </c:pt>
                <c:pt idx="233">
                  <c:v>-27871.522220622515</c:v>
                </c:pt>
                <c:pt idx="234">
                  <c:v>-39682.632012083661</c:v>
                </c:pt>
                <c:pt idx="235">
                  <c:v>-34380.429817728349</c:v>
                </c:pt>
                <c:pt idx="236">
                  <c:v>24205.197365101776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DBA-9843-A874-FA1F141D7D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165855"/>
        <c:axId val="403167503"/>
      </c:scatterChart>
      <c:valAx>
        <c:axId val="4031658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BMI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3167503"/>
        <c:crosses val="autoZero"/>
        <c:crossBetween val="midCat"/>
      </c:valAx>
      <c:valAx>
        <c:axId val="40316750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316585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BMI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TOTAL COST TO HOSPITAL </c:v>
          </c:tx>
          <c:spPr>
            <a:ln w="19050">
              <a:noFill/>
            </a:ln>
          </c:spPr>
          <c:xVal>
            <c:numRef>
              <c:f>'MH-Raw Data'!$Y$2:$Y$238</c:f>
              <c:numCache>
                <c:formatCode>General</c:formatCode>
                <c:ptCount val="237"/>
                <c:pt idx="0">
                  <c:v>19.218749999999996</c:v>
                </c:pt>
                <c:pt idx="1">
                  <c:v>17.065556711758582</c:v>
                </c:pt>
                <c:pt idx="2">
                  <c:v>17.325996430696019</c:v>
                </c:pt>
                <c:pt idx="3">
                  <c:v>26.729927495071667</c:v>
                </c:pt>
                <c:pt idx="4">
                  <c:v>18.938775510204081</c:v>
                </c:pt>
                <c:pt idx="5">
                  <c:v>22.95918367346939</c:v>
                </c:pt>
                <c:pt idx="6">
                  <c:v>20.761245674740486</c:v>
                </c:pt>
                <c:pt idx="7">
                  <c:v>16.284949434860202</c:v>
                </c:pt>
                <c:pt idx="8">
                  <c:v>23.781212841854934</c:v>
                </c:pt>
                <c:pt idx="9">
                  <c:v>25.012244897959182</c:v>
                </c:pt>
                <c:pt idx="10">
                  <c:v>22.145328719723185</c:v>
                </c:pt>
                <c:pt idx="11">
                  <c:v>21.928862769176792</c:v>
                </c:pt>
                <c:pt idx="12">
                  <c:v>26.225895316804412</c:v>
                </c:pt>
                <c:pt idx="13">
                  <c:v>19.841269841269845</c:v>
                </c:pt>
                <c:pt idx="14">
                  <c:v>33.710093198492963</c:v>
                </c:pt>
                <c:pt idx="15">
                  <c:v>29.515938606847698</c:v>
                </c:pt>
                <c:pt idx="16">
                  <c:v>33.163265306122454</c:v>
                </c:pt>
                <c:pt idx="17">
                  <c:v>20.888888888888889</c:v>
                </c:pt>
                <c:pt idx="18">
                  <c:v>22.71498107084911</c:v>
                </c:pt>
                <c:pt idx="19">
                  <c:v>23.046874999999996</c:v>
                </c:pt>
                <c:pt idx="20">
                  <c:v>23.601277245592115</c:v>
                </c:pt>
                <c:pt idx="21">
                  <c:v>28.906249999999993</c:v>
                </c:pt>
                <c:pt idx="22">
                  <c:v>24.506489994591675</c:v>
                </c:pt>
                <c:pt idx="23">
                  <c:v>24.034609838166958</c:v>
                </c:pt>
                <c:pt idx="24">
                  <c:v>22.060353798126947</c:v>
                </c:pt>
                <c:pt idx="25">
                  <c:v>23.700655387898184</c:v>
                </c:pt>
                <c:pt idx="26">
                  <c:v>15.086505190311421</c:v>
                </c:pt>
                <c:pt idx="27">
                  <c:v>24.999145036079479</c:v>
                </c:pt>
                <c:pt idx="28">
                  <c:v>25.59373706198954</c:v>
                </c:pt>
                <c:pt idx="29">
                  <c:v>21.007667798746546</c:v>
                </c:pt>
                <c:pt idx="30">
                  <c:v>20.964360587002094</c:v>
                </c:pt>
                <c:pt idx="31">
                  <c:v>22.959087658549439</c:v>
                </c:pt>
                <c:pt idx="32">
                  <c:v>22.491349480968861</c:v>
                </c:pt>
                <c:pt idx="33">
                  <c:v>15.138408304498267</c:v>
                </c:pt>
                <c:pt idx="34">
                  <c:v>23.437499999999996</c:v>
                </c:pt>
                <c:pt idx="35">
                  <c:v>12.9757785467128</c:v>
                </c:pt>
                <c:pt idx="36">
                  <c:v>26.061679307694877</c:v>
                </c:pt>
                <c:pt idx="37">
                  <c:v>22.481329065691202</c:v>
                </c:pt>
                <c:pt idx="38">
                  <c:v>31.633714880332981</c:v>
                </c:pt>
                <c:pt idx="39">
                  <c:v>20.43816558499767</c:v>
                </c:pt>
                <c:pt idx="40">
                  <c:v>24.337479718766904</c:v>
                </c:pt>
                <c:pt idx="41">
                  <c:v>28.515624999999993</c:v>
                </c:pt>
                <c:pt idx="42">
                  <c:v>30.980886368410005</c:v>
                </c:pt>
                <c:pt idx="43">
                  <c:v>27.055150884495315</c:v>
                </c:pt>
                <c:pt idx="44">
                  <c:v>13.84083044982699</c:v>
                </c:pt>
                <c:pt idx="45">
                  <c:v>19.227687870533565</c:v>
                </c:pt>
                <c:pt idx="46">
                  <c:v>32.893331624588832</c:v>
                </c:pt>
                <c:pt idx="47">
                  <c:v>25.910684346898332</c:v>
                </c:pt>
                <c:pt idx="48">
                  <c:v>22.600262984878366</c:v>
                </c:pt>
                <c:pt idx="49">
                  <c:v>11.478420569329659</c:v>
                </c:pt>
                <c:pt idx="50">
                  <c:v>29.357521924046825</c:v>
                </c:pt>
                <c:pt idx="51">
                  <c:v>21.338210638622158</c:v>
                </c:pt>
                <c:pt idx="52">
                  <c:v>21.874999999999996</c:v>
                </c:pt>
                <c:pt idx="53">
                  <c:v>25.63691716071142</c:v>
                </c:pt>
                <c:pt idx="54">
                  <c:v>23.337684427040067</c:v>
                </c:pt>
                <c:pt idx="55">
                  <c:v>20.322252866889244</c:v>
                </c:pt>
                <c:pt idx="56">
                  <c:v>16.262975778546714</c:v>
                </c:pt>
                <c:pt idx="57">
                  <c:v>14.6484375</c:v>
                </c:pt>
                <c:pt idx="58">
                  <c:v>14.413765145714157</c:v>
                </c:pt>
                <c:pt idx="59">
                  <c:v>12.254249027651978</c:v>
                </c:pt>
                <c:pt idx="60">
                  <c:v>22.071077879374805</c:v>
                </c:pt>
                <c:pt idx="61">
                  <c:v>16.595335837191019</c:v>
                </c:pt>
                <c:pt idx="62">
                  <c:v>12.437107807111763</c:v>
                </c:pt>
                <c:pt idx="63">
                  <c:v>17.857142857142861</c:v>
                </c:pt>
                <c:pt idx="64">
                  <c:v>13.265306122448981</c:v>
                </c:pt>
                <c:pt idx="65">
                  <c:v>13.605442176870747</c:v>
                </c:pt>
                <c:pt idx="66">
                  <c:v>29.154518950437321</c:v>
                </c:pt>
                <c:pt idx="67">
                  <c:v>21.786492374727668</c:v>
                </c:pt>
                <c:pt idx="68">
                  <c:v>17.993079584775089</c:v>
                </c:pt>
                <c:pt idx="69">
                  <c:v>13.922922699933167</c:v>
                </c:pt>
                <c:pt idx="70">
                  <c:v>13.020833333333334</c:v>
                </c:pt>
                <c:pt idx="71">
                  <c:v>10.957703265395574</c:v>
                </c:pt>
                <c:pt idx="72">
                  <c:v>22.071077879374805</c:v>
                </c:pt>
                <c:pt idx="73">
                  <c:v>16.595335837191019</c:v>
                </c:pt>
                <c:pt idx="74">
                  <c:v>12.437107807111763</c:v>
                </c:pt>
                <c:pt idx="75">
                  <c:v>13.605442176870747</c:v>
                </c:pt>
                <c:pt idx="76">
                  <c:v>29.154518950437321</c:v>
                </c:pt>
                <c:pt idx="77">
                  <c:v>18.424036281179141</c:v>
                </c:pt>
                <c:pt idx="78">
                  <c:v>13.922922699933167</c:v>
                </c:pt>
                <c:pt idx="79">
                  <c:v>13.020833333333334</c:v>
                </c:pt>
                <c:pt idx="80">
                  <c:v>10.957703265395574</c:v>
                </c:pt>
                <c:pt idx="81">
                  <c:v>25.383491599707817</c:v>
                </c:pt>
                <c:pt idx="82">
                  <c:v>24.776795249690291</c:v>
                </c:pt>
                <c:pt idx="83">
                  <c:v>18.605619146722162</c:v>
                </c:pt>
                <c:pt idx="84">
                  <c:v>15.389350569405973</c:v>
                </c:pt>
                <c:pt idx="85">
                  <c:v>20.5456936226167</c:v>
                </c:pt>
                <c:pt idx="86">
                  <c:v>17.851646660510927</c:v>
                </c:pt>
                <c:pt idx="87">
                  <c:v>15.210924824229314</c:v>
                </c:pt>
                <c:pt idx="88">
                  <c:v>13.777777777777779</c:v>
                </c:pt>
                <c:pt idx="89">
                  <c:v>13.71742112482853</c:v>
                </c:pt>
                <c:pt idx="90">
                  <c:v>16.08977825851812</c:v>
                </c:pt>
                <c:pt idx="91">
                  <c:v>17.993079584775089</c:v>
                </c:pt>
                <c:pt idx="92">
                  <c:v>13.491124260355029</c:v>
                </c:pt>
                <c:pt idx="93">
                  <c:v>17.898022892819977</c:v>
                </c:pt>
                <c:pt idx="94">
                  <c:v>11.160714285714285</c:v>
                </c:pt>
                <c:pt idx="95">
                  <c:v>19.835162956123252</c:v>
                </c:pt>
                <c:pt idx="96">
                  <c:v>23.309053069719038</c:v>
                </c:pt>
                <c:pt idx="97">
                  <c:v>13.124999999999998</c:v>
                </c:pt>
                <c:pt idx="98">
                  <c:v>20.177148524332274</c:v>
                </c:pt>
                <c:pt idx="99">
                  <c:v>19.217451523545705</c:v>
                </c:pt>
                <c:pt idx="100">
                  <c:v>14.32708428593202</c:v>
                </c:pt>
                <c:pt idx="101">
                  <c:v>10.1318359375</c:v>
                </c:pt>
                <c:pt idx="102">
                  <c:v>18.261504747991236</c:v>
                </c:pt>
                <c:pt idx="103">
                  <c:v>17.174586776859506</c:v>
                </c:pt>
                <c:pt idx="104">
                  <c:v>19.183190505217112</c:v>
                </c:pt>
                <c:pt idx="105">
                  <c:v>17.745844875346261</c:v>
                </c:pt>
                <c:pt idx="106">
                  <c:v>17.709563164108619</c:v>
                </c:pt>
                <c:pt idx="107">
                  <c:v>24.234110653863738</c:v>
                </c:pt>
                <c:pt idx="108">
                  <c:v>14.061943752224989</c:v>
                </c:pt>
                <c:pt idx="109">
                  <c:v>12.140131807145334</c:v>
                </c:pt>
                <c:pt idx="110">
                  <c:v>17.531044558071585</c:v>
                </c:pt>
                <c:pt idx="111">
                  <c:v>13.4593572778828</c:v>
                </c:pt>
                <c:pt idx="112">
                  <c:v>24.341758286340216</c:v>
                </c:pt>
                <c:pt idx="113">
                  <c:v>9.7202935925411627</c:v>
                </c:pt>
                <c:pt idx="114">
                  <c:v>17.715419501133791</c:v>
                </c:pt>
                <c:pt idx="115">
                  <c:v>15.622618503276936</c:v>
                </c:pt>
                <c:pt idx="116">
                  <c:v>16.034985422740526</c:v>
                </c:pt>
                <c:pt idx="117">
                  <c:v>13.84083044982699</c:v>
                </c:pt>
                <c:pt idx="118">
                  <c:v>22.67573696145125</c:v>
                </c:pt>
                <c:pt idx="119">
                  <c:v>17.008820853605474</c:v>
                </c:pt>
                <c:pt idx="120">
                  <c:v>13.003141208269415</c:v>
                </c:pt>
                <c:pt idx="121">
                  <c:v>15.202530354045507</c:v>
                </c:pt>
                <c:pt idx="122">
                  <c:v>20.084224165856821</c:v>
                </c:pt>
                <c:pt idx="123">
                  <c:v>25.098855359001035</c:v>
                </c:pt>
                <c:pt idx="124">
                  <c:v>12.927319735708132</c:v>
                </c:pt>
                <c:pt idx="125">
                  <c:v>14.59357277882798</c:v>
                </c:pt>
                <c:pt idx="126">
                  <c:v>15.507812499999998</c:v>
                </c:pt>
                <c:pt idx="127">
                  <c:v>14.062499999999996</c:v>
                </c:pt>
                <c:pt idx="128">
                  <c:v>17.203575645134087</c:v>
                </c:pt>
                <c:pt idx="129">
                  <c:v>16.937031879257784</c:v>
                </c:pt>
                <c:pt idx="130">
                  <c:v>14.20990307442656</c:v>
                </c:pt>
                <c:pt idx="131">
                  <c:v>12.481025468038457</c:v>
                </c:pt>
                <c:pt idx="132">
                  <c:v>14.875283446712016</c:v>
                </c:pt>
                <c:pt idx="133">
                  <c:v>13.605442176870747</c:v>
                </c:pt>
                <c:pt idx="134">
                  <c:v>13.206026412052825</c:v>
                </c:pt>
                <c:pt idx="135">
                  <c:v>11.319444444444445</c:v>
                </c:pt>
                <c:pt idx="136">
                  <c:v>23.437499999999996</c:v>
                </c:pt>
                <c:pt idx="137">
                  <c:v>15.4320987654321</c:v>
                </c:pt>
                <c:pt idx="138">
                  <c:v>15.400624349635795</c:v>
                </c:pt>
                <c:pt idx="139">
                  <c:v>12.5</c:v>
                </c:pt>
                <c:pt idx="140">
                  <c:v>13.01775147928994</c:v>
                </c:pt>
                <c:pt idx="141">
                  <c:v>14.668367346938773</c:v>
                </c:pt>
                <c:pt idx="142">
                  <c:v>14.705882352941174</c:v>
                </c:pt>
                <c:pt idx="143">
                  <c:v>15.117157974300831</c:v>
                </c:pt>
                <c:pt idx="144">
                  <c:v>13.52082206598161</c:v>
                </c:pt>
                <c:pt idx="145">
                  <c:v>15.015015015015013</c:v>
                </c:pt>
                <c:pt idx="146">
                  <c:v>12.036023903711808</c:v>
                </c:pt>
                <c:pt idx="147">
                  <c:v>13.311788242536167</c:v>
                </c:pt>
                <c:pt idx="148">
                  <c:v>13.041903151793262</c:v>
                </c:pt>
                <c:pt idx="149">
                  <c:v>11.661807580174928</c:v>
                </c:pt>
                <c:pt idx="150">
                  <c:v>14.452537865649207</c:v>
                </c:pt>
                <c:pt idx="151">
                  <c:v>14.464168310322156</c:v>
                </c:pt>
                <c:pt idx="152">
                  <c:v>15.304560759106215</c:v>
                </c:pt>
                <c:pt idx="153">
                  <c:v>9.9753086419753085</c:v>
                </c:pt>
                <c:pt idx="154">
                  <c:v>26.763787721123826</c:v>
                </c:pt>
                <c:pt idx="155">
                  <c:v>13.90532544378698</c:v>
                </c:pt>
                <c:pt idx="156">
                  <c:v>13.465681748230226</c:v>
                </c:pt>
                <c:pt idx="157">
                  <c:v>13.605442176870747</c:v>
                </c:pt>
                <c:pt idx="158">
                  <c:v>14.744351961950059</c:v>
                </c:pt>
                <c:pt idx="159">
                  <c:v>20.342797783933516</c:v>
                </c:pt>
                <c:pt idx="160">
                  <c:v>23.165239969167107</c:v>
                </c:pt>
                <c:pt idx="161">
                  <c:v>21.773842357381334</c:v>
                </c:pt>
                <c:pt idx="162">
                  <c:v>23.270823622216646</c:v>
                </c:pt>
                <c:pt idx="163">
                  <c:v>19.380668934240365</c:v>
                </c:pt>
                <c:pt idx="164">
                  <c:v>18.314255983350673</c:v>
                </c:pt>
                <c:pt idx="165">
                  <c:v>13.437248051599033</c:v>
                </c:pt>
                <c:pt idx="166">
                  <c:v>17.165814463111762</c:v>
                </c:pt>
                <c:pt idx="167">
                  <c:v>22.782585181179019</c:v>
                </c:pt>
                <c:pt idx="168">
                  <c:v>13.420334120042575</c:v>
                </c:pt>
                <c:pt idx="169">
                  <c:v>16.617969320672024</c:v>
                </c:pt>
                <c:pt idx="170">
                  <c:v>24.218749999999996</c:v>
                </c:pt>
                <c:pt idx="171">
                  <c:v>13.740256308627295</c:v>
                </c:pt>
                <c:pt idx="172">
                  <c:v>22.600262984878366</c:v>
                </c:pt>
                <c:pt idx="173">
                  <c:v>11.386574193882305</c:v>
                </c:pt>
                <c:pt idx="174">
                  <c:v>24.888888888888889</c:v>
                </c:pt>
                <c:pt idx="175">
                  <c:v>10.78971533516988</c:v>
                </c:pt>
                <c:pt idx="176">
                  <c:v>15.474784955304438</c:v>
                </c:pt>
                <c:pt idx="177">
                  <c:v>14.852071005917159</c:v>
                </c:pt>
                <c:pt idx="178">
                  <c:v>12.268135904499541</c:v>
                </c:pt>
                <c:pt idx="179">
                  <c:v>29.97245179063361</c:v>
                </c:pt>
                <c:pt idx="180">
                  <c:v>28.400547963513649</c:v>
                </c:pt>
                <c:pt idx="181">
                  <c:v>16.141528925619834</c:v>
                </c:pt>
                <c:pt idx="182">
                  <c:v>15.967484395412978</c:v>
                </c:pt>
                <c:pt idx="183">
                  <c:v>20.957274202271499</c:v>
                </c:pt>
                <c:pt idx="184">
                  <c:v>27.112497891718672</c:v>
                </c:pt>
                <c:pt idx="185">
                  <c:v>15.996085663743461</c:v>
                </c:pt>
                <c:pt idx="186">
                  <c:v>21.745304069130594</c:v>
                </c:pt>
                <c:pt idx="187">
                  <c:v>13.437499999999996</c:v>
                </c:pt>
                <c:pt idx="188">
                  <c:v>11.574074074074074</c:v>
                </c:pt>
                <c:pt idx="189">
                  <c:v>18.080210387902692</c:v>
                </c:pt>
                <c:pt idx="190">
                  <c:v>13.223140495867767</c:v>
                </c:pt>
                <c:pt idx="191">
                  <c:v>12.5732421875</c:v>
                </c:pt>
                <c:pt idx="192">
                  <c:v>15.026296018031555</c:v>
                </c:pt>
                <c:pt idx="193">
                  <c:v>14.422210203713718</c:v>
                </c:pt>
                <c:pt idx="194">
                  <c:v>14.062499999999996</c:v>
                </c:pt>
                <c:pt idx="195">
                  <c:v>15.157048940832727</c:v>
                </c:pt>
                <c:pt idx="196">
                  <c:v>13.605442176870747</c:v>
                </c:pt>
                <c:pt idx="197">
                  <c:v>14.785506039150354</c:v>
                </c:pt>
                <c:pt idx="198">
                  <c:v>19.140624999999996</c:v>
                </c:pt>
                <c:pt idx="199">
                  <c:v>18.467220683287167</c:v>
                </c:pt>
                <c:pt idx="200">
                  <c:v>10.864644635581712</c:v>
                </c:pt>
                <c:pt idx="201">
                  <c:v>15</c:v>
                </c:pt>
                <c:pt idx="202">
                  <c:v>15.943458251150556</c:v>
                </c:pt>
                <c:pt idx="203">
                  <c:v>27.309968138370508</c:v>
                </c:pt>
                <c:pt idx="204">
                  <c:v>27.343749999999996</c:v>
                </c:pt>
                <c:pt idx="205">
                  <c:v>12.356919875130073</c:v>
                </c:pt>
                <c:pt idx="206">
                  <c:v>25.88757396449704</c:v>
                </c:pt>
                <c:pt idx="207">
                  <c:v>20.824656393169516</c:v>
                </c:pt>
                <c:pt idx="208">
                  <c:v>20.408163265306126</c:v>
                </c:pt>
                <c:pt idx="209">
                  <c:v>29.96314693158147</c:v>
                </c:pt>
                <c:pt idx="210">
                  <c:v>22.77318640955005</c:v>
                </c:pt>
                <c:pt idx="211">
                  <c:v>18.746995673770225</c:v>
                </c:pt>
                <c:pt idx="212">
                  <c:v>16.423650056080753</c:v>
                </c:pt>
                <c:pt idx="213">
                  <c:v>10.387811634349031</c:v>
                </c:pt>
                <c:pt idx="214">
                  <c:v>20.449137418203453</c:v>
                </c:pt>
                <c:pt idx="215">
                  <c:v>13.200183654729107</c:v>
                </c:pt>
                <c:pt idx="216">
                  <c:v>26.546698393813212</c:v>
                </c:pt>
                <c:pt idx="217">
                  <c:v>15.241579027587255</c:v>
                </c:pt>
                <c:pt idx="218">
                  <c:v>11.0803324099723</c:v>
                </c:pt>
                <c:pt idx="219">
                  <c:v>11.176857330703486</c:v>
                </c:pt>
                <c:pt idx="220">
                  <c:v>18.641041797941611</c:v>
                </c:pt>
                <c:pt idx="221">
                  <c:v>30.546874999999996</c:v>
                </c:pt>
                <c:pt idx="222">
                  <c:v>25.676974843775028</c:v>
                </c:pt>
                <c:pt idx="223">
                  <c:v>17.065556711758582</c:v>
                </c:pt>
                <c:pt idx="224">
                  <c:v>16.847468770545692</c:v>
                </c:pt>
                <c:pt idx="225">
                  <c:v>17.993079584775089</c:v>
                </c:pt>
                <c:pt idx="226">
                  <c:v>11.733333333333333</c:v>
                </c:pt>
                <c:pt idx="227">
                  <c:v>18.590124925639504</c:v>
                </c:pt>
                <c:pt idx="228">
                  <c:v>15.009575073753949</c:v>
                </c:pt>
                <c:pt idx="229">
                  <c:v>12.137316862970412</c:v>
                </c:pt>
                <c:pt idx="230">
                  <c:v>20.576131687242793</c:v>
                </c:pt>
                <c:pt idx="231">
                  <c:v>22.77318640955005</c:v>
                </c:pt>
                <c:pt idx="232">
                  <c:v>22.275309917355372</c:v>
                </c:pt>
                <c:pt idx="233">
                  <c:v>22.546576480360741</c:v>
                </c:pt>
                <c:pt idx="234">
                  <c:v>22.942130453700404</c:v>
                </c:pt>
                <c:pt idx="235">
                  <c:v>23.875114784205696</c:v>
                </c:pt>
                <c:pt idx="236">
                  <c:v>21.913580246913579</c:v>
                </c:pt>
              </c:numCache>
            </c:numRef>
          </c:xVal>
          <c:yVal>
            <c:numRef>
              <c:f>'MH-Raw Data'!$S$2:$S$238</c:f>
              <c:numCache>
                <c:formatCode>General</c:formatCode>
                <c:ptCount val="237"/>
                <c:pt idx="0">
                  <c:v>660293</c:v>
                </c:pt>
                <c:pt idx="1">
                  <c:v>809130</c:v>
                </c:pt>
                <c:pt idx="2">
                  <c:v>362231</c:v>
                </c:pt>
                <c:pt idx="3">
                  <c:v>629990</c:v>
                </c:pt>
                <c:pt idx="4">
                  <c:v>444876</c:v>
                </c:pt>
                <c:pt idx="5">
                  <c:v>372357</c:v>
                </c:pt>
                <c:pt idx="6">
                  <c:v>887350</c:v>
                </c:pt>
                <c:pt idx="7">
                  <c:v>389827</c:v>
                </c:pt>
                <c:pt idx="8">
                  <c:v>437529.07</c:v>
                </c:pt>
                <c:pt idx="9">
                  <c:v>364222</c:v>
                </c:pt>
                <c:pt idx="10">
                  <c:v>514524</c:v>
                </c:pt>
                <c:pt idx="11">
                  <c:v>539976</c:v>
                </c:pt>
                <c:pt idx="12">
                  <c:v>711616</c:v>
                </c:pt>
                <c:pt idx="13">
                  <c:v>420040</c:v>
                </c:pt>
                <c:pt idx="14">
                  <c:v>495968.7</c:v>
                </c:pt>
                <c:pt idx="15">
                  <c:v>157763</c:v>
                </c:pt>
                <c:pt idx="16">
                  <c:v>501897</c:v>
                </c:pt>
                <c:pt idx="17">
                  <c:v>343984</c:v>
                </c:pt>
                <c:pt idx="18">
                  <c:v>449395</c:v>
                </c:pt>
                <c:pt idx="19">
                  <c:v>214716</c:v>
                </c:pt>
                <c:pt idx="20">
                  <c:v>341109</c:v>
                </c:pt>
                <c:pt idx="21">
                  <c:v>288960</c:v>
                </c:pt>
                <c:pt idx="22">
                  <c:v>348687</c:v>
                </c:pt>
                <c:pt idx="23">
                  <c:v>345590</c:v>
                </c:pt>
                <c:pt idx="24">
                  <c:v>361738</c:v>
                </c:pt>
                <c:pt idx="25">
                  <c:v>305193</c:v>
                </c:pt>
                <c:pt idx="26">
                  <c:v>404644</c:v>
                </c:pt>
                <c:pt idx="27">
                  <c:v>278213.73</c:v>
                </c:pt>
                <c:pt idx="28">
                  <c:v>355276</c:v>
                </c:pt>
                <c:pt idx="29">
                  <c:v>229289</c:v>
                </c:pt>
                <c:pt idx="30">
                  <c:v>247473</c:v>
                </c:pt>
                <c:pt idx="31">
                  <c:v>395163</c:v>
                </c:pt>
                <c:pt idx="32">
                  <c:v>418429</c:v>
                </c:pt>
                <c:pt idx="33">
                  <c:v>359280</c:v>
                </c:pt>
                <c:pt idx="34">
                  <c:v>349318</c:v>
                </c:pt>
                <c:pt idx="35">
                  <c:v>551809</c:v>
                </c:pt>
                <c:pt idx="36">
                  <c:v>293127</c:v>
                </c:pt>
                <c:pt idx="37">
                  <c:v>260036</c:v>
                </c:pt>
                <c:pt idx="38">
                  <c:v>163765</c:v>
                </c:pt>
                <c:pt idx="39">
                  <c:v>162364</c:v>
                </c:pt>
                <c:pt idx="40">
                  <c:v>144037.23000000001</c:v>
                </c:pt>
                <c:pt idx="41">
                  <c:v>183204</c:v>
                </c:pt>
                <c:pt idx="42">
                  <c:v>164962</c:v>
                </c:pt>
                <c:pt idx="43">
                  <c:v>178100</c:v>
                </c:pt>
                <c:pt idx="44">
                  <c:v>169726.43</c:v>
                </c:pt>
                <c:pt idx="45">
                  <c:v>164719</c:v>
                </c:pt>
                <c:pt idx="46">
                  <c:v>133130</c:v>
                </c:pt>
                <c:pt idx="47">
                  <c:v>146308.6</c:v>
                </c:pt>
                <c:pt idx="48">
                  <c:v>134497.65</c:v>
                </c:pt>
                <c:pt idx="49">
                  <c:v>206500.95</c:v>
                </c:pt>
                <c:pt idx="50">
                  <c:v>120131</c:v>
                </c:pt>
                <c:pt idx="51">
                  <c:v>176340.75</c:v>
                </c:pt>
                <c:pt idx="52">
                  <c:v>138923</c:v>
                </c:pt>
                <c:pt idx="53">
                  <c:v>162957.32</c:v>
                </c:pt>
                <c:pt idx="54">
                  <c:v>133009</c:v>
                </c:pt>
                <c:pt idx="55">
                  <c:v>163483</c:v>
                </c:pt>
                <c:pt idx="56">
                  <c:v>131837</c:v>
                </c:pt>
                <c:pt idx="57">
                  <c:v>163372</c:v>
                </c:pt>
                <c:pt idx="58">
                  <c:v>128104.37</c:v>
                </c:pt>
                <c:pt idx="59">
                  <c:v>115908</c:v>
                </c:pt>
                <c:pt idx="60">
                  <c:v>129474.64</c:v>
                </c:pt>
                <c:pt idx="61">
                  <c:v>152184</c:v>
                </c:pt>
                <c:pt idx="62">
                  <c:v>122892</c:v>
                </c:pt>
                <c:pt idx="63">
                  <c:v>124804</c:v>
                </c:pt>
                <c:pt idx="64">
                  <c:v>142552</c:v>
                </c:pt>
                <c:pt idx="65">
                  <c:v>128196</c:v>
                </c:pt>
                <c:pt idx="66">
                  <c:v>109085.84</c:v>
                </c:pt>
                <c:pt idx="67">
                  <c:v>109452</c:v>
                </c:pt>
                <c:pt idx="68">
                  <c:v>125643</c:v>
                </c:pt>
                <c:pt idx="69">
                  <c:v>120064</c:v>
                </c:pt>
                <c:pt idx="70">
                  <c:v>114580</c:v>
                </c:pt>
                <c:pt idx="71">
                  <c:v>119935.36</c:v>
                </c:pt>
                <c:pt idx="72">
                  <c:v>129474.64</c:v>
                </c:pt>
                <c:pt idx="73">
                  <c:v>152184</c:v>
                </c:pt>
                <c:pt idx="74">
                  <c:v>122892</c:v>
                </c:pt>
                <c:pt idx="75">
                  <c:v>128196</c:v>
                </c:pt>
                <c:pt idx="76">
                  <c:v>109085.84</c:v>
                </c:pt>
                <c:pt idx="77">
                  <c:v>125643</c:v>
                </c:pt>
                <c:pt idx="78">
                  <c:v>120064</c:v>
                </c:pt>
                <c:pt idx="79">
                  <c:v>114580</c:v>
                </c:pt>
                <c:pt idx="80">
                  <c:v>119935.36</c:v>
                </c:pt>
                <c:pt idx="81">
                  <c:v>199268</c:v>
                </c:pt>
                <c:pt idx="82">
                  <c:v>341011</c:v>
                </c:pt>
                <c:pt idx="83">
                  <c:v>334955</c:v>
                </c:pt>
                <c:pt idx="84">
                  <c:v>258138</c:v>
                </c:pt>
                <c:pt idx="85">
                  <c:v>275888</c:v>
                </c:pt>
                <c:pt idx="86">
                  <c:v>308817</c:v>
                </c:pt>
                <c:pt idx="87">
                  <c:v>294615.90000000002</c:v>
                </c:pt>
                <c:pt idx="88">
                  <c:v>156576.85</c:v>
                </c:pt>
                <c:pt idx="89">
                  <c:v>109575.6</c:v>
                </c:pt>
                <c:pt idx="90">
                  <c:v>209292</c:v>
                </c:pt>
                <c:pt idx="91">
                  <c:v>195136</c:v>
                </c:pt>
                <c:pt idx="92">
                  <c:v>265243</c:v>
                </c:pt>
                <c:pt idx="93">
                  <c:v>201219</c:v>
                </c:pt>
                <c:pt idx="94">
                  <c:v>179720</c:v>
                </c:pt>
                <c:pt idx="95">
                  <c:v>143278.83000000002</c:v>
                </c:pt>
                <c:pt idx="96">
                  <c:v>214679</c:v>
                </c:pt>
                <c:pt idx="97">
                  <c:v>165000</c:v>
                </c:pt>
                <c:pt idx="98">
                  <c:v>262582</c:v>
                </c:pt>
                <c:pt idx="99">
                  <c:v>208535.71</c:v>
                </c:pt>
                <c:pt idx="100">
                  <c:v>179613.25</c:v>
                </c:pt>
                <c:pt idx="101">
                  <c:v>151156.52000000002</c:v>
                </c:pt>
                <c:pt idx="102">
                  <c:v>189701.55</c:v>
                </c:pt>
                <c:pt idx="103">
                  <c:v>169951</c:v>
                </c:pt>
                <c:pt idx="104">
                  <c:v>220519</c:v>
                </c:pt>
                <c:pt idx="105">
                  <c:v>139723</c:v>
                </c:pt>
                <c:pt idx="106">
                  <c:v>119685.64</c:v>
                </c:pt>
                <c:pt idx="107">
                  <c:v>253471</c:v>
                </c:pt>
                <c:pt idx="108">
                  <c:v>129684</c:v>
                </c:pt>
                <c:pt idx="109">
                  <c:v>167122</c:v>
                </c:pt>
                <c:pt idx="110">
                  <c:v>276458</c:v>
                </c:pt>
                <c:pt idx="111">
                  <c:v>150337</c:v>
                </c:pt>
                <c:pt idx="112">
                  <c:v>138093.02000000002</c:v>
                </c:pt>
                <c:pt idx="113">
                  <c:v>178398</c:v>
                </c:pt>
                <c:pt idx="114">
                  <c:v>180870</c:v>
                </c:pt>
                <c:pt idx="115">
                  <c:v>323960</c:v>
                </c:pt>
                <c:pt idx="116">
                  <c:v>131430</c:v>
                </c:pt>
                <c:pt idx="117">
                  <c:v>180415.66999999998</c:v>
                </c:pt>
                <c:pt idx="118">
                  <c:v>139067</c:v>
                </c:pt>
                <c:pt idx="119">
                  <c:v>197865</c:v>
                </c:pt>
                <c:pt idx="120">
                  <c:v>144900.29999999999</c:v>
                </c:pt>
                <c:pt idx="121">
                  <c:v>202633.9</c:v>
                </c:pt>
                <c:pt idx="122">
                  <c:v>232676</c:v>
                </c:pt>
                <c:pt idx="123">
                  <c:v>127899</c:v>
                </c:pt>
                <c:pt idx="124">
                  <c:v>145362</c:v>
                </c:pt>
                <c:pt idx="125">
                  <c:v>165335.52000000002</c:v>
                </c:pt>
                <c:pt idx="126">
                  <c:v>233266</c:v>
                </c:pt>
                <c:pt idx="127">
                  <c:v>135216</c:v>
                </c:pt>
                <c:pt idx="128">
                  <c:v>117185</c:v>
                </c:pt>
                <c:pt idx="129">
                  <c:v>108989</c:v>
                </c:pt>
                <c:pt idx="130">
                  <c:v>148652</c:v>
                </c:pt>
                <c:pt idx="131">
                  <c:v>79302</c:v>
                </c:pt>
                <c:pt idx="132">
                  <c:v>147132</c:v>
                </c:pt>
                <c:pt idx="133">
                  <c:v>131738.27000000002</c:v>
                </c:pt>
                <c:pt idx="134">
                  <c:v>146355</c:v>
                </c:pt>
                <c:pt idx="135">
                  <c:v>97060.800000000003</c:v>
                </c:pt>
                <c:pt idx="136">
                  <c:v>84002.5</c:v>
                </c:pt>
                <c:pt idx="137">
                  <c:v>106070</c:v>
                </c:pt>
                <c:pt idx="138">
                  <c:v>123187.9</c:v>
                </c:pt>
                <c:pt idx="139">
                  <c:v>120367.81</c:v>
                </c:pt>
                <c:pt idx="140">
                  <c:v>140372</c:v>
                </c:pt>
                <c:pt idx="141">
                  <c:v>102852</c:v>
                </c:pt>
                <c:pt idx="142">
                  <c:v>154669</c:v>
                </c:pt>
                <c:pt idx="143">
                  <c:v>115935.54000000001</c:v>
                </c:pt>
                <c:pt idx="144">
                  <c:v>113706.2</c:v>
                </c:pt>
                <c:pt idx="145">
                  <c:v>138769.38</c:v>
                </c:pt>
                <c:pt idx="146">
                  <c:v>61340</c:v>
                </c:pt>
                <c:pt idx="147">
                  <c:v>72374</c:v>
                </c:pt>
                <c:pt idx="148">
                  <c:v>143773.58000000002</c:v>
                </c:pt>
                <c:pt idx="149">
                  <c:v>142326.04</c:v>
                </c:pt>
                <c:pt idx="150">
                  <c:v>140545</c:v>
                </c:pt>
                <c:pt idx="151">
                  <c:v>57140.85</c:v>
                </c:pt>
                <c:pt idx="152">
                  <c:v>131727</c:v>
                </c:pt>
                <c:pt idx="153">
                  <c:v>77241</c:v>
                </c:pt>
                <c:pt idx="154">
                  <c:v>55885.7</c:v>
                </c:pt>
                <c:pt idx="155">
                  <c:v>49700</c:v>
                </c:pt>
                <c:pt idx="156">
                  <c:v>155352</c:v>
                </c:pt>
                <c:pt idx="157">
                  <c:v>288614.2</c:v>
                </c:pt>
                <c:pt idx="158">
                  <c:v>170302</c:v>
                </c:pt>
                <c:pt idx="159">
                  <c:v>102537.85</c:v>
                </c:pt>
                <c:pt idx="160">
                  <c:v>219126.24</c:v>
                </c:pt>
                <c:pt idx="161">
                  <c:v>204852.36</c:v>
                </c:pt>
                <c:pt idx="162">
                  <c:v>253368</c:v>
                </c:pt>
                <c:pt idx="163">
                  <c:v>162271</c:v>
                </c:pt>
                <c:pt idx="164">
                  <c:v>293271</c:v>
                </c:pt>
                <c:pt idx="165">
                  <c:v>162957</c:v>
                </c:pt>
                <c:pt idx="166">
                  <c:v>137273</c:v>
                </c:pt>
                <c:pt idx="167">
                  <c:v>199677</c:v>
                </c:pt>
                <c:pt idx="168">
                  <c:v>161017</c:v>
                </c:pt>
                <c:pt idx="169">
                  <c:v>199790</c:v>
                </c:pt>
                <c:pt idx="170">
                  <c:v>159882</c:v>
                </c:pt>
                <c:pt idx="171">
                  <c:v>180728</c:v>
                </c:pt>
                <c:pt idx="172">
                  <c:v>144134</c:v>
                </c:pt>
                <c:pt idx="173">
                  <c:v>160250</c:v>
                </c:pt>
                <c:pt idx="174">
                  <c:v>193543</c:v>
                </c:pt>
                <c:pt idx="175">
                  <c:v>233376</c:v>
                </c:pt>
                <c:pt idx="176">
                  <c:v>166709</c:v>
                </c:pt>
                <c:pt idx="177">
                  <c:v>133873</c:v>
                </c:pt>
                <c:pt idx="178">
                  <c:v>133087</c:v>
                </c:pt>
                <c:pt idx="179">
                  <c:v>178428</c:v>
                </c:pt>
                <c:pt idx="180">
                  <c:v>191102</c:v>
                </c:pt>
                <c:pt idx="181">
                  <c:v>168670</c:v>
                </c:pt>
                <c:pt idx="182">
                  <c:v>163914</c:v>
                </c:pt>
                <c:pt idx="183">
                  <c:v>241130</c:v>
                </c:pt>
                <c:pt idx="184">
                  <c:v>138535</c:v>
                </c:pt>
                <c:pt idx="185">
                  <c:v>119348</c:v>
                </c:pt>
                <c:pt idx="186">
                  <c:v>154354</c:v>
                </c:pt>
                <c:pt idx="187">
                  <c:v>135019</c:v>
                </c:pt>
                <c:pt idx="188">
                  <c:v>176383</c:v>
                </c:pt>
                <c:pt idx="189">
                  <c:v>233522</c:v>
                </c:pt>
                <c:pt idx="190">
                  <c:v>132585</c:v>
                </c:pt>
                <c:pt idx="191">
                  <c:v>119776</c:v>
                </c:pt>
                <c:pt idx="192">
                  <c:v>109117</c:v>
                </c:pt>
                <c:pt idx="193">
                  <c:v>174074</c:v>
                </c:pt>
                <c:pt idx="194">
                  <c:v>136040</c:v>
                </c:pt>
                <c:pt idx="195">
                  <c:v>78215</c:v>
                </c:pt>
                <c:pt idx="196">
                  <c:v>73218</c:v>
                </c:pt>
                <c:pt idx="197">
                  <c:v>51009</c:v>
                </c:pt>
                <c:pt idx="198">
                  <c:v>210622</c:v>
                </c:pt>
                <c:pt idx="199">
                  <c:v>260869</c:v>
                </c:pt>
                <c:pt idx="200">
                  <c:v>48156</c:v>
                </c:pt>
                <c:pt idx="201">
                  <c:v>69509</c:v>
                </c:pt>
                <c:pt idx="202">
                  <c:v>46093</c:v>
                </c:pt>
                <c:pt idx="203">
                  <c:v>188824</c:v>
                </c:pt>
                <c:pt idx="204">
                  <c:v>143482</c:v>
                </c:pt>
                <c:pt idx="205">
                  <c:v>220899</c:v>
                </c:pt>
                <c:pt idx="206">
                  <c:v>151931</c:v>
                </c:pt>
                <c:pt idx="207">
                  <c:v>156374</c:v>
                </c:pt>
                <c:pt idx="208">
                  <c:v>238320</c:v>
                </c:pt>
                <c:pt idx="209">
                  <c:v>205998</c:v>
                </c:pt>
                <c:pt idx="210">
                  <c:v>78251</c:v>
                </c:pt>
                <c:pt idx="211">
                  <c:v>175576</c:v>
                </c:pt>
                <c:pt idx="212">
                  <c:v>177874</c:v>
                </c:pt>
                <c:pt idx="213">
                  <c:v>144731</c:v>
                </c:pt>
                <c:pt idx="214">
                  <c:v>178037</c:v>
                </c:pt>
                <c:pt idx="215">
                  <c:v>114513</c:v>
                </c:pt>
                <c:pt idx="216">
                  <c:v>212287</c:v>
                </c:pt>
                <c:pt idx="217">
                  <c:v>145697</c:v>
                </c:pt>
                <c:pt idx="218">
                  <c:v>146700</c:v>
                </c:pt>
                <c:pt idx="219">
                  <c:v>133436</c:v>
                </c:pt>
                <c:pt idx="220">
                  <c:v>147021</c:v>
                </c:pt>
                <c:pt idx="221">
                  <c:v>149462</c:v>
                </c:pt>
                <c:pt idx="222">
                  <c:v>186450</c:v>
                </c:pt>
                <c:pt idx="223">
                  <c:v>180713</c:v>
                </c:pt>
                <c:pt idx="224">
                  <c:v>135612</c:v>
                </c:pt>
                <c:pt idx="225">
                  <c:v>209886</c:v>
                </c:pt>
                <c:pt idx="226">
                  <c:v>123320</c:v>
                </c:pt>
                <c:pt idx="227">
                  <c:v>132997</c:v>
                </c:pt>
                <c:pt idx="228">
                  <c:v>124860</c:v>
                </c:pt>
                <c:pt idx="229">
                  <c:v>118607</c:v>
                </c:pt>
                <c:pt idx="230">
                  <c:v>248031</c:v>
                </c:pt>
                <c:pt idx="231">
                  <c:v>73682</c:v>
                </c:pt>
                <c:pt idx="232">
                  <c:v>295155</c:v>
                </c:pt>
                <c:pt idx="233">
                  <c:v>200321</c:v>
                </c:pt>
                <c:pt idx="234">
                  <c:v>191188</c:v>
                </c:pt>
                <c:pt idx="235">
                  <c:v>202807</c:v>
                </c:pt>
                <c:pt idx="236">
                  <c:v>248112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5FD-B84B-B172-F2DF857EF3D9}"/>
            </c:ext>
          </c:extLst>
        </c:ser>
        <c:ser>
          <c:idx val="1"/>
          <c:order val="1"/>
          <c:tx>
            <c:v>Predicted TOTAL COST TO HOSPITAL </c:v>
          </c:tx>
          <c:spPr>
            <a:ln w="19050">
              <a:noFill/>
            </a:ln>
          </c:spPr>
          <c:xVal>
            <c:numRef>
              <c:f>'MH-Raw Data'!$Y$2:$Y$238</c:f>
              <c:numCache>
                <c:formatCode>General</c:formatCode>
                <c:ptCount val="237"/>
                <c:pt idx="0">
                  <c:v>19.218749999999996</c:v>
                </c:pt>
                <c:pt idx="1">
                  <c:v>17.065556711758582</c:v>
                </c:pt>
                <c:pt idx="2">
                  <c:v>17.325996430696019</c:v>
                </c:pt>
                <c:pt idx="3">
                  <c:v>26.729927495071667</c:v>
                </c:pt>
                <c:pt idx="4">
                  <c:v>18.938775510204081</c:v>
                </c:pt>
                <c:pt idx="5">
                  <c:v>22.95918367346939</c:v>
                </c:pt>
                <c:pt idx="6">
                  <c:v>20.761245674740486</c:v>
                </c:pt>
                <c:pt idx="7">
                  <c:v>16.284949434860202</c:v>
                </c:pt>
                <c:pt idx="8">
                  <c:v>23.781212841854934</c:v>
                </c:pt>
                <c:pt idx="9">
                  <c:v>25.012244897959182</c:v>
                </c:pt>
                <c:pt idx="10">
                  <c:v>22.145328719723185</c:v>
                </c:pt>
                <c:pt idx="11">
                  <c:v>21.928862769176792</c:v>
                </c:pt>
                <c:pt idx="12">
                  <c:v>26.225895316804412</c:v>
                </c:pt>
                <c:pt idx="13">
                  <c:v>19.841269841269845</c:v>
                </c:pt>
                <c:pt idx="14">
                  <c:v>33.710093198492963</c:v>
                </c:pt>
                <c:pt idx="15">
                  <c:v>29.515938606847698</c:v>
                </c:pt>
                <c:pt idx="16">
                  <c:v>33.163265306122454</c:v>
                </c:pt>
                <c:pt idx="17">
                  <c:v>20.888888888888889</c:v>
                </c:pt>
                <c:pt idx="18">
                  <c:v>22.71498107084911</c:v>
                </c:pt>
                <c:pt idx="19">
                  <c:v>23.046874999999996</c:v>
                </c:pt>
                <c:pt idx="20">
                  <c:v>23.601277245592115</c:v>
                </c:pt>
                <c:pt idx="21">
                  <c:v>28.906249999999993</c:v>
                </c:pt>
                <c:pt idx="22">
                  <c:v>24.506489994591675</c:v>
                </c:pt>
                <c:pt idx="23">
                  <c:v>24.034609838166958</c:v>
                </c:pt>
                <c:pt idx="24">
                  <c:v>22.060353798126947</c:v>
                </c:pt>
                <c:pt idx="25">
                  <c:v>23.700655387898184</c:v>
                </c:pt>
                <c:pt idx="26">
                  <c:v>15.086505190311421</c:v>
                </c:pt>
                <c:pt idx="27">
                  <c:v>24.999145036079479</c:v>
                </c:pt>
                <c:pt idx="28">
                  <c:v>25.59373706198954</c:v>
                </c:pt>
                <c:pt idx="29">
                  <c:v>21.007667798746546</c:v>
                </c:pt>
                <c:pt idx="30">
                  <c:v>20.964360587002094</c:v>
                </c:pt>
                <c:pt idx="31">
                  <c:v>22.959087658549439</c:v>
                </c:pt>
                <c:pt idx="32">
                  <c:v>22.491349480968861</c:v>
                </c:pt>
                <c:pt idx="33">
                  <c:v>15.138408304498267</c:v>
                </c:pt>
                <c:pt idx="34">
                  <c:v>23.437499999999996</c:v>
                </c:pt>
                <c:pt idx="35">
                  <c:v>12.9757785467128</c:v>
                </c:pt>
                <c:pt idx="36">
                  <c:v>26.061679307694877</c:v>
                </c:pt>
                <c:pt idx="37">
                  <c:v>22.481329065691202</c:v>
                </c:pt>
                <c:pt idx="38">
                  <c:v>31.633714880332981</c:v>
                </c:pt>
                <c:pt idx="39">
                  <c:v>20.43816558499767</c:v>
                </c:pt>
                <c:pt idx="40">
                  <c:v>24.337479718766904</c:v>
                </c:pt>
                <c:pt idx="41">
                  <c:v>28.515624999999993</c:v>
                </c:pt>
                <c:pt idx="42">
                  <c:v>30.980886368410005</c:v>
                </c:pt>
                <c:pt idx="43">
                  <c:v>27.055150884495315</c:v>
                </c:pt>
                <c:pt idx="44">
                  <c:v>13.84083044982699</c:v>
                </c:pt>
                <c:pt idx="45">
                  <c:v>19.227687870533565</c:v>
                </c:pt>
                <c:pt idx="46">
                  <c:v>32.893331624588832</c:v>
                </c:pt>
                <c:pt idx="47">
                  <c:v>25.910684346898332</c:v>
                </c:pt>
                <c:pt idx="48">
                  <c:v>22.600262984878366</c:v>
                </c:pt>
                <c:pt idx="49">
                  <c:v>11.478420569329659</c:v>
                </c:pt>
                <c:pt idx="50">
                  <c:v>29.357521924046825</c:v>
                </c:pt>
                <c:pt idx="51">
                  <c:v>21.338210638622158</c:v>
                </c:pt>
                <c:pt idx="52">
                  <c:v>21.874999999999996</c:v>
                </c:pt>
                <c:pt idx="53">
                  <c:v>25.63691716071142</c:v>
                </c:pt>
                <c:pt idx="54">
                  <c:v>23.337684427040067</c:v>
                </c:pt>
                <c:pt idx="55">
                  <c:v>20.322252866889244</c:v>
                </c:pt>
                <c:pt idx="56">
                  <c:v>16.262975778546714</c:v>
                </c:pt>
                <c:pt idx="57">
                  <c:v>14.6484375</c:v>
                </c:pt>
                <c:pt idx="58">
                  <c:v>14.413765145714157</c:v>
                </c:pt>
                <c:pt idx="59">
                  <c:v>12.254249027651978</c:v>
                </c:pt>
                <c:pt idx="60">
                  <c:v>22.071077879374805</c:v>
                </c:pt>
                <c:pt idx="61">
                  <c:v>16.595335837191019</c:v>
                </c:pt>
                <c:pt idx="62">
                  <c:v>12.437107807111763</c:v>
                </c:pt>
                <c:pt idx="63">
                  <c:v>17.857142857142861</c:v>
                </c:pt>
                <c:pt idx="64">
                  <c:v>13.265306122448981</c:v>
                </c:pt>
                <c:pt idx="65">
                  <c:v>13.605442176870747</c:v>
                </c:pt>
                <c:pt idx="66">
                  <c:v>29.154518950437321</c:v>
                </c:pt>
                <c:pt idx="67">
                  <c:v>21.786492374727668</c:v>
                </c:pt>
                <c:pt idx="68">
                  <c:v>17.993079584775089</c:v>
                </c:pt>
                <c:pt idx="69">
                  <c:v>13.922922699933167</c:v>
                </c:pt>
                <c:pt idx="70">
                  <c:v>13.020833333333334</c:v>
                </c:pt>
                <c:pt idx="71">
                  <c:v>10.957703265395574</c:v>
                </c:pt>
                <c:pt idx="72">
                  <c:v>22.071077879374805</c:v>
                </c:pt>
                <c:pt idx="73">
                  <c:v>16.595335837191019</c:v>
                </c:pt>
                <c:pt idx="74">
                  <c:v>12.437107807111763</c:v>
                </c:pt>
                <c:pt idx="75">
                  <c:v>13.605442176870747</c:v>
                </c:pt>
                <c:pt idx="76">
                  <c:v>29.154518950437321</c:v>
                </c:pt>
                <c:pt idx="77">
                  <c:v>18.424036281179141</c:v>
                </c:pt>
                <c:pt idx="78">
                  <c:v>13.922922699933167</c:v>
                </c:pt>
                <c:pt idx="79">
                  <c:v>13.020833333333334</c:v>
                </c:pt>
                <c:pt idx="80">
                  <c:v>10.957703265395574</c:v>
                </c:pt>
                <c:pt idx="81">
                  <c:v>25.383491599707817</c:v>
                </c:pt>
                <c:pt idx="82">
                  <c:v>24.776795249690291</c:v>
                </c:pt>
                <c:pt idx="83">
                  <c:v>18.605619146722162</c:v>
                </c:pt>
                <c:pt idx="84">
                  <c:v>15.389350569405973</c:v>
                </c:pt>
                <c:pt idx="85">
                  <c:v>20.5456936226167</c:v>
                </c:pt>
                <c:pt idx="86">
                  <c:v>17.851646660510927</c:v>
                </c:pt>
                <c:pt idx="87">
                  <c:v>15.210924824229314</c:v>
                </c:pt>
                <c:pt idx="88">
                  <c:v>13.777777777777779</c:v>
                </c:pt>
                <c:pt idx="89">
                  <c:v>13.71742112482853</c:v>
                </c:pt>
                <c:pt idx="90">
                  <c:v>16.08977825851812</c:v>
                </c:pt>
                <c:pt idx="91">
                  <c:v>17.993079584775089</c:v>
                </c:pt>
                <c:pt idx="92">
                  <c:v>13.491124260355029</c:v>
                </c:pt>
                <c:pt idx="93">
                  <c:v>17.898022892819977</c:v>
                </c:pt>
                <c:pt idx="94">
                  <c:v>11.160714285714285</c:v>
                </c:pt>
                <c:pt idx="95">
                  <c:v>19.835162956123252</c:v>
                </c:pt>
                <c:pt idx="96">
                  <c:v>23.309053069719038</c:v>
                </c:pt>
                <c:pt idx="97">
                  <c:v>13.124999999999998</c:v>
                </c:pt>
                <c:pt idx="98">
                  <c:v>20.177148524332274</c:v>
                </c:pt>
                <c:pt idx="99">
                  <c:v>19.217451523545705</c:v>
                </c:pt>
                <c:pt idx="100">
                  <c:v>14.32708428593202</c:v>
                </c:pt>
                <c:pt idx="101">
                  <c:v>10.1318359375</c:v>
                </c:pt>
                <c:pt idx="102">
                  <c:v>18.261504747991236</c:v>
                </c:pt>
                <c:pt idx="103">
                  <c:v>17.174586776859506</c:v>
                </c:pt>
                <c:pt idx="104">
                  <c:v>19.183190505217112</c:v>
                </c:pt>
                <c:pt idx="105">
                  <c:v>17.745844875346261</c:v>
                </c:pt>
                <c:pt idx="106">
                  <c:v>17.709563164108619</c:v>
                </c:pt>
                <c:pt idx="107">
                  <c:v>24.234110653863738</c:v>
                </c:pt>
                <c:pt idx="108">
                  <c:v>14.061943752224989</c:v>
                </c:pt>
                <c:pt idx="109">
                  <c:v>12.140131807145334</c:v>
                </c:pt>
                <c:pt idx="110">
                  <c:v>17.531044558071585</c:v>
                </c:pt>
                <c:pt idx="111">
                  <c:v>13.4593572778828</c:v>
                </c:pt>
                <c:pt idx="112">
                  <c:v>24.341758286340216</c:v>
                </c:pt>
                <c:pt idx="113">
                  <c:v>9.7202935925411627</c:v>
                </c:pt>
                <c:pt idx="114">
                  <c:v>17.715419501133791</c:v>
                </c:pt>
                <c:pt idx="115">
                  <c:v>15.622618503276936</c:v>
                </c:pt>
                <c:pt idx="116">
                  <c:v>16.034985422740526</c:v>
                </c:pt>
                <c:pt idx="117">
                  <c:v>13.84083044982699</c:v>
                </c:pt>
                <c:pt idx="118">
                  <c:v>22.67573696145125</c:v>
                </c:pt>
                <c:pt idx="119">
                  <c:v>17.008820853605474</c:v>
                </c:pt>
                <c:pt idx="120">
                  <c:v>13.003141208269415</c:v>
                </c:pt>
                <c:pt idx="121">
                  <c:v>15.202530354045507</c:v>
                </c:pt>
                <c:pt idx="122">
                  <c:v>20.084224165856821</c:v>
                </c:pt>
                <c:pt idx="123">
                  <c:v>25.098855359001035</c:v>
                </c:pt>
                <c:pt idx="124">
                  <c:v>12.927319735708132</c:v>
                </c:pt>
                <c:pt idx="125">
                  <c:v>14.59357277882798</c:v>
                </c:pt>
                <c:pt idx="126">
                  <c:v>15.507812499999998</c:v>
                </c:pt>
                <c:pt idx="127">
                  <c:v>14.062499999999996</c:v>
                </c:pt>
                <c:pt idx="128">
                  <c:v>17.203575645134087</c:v>
                </c:pt>
                <c:pt idx="129">
                  <c:v>16.937031879257784</c:v>
                </c:pt>
                <c:pt idx="130">
                  <c:v>14.20990307442656</c:v>
                </c:pt>
                <c:pt idx="131">
                  <c:v>12.481025468038457</c:v>
                </c:pt>
                <c:pt idx="132">
                  <c:v>14.875283446712016</c:v>
                </c:pt>
                <c:pt idx="133">
                  <c:v>13.605442176870747</c:v>
                </c:pt>
                <c:pt idx="134">
                  <c:v>13.206026412052825</c:v>
                </c:pt>
                <c:pt idx="135">
                  <c:v>11.319444444444445</c:v>
                </c:pt>
                <c:pt idx="136">
                  <c:v>23.437499999999996</c:v>
                </c:pt>
                <c:pt idx="137">
                  <c:v>15.4320987654321</c:v>
                </c:pt>
                <c:pt idx="138">
                  <c:v>15.400624349635795</c:v>
                </c:pt>
                <c:pt idx="139">
                  <c:v>12.5</c:v>
                </c:pt>
                <c:pt idx="140">
                  <c:v>13.01775147928994</c:v>
                </c:pt>
                <c:pt idx="141">
                  <c:v>14.668367346938773</c:v>
                </c:pt>
                <c:pt idx="142">
                  <c:v>14.705882352941174</c:v>
                </c:pt>
                <c:pt idx="143">
                  <c:v>15.117157974300831</c:v>
                </c:pt>
                <c:pt idx="144">
                  <c:v>13.52082206598161</c:v>
                </c:pt>
                <c:pt idx="145">
                  <c:v>15.015015015015013</c:v>
                </c:pt>
                <c:pt idx="146">
                  <c:v>12.036023903711808</c:v>
                </c:pt>
                <c:pt idx="147">
                  <c:v>13.311788242536167</c:v>
                </c:pt>
                <c:pt idx="148">
                  <c:v>13.041903151793262</c:v>
                </c:pt>
                <c:pt idx="149">
                  <c:v>11.661807580174928</c:v>
                </c:pt>
                <c:pt idx="150">
                  <c:v>14.452537865649207</c:v>
                </c:pt>
                <c:pt idx="151">
                  <c:v>14.464168310322156</c:v>
                </c:pt>
                <c:pt idx="152">
                  <c:v>15.304560759106215</c:v>
                </c:pt>
                <c:pt idx="153">
                  <c:v>9.9753086419753085</c:v>
                </c:pt>
                <c:pt idx="154">
                  <c:v>26.763787721123826</c:v>
                </c:pt>
                <c:pt idx="155">
                  <c:v>13.90532544378698</c:v>
                </c:pt>
                <c:pt idx="156">
                  <c:v>13.465681748230226</c:v>
                </c:pt>
                <c:pt idx="157">
                  <c:v>13.605442176870747</c:v>
                </c:pt>
                <c:pt idx="158">
                  <c:v>14.744351961950059</c:v>
                </c:pt>
                <c:pt idx="159">
                  <c:v>20.342797783933516</c:v>
                </c:pt>
                <c:pt idx="160">
                  <c:v>23.165239969167107</c:v>
                </c:pt>
                <c:pt idx="161">
                  <c:v>21.773842357381334</c:v>
                </c:pt>
                <c:pt idx="162">
                  <c:v>23.270823622216646</c:v>
                </c:pt>
                <c:pt idx="163">
                  <c:v>19.380668934240365</c:v>
                </c:pt>
                <c:pt idx="164">
                  <c:v>18.314255983350673</c:v>
                </c:pt>
                <c:pt idx="165">
                  <c:v>13.437248051599033</c:v>
                </c:pt>
                <c:pt idx="166">
                  <c:v>17.165814463111762</c:v>
                </c:pt>
                <c:pt idx="167">
                  <c:v>22.782585181179019</c:v>
                </c:pt>
                <c:pt idx="168">
                  <c:v>13.420334120042575</c:v>
                </c:pt>
                <c:pt idx="169">
                  <c:v>16.617969320672024</c:v>
                </c:pt>
                <c:pt idx="170">
                  <c:v>24.218749999999996</c:v>
                </c:pt>
                <c:pt idx="171">
                  <c:v>13.740256308627295</c:v>
                </c:pt>
                <c:pt idx="172">
                  <c:v>22.600262984878366</c:v>
                </c:pt>
                <c:pt idx="173">
                  <c:v>11.386574193882305</c:v>
                </c:pt>
                <c:pt idx="174">
                  <c:v>24.888888888888889</c:v>
                </c:pt>
                <c:pt idx="175">
                  <c:v>10.78971533516988</c:v>
                </c:pt>
                <c:pt idx="176">
                  <c:v>15.474784955304438</c:v>
                </c:pt>
                <c:pt idx="177">
                  <c:v>14.852071005917159</c:v>
                </c:pt>
                <c:pt idx="178">
                  <c:v>12.268135904499541</c:v>
                </c:pt>
                <c:pt idx="179">
                  <c:v>29.97245179063361</c:v>
                </c:pt>
                <c:pt idx="180">
                  <c:v>28.400547963513649</c:v>
                </c:pt>
                <c:pt idx="181">
                  <c:v>16.141528925619834</c:v>
                </c:pt>
                <c:pt idx="182">
                  <c:v>15.967484395412978</c:v>
                </c:pt>
                <c:pt idx="183">
                  <c:v>20.957274202271499</c:v>
                </c:pt>
                <c:pt idx="184">
                  <c:v>27.112497891718672</c:v>
                </c:pt>
                <c:pt idx="185">
                  <c:v>15.996085663743461</c:v>
                </c:pt>
                <c:pt idx="186">
                  <c:v>21.745304069130594</c:v>
                </c:pt>
                <c:pt idx="187">
                  <c:v>13.437499999999996</c:v>
                </c:pt>
                <c:pt idx="188">
                  <c:v>11.574074074074074</c:v>
                </c:pt>
                <c:pt idx="189">
                  <c:v>18.080210387902692</c:v>
                </c:pt>
                <c:pt idx="190">
                  <c:v>13.223140495867767</c:v>
                </c:pt>
                <c:pt idx="191">
                  <c:v>12.5732421875</c:v>
                </c:pt>
                <c:pt idx="192">
                  <c:v>15.026296018031555</c:v>
                </c:pt>
                <c:pt idx="193">
                  <c:v>14.422210203713718</c:v>
                </c:pt>
                <c:pt idx="194">
                  <c:v>14.062499999999996</c:v>
                </c:pt>
                <c:pt idx="195">
                  <c:v>15.157048940832727</c:v>
                </c:pt>
                <c:pt idx="196">
                  <c:v>13.605442176870747</c:v>
                </c:pt>
                <c:pt idx="197">
                  <c:v>14.785506039150354</c:v>
                </c:pt>
                <c:pt idx="198">
                  <c:v>19.140624999999996</c:v>
                </c:pt>
                <c:pt idx="199">
                  <c:v>18.467220683287167</c:v>
                </c:pt>
                <c:pt idx="200">
                  <c:v>10.864644635581712</c:v>
                </c:pt>
                <c:pt idx="201">
                  <c:v>15</c:v>
                </c:pt>
                <c:pt idx="202">
                  <c:v>15.943458251150556</c:v>
                </c:pt>
                <c:pt idx="203">
                  <c:v>27.309968138370508</c:v>
                </c:pt>
                <c:pt idx="204">
                  <c:v>27.343749999999996</c:v>
                </c:pt>
                <c:pt idx="205">
                  <c:v>12.356919875130073</c:v>
                </c:pt>
                <c:pt idx="206">
                  <c:v>25.88757396449704</c:v>
                </c:pt>
                <c:pt idx="207">
                  <c:v>20.824656393169516</c:v>
                </c:pt>
                <c:pt idx="208">
                  <c:v>20.408163265306126</c:v>
                </c:pt>
                <c:pt idx="209">
                  <c:v>29.96314693158147</c:v>
                </c:pt>
                <c:pt idx="210">
                  <c:v>22.77318640955005</c:v>
                </c:pt>
                <c:pt idx="211">
                  <c:v>18.746995673770225</c:v>
                </c:pt>
                <c:pt idx="212">
                  <c:v>16.423650056080753</c:v>
                </c:pt>
                <c:pt idx="213">
                  <c:v>10.387811634349031</c:v>
                </c:pt>
                <c:pt idx="214">
                  <c:v>20.449137418203453</c:v>
                </c:pt>
                <c:pt idx="215">
                  <c:v>13.200183654729107</c:v>
                </c:pt>
                <c:pt idx="216">
                  <c:v>26.546698393813212</c:v>
                </c:pt>
                <c:pt idx="217">
                  <c:v>15.241579027587255</c:v>
                </c:pt>
                <c:pt idx="218">
                  <c:v>11.0803324099723</c:v>
                </c:pt>
                <c:pt idx="219">
                  <c:v>11.176857330703486</c:v>
                </c:pt>
                <c:pt idx="220">
                  <c:v>18.641041797941611</c:v>
                </c:pt>
                <c:pt idx="221">
                  <c:v>30.546874999999996</c:v>
                </c:pt>
                <c:pt idx="222">
                  <c:v>25.676974843775028</c:v>
                </c:pt>
                <c:pt idx="223">
                  <c:v>17.065556711758582</c:v>
                </c:pt>
                <c:pt idx="224">
                  <c:v>16.847468770545692</c:v>
                </c:pt>
                <c:pt idx="225">
                  <c:v>17.993079584775089</c:v>
                </c:pt>
                <c:pt idx="226">
                  <c:v>11.733333333333333</c:v>
                </c:pt>
                <c:pt idx="227">
                  <c:v>18.590124925639504</c:v>
                </c:pt>
                <c:pt idx="228">
                  <c:v>15.009575073753949</c:v>
                </c:pt>
                <c:pt idx="229">
                  <c:v>12.137316862970412</c:v>
                </c:pt>
                <c:pt idx="230">
                  <c:v>20.576131687242793</c:v>
                </c:pt>
                <c:pt idx="231">
                  <c:v>22.77318640955005</c:v>
                </c:pt>
                <c:pt idx="232">
                  <c:v>22.275309917355372</c:v>
                </c:pt>
                <c:pt idx="233">
                  <c:v>22.546576480360741</c:v>
                </c:pt>
                <c:pt idx="234">
                  <c:v>22.942130453700404</c:v>
                </c:pt>
                <c:pt idx="235">
                  <c:v>23.875114784205696</c:v>
                </c:pt>
                <c:pt idx="236">
                  <c:v>21.913580246913579</c:v>
                </c:pt>
              </c:numCache>
            </c:numRef>
          </c:xVal>
          <c:yVal>
            <c:numRef>
              <c:f>'Cost Vs BMI'!$B$25:$B$261</c:f>
              <c:numCache>
                <c:formatCode>General</c:formatCode>
                <c:ptCount val="237"/>
                <c:pt idx="0">
                  <c:v>205661.37531773266</c:v>
                </c:pt>
                <c:pt idx="1">
                  <c:v>191083.11693377246</c:v>
                </c:pt>
                <c:pt idx="2">
                  <c:v>192846.43169833632</c:v>
                </c:pt>
                <c:pt idx="3">
                  <c:v>256516.02310477549</c:v>
                </c:pt>
                <c:pt idx="4">
                  <c:v>203765.79981345648</c:v>
                </c:pt>
                <c:pt idx="5">
                  <c:v>230986.09133727677</c:v>
                </c:pt>
                <c:pt idx="6">
                  <c:v>216104.88757708663</c:v>
                </c:pt>
                <c:pt idx="7">
                  <c:v>185797.99244394159</c:v>
                </c:pt>
                <c:pt idx="8">
                  <c:v>236551.66395972532</c:v>
                </c:pt>
                <c:pt idx="9">
                  <c:v>244886.40264334943</c:v>
                </c:pt>
                <c:pt idx="10">
                  <c:v>225475.86247506982</c:v>
                </c:pt>
                <c:pt idx="11">
                  <c:v>224010.27340063412</c:v>
                </c:pt>
                <c:pt idx="12">
                  <c:v>253103.45844152058</c:v>
                </c:pt>
                <c:pt idx="13">
                  <c:v>209876.16418259384</c:v>
                </c:pt>
                <c:pt idx="14">
                  <c:v>303775.43996392924</c:v>
                </c:pt>
                <c:pt idx="15">
                  <c:v>275378.79314490827</c:v>
                </c:pt>
                <c:pt idx="16">
                  <c:v>300073.12566169375</c:v>
                </c:pt>
                <c:pt idx="17">
                  <c:v>216969.0997065673</c:v>
                </c:pt>
                <c:pt idx="18">
                  <c:v>229332.71044552154</c:v>
                </c:pt>
                <c:pt idx="19">
                  <c:v>231579.8080385022</c:v>
                </c:pt>
                <c:pt idx="20">
                  <c:v>235333.40472163633</c:v>
                </c:pt>
                <c:pt idx="21">
                  <c:v>271250.87852947594</c:v>
                </c:pt>
                <c:pt idx="22">
                  <c:v>241462.1742192175</c:v>
                </c:pt>
                <c:pt idx="23">
                  <c:v>238267.2957639528</c:v>
                </c:pt>
                <c:pt idx="24">
                  <c:v>224900.5372732165</c:v>
                </c:pt>
                <c:pt idx="25">
                  <c:v>236006.24735223877</c:v>
                </c:pt>
                <c:pt idx="26">
                  <c:v>177683.89049535553</c:v>
                </c:pt>
                <c:pt idx="27">
                  <c:v>244797.70964383127</c:v>
                </c:pt>
                <c:pt idx="28">
                  <c:v>248823.41241473242</c:v>
                </c:pt>
                <c:pt idx="29">
                  <c:v>217773.29580355785</c:v>
                </c:pt>
                <c:pt idx="30">
                  <c:v>217480.08305477805</c:v>
                </c:pt>
                <c:pt idx="31">
                  <c:v>230985.44126544188</c:v>
                </c:pt>
                <c:pt idx="32">
                  <c:v>227818.60619956563</c:v>
                </c:pt>
                <c:pt idx="33">
                  <c:v>178035.30205402986</c:v>
                </c:pt>
                <c:pt idx="34">
                  <c:v>234224.54607123378</c:v>
                </c:pt>
                <c:pt idx="35">
                  <c:v>163393.1537759311</c:v>
                </c:pt>
                <c:pt idx="36">
                  <c:v>251991.6291298396</c:v>
                </c:pt>
                <c:pt idx="37">
                  <c:v>227750.76268369085</c:v>
                </c:pt>
                <c:pt idx="38">
                  <c:v>289717.2595904842</c:v>
                </c:pt>
                <c:pt idx="39">
                  <c:v>213917.46434262604</c:v>
                </c:pt>
                <c:pt idx="40">
                  <c:v>240317.88518396317</c:v>
                </c:pt>
                <c:pt idx="41">
                  <c:v>268606.14049674437</c:v>
                </c:pt>
                <c:pt idx="42">
                  <c:v>285297.26498098852</c:v>
                </c:pt>
                <c:pt idx="43">
                  <c:v>258717.95761266054</c:v>
                </c:pt>
                <c:pt idx="44">
                  <c:v>169250.01308717064</c:v>
                </c:pt>
                <c:pt idx="45">
                  <c:v>205721.88943262998</c:v>
                </c:pt>
                <c:pt idx="46">
                  <c:v>298245.53174459364</c:v>
                </c:pt>
                <c:pt idx="47">
                  <c:v>250969.31331398184</c:v>
                </c:pt>
                <c:pt idx="48">
                  <c:v>228556.00827589849</c:v>
                </c:pt>
                <c:pt idx="49">
                  <c:v>153255.24762194906</c:v>
                </c:pt>
                <c:pt idx="50">
                  <c:v>274306.22834229033</c:v>
                </c:pt>
                <c:pt idx="51">
                  <c:v>220011.24580692718</c:v>
                </c:pt>
                <c:pt idx="52">
                  <c:v>223645.59394030744</c:v>
                </c:pt>
                <c:pt idx="53">
                  <c:v>249115.7645410604</c:v>
                </c:pt>
                <c:pt idx="54">
                  <c:v>233548.74180354478</c:v>
                </c:pt>
                <c:pt idx="55">
                  <c:v>213132.67388103591</c:v>
                </c:pt>
                <c:pt idx="56">
                  <c:v>185649.21915864124</c:v>
                </c:pt>
                <c:pt idx="57">
                  <c:v>174717.94033477313</c:v>
                </c:pt>
                <c:pt idx="58">
                  <c:v>173129.08426921043</c:v>
                </c:pt>
                <c:pt idx="59">
                  <c:v>158508.01698028648</c:v>
                </c:pt>
                <c:pt idx="60">
                  <c:v>224973.14498020482</c:v>
                </c:pt>
                <c:pt idx="61">
                  <c:v>187899.47269504442</c:v>
                </c:pt>
                <c:pt idx="62">
                  <c:v>159746.06771604629</c:v>
                </c:pt>
                <c:pt idx="63">
                  <c:v>196442.57417506832</c:v>
                </c:pt>
                <c:pt idx="64">
                  <c:v>165353.40872908069</c:v>
                </c:pt>
                <c:pt idx="65">
                  <c:v>167656.3098732279</c:v>
                </c:pt>
                <c:pt idx="66">
                  <c:v>272931.79074852995</c:v>
                </c:pt>
                <c:pt idx="67">
                  <c:v>223046.35046448157</c:v>
                </c:pt>
                <c:pt idx="68">
                  <c:v>197362.93778112024</c:v>
                </c:pt>
                <c:pt idx="69">
                  <c:v>169805.82107705434</c:v>
                </c:pt>
                <c:pt idx="70">
                  <c:v>163698.19853172486</c:v>
                </c:pt>
                <c:pt idx="71">
                  <c:v>149729.71582542831</c:v>
                </c:pt>
                <c:pt idx="72">
                  <c:v>224973.14498020482</c:v>
                </c:pt>
                <c:pt idx="73">
                  <c:v>187899.47269504442</c:v>
                </c:pt>
                <c:pt idx="74">
                  <c:v>159746.06771604629</c:v>
                </c:pt>
                <c:pt idx="75">
                  <c:v>167656.3098732279</c:v>
                </c:pt>
                <c:pt idx="76">
                  <c:v>272931.79074852995</c:v>
                </c:pt>
                <c:pt idx="77">
                  <c:v>200280.74274864706</c:v>
                </c:pt>
                <c:pt idx="78">
                  <c:v>169805.82107705434</c:v>
                </c:pt>
                <c:pt idx="79">
                  <c:v>163698.19853172486</c:v>
                </c:pt>
                <c:pt idx="80">
                  <c:v>149729.71582542831</c:v>
                </c:pt>
                <c:pt idx="81">
                  <c:v>247399.93933874983</c:v>
                </c:pt>
                <c:pt idx="82">
                  <c:v>243292.28388605022</c:v>
                </c:pt>
                <c:pt idx="83">
                  <c:v>201510.15487176771</c:v>
                </c:pt>
                <c:pt idx="84">
                  <c:v>179734.31402720418</c:v>
                </c:pt>
                <c:pt idx="85">
                  <c:v>214645.48607875672</c:v>
                </c:pt>
                <c:pt idx="86">
                  <c:v>196405.36201438264</c:v>
                </c:pt>
                <c:pt idx="87">
                  <c:v>178526.27728022897</c:v>
                </c:pt>
                <c:pt idx="88">
                  <c:v>168823.11311959586</c:v>
                </c:pt>
                <c:pt idx="89">
                  <c:v>168414.46662850271</c:v>
                </c:pt>
                <c:pt idx="90">
                  <c:v>184476.58026355153</c:v>
                </c:pt>
                <c:pt idx="91">
                  <c:v>197362.93778112024</c:v>
                </c:pt>
                <c:pt idx="92">
                  <c:v>166882.31706265063</c:v>
                </c:pt>
                <c:pt idx="93">
                  <c:v>196719.35365701315</c:v>
                </c:pt>
                <c:pt idx="94">
                  <c:v>151104.20789966968</c:v>
                </c:pt>
                <c:pt idx="95">
                  <c:v>209834.81733738753</c:v>
                </c:pt>
                <c:pt idx="96">
                  <c:v>233354.89235807752</c:v>
                </c:pt>
                <c:pt idx="97">
                  <c:v>164403.46200711993</c:v>
                </c:pt>
                <c:pt idx="98">
                  <c:v>212150.2406689401</c:v>
                </c:pt>
                <c:pt idx="99">
                  <c:v>205652.58394477068</c:v>
                </c:pt>
                <c:pt idx="100">
                  <c:v>172542.20896277667</c:v>
                </c:pt>
                <c:pt idx="101">
                  <c:v>144138.15683131418</c:v>
                </c:pt>
                <c:pt idx="102">
                  <c:v>199180.31823065603</c:v>
                </c:pt>
                <c:pt idx="103">
                  <c:v>191821.30819107452</c:v>
                </c:pt>
                <c:pt idx="104">
                  <c:v>205420.61871414352</c:v>
                </c:pt>
                <c:pt idx="105">
                  <c:v>195689.02792118356</c:v>
                </c:pt>
                <c:pt idx="106">
                  <c:v>195443.38152988045</c:v>
                </c:pt>
                <c:pt idx="107">
                  <c:v>239618.02189472847</c:v>
                </c:pt>
                <c:pt idx="108">
                  <c:v>170747.06719378149</c:v>
                </c:pt>
                <c:pt idx="109">
                  <c:v>157735.38298793184</c:v>
                </c:pt>
                <c:pt idx="110">
                  <c:v>194234.71606572333</c:v>
                </c:pt>
                <c:pt idx="111">
                  <c:v>166667.2377750233</c:v>
                </c:pt>
                <c:pt idx="112">
                  <c:v>240346.85335135326</c:v>
                </c:pt>
                <c:pt idx="113">
                  <c:v>141351.7973003262</c:v>
                </c:pt>
                <c:pt idx="114">
                  <c:v>195483.03203167365</c:v>
                </c:pt>
                <c:pt idx="115">
                  <c:v>181313.66142310883</c:v>
                </c:pt>
                <c:pt idx="116">
                  <c:v>184105.60375999386</c:v>
                </c:pt>
                <c:pt idx="117">
                  <c:v>169250.01308717064</c:v>
                </c:pt>
                <c:pt idx="118">
                  <c:v>229067.00705048742</c:v>
                </c:pt>
                <c:pt idx="119">
                  <c:v>190698.98514016686</c:v>
                </c:pt>
                <c:pt idx="120">
                  <c:v>163578.4134794717</c:v>
                </c:pt>
                <c:pt idx="121">
                  <c:v>178469.44227335602</c:v>
                </c:pt>
                <c:pt idx="122">
                  <c:v>211521.09357127041</c:v>
                </c:pt>
                <c:pt idx="123">
                  <c:v>245472.80131304494</c:v>
                </c:pt>
                <c:pt idx="124">
                  <c:v>163065.06197308953</c:v>
                </c:pt>
                <c:pt idx="125">
                  <c:v>174346.47712904168</c:v>
                </c:pt>
                <c:pt idx="126">
                  <c:v>180536.36400678259</c:v>
                </c:pt>
                <c:pt idx="127">
                  <c:v>170750.83328567573</c:v>
                </c:pt>
                <c:pt idx="128">
                  <c:v>192017.57817495067</c:v>
                </c:pt>
                <c:pt idx="129">
                  <c:v>190212.93578134925</c:v>
                </c:pt>
                <c:pt idx="130">
                  <c:v>171748.83012939413</c:v>
                </c:pt>
                <c:pt idx="131">
                  <c:v>160043.41352893956</c:v>
                </c:pt>
                <c:pt idx="132">
                  <c:v>176253.80747804424</c:v>
                </c:pt>
                <c:pt idx="133">
                  <c:v>167656.3098732279</c:v>
                </c:pt>
                <c:pt idx="134">
                  <c:v>164952.05370916639</c:v>
                </c:pt>
                <c:pt idx="135">
                  <c:v>152178.89510027174</c:v>
                </c:pt>
                <c:pt idx="136">
                  <c:v>234224.54607123378</c:v>
                </c:pt>
                <c:pt idx="137">
                  <c:v>180023.74194364823</c:v>
                </c:pt>
                <c:pt idx="138">
                  <c:v>179810.64348729112</c:v>
                </c:pt>
                <c:pt idx="139">
                  <c:v>160171.88115474943</c:v>
                </c:pt>
                <c:pt idx="140">
                  <c:v>163677.33274842915</c:v>
                </c:pt>
                <c:pt idx="141">
                  <c:v>174852.87594868799</c:v>
                </c:pt>
                <c:pt idx="142">
                  <c:v>175106.87239841011</c:v>
                </c:pt>
                <c:pt idx="143">
                  <c:v>177891.42606943782</c:v>
                </c:pt>
                <c:pt idx="144">
                  <c:v>167083.38692768558</c:v>
                </c:pt>
                <c:pt idx="145">
                  <c:v>177199.8641642885</c:v>
                </c:pt>
                <c:pt idx="146">
                  <c:v>157030.51737073221</c:v>
                </c:pt>
                <c:pt idx="147">
                  <c:v>165668.11728802233</c:v>
                </c:pt>
                <c:pt idx="148">
                  <c:v>163840.8523562976</c:v>
                </c:pt>
                <c:pt idx="149">
                  <c:v>154496.87476381517</c:v>
                </c:pt>
                <c:pt idx="150">
                  <c:v>173391.59610804479</c:v>
                </c:pt>
                <c:pt idx="151">
                  <c:v>173470.34037521697</c:v>
                </c:pt>
                <c:pt idx="152">
                  <c:v>179160.24212681921</c:v>
                </c:pt>
                <c:pt idx="153">
                  <c:v>143078.38418072916</c:v>
                </c:pt>
                <c:pt idx="154">
                  <c:v>256745.27475952631</c:v>
                </c:pt>
                <c:pt idx="155">
                  <c:v>169686.67833759438</c:v>
                </c:pt>
                <c:pt idx="156">
                  <c:v>166710.05778722098</c:v>
                </c:pt>
                <c:pt idx="157">
                  <c:v>167656.3098732279</c:v>
                </c:pt>
                <c:pt idx="158">
                  <c:v>175367.33201581839</c:v>
                </c:pt>
                <c:pt idx="159">
                  <c:v>213271.77384516085</c:v>
                </c:pt>
                <c:pt idx="160">
                  <c:v>232381.20153789257</c:v>
                </c:pt>
                <c:pt idx="161">
                  <c:v>222960.70315058573</c:v>
                </c:pt>
                <c:pt idx="162">
                  <c:v>233096.05876120098</c:v>
                </c:pt>
                <c:pt idx="163">
                  <c:v>206757.65221656111</c:v>
                </c:pt>
                <c:pt idx="164">
                  <c:v>199537.47201863347</c:v>
                </c:pt>
                <c:pt idx="165">
                  <c:v>166517.54660925831</c:v>
                </c:pt>
                <c:pt idx="166">
                  <c:v>191761.91498325701</c:v>
                </c:pt>
                <c:pt idx="167">
                  <c:v>229790.42605962328</c:v>
                </c:pt>
                <c:pt idx="168">
                  <c:v>166403.03033899813</c:v>
                </c:pt>
                <c:pt idx="169">
                  <c:v>188052.7133595575</c:v>
                </c:pt>
                <c:pt idx="170">
                  <c:v>239514.02213669696</c:v>
                </c:pt>
                <c:pt idx="171">
                  <c:v>168569.07291093987</c:v>
                </c:pt>
                <c:pt idx="172">
                  <c:v>228556.00827589849</c:v>
                </c:pt>
                <c:pt idx="173">
                  <c:v>152633.39904002484</c:v>
                </c:pt>
                <c:pt idx="174">
                  <c:v>244051.21716173872</c:v>
                </c:pt>
                <c:pt idx="175">
                  <c:v>148592.34861107246</c:v>
                </c:pt>
                <c:pt idx="176">
                  <c:v>180312.75004560733</c:v>
                </c:pt>
                <c:pt idx="177">
                  <c:v>176096.64696603734</c:v>
                </c:pt>
                <c:pt idx="178">
                  <c:v>158602.0384877543</c:v>
                </c:pt>
                <c:pt idx="179">
                  <c:v>278469.62906068936</c:v>
                </c:pt>
                <c:pt idx="180">
                  <c:v>267827.00804211531</c:v>
                </c:pt>
                <c:pt idx="181">
                  <c:v>184826.95967475956</c:v>
                </c:pt>
                <c:pt idx="182">
                  <c:v>183648.5860723865</c:v>
                </c:pt>
                <c:pt idx="183">
                  <c:v>217432.10447887643</c:v>
                </c:pt>
                <c:pt idx="184">
                  <c:v>259106.22720899191</c:v>
                </c:pt>
                <c:pt idx="185">
                  <c:v>183842.23179945978</c:v>
                </c:pt>
                <c:pt idx="186">
                  <c:v>222767.4838319917</c:v>
                </c:pt>
                <c:pt idx="187">
                  <c:v>166519.2524333052</c:v>
                </c:pt>
                <c:pt idx="188">
                  <c:v>153902.87248457083</c:v>
                </c:pt>
                <c:pt idx="189">
                  <c:v>197952.85944218654</c:v>
                </c:pt>
                <c:pt idx="190">
                  <c:v>165067.92511616985</c:v>
                </c:pt>
                <c:pt idx="191">
                  <c:v>160667.76953588659</c:v>
                </c:pt>
                <c:pt idx="192">
                  <c:v>177276.24252646504</c:v>
                </c:pt>
                <c:pt idx="193">
                  <c:v>173186.2617823754</c:v>
                </c:pt>
                <c:pt idx="194">
                  <c:v>170750.83328567573</c:v>
                </c:pt>
                <c:pt idx="195">
                  <c:v>178161.5090296921</c:v>
                </c:pt>
                <c:pt idx="196">
                  <c:v>167656.3098732279</c:v>
                </c:pt>
                <c:pt idx="197">
                  <c:v>175645.96690394281</c:v>
                </c:pt>
                <c:pt idx="198">
                  <c:v>205132.42771118635</c:v>
                </c:pt>
                <c:pt idx="199">
                  <c:v>200573.12401117728</c:v>
                </c:pt>
                <c:pt idx="200">
                  <c:v>149099.65963971923</c:v>
                </c:pt>
                <c:pt idx="201">
                  <c:v>177098.20456423156</c:v>
                </c:pt>
                <c:pt idx="202">
                  <c:v>183485.91635715906</c:v>
                </c:pt>
                <c:pt idx="203">
                  <c:v>260443.20531242358</c:v>
                </c:pt>
                <c:pt idx="204">
                  <c:v>260671.92639854964</c:v>
                </c:pt>
                <c:pt idx="205">
                  <c:v>159203.15296794241</c:v>
                </c:pt>
                <c:pt idx="206">
                  <c:v>250812.8437913254</c:v>
                </c:pt>
                <c:pt idx="207">
                  <c:v>216534.21170818957</c:v>
                </c:pt>
                <c:pt idx="208">
                  <c:v>213714.33275617255</c:v>
                </c:pt>
                <c:pt idx="209">
                  <c:v>278406.63023925095</c:v>
                </c:pt>
                <c:pt idx="210">
                  <c:v>229726.79140032575</c:v>
                </c:pt>
                <c:pt idx="211">
                  <c:v>202467.34879949767</c:v>
                </c:pt>
                <c:pt idx="212">
                  <c:v>186737.06907269167</c:v>
                </c:pt>
                <c:pt idx="213">
                  <c:v>145871.24780324788</c:v>
                </c:pt>
                <c:pt idx="214">
                  <c:v>213991.74946152043</c:v>
                </c:pt>
                <c:pt idx="215">
                  <c:v>164912.49514914065</c:v>
                </c:pt>
                <c:pt idx="216">
                  <c:v>255275.46509440374</c:v>
                </c:pt>
                <c:pt idx="217">
                  <c:v>178733.8224641876</c:v>
                </c:pt>
                <c:pt idx="218">
                  <c:v>150559.98004964183</c:v>
                </c:pt>
                <c:pt idx="219">
                  <c:v>151213.50485979009</c:v>
                </c:pt>
                <c:pt idx="220">
                  <c:v>201749.98497199238</c:v>
                </c:pt>
                <c:pt idx="221">
                  <c:v>282358.77826694865</c:v>
                </c:pt>
                <c:pt idx="222">
                  <c:v>249386.97626048807</c:v>
                </c:pt>
                <c:pt idx="223">
                  <c:v>191083.11693377246</c:v>
                </c:pt>
                <c:pt idx="224">
                  <c:v>189606.54612390144</c:v>
                </c:pt>
                <c:pt idx="225">
                  <c:v>197362.93778112024</c:v>
                </c:pt>
                <c:pt idx="226">
                  <c:v>154981.14197584154</c:v>
                </c:pt>
                <c:pt idx="227">
                  <c:v>201405.25079295848</c:v>
                </c:pt>
                <c:pt idx="228">
                  <c:v>177163.03288224316</c:v>
                </c:pt>
                <c:pt idx="229">
                  <c:v>157716.32432573807</c:v>
                </c:pt>
                <c:pt idx="230">
                  <c:v>214851.56788908472</c:v>
                </c:pt>
                <c:pt idx="231">
                  <c:v>229726.79140032575</c:v>
                </c:pt>
                <c:pt idx="232">
                  <c:v>226355.90399037951</c:v>
                </c:pt>
                <c:pt idx="233">
                  <c:v>228192.52222062252</c:v>
                </c:pt>
                <c:pt idx="234">
                  <c:v>230870.63201208366</c:v>
                </c:pt>
                <c:pt idx="235">
                  <c:v>237187.42981772835</c:v>
                </c:pt>
                <c:pt idx="236">
                  <c:v>223906.80263489822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5FD-B84B-B172-F2DF857EF3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9983792"/>
        <c:axId val="2096001120"/>
      </c:scatterChart>
      <c:valAx>
        <c:axId val="1349983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BMI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96001120"/>
        <c:crosses val="autoZero"/>
        <c:crossBetween val="midCat"/>
      </c:valAx>
      <c:valAx>
        <c:axId val="20960011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COST TO HOSPITAL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4998379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BMI  Residual Plot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0115458884030854E-2"/>
          <c:y val="1.5218253578651796E-2"/>
          <c:w val="0.91581846741838335"/>
          <c:h val="0.82971920592220239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'MH-Raw Data'!$Y$2:$Y$238</c:f>
              <c:numCache>
                <c:formatCode>General</c:formatCode>
                <c:ptCount val="237"/>
                <c:pt idx="0">
                  <c:v>19.218749999999996</c:v>
                </c:pt>
                <c:pt idx="1">
                  <c:v>17.065556711758582</c:v>
                </c:pt>
                <c:pt idx="2">
                  <c:v>17.325996430696019</c:v>
                </c:pt>
                <c:pt idx="3">
                  <c:v>26.729927495071667</c:v>
                </c:pt>
                <c:pt idx="4">
                  <c:v>18.938775510204081</c:v>
                </c:pt>
                <c:pt idx="5">
                  <c:v>22.95918367346939</c:v>
                </c:pt>
                <c:pt idx="6">
                  <c:v>20.761245674740486</c:v>
                </c:pt>
                <c:pt idx="7">
                  <c:v>16.284949434860202</c:v>
                </c:pt>
                <c:pt idx="8">
                  <c:v>23.781212841854934</c:v>
                </c:pt>
                <c:pt idx="9">
                  <c:v>25.012244897959182</c:v>
                </c:pt>
                <c:pt idx="10">
                  <c:v>22.145328719723185</c:v>
                </c:pt>
                <c:pt idx="11">
                  <c:v>21.928862769176792</c:v>
                </c:pt>
                <c:pt idx="12">
                  <c:v>26.225895316804412</c:v>
                </c:pt>
                <c:pt idx="13">
                  <c:v>19.841269841269845</c:v>
                </c:pt>
                <c:pt idx="14">
                  <c:v>33.710093198492963</c:v>
                </c:pt>
                <c:pt idx="15">
                  <c:v>29.515938606847698</c:v>
                </c:pt>
                <c:pt idx="16">
                  <c:v>33.163265306122454</c:v>
                </c:pt>
                <c:pt idx="17">
                  <c:v>20.888888888888889</c:v>
                </c:pt>
                <c:pt idx="18">
                  <c:v>22.71498107084911</c:v>
                </c:pt>
                <c:pt idx="19">
                  <c:v>23.046874999999996</c:v>
                </c:pt>
                <c:pt idx="20">
                  <c:v>23.601277245592115</c:v>
                </c:pt>
                <c:pt idx="21">
                  <c:v>28.906249999999993</c:v>
                </c:pt>
                <c:pt idx="22">
                  <c:v>24.506489994591675</c:v>
                </c:pt>
                <c:pt idx="23">
                  <c:v>24.034609838166958</c:v>
                </c:pt>
                <c:pt idx="24">
                  <c:v>22.060353798126947</c:v>
                </c:pt>
                <c:pt idx="25">
                  <c:v>23.700655387898184</c:v>
                </c:pt>
                <c:pt idx="26">
                  <c:v>15.086505190311421</c:v>
                </c:pt>
                <c:pt idx="27">
                  <c:v>24.999145036079479</c:v>
                </c:pt>
                <c:pt idx="28">
                  <c:v>25.59373706198954</c:v>
                </c:pt>
                <c:pt idx="29">
                  <c:v>21.007667798746546</c:v>
                </c:pt>
                <c:pt idx="30">
                  <c:v>20.964360587002094</c:v>
                </c:pt>
                <c:pt idx="31">
                  <c:v>22.959087658549439</c:v>
                </c:pt>
                <c:pt idx="32">
                  <c:v>22.491349480968861</c:v>
                </c:pt>
                <c:pt idx="33">
                  <c:v>15.138408304498267</c:v>
                </c:pt>
                <c:pt idx="34">
                  <c:v>23.437499999999996</c:v>
                </c:pt>
                <c:pt idx="35">
                  <c:v>12.9757785467128</c:v>
                </c:pt>
                <c:pt idx="36">
                  <c:v>26.061679307694877</c:v>
                </c:pt>
                <c:pt idx="37">
                  <c:v>22.481329065691202</c:v>
                </c:pt>
                <c:pt idx="38">
                  <c:v>31.633714880332981</c:v>
                </c:pt>
                <c:pt idx="39">
                  <c:v>20.43816558499767</c:v>
                </c:pt>
                <c:pt idx="40">
                  <c:v>24.337479718766904</c:v>
                </c:pt>
                <c:pt idx="41">
                  <c:v>28.515624999999993</c:v>
                </c:pt>
                <c:pt idx="42">
                  <c:v>30.980886368410005</c:v>
                </c:pt>
                <c:pt idx="43">
                  <c:v>27.055150884495315</c:v>
                </c:pt>
                <c:pt idx="44">
                  <c:v>13.84083044982699</c:v>
                </c:pt>
                <c:pt idx="45">
                  <c:v>19.227687870533565</c:v>
                </c:pt>
                <c:pt idx="46">
                  <c:v>32.893331624588832</c:v>
                </c:pt>
                <c:pt idx="47">
                  <c:v>25.910684346898332</c:v>
                </c:pt>
                <c:pt idx="48">
                  <c:v>22.600262984878366</c:v>
                </c:pt>
                <c:pt idx="49">
                  <c:v>11.478420569329659</c:v>
                </c:pt>
                <c:pt idx="50">
                  <c:v>29.357521924046825</c:v>
                </c:pt>
                <c:pt idx="51">
                  <c:v>21.338210638622158</c:v>
                </c:pt>
                <c:pt idx="52">
                  <c:v>21.874999999999996</c:v>
                </c:pt>
                <c:pt idx="53">
                  <c:v>25.63691716071142</c:v>
                </c:pt>
                <c:pt idx="54">
                  <c:v>23.337684427040067</c:v>
                </c:pt>
                <c:pt idx="55">
                  <c:v>20.322252866889244</c:v>
                </c:pt>
                <c:pt idx="56">
                  <c:v>16.262975778546714</c:v>
                </c:pt>
                <c:pt idx="57">
                  <c:v>14.6484375</c:v>
                </c:pt>
                <c:pt idx="58">
                  <c:v>14.413765145714157</c:v>
                </c:pt>
                <c:pt idx="59">
                  <c:v>12.254249027651978</c:v>
                </c:pt>
                <c:pt idx="60">
                  <c:v>22.071077879374805</c:v>
                </c:pt>
                <c:pt idx="61">
                  <c:v>16.595335837191019</c:v>
                </c:pt>
                <c:pt idx="62">
                  <c:v>12.437107807111763</c:v>
                </c:pt>
                <c:pt idx="63">
                  <c:v>17.857142857142861</c:v>
                </c:pt>
                <c:pt idx="64">
                  <c:v>13.265306122448981</c:v>
                </c:pt>
                <c:pt idx="65">
                  <c:v>13.605442176870747</c:v>
                </c:pt>
                <c:pt idx="66">
                  <c:v>29.154518950437321</c:v>
                </c:pt>
                <c:pt idx="67">
                  <c:v>21.786492374727668</c:v>
                </c:pt>
                <c:pt idx="68">
                  <c:v>17.993079584775089</c:v>
                </c:pt>
                <c:pt idx="69">
                  <c:v>13.922922699933167</c:v>
                </c:pt>
                <c:pt idx="70">
                  <c:v>13.020833333333334</c:v>
                </c:pt>
                <c:pt idx="71">
                  <c:v>10.957703265395574</c:v>
                </c:pt>
                <c:pt idx="72">
                  <c:v>22.071077879374805</c:v>
                </c:pt>
                <c:pt idx="73">
                  <c:v>16.595335837191019</c:v>
                </c:pt>
                <c:pt idx="74">
                  <c:v>12.437107807111763</c:v>
                </c:pt>
                <c:pt idx="75">
                  <c:v>13.605442176870747</c:v>
                </c:pt>
                <c:pt idx="76">
                  <c:v>29.154518950437321</c:v>
                </c:pt>
                <c:pt idx="77">
                  <c:v>18.424036281179141</c:v>
                </c:pt>
                <c:pt idx="78">
                  <c:v>13.922922699933167</c:v>
                </c:pt>
                <c:pt idx="79">
                  <c:v>13.020833333333334</c:v>
                </c:pt>
                <c:pt idx="80">
                  <c:v>10.957703265395574</c:v>
                </c:pt>
                <c:pt idx="81">
                  <c:v>25.383491599707817</c:v>
                </c:pt>
                <c:pt idx="82">
                  <c:v>24.776795249690291</c:v>
                </c:pt>
                <c:pt idx="83">
                  <c:v>18.605619146722162</c:v>
                </c:pt>
                <c:pt idx="84">
                  <c:v>15.389350569405973</c:v>
                </c:pt>
                <c:pt idx="85">
                  <c:v>20.5456936226167</c:v>
                </c:pt>
                <c:pt idx="86">
                  <c:v>17.851646660510927</c:v>
                </c:pt>
                <c:pt idx="87">
                  <c:v>15.210924824229314</c:v>
                </c:pt>
                <c:pt idx="88">
                  <c:v>13.777777777777779</c:v>
                </c:pt>
                <c:pt idx="89">
                  <c:v>13.71742112482853</c:v>
                </c:pt>
                <c:pt idx="90">
                  <c:v>16.08977825851812</c:v>
                </c:pt>
                <c:pt idx="91">
                  <c:v>17.993079584775089</c:v>
                </c:pt>
                <c:pt idx="92">
                  <c:v>13.491124260355029</c:v>
                </c:pt>
                <c:pt idx="93">
                  <c:v>17.898022892819977</c:v>
                </c:pt>
                <c:pt idx="94">
                  <c:v>11.160714285714285</c:v>
                </c:pt>
                <c:pt idx="95">
                  <c:v>19.835162956123252</c:v>
                </c:pt>
                <c:pt idx="96">
                  <c:v>23.309053069719038</c:v>
                </c:pt>
                <c:pt idx="97">
                  <c:v>13.124999999999998</c:v>
                </c:pt>
                <c:pt idx="98">
                  <c:v>20.177148524332274</c:v>
                </c:pt>
                <c:pt idx="99">
                  <c:v>19.217451523545705</c:v>
                </c:pt>
                <c:pt idx="100">
                  <c:v>14.32708428593202</c:v>
                </c:pt>
                <c:pt idx="101">
                  <c:v>10.1318359375</c:v>
                </c:pt>
                <c:pt idx="102">
                  <c:v>18.261504747991236</c:v>
                </c:pt>
                <c:pt idx="103">
                  <c:v>17.174586776859506</c:v>
                </c:pt>
                <c:pt idx="104">
                  <c:v>19.183190505217112</c:v>
                </c:pt>
                <c:pt idx="105">
                  <c:v>17.745844875346261</c:v>
                </c:pt>
                <c:pt idx="106">
                  <c:v>17.709563164108619</c:v>
                </c:pt>
                <c:pt idx="107">
                  <c:v>24.234110653863738</c:v>
                </c:pt>
                <c:pt idx="108">
                  <c:v>14.061943752224989</c:v>
                </c:pt>
                <c:pt idx="109">
                  <c:v>12.140131807145334</c:v>
                </c:pt>
                <c:pt idx="110">
                  <c:v>17.531044558071585</c:v>
                </c:pt>
                <c:pt idx="111">
                  <c:v>13.4593572778828</c:v>
                </c:pt>
                <c:pt idx="112">
                  <c:v>24.341758286340216</c:v>
                </c:pt>
                <c:pt idx="113">
                  <c:v>9.7202935925411627</c:v>
                </c:pt>
                <c:pt idx="114">
                  <c:v>17.715419501133791</c:v>
                </c:pt>
                <c:pt idx="115">
                  <c:v>15.622618503276936</c:v>
                </c:pt>
                <c:pt idx="116">
                  <c:v>16.034985422740526</c:v>
                </c:pt>
                <c:pt idx="117">
                  <c:v>13.84083044982699</c:v>
                </c:pt>
                <c:pt idx="118">
                  <c:v>22.67573696145125</c:v>
                </c:pt>
                <c:pt idx="119">
                  <c:v>17.008820853605474</c:v>
                </c:pt>
                <c:pt idx="120">
                  <c:v>13.003141208269415</c:v>
                </c:pt>
                <c:pt idx="121">
                  <c:v>15.202530354045507</c:v>
                </c:pt>
                <c:pt idx="122">
                  <c:v>20.084224165856821</c:v>
                </c:pt>
                <c:pt idx="123">
                  <c:v>25.098855359001035</c:v>
                </c:pt>
                <c:pt idx="124">
                  <c:v>12.927319735708132</c:v>
                </c:pt>
                <c:pt idx="125">
                  <c:v>14.59357277882798</c:v>
                </c:pt>
                <c:pt idx="126">
                  <c:v>15.507812499999998</c:v>
                </c:pt>
                <c:pt idx="127">
                  <c:v>14.062499999999996</c:v>
                </c:pt>
                <c:pt idx="128">
                  <c:v>17.203575645134087</c:v>
                </c:pt>
                <c:pt idx="129">
                  <c:v>16.937031879257784</c:v>
                </c:pt>
                <c:pt idx="130">
                  <c:v>14.20990307442656</c:v>
                </c:pt>
                <c:pt idx="131">
                  <c:v>12.481025468038457</c:v>
                </c:pt>
                <c:pt idx="132">
                  <c:v>14.875283446712016</c:v>
                </c:pt>
                <c:pt idx="133">
                  <c:v>13.605442176870747</c:v>
                </c:pt>
                <c:pt idx="134">
                  <c:v>13.206026412052825</c:v>
                </c:pt>
                <c:pt idx="135">
                  <c:v>11.319444444444445</c:v>
                </c:pt>
                <c:pt idx="136">
                  <c:v>23.437499999999996</c:v>
                </c:pt>
                <c:pt idx="137">
                  <c:v>15.4320987654321</c:v>
                </c:pt>
                <c:pt idx="138">
                  <c:v>15.400624349635795</c:v>
                </c:pt>
                <c:pt idx="139">
                  <c:v>12.5</c:v>
                </c:pt>
                <c:pt idx="140">
                  <c:v>13.01775147928994</c:v>
                </c:pt>
                <c:pt idx="141">
                  <c:v>14.668367346938773</c:v>
                </c:pt>
                <c:pt idx="142">
                  <c:v>14.705882352941174</c:v>
                </c:pt>
                <c:pt idx="143">
                  <c:v>15.117157974300831</c:v>
                </c:pt>
                <c:pt idx="144">
                  <c:v>13.52082206598161</c:v>
                </c:pt>
                <c:pt idx="145">
                  <c:v>15.015015015015013</c:v>
                </c:pt>
                <c:pt idx="146">
                  <c:v>12.036023903711808</c:v>
                </c:pt>
                <c:pt idx="147">
                  <c:v>13.311788242536167</c:v>
                </c:pt>
                <c:pt idx="148">
                  <c:v>13.041903151793262</c:v>
                </c:pt>
                <c:pt idx="149">
                  <c:v>11.661807580174928</c:v>
                </c:pt>
                <c:pt idx="150">
                  <c:v>14.452537865649207</c:v>
                </c:pt>
                <c:pt idx="151">
                  <c:v>14.464168310322156</c:v>
                </c:pt>
                <c:pt idx="152">
                  <c:v>15.304560759106215</c:v>
                </c:pt>
                <c:pt idx="153">
                  <c:v>9.9753086419753085</c:v>
                </c:pt>
                <c:pt idx="154">
                  <c:v>26.763787721123826</c:v>
                </c:pt>
                <c:pt idx="155">
                  <c:v>13.90532544378698</c:v>
                </c:pt>
                <c:pt idx="156">
                  <c:v>13.465681748230226</c:v>
                </c:pt>
                <c:pt idx="157">
                  <c:v>13.605442176870747</c:v>
                </c:pt>
                <c:pt idx="158">
                  <c:v>14.744351961950059</c:v>
                </c:pt>
                <c:pt idx="159">
                  <c:v>20.342797783933516</c:v>
                </c:pt>
                <c:pt idx="160">
                  <c:v>23.165239969167107</c:v>
                </c:pt>
                <c:pt idx="161">
                  <c:v>21.773842357381334</c:v>
                </c:pt>
                <c:pt idx="162">
                  <c:v>23.270823622216646</c:v>
                </c:pt>
                <c:pt idx="163">
                  <c:v>19.380668934240365</c:v>
                </c:pt>
                <c:pt idx="164">
                  <c:v>18.314255983350673</c:v>
                </c:pt>
                <c:pt idx="165">
                  <c:v>13.437248051599033</c:v>
                </c:pt>
                <c:pt idx="166">
                  <c:v>17.165814463111762</c:v>
                </c:pt>
                <c:pt idx="167">
                  <c:v>22.782585181179019</c:v>
                </c:pt>
                <c:pt idx="168">
                  <c:v>13.420334120042575</c:v>
                </c:pt>
                <c:pt idx="169">
                  <c:v>16.617969320672024</c:v>
                </c:pt>
                <c:pt idx="170">
                  <c:v>24.218749999999996</c:v>
                </c:pt>
                <c:pt idx="171">
                  <c:v>13.740256308627295</c:v>
                </c:pt>
                <c:pt idx="172">
                  <c:v>22.600262984878366</c:v>
                </c:pt>
                <c:pt idx="173">
                  <c:v>11.386574193882305</c:v>
                </c:pt>
                <c:pt idx="174">
                  <c:v>24.888888888888889</c:v>
                </c:pt>
                <c:pt idx="175">
                  <c:v>10.78971533516988</c:v>
                </c:pt>
                <c:pt idx="176">
                  <c:v>15.474784955304438</c:v>
                </c:pt>
                <c:pt idx="177">
                  <c:v>14.852071005917159</c:v>
                </c:pt>
                <c:pt idx="178">
                  <c:v>12.268135904499541</c:v>
                </c:pt>
                <c:pt idx="179">
                  <c:v>29.97245179063361</c:v>
                </c:pt>
                <c:pt idx="180">
                  <c:v>28.400547963513649</c:v>
                </c:pt>
                <c:pt idx="181">
                  <c:v>16.141528925619834</c:v>
                </c:pt>
                <c:pt idx="182">
                  <c:v>15.967484395412978</c:v>
                </c:pt>
                <c:pt idx="183">
                  <c:v>20.957274202271499</c:v>
                </c:pt>
                <c:pt idx="184">
                  <c:v>27.112497891718672</c:v>
                </c:pt>
                <c:pt idx="185">
                  <c:v>15.996085663743461</c:v>
                </c:pt>
                <c:pt idx="186">
                  <c:v>21.745304069130594</c:v>
                </c:pt>
                <c:pt idx="187">
                  <c:v>13.437499999999996</c:v>
                </c:pt>
                <c:pt idx="188">
                  <c:v>11.574074074074074</c:v>
                </c:pt>
                <c:pt idx="189">
                  <c:v>18.080210387902692</c:v>
                </c:pt>
                <c:pt idx="190">
                  <c:v>13.223140495867767</c:v>
                </c:pt>
                <c:pt idx="191">
                  <c:v>12.5732421875</c:v>
                </c:pt>
                <c:pt idx="192">
                  <c:v>15.026296018031555</c:v>
                </c:pt>
                <c:pt idx="193">
                  <c:v>14.422210203713718</c:v>
                </c:pt>
                <c:pt idx="194">
                  <c:v>14.062499999999996</c:v>
                </c:pt>
                <c:pt idx="195">
                  <c:v>15.157048940832727</c:v>
                </c:pt>
                <c:pt idx="196">
                  <c:v>13.605442176870747</c:v>
                </c:pt>
                <c:pt idx="197">
                  <c:v>14.785506039150354</c:v>
                </c:pt>
                <c:pt idx="198">
                  <c:v>19.140624999999996</c:v>
                </c:pt>
                <c:pt idx="199">
                  <c:v>18.467220683287167</c:v>
                </c:pt>
                <c:pt idx="200">
                  <c:v>10.864644635581712</c:v>
                </c:pt>
                <c:pt idx="201">
                  <c:v>15</c:v>
                </c:pt>
                <c:pt idx="202">
                  <c:v>15.943458251150556</c:v>
                </c:pt>
                <c:pt idx="203">
                  <c:v>27.309968138370508</c:v>
                </c:pt>
                <c:pt idx="204">
                  <c:v>27.343749999999996</c:v>
                </c:pt>
                <c:pt idx="205">
                  <c:v>12.356919875130073</c:v>
                </c:pt>
                <c:pt idx="206">
                  <c:v>25.88757396449704</c:v>
                </c:pt>
                <c:pt idx="207">
                  <c:v>20.824656393169516</c:v>
                </c:pt>
                <c:pt idx="208">
                  <c:v>20.408163265306126</c:v>
                </c:pt>
                <c:pt idx="209">
                  <c:v>29.96314693158147</c:v>
                </c:pt>
                <c:pt idx="210">
                  <c:v>22.77318640955005</c:v>
                </c:pt>
                <c:pt idx="211">
                  <c:v>18.746995673770225</c:v>
                </c:pt>
                <c:pt idx="212">
                  <c:v>16.423650056080753</c:v>
                </c:pt>
                <c:pt idx="213">
                  <c:v>10.387811634349031</c:v>
                </c:pt>
                <c:pt idx="214">
                  <c:v>20.449137418203453</c:v>
                </c:pt>
                <c:pt idx="215">
                  <c:v>13.200183654729107</c:v>
                </c:pt>
                <c:pt idx="216">
                  <c:v>26.546698393813212</c:v>
                </c:pt>
                <c:pt idx="217">
                  <c:v>15.241579027587255</c:v>
                </c:pt>
                <c:pt idx="218">
                  <c:v>11.0803324099723</c:v>
                </c:pt>
                <c:pt idx="219">
                  <c:v>11.176857330703486</c:v>
                </c:pt>
                <c:pt idx="220">
                  <c:v>18.641041797941611</c:v>
                </c:pt>
                <c:pt idx="221">
                  <c:v>30.546874999999996</c:v>
                </c:pt>
                <c:pt idx="222">
                  <c:v>25.676974843775028</c:v>
                </c:pt>
                <c:pt idx="223">
                  <c:v>17.065556711758582</c:v>
                </c:pt>
                <c:pt idx="224">
                  <c:v>16.847468770545692</c:v>
                </c:pt>
                <c:pt idx="225">
                  <c:v>17.993079584775089</c:v>
                </c:pt>
                <c:pt idx="226">
                  <c:v>11.733333333333333</c:v>
                </c:pt>
                <c:pt idx="227">
                  <c:v>18.590124925639504</c:v>
                </c:pt>
                <c:pt idx="228">
                  <c:v>15.009575073753949</c:v>
                </c:pt>
                <c:pt idx="229">
                  <c:v>12.137316862970412</c:v>
                </c:pt>
                <c:pt idx="230">
                  <c:v>20.576131687242793</c:v>
                </c:pt>
                <c:pt idx="231">
                  <c:v>22.77318640955005</c:v>
                </c:pt>
                <c:pt idx="232">
                  <c:v>22.275309917355372</c:v>
                </c:pt>
                <c:pt idx="233">
                  <c:v>22.546576480360741</c:v>
                </c:pt>
                <c:pt idx="234">
                  <c:v>22.942130453700404</c:v>
                </c:pt>
                <c:pt idx="235">
                  <c:v>23.875114784205696</c:v>
                </c:pt>
                <c:pt idx="236">
                  <c:v>21.913580246913579</c:v>
                </c:pt>
              </c:numCache>
            </c:numRef>
          </c:xVal>
          <c:yVal>
            <c:numRef>
              <c:f>'Total len Vs BMI'!$C$25:$C$261</c:f>
              <c:numCache>
                <c:formatCode>General</c:formatCode>
                <c:ptCount val="237"/>
                <c:pt idx="0">
                  <c:v>13.325540348895949</c:v>
                </c:pt>
                <c:pt idx="1">
                  <c:v>29.531508141188315</c:v>
                </c:pt>
                <c:pt idx="2">
                  <c:v>6.5065952853719189</c:v>
                </c:pt>
                <c:pt idx="3">
                  <c:v>1.6070444040012113</c:v>
                </c:pt>
                <c:pt idx="4">
                  <c:v>12.352321840309822</c:v>
                </c:pt>
                <c:pt idx="5">
                  <c:v>18.967742063833608</c:v>
                </c:pt>
                <c:pt idx="6">
                  <c:v>3.1779899963652181</c:v>
                </c:pt>
                <c:pt idx="7">
                  <c:v>12.606178612412675</c:v>
                </c:pt>
                <c:pt idx="8">
                  <c:v>13.889109302930578</c:v>
                </c:pt>
                <c:pt idx="9">
                  <c:v>7.7713525942218986</c:v>
                </c:pt>
                <c:pt idx="10">
                  <c:v>9.0455929047147912</c:v>
                </c:pt>
                <c:pt idx="11">
                  <c:v>15.06629936622198</c:v>
                </c:pt>
                <c:pt idx="12">
                  <c:v>4.6552585590280504</c:v>
                </c:pt>
                <c:pt idx="13">
                  <c:v>9.2659920314900059</c:v>
                </c:pt>
                <c:pt idx="14">
                  <c:v>2.9393434002781369</c:v>
                </c:pt>
                <c:pt idx="15">
                  <c:v>-3.6594567787435928</c:v>
                </c:pt>
                <c:pt idx="16">
                  <c:v>4.9916512605944909</c:v>
                </c:pt>
                <c:pt idx="17">
                  <c:v>5.165780042357456</c:v>
                </c:pt>
                <c:pt idx="18">
                  <c:v>14.991101727458991</c:v>
                </c:pt>
                <c:pt idx="19">
                  <c:v>-2.0406462165067261</c:v>
                </c:pt>
                <c:pt idx="20">
                  <c:v>3.90632138403795</c:v>
                </c:pt>
                <c:pt idx="21">
                  <c:v>-3.6011358574291883</c:v>
                </c:pt>
                <c:pt idx="22">
                  <c:v>0.81973153978917068</c:v>
                </c:pt>
                <c:pt idx="23">
                  <c:v>10.864870132119055</c:v>
                </c:pt>
                <c:pt idx="24">
                  <c:v>-0.94627865781655629</c:v>
                </c:pt>
                <c:pt idx="25">
                  <c:v>3.896815179144653</c:v>
                </c:pt>
                <c:pt idx="26">
                  <c:v>10.720818072131969</c:v>
                </c:pt>
                <c:pt idx="27">
                  <c:v>2.7726056863829385</c:v>
                </c:pt>
                <c:pt idx="28">
                  <c:v>9.7157288571822669</c:v>
                </c:pt>
                <c:pt idx="29">
                  <c:v>0.15441802020743545</c:v>
                </c:pt>
                <c:pt idx="30">
                  <c:v>3.1585606537750088</c:v>
                </c:pt>
                <c:pt idx="31">
                  <c:v>2.9677512483230828</c:v>
                </c:pt>
                <c:pt idx="32">
                  <c:v>1.2493631802184879E-2</c:v>
                </c:pt>
                <c:pt idx="33">
                  <c:v>10.715853181195078</c:v>
                </c:pt>
                <c:pt idx="34">
                  <c:v>-1.0780121925682238</c:v>
                </c:pt>
                <c:pt idx="35">
                  <c:v>20.922723636898873</c:v>
                </c:pt>
                <c:pt idx="36">
                  <c:v>-0.32903304682077916</c:v>
                </c:pt>
                <c:pt idx="37">
                  <c:v>4.0134521536515066</c:v>
                </c:pt>
                <c:pt idx="38">
                  <c:v>-2.8620366892425579</c:v>
                </c:pt>
                <c:pt idx="39">
                  <c:v>1.2088948357873655</c:v>
                </c:pt>
                <c:pt idx="40">
                  <c:v>-4.1641014613740541</c:v>
                </c:pt>
                <c:pt idx="41">
                  <c:v>0.43623011863230943</c:v>
                </c:pt>
                <c:pt idx="42">
                  <c:v>-0.79958913839768897</c:v>
                </c:pt>
                <c:pt idx="43">
                  <c:v>1.5759345431785725</c:v>
                </c:pt>
                <c:pt idx="44">
                  <c:v>-0.16002454538264743</c:v>
                </c:pt>
                <c:pt idx="45">
                  <c:v>-0.67531462008042986</c:v>
                </c:pt>
                <c:pt idx="46">
                  <c:v>-4.9825277205706229</c:v>
                </c:pt>
                <c:pt idx="47">
                  <c:v>-3.3145893371490196</c:v>
                </c:pt>
                <c:pt idx="48">
                  <c:v>-3.9979246962102479</c:v>
                </c:pt>
                <c:pt idx="49">
                  <c:v>4.0659562572851513</c:v>
                </c:pt>
                <c:pt idx="50">
                  <c:v>-4.6443031301617577</c:v>
                </c:pt>
                <c:pt idx="51">
                  <c:v>2.1227993172516815</c:v>
                </c:pt>
                <c:pt idx="52">
                  <c:v>-2.9285482883222347</c:v>
                </c:pt>
                <c:pt idx="53">
                  <c:v>-3.2884016171477821</c:v>
                </c:pt>
                <c:pt idx="54">
                  <c:v>-3.0684641444151737</c:v>
                </c:pt>
                <c:pt idx="55">
                  <c:v>-2.780017313076474</c:v>
                </c:pt>
                <c:pt idx="56">
                  <c:v>-4.3917194557708932</c:v>
                </c:pt>
                <c:pt idx="57">
                  <c:v>1.7627222688154678</c:v>
                </c:pt>
                <c:pt idx="58">
                  <c:v>-5.2148297015588287</c:v>
                </c:pt>
                <c:pt idx="59">
                  <c:v>-2.0082570869746892</c:v>
                </c:pt>
                <c:pt idx="60">
                  <c:v>-4.9473044901703194</c:v>
                </c:pt>
                <c:pt idx="61">
                  <c:v>-1.4235119882383529</c:v>
                </c:pt>
                <c:pt idx="62">
                  <c:v>-2.0257487907210674</c:v>
                </c:pt>
                <c:pt idx="63">
                  <c:v>-2.5442125345468334</c:v>
                </c:pt>
                <c:pt idx="64">
                  <c:v>-3.1049716730892296</c:v>
                </c:pt>
                <c:pt idx="65">
                  <c:v>-4.1375080331972001</c:v>
                </c:pt>
                <c:pt idx="66">
                  <c:v>-4.6248844952758557</c:v>
                </c:pt>
                <c:pt idx="67">
                  <c:v>-5.9200819233758395</c:v>
                </c:pt>
                <c:pt idx="68">
                  <c:v>-2.5572158203339281</c:v>
                </c:pt>
                <c:pt idx="69">
                  <c:v>-5.1678772354365385</c:v>
                </c:pt>
                <c:pt idx="70">
                  <c:v>-4.0815861642616262</c:v>
                </c:pt>
                <c:pt idx="71">
                  <c:v>-3.8842335403120121</c:v>
                </c:pt>
                <c:pt idx="72">
                  <c:v>-4.9473044901703194</c:v>
                </c:pt>
                <c:pt idx="73">
                  <c:v>-1.4235119882383529</c:v>
                </c:pt>
                <c:pt idx="74">
                  <c:v>-2.0257487907210674</c:v>
                </c:pt>
                <c:pt idx="75">
                  <c:v>-4.1375080331972001</c:v>
                </c:pt>
                <c:pt idx="76">
                  <c:v>-4.6248844952758557</c:v>
                </c:pt>
                <c:pt idx="77">
                  <c:v>-2.5984398013934502</c:v>
                </c:pt>
                <c:pt idx="78">
                  <c:v>-5.1678772354365385</c:v>
                </c:pt>
                <c:pt idx="79">
                  <c:v>-4.0815861642616262</c:v>
                </c:pt>
                <c:pt idx="80">
                  <c:v>-3.8842335403120121</c:v>
                </c:pt>
                <c:pt idx="81">
                  <c:v>-0.26415971392645154</c:v>
                </c:pt>
                <c:pt idx="82">
                  <c:v>-2.2061250226205882</c:v>
                </c:pt>
                <c:pt idx="83">
                  <c:v>7.3841905448284795</c:v>
                </c:pt>
                <c:pt idx="84">
                  <c:v>11.691848822376878</c:v>
                </c:pt>
                <c:pt idx="85">
                  <c:v>1.1986090371835587</c:v>
                </c:pt>
                <c:pt idx="86">
                  <c:v>15.456313214577719</c:v>
                </c:pt>
                <c:pt idx="87">
                  <c:v>3.708916475811824</c:v>
                </c:pt>
                <c:pt idx="88">
                  <c:v>0.8460068776814289</c:v>
                </c:pt>
                <c:pt idx="89">
                  <c:v>6.8517804079195184</c:v>
                </c:pt>
                <c:pt idx="90">
                  <c:v>7.6248480818605913</c:v>
                </c:pt>
                <c:pt idx="91">
                  <c:v>0.44278417966607186</c:v>
                </c:pt>
                <c:pt idx="92">
                  <c:v>6.8734272641645315</c:v>
                </c:pt>
                <c:pt idx="93">
                  <c:v>-3.548122991979163</c:v>
                </c:pt>
                <c:pt idx="94">
                  <c:v>-2.903652944921161</c:v>
                </c:pt>
                <c:pt idx="95">
                  <c:v>7.2665761971839515</c:v>
                </c:pt>
                <c:pt idx="96">
                  <c:v>1.9342746424322268</c:v>
                </c:pt>
                <c:pt idx="97">
                  <c:v>8.9084495754553092</c:v>
                </c:pt>
                <c:pt idx="98">
                  <c:v>-2.7661370816770425</c:v>
                </c:pt>
                <c:pt idx="99">
                  <c:v>2.3256645571266237</c:v>
                </c:pt>
                <c:pt idx="100">
                  <c:v>6.7934619206660916</c:v>
                </c:pt>
                <c:pt idx="101">
                  <c:v>-0.80523363297346684</c:v>
                </c:pt>
                <c:pt idx="102">
                  <c:v>3.4171074610150942</c:v>
                </c:pt>
                <c:pt idx="103">
                  <c:v>-0.47892133670619863</c:v>
                </c:pt>
                <c:pt idx="104">
                  <c:v>-0.67105814011316234</c:v>
                </c:pt>
                <c:pt idx="105">
                  <c:v>-4.5335661147746613</c:v>
                </c:pt>
                <c:pt idx="106">
                  <c:v>-5.5300955187975056</c:v>
                </c:pt>
                <c:pt idx="107">
                  <c:v>-2.1542134972020968</c:v>
                </c:pt>
                <c:pt idx="108">
                  <c:v>-3.1811755581552088</c:v>
                </c:pt>
                <c:pt idx="109">
                  <c:v>-1.9973409875707713</c:v>
                </c:pt>
                <c:pt idx="110">
                  <c:v>-5.5130189825806433</c:v>
                </c:pt>
                <c:pt idx="111">
                  <c:v>-2.1235340048105638</c:v>
                </c:pt>
                <c:pt idx="112">
                  <c:v>-5.1645107358790696</c:v>
                </c:pt>
                <c:pt idx="113">
                  <c:v>1.2341332314361964</c:v>
                </c:pt>
                <c:pt idx="114">
                  <c:v>-3.5306557178351774</c:v>
                </c:pt>
                <c:pt idx="115">
                  <c:v>0.66953513525255914</c:v>
                </c:pt>
                <c:pt idx="116">
                  <c:v>-0.36991060539699028</c:v>
                </c:pt>
                <c:pt idx="117">
                  <c:v>1.8399754546173526</c:v>
                </c:pt>
                <c:pt idx="118">
                  <c:v>-5.0051443027430818</c:v>
                </c:pt>
                <c:pt idx="119">
                  <c:v>-0.4630646825746858</c:v>
                </c:pt>
                <c:pt idx="120">
                  <c:v>2.92010620955371</c:v>
                </c:pt>
                <c:pt idx="121">
                  <c:v>-2.2902805352040154</c:v>
                </c:pt>
                <c:pt idx="122">
                  <c:v>-1.7572482257299722</c:v>
                </c:pt>
                <c:pt idx="123">
                  <c:v>-6.2369322938778513</c:v>
                </c:pt>
                <c:pt idx="124">
                  <c:v>-3.0726409435248883</c:v>
                </c:pt>
                <c:pt idx="125">
                  <c:v>3.7679704578917814</c:v>
                </c:pt>
                <c:pt idx="126">
                  <c:v>-2.3194828785198265</c:v>
                </c:pt>
                <c:pt idx="127">
                  <c:v>-0.18122876709228564</c:v>
                </c:pt>
                <c:pt idx="128">
                  <c:v>-4.4816943219426744</c:v>
                </c:pt>
                <c:pt idx="129">
                  <c:v>-2.4561975719264808</c:v>
                </c:pt>
                <c:pt idx="130">
                  <c:v>-3.1953288880533446</c:v>
                </c:pt>
                <c:pt idx="131">
                  <c:v>-3.0299498179642388</c:v>
                </c:pt>
                <c:pt idx="132">
                  <c:v>-2.258977110933623</c:v>
                </c:pt>
                <c:pt idx="133">
                  <c:v>-3.1375080331972001</c:v>
                </c:pt>
                <c:pt idx="134">
                  <c:v>-9.930115983586596E-2</c:v>
                </c:pt>
                <c:pt idx="135">
                  <c:v>-0.91883657963821364</c:v>
                </c:pt>
                <c:pt idx="136">
                  <c:v>-5.0780121925682238</c:v>
                </c:pt>
                <c:pt idx="137">
                  <c:v>-1.3122403374807448</c:v>
                </c:pt>
                <c:pt idx="138">
                  <c:v>-4.3092295924767274</c:v>
                </c:pt>
                <c:pt idx="139">
                  <c:v>-4.0317648628462948</c:v>
                </c:pt>
                <c:pt idx="140">
                  <c:v>-4.0812913636615349</c:v>
                </c:pt>
                <c:pt idx="141">
                  <c:v>1.7608158414653925</c:v>
                </c:pt>
                <c:pt idx="142">
                  <c:v>0.75722727233583598</c:v>
                </c:pt>
                <c:pt idx="143">
                  <c:v>-2.2821140781215128</c:v>
                </c:pt>
                <c:pt idx="144">
                  <c:v>-5.1294135358204187</c:v>
                </c:pt>
                <c:pt idx="145">
                  <c:v>-3.2723433994104116</c:v>
                </c:pt>
                <c:pt idx="146">
                  <c:v>-3.9873823483963449</c:v>
                </c:pt>
                <c:pt idx="147">
                  <c:v>0.89058199145741845</c:v>
                </c:pt>
                <c:pt idx="148">
                  <c:v>-2.0836016377520412</c:v>
                </c:pt>
                <c:pt idx="149">
                  <c:v>-3.9515859754373679</c:v>
                </c:pt>
                <c:pt idx="150">
                  <c:v>0.78146142029734378</c:v>
                </c:pt>
                <c:pt idx="151">
                  <c:v>-3.2196511119707747</c:v>
                </c:pt>
                <c:pt idx="152">
                  <c:v>-3.3000404473270066</c:v>
                </c:pt>
                <c:pt idx="153">
                  <c:v>-3.7902607173189473</c:v>
                </c:pt>
                <c:pt idx="154">
                  <c:v>-4.396194560212809</c:v>
                </c:pt>
                <c:pt idx="155">
                  <c:v>-8.1661939364876588</c:v>
                </c:pt>
                <c:pt idx="156">
                  <c:v>-0.12413898403002932</c:v>
                </c:pt>
                <c:pt idx="157">
                  <c:v>13.8624919668028</c:v>
                </c:pt>
                <c:pt idx="158">
                  <c:v>0.75354738884317385</c:v>
                </c:pt>
                <c:pt idx="159">
                  <c:v>-0.78198257612533517</c:v>
                </c:pt>
                <c:pt idx="160">
                  <c:v>-5.1968642374037088E-2</c:v>
                </c:pt>
                <c:pt idx="161">
                  <c:v>-1.9188718619477658</c:v>
                </c:pt>
                <c:pt idx="162">
                  <c:v>3.9379315528199861</c:v>
                </c:pt>
                <c:pt idx="163">
                  <c:v>-3.6899483141971174</c:v>
                </c:pt>
                <c:pt idx="164">
                  <c:v>-2.587938558562902</c:v>
                </c:pt>
                <c:pt idx="165">
                  <c:v>3.8785808952087848</c:v>
                </c:pt>
                <c:pt idx="166">
                  <c:v>-3.4780822043785129</c:v>
                </c:pt>
                <c:pt idx="167">
                  <c:v>2.9846349279242794</c:v>
                </c:pt>
                <c:pt idx="168">
                  <c:v>-3.1198011705534068</c:v>
                </c:pt>
                <c:pt idx="169">
                  <c:v>9.5743229629246827</c:v>
                </c:pt>
                <c:pt idx="170">
                  <c:v>-2.1527441446912192</c:v>
                </c:pt>
                <c:pt idx="171">
                  <c:v>7.8495960650556853</c:v>
                </c:pt>
                <c:pt idx="172">
                  <c:v>-1.9979246962102479</c:v>
                </c:pt>
                <c:pt idx="173">
                  <c:v>1.0747419967188812</c:v>
                </c:pt>
                <c:pt idx="174">
                  <c:v>-3.2168475525122773</c:v>
                </c:pt>
                <c:pt idx="175">
                  <c:v>6.1318356641153393</c:v>
                </c:pt>
                <c:pt idx="176">
                  <c:v>-3.3163235660219961</c:v>
                </c:pt>
                <c:pt idx="177">
                  <c:v>-0.25675668083552594</c:v>
                </c:pt>
                <c:pt idx="178">
                  <c:v>-3.0095854625467986</c:v>
                </c:pt>
                <c:pt idx="179">
                  <c:v>-3.7031254141281735</c:v>
                </c:pt>
                <c:pt idx="180">
                  <c:v>-3.5527619689438144</c:v>
                </c:pt>
                <c:pt idx="181">
                  <c:v>-0.38010222646091663</c:v>
                </c:pt>
                <c:pt idx="182">
                  <c:v>3.6365463335374049</c:v>
                </c:pt>
                <c:pt idx="183">
                  <c:v>-2.8407614846385432</c:v>
                </c:pt>
                <c:pt idx="184">
                  <c:v>-3.4295510936831395</c:v>
                </c:pt>
                <c:pt idx="185">
                  <c:v>-2.3661895750904751</c:v>
                </c:pt>
                <c:pt idx="186">
                  <c:v>-0.91614197779899698</c:v>
                </c:pt>
                <c:pt idx="187">
                  <c:v>-4.1214432053938896</c:v>
                </c:pt>
                <c:pt idx="188">
                  <c:v>5.0568063396698459</c:v>
                </c:pt>
                <c:pt idx="189">
                  <c:v>3.4344495172561267</c:v>
                </c:pt>
                <c:pt idx="190">
                  <c:v>-3.1009382400179923</c:v>
                </c:pt>
                <c:pt idx="191">
                  <c:v>-4.0387709833578267</c:v>
                </c:pt>
                <c:pt idx="192">
                  <c:v>-2.2734225051733965</c:v>
                </c:pt>
                <c:pt idx="193">
                  <c:v>-2.215637529616556</c:v>
                </c:pt>
                <c:pt idx="194">
                  <c:v>-3.1812287670922856</c:v>
                </c:pt>
                <c:pt idx="195">
                  <c:v>-4.2859299242667959</c:v>
                </c:pt>
                <c:pt idx="196">
                  <c:v>-4.1375080331972001</c:v>
                </c:pt>
                <c:pt idx="197">
                  <c:v>-5.2503892825513834</c:v>
                </c:pt>
                <c:pt idx="198">
                  <c:v>-1.6669864558917524</c:v>
                </c:pt>
                <c:pt idx="199">
                  <c:v>-3.6025706873720704</c:v>
                </c:pt>
                <c:pt idx="200">
                  <c:v>-4.8753318403851242</c:v>
                </c:pt>
                <c:pt idx="201">
                  <c:v>-2.2709071096398787</c:v>
                </c:pt>
                <c:pt idx="202">
                  <c:v>-5.3611554000143151</c:v>
                </c:pt>
                <c:pt idx="203">
                  <c:v>-3.4484404850668202</c:v>
                </c:pt>
                <c:pt idx="204">
                  <c:v>-2.4516719531831992</c:v>
                </c:pt>
                <c:pt idx="205">
                  <c:v>5.9819217381668643</c:v>
                </c:pt>
                <c:pt idx="206">
                  <c:v>-4.3123786696403386</c:v>
                </c:pt>
                <c:pt idx="207">
                  <c:v>-3.8280756763051471</c:v>
                </c:pt>
                <c:pt idx="208">
                  <c:v>1.2117647646433873</c:v>
                </c:pt>
                <c:pt idx="209">
                  <c:v>-2.7022353401682437</c:v>
                </c:pt>
                <c:pt idx="210">
                  <c:v>-1.0144660147299387</c:v>
                </c:pt>
                <c:pt idx="211">
                  <c:v>0.37066690469962005</c:v>
                </c:pt>
                <c:pt idx="212">
                  <c:v>-3.4070890588634644</c:v>
                </c:pt>
                <c:pt idx="213">
                  <c:v>-4.8297194742810792</c:v>
                </c:pt>
                <c:pt idx="214">
                  <c:v>0.20784530424965553</c:v>
                </c:pt>
                <c:pt idx="215">
                  <c:v>-3.0987422597903205</c:v>
                </c:pt>
                <c:pt idx="216">
                  <c:v>-1.3754284684176223</c:v>
                </c:pt>
                <c:pt idx="217">
                  <c:v>-4.2940158102140487</c:v>
                </c:pt>
                <c:pt idx="218">
                  <c:v>-3.8959638639745933</c:v>
                </c:pt>
                <c:pt idx="219">
                  <c:v>2.0948028614593159</c:v>
                </c:pt>
                <c:pt idx="220">
                  <c:v>4.3808021238684773</c:v>
                </c:pt>
                <c:pt idx="221">
                  <c:v>-3.758072956887478</c:v>
                </c:pt>
                <c:pt idx="222">
                  <c:v>-1.2922334108794526</c:v>
                </c:pt>
                <c:pt idx="223">
                  <c:v>-1.4684918588116851</c:v>
                </c:pt>
                <c:pt idx="224">
                  <c:v>-0.44763024270758933</c:v>
                </c:pt>
                <c:pt idx="225">
                  <c:v>-2.5572158203339281</c:v>
                </c:pt>
                <c:pt idx="226">
                  <c:v>-1.95842790716293</c:v>
                </c:pt>
                <c:pt idx="227">
                  <c:v>-4.6143273260347115</c:v>
                </c:pt>
                <c:pt idx="228">
                  <c:v>-4.2718230315001726</c:v>
                </c:pt>
                <c:pt idx="229">
                  <c:v>-3.9970717187409353</c:v>
                </c:pt>
                <c:pt idx="230">
                  <c:v>-1.8043025736815341</c:v>
                </c:pt>
                <c:pt idx="231">
                  <c:v>-7.0144660147299387</c:v>
                </c:pt>
                <c:pt idx="232">
                  <c:v>-1.9668406935422809</c:v>
                </c:pt>
                <c:pt idx="233">
                  <c:v>-0.99278921168511225</c:v>
                </c:pt>
                <c:pt idx="234">
                  <c:v>0.96937332194985615</c:v>
                </c:pt>
                <c:pt idx="235">
                  <c:v>-3.1198730656582399</c:v>
                </c:pt>
                <c:pt idx="236">
                  <c:v>-1.9322387550937403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82A-054D-86E9-19D8D9833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4038896"/>
        <c:axId val="403649919"/>
      </c:scatterChart>
      <c:valAx>
        <c:axId val="1854038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BMI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3649919"/>
        <c:crosses val="autoZero"/>
        <c:crossBetween val="midCat"/>
      </c:valAx>
      <c:valAx>
        <c:axId val="40364991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5403889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BMI Line Fit  Plot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659416810703544E-2"/>
          <c:y val="0.13374766022616527"/>
          <c:w val="0.77147749823954936"/>
          <c:h val="0.82645530065126926"/>
        </c:manualLayout>
      </c:layout>
      <c:scatterChart>
        <c:scatterStyle val="lineMarker"/>
        <c:varyColors val="0"/>
        <c:ser>
          <c:idx val="0"/>
          <c:order val="0"/>
          <c:tx>
            <c:v>TOTAL LENGTH OF STAY</c:v>
          </c:tx>
          <c:spPr>
            <a:ln w="19050">
              <a:noFill/>
            </a:ln>
          </c:spPr>
          <c:xVal>
            <c:numRef>
              <c:f>'MH-Raw Data'!$Y$2:$Y$238</c:f>
              <c:numCache>
                <c:formatCode>General</c:formatCode>
                <c:ptCount val="237"/>
                <c:pt idx="0">
                  <c:v>19.218749999999996</c:v>
                </c:pt>
                <c:pt idx="1">
                  <c:v>17.065556711758582</c:v>
                </c:pt>
                <c:pt idx="2">
                  <c:v>17.325996430696019</c:v>
                </c:pt>
                <c:pt idx="3">
                  <c:v>26.729927495071667</c:v>
                </c:pt>
                <c:pt idx="4">
                  <c:v>18.938775510204081</c:v>
                </c:pt>
                <c:pt idx="5">
                  <c:v>22.95918367346939</c:v>
                </c:pt>
                <c:pt idx="6">
                  <c:v>20.761245674740486</c:v>
                </c:pt>
                <c:pt idx="7">
                  <c:v>16.284949434860202</c:v>
                </c:pt>
                <c:pt idx="8">
                  <c:v>23.781212841854934</c:v>
                </c:pt>
                <c:pt idx="9">
                  <c:v>25.012244897959182</c:v>
                </c:pt>
                <c:pt idx="10">
                  <c:v>22.145328719723185</c:v>
                </c:pt>
                <c:pt idx="11">
                  <c:v>21.928862769176792</c:v>
                </c:pt>
                <c:pt idx="12">
                  <c:v>26.225895316804412</c:v>
                </c:pt>
                <c:pt idx="13">
                  <c:v>19.841269841269845</c:v>
                </c:pt>
                <c:pt idx="14">
                  <c:v>33.710093198492963</c:v>
                </c:pt>
                <c:pt idx="15">
                  <c:v>29.515938606847698</c:v>
                </c:pt>
                <c:pt idx="16">
                  <c:v>33.163265306122454</c:v>
                </c:pt>
                <c:pt idx="17">
                  <c:v>20.888888888888889</c:v>
                </c:pt>
                <c:pt idx="18">
                  <c:v>22.71498107084911</c:v>
                </c:pt>
                <c:pt idx="19">
                  <c:v>23.046874999999996</c:v>
                </c:pt>
                <c:pt idx="20">
                  <c:v>23.601277245592115</c:v>
                </c:pt>
                <c:pt idx="21">
                  <c:v>28.906249999999993</c:v>
                </c:pt>
                <c:pt idx="22">
                  <c:v>24.506489994591675</c:v>
                </c:pt>
                <c:pt idx="23">
                  <c:v>24.034609838166958</c:v>
                </c:pt>
                <c:pt idx="24">
                  <c:v>22.060353798126947</c:v>
                </c:pt>
                <c:pt idx="25">
                  <c:v>23.700655387898184</c:v>
                </c:pt>
                <c:pt idx="26">
                  <c:v>15.086505190311421</c:v>
                </c:pt>
                <c:pt idx="27">
                  <c:v>24.999145036079479</c:v>
                </c:pt>
                <c:pt idx="28">
                  <c:v>25.59373706198954</c:v>
                </c:pt>
                <c:pt idx="29">
                  <c:v>21.007667798746546</c:v>
                </c:pt>
                <c:pt idx="30">
                  <c:v>20.964360587002094</c:v>
                </c:pt>
                <c:pt idx="31">
                  <c:v>22.959087658549439</c:v>
                </c:pt>
                <c:pt idx="32">
                  <c:v>22.491349480968861</c:v>
                </c:pt>
                <c:pt idx="33">
                  <c:v>15.138408304498267</c:v>
                </c:pt>
                <c:pt idx="34">
                  <c:v>23.437499999999996</c:v>
                </c:pt>
                <c:pt idx="35">
                  <c:v>12.9757785467128</c:v>
                </c:pt>
                <c:pt idx="36">
                  <c:v>26.061679307694877</c:v>
                </c:pt>
                <c:pt idx="37">
                  <c:v>22.481329065691202</c:v>
                </c:pt>
                <c:pt idx="38">
                  <c:v>31.633714880332981</c:v>
                </c:pt>
                <c:pt idx="39">
                  <c:v>20.43816558499767</c:v>
                </c:pt>
                <c:pt idx="40">
                  <c:v>24.337479718766904</c:v>
                </c:pt>
                <c:pt idx="41">
                  <c:v>28.515624999999993</c:v>
                </c:pt>
                <c:pt idx="42">
                  <c:v>30.980886368410005</c:v>
                </c:pt>
                <c:pt idx="43">
                  <c:v>27.055150884495315</c:v>
                </c:pt>
                <c:pt idx="44">
                  <c:v>13.84083044982699</c:v>
                </c:pt>
                <c:pt idx="45">
                  <c:v>19.227687870533565</c:v>
                </c:pt>
                <c:pt idx="46">
                  <c:v>32.893331624588832</c:v>
                </c:pt>
                <c:pt idx="47">
                  <c:v>25.910684346898332</c:v>
                </c:pt>
                <c:pt idx="48">
                  <c:v>22.600262984878366</c:v>
                </c:pt>
                <c:pt idx="49">
                  <c:v>11.478420569329659</c:v>
                </c:pt>
                <c:pt idx="50">
                  <c:v>29.357521924046825</c:v>
                </c:pt>
                <c:pt idx="51">
                  <c:v>21.338210638622158</c:v>
                </c:pt>
                <c:pt idx="52">
                  <c:v>21.874999999999996</c:v>
                </c:pt>
                <c:pt idx="53">
                  <c:v>25.63691716071142</c:v>
                </c:pt>
                <c:pt idx="54">
                  <c:v>23.337684427040067</c:v>
                </c:pt>
                <c:pt idx="55">
                  <c:v>20.322252866889244</c:v>
                </c:pt>
                <c:pt idx="56">
                  <c:v>16.262975778546714</c:v>
                </c:pt>
                <c:pt idx="57">
                  <c:v>14.6484375</c:v>
                </c:pt>
                <c:pt idx="58">
                  <c:v>14.413765145714157</c:v>
                </c:pt>
                <c:pt idx="59">
                  <c:v>12.254249027651978</c:v>
                </c:pt>
                <c:pt idx="60">
                  <c:v>22.071077879374805</c:v>
                </c:pt>
                <c:pt idx="61">
                  <c:v>16.595335837191019</c:v>
                </c:pt>
                <c:pt idx="62">
                  <c:v>12.437107807111763</c:v>
                </c:pt>
                <c:pt idx="63">
                  <c:v>17.857142857142861</c:v>
                </c:pt>
                <c:pt idx="64">
                  <c:v>13.265306122448981</c:v>
                </c:pt>
                <c:pt idx="65">
                  <c:v>13.605442176870747</c:v>
                </c:pt>
                <c:pt idx="66">
                  <c:v>29.154518950437321</c:v>
                </c:pt>
                <c:pt idx="67">
                  <c:v>21.786492374727668</c:v>
                </c:pt>
                <c:pt idx="68">
                  <c:v>17.993079584775089</c:v>
                </c:pt>
                <c:pt idx="69">
                  <c:v>13.922922699933167</c:v>
                </c:pt>
                <c:pt idx="70">
                  <c:v>13.020833333333334</c:v>
                </c:pt>
                <c:pt idx="71">
                  <c:v>10.957703265395574</c:v>
                </c:pt>
                <c:pt idx="72">
                  <c:v>22.071077879374805</c:v>
                </c:pt>
                <c:pt idx="73">
                  <c:v>16.595335837191019</c:v>
                </c:pt>
                <c:pt idx="74">
                  <c:v>12.437107807111763</c:v>
                </c:pt>
                <c:pt idx="75">
                  <c:v>13.605442176870747</c:v>
                </c:pt>
                <c:pt idx="76">
                  <c:v>29.154518950437321</c:v>
                </c:pt>
                <c:pt idx="77">
                  <c:v>18.424036281179141</c:v>
                </c:pt>
                <c:pt idx="78">
                  <c:v>13.922922699933167</c:v>
                </c:pt>
                <c:pt idx="79">
                  <c:v>13.020833333333334</c:v>
                </c:pt>
                <c:pt idx="80">
                  <c:v>10.957703265395574</c:v>
                </c:pt>
                <c:pt idx="81">
                  <c:v>25.383491599707817</c:v>
                </c:pt>
                <c:pt idx="82">
                  <c:v>24.776795249690291</c:v>
                </c:pt>
                <c:pt idx="83">
                  <c:v>18.605619146722162</c:v>
                </c:pt>
                <c:pt idx="84">
                  <c:v>15.389350569405973</c:v>
                </c:pt>
                <c:pt idx="85">
                  <c:v>20.5456936226167</c:v>
                </c:pt>
                <c:pt idx="86">
                  <c:v>17.851646660510927</c:v>
                </c:pt>
                <c:pt idx="87">
                  <c:v>15.210924824229314</c:v>
                </c:pt>
                <c:pt idx="88">
                  <c:v>13.777777777777779</c:v>
                </c:pt>
                <c:pt idx="89">
                  <c:v>13.71742112482853</c:v>
                </c:pt>
                <c:pt idx="90">
                  <c:v>16.08977825851812</c:v>
                </c:pt>
                <c:pt idx="91">
                  <c:v>17.993079584775089</c:v>
                </c:pt>
                <c:pt idx="92">
                  <c:v>13.491124260355029</c:v>
                </c:pt>
                <c:pt idx="93">
                  <c:v>17.898022892819977</c:v>
                </c:pt>
                <c:pt idx="94">
                  <c:v>11.160714285714285</c:v>
                </c:pt>
                <c:pt idx="95">
                  <c:v>19.835162956123252</c:v>
                </c:pt>
                <c:pt idx="96">
                  <c:v>23.309053069719038</c:v>
                </c:pt>
                <c:pt idx="97">
                  <c:v>13.124999999999998</c:v>
                </c:pt>
                <c:pt idx="98">
                  <c:v>20.177148524332274</c:v>
                </c:pt>
                <c:pt idx="99">
                  <c:v>19.217451523545705</c:v>
                </c:pt>
                <c:pt idx="100">
                  <c:v>14.32708428593202</c:v>
                </c:pt>
                <c:pt idx="101">
                  <c:v>10.1318359375</c:v>
                </c:pt>
                <c:pt idx="102">
                  <c:v>18.261504747991236</c:v>
                </c:pt>
                <c:pt idx="103">
                  <c:v>17.174586776859506</c:v>
                </c:pt>
                <c:pt idx="104">
                  <c:v>19.183190505217112</c:v>
                </c:pt>
                <c:pt idx="105">
                  <c:v>17.745844875346261</c:v>
                </c:pt>
                <c:pt idx="106">
                  <c:v>17.709563164108619</c:v>
                </c:pt>
                <c:pt idx="107">
                  <c:v>24.234110653863738</c:v>
                </c:pt>
                <c:pt idx="108">
                  <c:v>14.061943752224989</c:v>
                </c:pt>
                <c:pt idx="109">
                  <c:v>12.140131807145334</c:v>
                </c:pt>
                <c:pt idx="110">
                  <c:v>17.531044558071585</c:v>
                </c:pt>
                <c:pt idx="111">
                  <c:v>13.4593572778828</c:v>
                </c:pt>
                <c:pt idx="112">
                  <c:v>24.341758286340216</c:v>
                </c:pt>
                <c:pt idx="113">
                  <c:v>9.7202935925411627</c:v>
                </c:pt>
                <c:pt idx="114">
                  <c:v>17.715419501133791</c:v>
                </c:pt>
                <c:pt idx="115">
                  <c:v>15.622618503276936</c:v>
                </c:pt>
                <c:pt idx="116">
                  <c:v>16.034985422740526</c:v>
                </c:pt>
                <c:pt idx="117">
                  <c:v>13.84083044982699</c:v>
                </c:pt>
                <c:pt idx="118">
                  <c:v>22.67573696145125</c:v>
                </c:pt>
                <c:pt idx="119">
                  <c:v>17.008820853605474</c:v>
                </c:pt>
                <c:pt idx="120">
                  <c:v>13.003141208269415</c:v>
                </c:pt>
                <c:pt idx="121">
                  <c:v>15.202530354045507</c:v>
                </c:pt>
                <c:pt idx="122">
                  <c:v>20.084224165856821</c:v>
                </c:pt>
                <c:pt idx="123">
                  <c:v>25.098855359001035</c:v>
                </c:pt>
                <c:pt idx="124">
                  <c:v>12.927319735708132</c:v>
                </c:pt>
                <c:pt idx="125">
                  <c:v>14.59357277882798</c:v>
                </c:pt>
                <c:pt idx="126">
                  <c:v>15.507812499999998</c:v>
                </c:pt>
                <c:pt idx="127">
                  <c:v>14.062499999999996</c:v>
                </c:pt>
                <c:pt idx="128">
                  <c:v>17.203575645134087</c:v>
                </c:pt>
                <c:pt idx="129">
                  <c:v>16.937031879257784</c:v>
                </c:pt>
                <c:pt idx="130">
                  <c:v>14.20990307442656</c:v>
                </c:pt>
                <c:pt idx="131">
                  <c:v>12.481025468038457</c:v>
                </c:pt>
                <c:pt idx="132">
                  <c:v>14.875283446712016</c:v>
                </c:pt>
                <c:pt idx="133">
                  <c:v>13.605442176870747</c:v>
                </c:pt>
                <c:pt idx="134">
                  <c:v>13.206026412052825</c:v>
                </c:pt>
                <c:pt idx="135">
                  <c:v>11.319444444444445</c:v>
                </c:pt>
                <c:pt idx="136">
                  <c:v>23.437499999999996</c:v>
                </c:pt>
                <c:pt idx="137">
                  <c:v>15.4320987654321</c:v>
                </c:pt>
                <c:pt idx="138">
                  <c:v>15.400624349635795</c:v>
                </c:pt>
                <c:pt idx="139">
                  <c:v>12.5</c:v>
                </c:pt>
                <c:pt idx="140">
                  <c:v>13.01775147928994</c:v>
                </c:pt>
                <c:pt idx="141">
                  <c:v>14.668367346938773</c:v>
                </c:pt>
                <c:pt idx="142">
                  <c:v>14.705882352941174</c:v>
                </c:pt>
                <c:pt idx="143">
                  <c:v>15.117157974300831</c:v>
                </c:pt>
                <c:pt idx="144">
                  <c:v>13.52082206598161</c:v>
                </c:pt>
                <c:pt idx="145">
                  <c:v>15.015015015015013</c:v>
                </c:pt>
                <c:pt idx="146">
                  <c:v>12.036023903711808</c:v>
                </c:pt>
                <c:pt idx="147">
                  <c:v>13.311788242536167</c:v>
                </c:pt>
                <c:pt idx="148">
                  <c:v>13.041903151793262</c:v>
                </c:pt>
                <c:pt idx="149">
                  <c:v>11.661807580174928</c:v>
                </c:pt>
                <c:pt idx="150">
                  <c:v>14.452537865649207</c:v>
                </c:pt>
                <c:pt idx="151">
                  <c:v>14.464168310322156</c:v>
                </c:pt>
                <c:pt idx="152">
                  <c:v>15.304560759106215</c:v>
                </c:pt>
                <c:pt idx="153">
                  <c:v>9.9753086419753085</c:v>
                </c:pt>
                <c:pt idx="154">
                  <c:v>26.763787721123826</c:v>
                </c:pt>
                <c:pt idx="155">
                  <c:v>13.90532544378698</c:v>
                </c:pt>
                <c:pt idx="156">
                  <c:v>13.465681748230226</c:v>
                </c:pt>
                <c:pt idx="157">
                  <c:v>13.605442176870747</c:v>
                </c:pt>
                <c:pt idx="158">
                  <c:v>14.744351961950059</c:v>
                </c:pt>
                <c:pt idx="159">
                  <c:v>20.342797783933516</c:v>
                </c:pt>
                <c:pt idx="160">
                  <c:v>23.165239969167107</c:v>
                </c:pt>
                <c:pt idx="161">
                  <c:v>21.773842357381334</c:v>
                </c:pt>
                <c:pt idx="162">
                  <c:v>23.270823622216646</c:v>
                </c:pt>
                <c:pt idx="163">
                  <c:v>19.380668934240365</c:v>
                </c:pt>
                <c:pt idx="164">
                  <c:v>18.314255983350673</c:v>
                </c:pt>
                <c:pt idx="165">
                  <c:v>13.437248051599033</c:v>
                </c:pt>
                <c:pt idx="166">
                  <c:v>17.165814463111762</c:v>
                </c:pt>
                <c:pt idx="167">
                  <c:v>22.782585181179019</c:v>
                </c:pt>
                <c:pt idx="168">
                  <c:v>13.420334120042575</c:v>
                </c:pt>
                <c:pt idx="169">
                  <c:v>16.617969320672024</c:v>
                </c:pt>
                <c:pt idx="170">
                  <c:v>24.218749999999996</c:v>
                </c:pt>
                <c:pt idx="171">
                  <c:v>13.740256308627295</c:v>
                </c:pt>
                <c:pt idx="172">
                  <c:v>22.600262984878366</c:v>
                </c:pt>
                <c:pt idx="173">
                  <c:v>11.386574193882305</c:v>
                </c:pt>
                <c:pt idx="174">
                  <c:v>24.888888888888889</c:v>
                </c:pt>
                <c:pt idx="175">
                  <c:v>10.78971533516988</c:v>
                </c:pt>
                <c:pt idx="176">
                  <c:v>15.474784955304438</c:v>
                </c:pt>
                <c:pt idx="177">
                  <c:v>14.852071005917159</c:v>
                </c:pt>
                <c:pt idx="178">
                  <c:v>12.268135904499541</c:v>
                </c:pt>
                <c:pt idx="179">
                  <c:v>29.97245179063361</c:v>
                </c:pt>
                <c:pt idx="180">
                  <c:v>28.400547963513649</c:v>
                </c:pt>
                <c:pt idx="181">
                  <c:v>16.141528925619834</c:v>
                </c:pt>
                <c:pt idx="182">
                  <c:v>15.967484395412978</c:v>
                </c:pt>
                <c:pt idx="183">
                  <c:v>20.957274202271499</c:v>
                </c:pt>
                <c:pt idx="184">
                  <c:v>27.112497891718672</c:v>
                </c:pt>
                <c:pt idx="185">
                  <c:v>15.996085663743461</c:v>
                </c:pt>
                <c:pt idx="186">
                  <c:v>21.745304069130594</c:v>
                </c:pt>
                <c:pt idx="187">
                  <c:v>13.437499999999996</c:v>
                </c:pt>
                <c:pt idx="188">
                  <c:v>11.574074074074074</c:v>
                </c:pt>
                <c:pt idx="189">
                  <c:v>18.080210387902692</c:v>
                </c:pt>
                <c:pt idx="190">
                  <c:v>13.223140495867767</c:v>
                </c:pt>
                <c:pt idx="191">
                  <c:v>12.5732421875</c:v>
                </c:pt>
                <c:pt idx="192">
                  <c:v>15.026296018031555</c:v>
                </c:pt>
                <c:pt idx="193">
                  <c:v>14.422210203713718</c:v>
                </c:pt>
                <c:pt idx="194">
                  <c:v>14.062499999999996</c:v>
                </c:pt>
                <c:pt idx="195">
                  <c:v>15.157048940832727</c:v>
                </c:pt>
                <c:pt idx="196">
                  <c:v>13.605442176870747</c:v>
                </c:pt>
                <c:pt idx="197">
                  <c:v>14.785506039150354</c:v>
                </c:pt>
                <c:pt idx="198">
                  <c:v>19.140624999999996</c:v>
                </c:pt>
                <c:pt idx="199">
                  <c:v>18.467220683287167</c:v>
                </c:pt>
                <c:pt idx="200">
                  <c:v>10.864644635581712</c:v>
                </c:pt>
                <c:pt idx="201">
                  <c:v>15</c:v>
                </c:pt>
                <c:pt idx="202">
                  <c:v>15.943458251150556</c:v>
                </c:pt>
                <c:pt idx="203">
                  <c:v>27.309968138370508</c:v>
                </c:pt>
                <c:pt idx="204">
                  <c:v>27.343749999999996</c:v>
                </c:pt>
                <c:pt idx="205">
                  <c:v>12.356919875130073</c:v>
                </c:pt>
                <c:pt idx="206">
                  <c:v>25.88757396449704</c:v>
                </c:pt>
                <c:pt idx="207">
                  <c:v>20.824656393169516</c:v>
                </c:pt>
                <c:pt idx="208">
                  <c:v>20.408163265306126</c:v>
                </c:pt>
                <c:pt idx="209">
                  <c:v>29.96314693158147</c:v>
                </c:pt>
                <c:pt idx="210">
                  <c:v>22.77318640955005</c:v>
                </c:pt>
                <c:pt idx="211">
                  <c:v>18.746995673770225</c:v>
                </c:pt>
                <c:pt idx="212">
                  <c:v>16.423650056080753</c:v>
                </c:pt>
                <c:pt idx="213">
                  <c:v>10.387811634349031</c:v>
                </c:pt>
                <c:pt idx="214">
                  <c:v>20.449137418203453</c:v>
                </c:pt>
                <c:pt idx="215">
                  <c:v>13.200183654729107</c:v>
                </c:pt>
                <c:pt idx="216">
                  <c:v>26.546698393813212</c:v>
                </c:pt>
                <c:pt idx="217">
                  <c:v>15.241579027587255</c:v>
                </c:pt>
                <c:pt idx="218">
                  <c:v>11.0803324099723</c:v>
                </c:pt>
                <c:pt idx="219">
                  <c:v>11.176857330703486</c:v>
                </c:pt>
                <c:pt idx="220">
                  <c:v>18.641041797941611</c:v>
                </c:pt>
                <c:pt idx="221">
                  <c:v>30.546874999999996</c:v>
                </c:pt>
                <c:pt idx="222">
                  <c:v>25.676974843775028</c:v>
                </c:pt>
                <c:pt idx="223">
                  <c:v>17.065556711758582</c:v>
                </c:pt>
                <c:pt idx="224">
                  <c:v>16.847468770545692</c:v>
                </c:pt>
                <c:pt idx="225">
                  <c:v>17.993079584775089</c:v>
                </c:pt>
                <c:pt idx="226">
                  <c:v>11.733333333333333</c:v>
                </c:pt>
                <c:pt idx="227">
                  <c:v>18.590124925639504</c:v>
                </c:pt>
                <c:pt idx="228">
                  <c:v>15.009575073753949</c:v>
                </c:pt>
                <c:pt idx="229">
                  <c:v>12.137316862970412</c:v>
                </c:pt>
                <c:pt idx="230">
                  <c:v>20.576131687242793</c:v>
                </c:pt>
                <c:pt idx="231">
                  <c:v>22.77318640955005</c:v>
                </c:pt>
                <c:pt idx="232">
                  <c:v>22.275309917355372</c:v>
                </c:pt>
                <c:pt idx="233">
                  <c:v>22.546576480360741</c:v>
                </c:pt>
                <c:pt idx="234">
                  <c:v>22.942130453700404</c:v>
                </c:pt>
                <c:pt idx="235">
                  <c:v>23.875114784205696</c:v>
                </c:pt>
                <c:pt idx="236">
                  <c:v>21.913580246913579</c:v>
                </c:pt>
              </c:numCache>
            </c:numRef>
          </c:xVal>
          <c:yVal>
            <c:numRef>
              <c:f>'MH-Raw Data'!$T$2:$T$238</c:f>
              <c:numCache>
                <c:formatCode>General</c:formatCode>
                <c:ptCount val="237"/>
                <c:pt idx="0">
                  <c:v>25</c:v>
                </c:pt>
                <c:pt idx="1">
                  <c:v>41</c:v>
                </c:pt>
                <c:pt idx="2">
                  <c:v>18</c:v>
                </c:pt>
                <c:pt idx="3">
                  <c:v>14</c:v>
                </c:pt>
                <c:pt idx="4">
                  <c:v>24</c:v>
                </c:pt>
                <c:pt idx="5">
                  <c:v>31</c:v>
                </c:pt>
                <c:pt idx="6">
                  <c:v>15</c:v>
                </c:pt>
                <c:pt idx="7">
                  <c:v>24</c:v>
                </c:pt>
                <c:pt idx="8">
                  <c:v>26</c:v>
                </c:pt>
                <c:pt idx="9">
                  <c:v>20</c:v>
                </c:pt>
                <c:pt idx="10">
                  <c:v>21</c:v>
                </c:pt>
                <c:pt idx="11">
                  <c:v>27</c:v>
                </c:pt>
                <c:pt idx="12">
                  <c:v>17</c:v>
                </c:pt>
                <c:pt idx="13">
                  <c:v>21</c:v>
                </c:pt>
                <c:pt idx="14">
                  <c:v>16</c:v>
                </c:pt>
                <c:pt idx="15">
                  <c:v>9</c:v>
                </c:pt>
                <c:pt idx="16">
                  <c:v>18</c:v>
                </c:pt>
                <c:pt idx="17">
                  <c:v>17</c:v>
                </c:pt>
                <c:pt idx="18">
                  <c:v>27</c:v>
                </c:pt>
                <c:pt idx="19">
                  <c:v>10</c:v>
                </c:pt>
                <c:pt idx="20">
                  <c:v>16</c:v>
                </c:pt>
                <c:pt idx="21">
                  <c:v>9</c:v>
                </c:pt>
                <c:pt idx="22">
                  <c:v>13</c:v>
                </c:pt>
                <c:pt idx="23">
                  <c:v>23</c:v>
                </c:pt>
                <c:pt idx="24">
                  <c:v>11</c:v>
                </c:pt>
                <c:pt idx="25">
                  <c:v>16</c:v>
                </c:pt>
                <c:pt idx="26">
                  <c:v>22</c:v>
                </c:pt>
                <c:pt idx="27">
                  <c:v>15</c:v>
                </c:pt>
                <c:pt idx="28">
                  <c:v>22</c:v>
                </c:pt>
                <c:pt idx="29">
                  <c:v>12</c:v>
                </c:pt>
                <c:pt idx="30">
                  <c:v>15</c:v>
                </c:pt>
                <c:pt idx="31">
                  <c:v>15</c:v>
                </c:pt>
                <c:pt idx="32">
                  <c:v>12</c:v>
                </c:pt>
                <c:pt idx="33">
                  <c:v>22</c:v>
                </c:pt>
                <c:pt idx="34">
                  <c:v>11</c:v>
                </c:pt>
                <c:pt idx="35">
                  <c:v>32</c:v>
                </c:pt>
                <c:pt idx="36">
                  <c:v>12</c:v>
                </c:pt>
                <c:pt idx="37">
                  <c:v>16</c:v>
                </c:pt>
                <c:pt idx="38">
                  <c:v>10</c:v>
                </c:pt>
                <c:pt idx="39">
                  <c:v>13</c:v>
                </c:pt>
                <c:pt idx="40">
                  <c:v>8</c:v>
                </c:pt>
                <c:pt idx="41">
                  <c:v>13</c:v>
                </c:pt>
                <c:pt idx="42">
                  <c:v>12</c:v>
                </c:pt>
                <c:pt idx="43">
                  <c:v>14</c:v>
                </c:pt>
                <c:pt idx="44">
                  <c:v>11</c:v>
                </c:pt>
                <c:pt idx="45">
                  <c:v>11</c:v>
                </c:pt>
                <c:pt idx="46">
                  <c:v>8</c:v>
                </c:pt>
                <c:pt idx="47">
                  <c:v>9</c:v>
                </c:pt>
                <c:pt idx="48">
                  <c:v>8</c:v>
                </c:pt>
                <c:pt idx="49">
                  <c:v>15</c:v>
                </c:pt>
                <c:pt idx="50">
                  <c:v>8</c:v>
                </c:pt>
                <c:pt idx="51">
                  <c:v>14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7</c:v>
                </c:pt>
                <c:pt idx="57">
                  <c:v>13</c:v>
                </c:pt>
                <c:pt idx="58">
                  <c:v>6</c:v>
                </c:pt>
                <c:pt idx="59">
                  <c:v>9</c:v>
                </c:pt>
                <c:pt idx="60">
                  <c:v>7</c:v>
                </c:pt>
                <c:pt idx="61">
                  <c:v>10</c:v>
                </c:pt>
                <c:pt idx="62">
                  <c:v>9</c:v>
                </c:pt>
                <c:pt idx="63">
                  <c:v>9</c:v>
                </c:pt>
                <c:pt idx="64">
                  <c:v>8</c:v>
                </c:pt>
                <c:pt idx="65">
                  <c:v>7</c:v>
                </c:pt>
                <c:pt idx="66">
                  <c:v>8</c:v>
                </c:pt>
                <c:pt idx="67">
                  <c:v>6</c:v>
                </c:pt>
                <c:pt idx="68">
                  <c:v>9</c:v>
                </c:pt>
                <c:pt idx="69">
                  <c:v>6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10</c:v>
                </c:pt>
                <c:pt idx="74">
                  <c:v>9</c:v>
                </c:pt>
                <c:pt idx="75">
                  <c:v>7</c:v>
                </c:pt>
                <c:pt idx="76">
                  <c:v>8</c:v>
                </c:pt>
                <c:pt idx="77">
                  <c:v>9</c:v>
                </c:pt>
                <c:pt idx="78">
                  <c:v>6</c:v>
                </c:pt>
                <c:pt idx="79">
                  <c:v>7</c:v>
                </c:pt>
                <c:pt idx="80">
                  <c:v>7</c:v>
                </c:pt>
                <c:pt idx="81">
                  <c:v>12</c:v>
                </c:pt>
                <c:pt idx="82">
                  <c:v>10</c:v>
                </c:pt>
                <c:pt idx="83">
                  <c:v>19</c:v>
                </c:pt>
                <c:pt idx="84">
                  <c:v>23</c:v>
                </c:pt>
                <c:pt idx="85">
                  <c:v>13</c:v>
                </c:pt>
                <c:pt idx="86">
                  <c:v>27</c:v>
                </c:pt>
                <c:pt idx="87">
                  <c:v>15</c:v>
                </c:pt>
                <c:pt idx="88">
                  <c:v>12</c:v>
                </c:pt>
                <c:pt idx="89">
                  <c:v>18</c:v>
                </c:pt>
                <c:pt idx="90">
                  <c:v>19</c:v>
                </c:pt>
                <c:pt idx="91">
                  <c:v>12</c:v>
                </c:pt>
                <c:pt idx="92">
                  <c:v>18</c:v>
                </c:pt>
                <c:pt idx="93">
                  <c:v>8</c:v>
                </c:pt>
                <c:pt idx="94">
                  <c:v>8</c:v>
                </c:pt>
                <c:pt idx="95">
                  <c:v>19</c:v>
                </c:pt>
                <c:pt idx="96">
                  <c:v>14</c:v>
                </c:pt>
                <c:pt idx="97">
                  <c:v>20</c:v>
                </c:pt>
                <c:pt idx="98">
                  <c:v>9</c:v>
                </c:pt>
                <c:pt idx="99">
                  <c:v>14</c:v>
                </c:pt>
                <c:pt idx="100">
                  <c:v>18</c:v>
                </c:pt>
                <c:pt idx="101">
                  <c:v>10</c:v>
                </c:pt>
                <c:pt idx="102">
                  <c:v>15</c:v>
                </c:pt>
                <c:pt idx="103">
                  <c:v>11</c:v>
                </c:pt>
                <c:pt idx="104">
                  <c:v>11</c:v>
                </c:pt>
                <c:pt idx="105">
                  <c:v>7</c:v>
                </c:pt>
                <c:pt idx="106">
                  <c:v>6</c:v>
                </c:pt>
                <c:pt idx="107">
                  <c:v>10</c:v>
                </c:pt>
                <c:pt idx="108">
                  <c:v>8</c:v>
                </c:pt>
                <c:pt idx="109">
                  <c:v>9</c:v>
                </c:pt>
                <c:pt idx="110">
                  <c:v>6</c:v>
                </c:pt>
                <c:pt idx="111">
                  <c:v>9</c:v>
                </c:pt>
                <c:pt idx="112">
                  <c:v>7</c:v>
                </c:pt>
                <c:pt idx="113">
                  <c:v>12</c:v>
                </c:pt>
                <c:pt idx="114">
                  <c:v>8</c:v>
                </c:pt>
                <c:pt idx="115">
                  <c:v>12</c:v>
                </c:pt>
                <c:pt idx="116">
                  <c:v>11</c:v>
                </c:pt>
                <c:pt idx="117">
                  <c:v>13</c:v>
                </c:pt>
                <c:pt idx="118">
                  <c:v>7</c:v>
                </c:pt>
                <c:pt idx="119">
                  <c:v>11</c:v>
                </c:pt>
                <c:pt idx="120">
                  <c:v>14</c:v>
                </c:pt>
                <c:pt idx="121">
                  <c:v>9</c:v>
                </c:pt>
                <c:pt idx="122">
                  <c:v>10</c:v>
                </c:pt>
                <c:pt idx="123">
                  <c:v>6</c:v>
                </c:pt>
                <c:pt idx="124">
                  <c:v>8</c:v>
                </c:pt>
                <c:pt idx="125">
                  <c:v>15</c:v>
                </c:pt>
                <c:pt idx="126">
                  <c:v>9</c:v>
                </c:pt>
                <c:pt idx="127">
                  <c:v>11</c:v>
                </c:pt>
                <c:pt idx="128">
                  <c:v>7</c:v>
                </c:pt>
                <c:pt idx="129">
                  <c:v>9</c:v>
                </c:pt>
                <c:pt idx="130">
                  <c:v>8</c:v>
                </c:pt>
                <c:pt idx="131">
                  <c:v>8</c:v>
                </c:pt>
                <c:pt idx="132">
                  <c:v>9</c:v>
                </c:pt>
                <c:pt idx="133">
                  <c:v>8</c:v>
                </c:pt>
                <c:pt idx="134">
                  <c:v>11</c:v>
                </c:pt>
                <c:pt idx="135">
                  <c:v>10</c:v>
                </c:pt>
                <c:pt idx="136">
                  <c:v>7</c:v>
                </c:pt>
                <c:pt idx="137">
                  <c:v>10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13</c:v>
                </c:pt>
                <c:pt idx="142">
                  <c:v>12</c:v>
                </c:pt>
                <c:pt idx="143">
                  <c:v>9</c:v>
                </c:pt>
                <c:pt idx="144">
                  <c:v>6</c:v>
                </c:pt>
                <c:pt idx="145">
                  <c:v>8</c:v>
                </c:pt>
                <c:pt idx="146">
                  <c:v>7</c:v>
                </c:pt>
                <c:pt idx="147">
                  <c:v>12</c:v>
                </c:pt>
                <c:pt idx="148">
                  <c:v>9</c:v>
                </c:pt>
                <c:pt idx="149">
                  <c:v>7</c:v>
                </c:pt>
                <c:pt idx="150">
                  <c:v>12</c:v>
                </c:pt>
                <c:pt idx="151">
                  <c:v>8</c:v>
                </c:pt>
                <c:pt idx="152">
                  <c:v>8</c:v>
                </c:pt>
                <c:pt idx="153">
                  <c:v>7</c:v>
                </c:pt>
                <c:pt idx="154">
                  <c:v>8</c:v>
                </c:pt>
                <c:pt idx="155">
                  <c:v>3</c:v>
                </c:pt>
                <c:pt idx="156">
                  <c:v>11</c:v>
                </c:pt>
                <c:pt idx="157">
                  <c:v>25</c:v>
                </c:pt>
                <c:pt idx="158">
                  <c:v>12</c:v>
                </c:pt>
                <c:pt idx="159">
                  <c:v>11</c:v>
                </c:pt>
                <c:pt idx="160">
                  <c:v>12</c:v>
                </c:pt>
                <c:pt idx="161">
                  <c:v>10</c:v>
                </c:pt>
                <c:pt idx="162">
                  <c:v>16</c:v>
                </c:pt>
                <c:pt idx="163">
                  <c:v>8</c:v>
                </c:pt>
                <c:pt idx="164">
                  <c:v>9</c:v>
                </c:pt>
                <c:pt idx="165">
                  <c:v>15</c:v>
                </c:pt>
                <c:pt idx="166">
                  <c:v>8</c:v>
                </c:pt>
                <c:pt idx="167">
                  <c:v>15</c:v>
                </c:pt>
                <c:pt idx="168">
                  <c:v>8</c:v>
                </c:pt>
                <c:pt idx="169">
                  <c:v>21</c:v>
                </c:pt>
                <c:pt idx="170">
                  <c:v>10</c:v>
                </c:pt>
                <c:pt idx="171">
                  <c:v>19</c:v>
                </c:pt>
                <c:pt idx="172">
                  <c:v>10</c:v>
                </c:pt>
                <c:pt idx="173">
                  <c:v>12</c:v>
                </c:pt>
                <c:pt idx="174">
                  <c:v>9</c:v>
                </c:pt>
                <c:pt idx="175">
                  <c:v>17</c:v>
                </c:pt>
                <c:pt idx="176">
                  <c:v>8</c:v>
                </c:pt>
                <c:pt idx="177">
                  <c:v>11</c:v>
                </c:pt>
                <c:pt idx="178">
                  <c:v>8</c:v>
                </c:pt>
                <c:pt idx="179">
                  <c:v>9</c:v>
                </c:pt>
                <c:pt idx="180">
                  <c:v>9</c:v>
                </c:pt>
                <c:pt idx="181">
                  <c:v>11</c:v>
                </c:pt>
                <c:pt idx="182">
                  <c:v>15</c:v>
                </c:pt>
                <c:pt idx="183">
                  <c:v>9</c:v>
                </c:pt>
                <c:pt idx="184">
                  <c:v>9</c:v>
                </c:pt>
                <c:pt idx="185">
                  <c:v>9</c:v>
                </c:pt>
                <c:pt idx="186">
                  <c:v>11</c:v>
                </c:pt>
                <c:pt idx="187">
                  <c:v>7</c:v>
                </c:pt>
                <c:pt idx="188">
                  <c:v>16</c:v>
                </c:pt>
                <c:pt idx="189">
                  <c:v>15</c:v>
                </c:pt>
                <c:pt idx="190">
                  <c:v>8</c:v>
                </c:pt>
                <c:pt idx="191">
                  <c:v>7</c:v>
                </c:pt>
                <c:pt idx="192">
                  <c:v>9</c:v>
                </c:pt>
                <c:pt idx="193">
                  <c:v>9</c:v>
                </c:pt>
                <c:pt idx="194">
                  <c:v>8</c:v>
                </c:pt>
                <c:pt idx="195">
                  <c:v>7</c:v>
                </c:pt>
                <c:pt idx="196">
                  <c:v>7</c:v>
                </c:pt>
                <c:pt idx="197">
                  <c:v>6</c:v>
                </c:pt>
                <c:pt idx="198">
                  <c:v>10</c:v>
                </c:pt>
                <c:pt idx="199">
                  <c:v>8</c:v>
                </c:pt>
                <c:pt idx="200">
                  <c:v>6</c:v>
                </c:pt>
                <c:pt idx="201">
                  <c:v>9</c:v>
                </c:pt>
                <c:pt idx="202">
                  <c:v>6</c:v>
                </c:pt>
                <c:pt idx="203">
                  <c:v>9</c:v>
                </c:pt>
                <c:pt idx="204">
                  <c:v>10</c:v>
                </c:pt>
                <c:pt idx="205">
                  <c:v>17</c:v>
                </c:pt>
                <c:pt idx="206">
                  <c:v>8</c:v>
                </c:pt>
                <c:pt idx="207">
                  <c:v>8</c:v>
                </c:pt>
                <c:pt idx="208">
                  <c:v>13</c:v>
                </c:pt>
                <c:pt idx="209">
                  <c:v>10</c:v>
                </c:pt>
                <c:pt idx="210">
                  <c:v>11</c:v>
                </c:pt>
                <c:pt idx="211">
                  <c:v>12</c:v>
                </c:pt>
                <c:pt idx="212">
                  <c:v>8</c:v>
                </c:pt>
                <c:pt idx="213">
                  <c:v>6</c:v>
                </c:pt>
                <c:pt idx="214">
                  <c:v>12</c:v>
                </c:pt>
                <c:pt idx="215">
                  <c:v>8</c:v>
                </c:pt>
                <c:pt idx="216">
                  <c:v>11</c:v>
                </c:pt>
                <c:pt idx="217">
                  <c:v>7</c:v>
                </c:pt>
                <c:pt idx="218">
                  <c:v>7</c:v>
                </c:pt>
                <c:pt idx="219">
                  <c:v>13</c:v>
                </c:pt>
                <c:pt idx="220">
                  <c:v>16</c:v>
                </c:pt>
                <c:pt idx="221">
                  <c:v>9</c:v>
                </c:pt>
                <c:pt idx="222">
                  <c:v>11</c:v>
                </c:pt>
                <c:pt idx="223">
                  <c:v>10</c:v>
                </c:pt>
                <c:pt idx="224">
                  <c:v>11</c:v>
                </c:pt>
                <c:pt idx="225">
                  <c:v>9</c:v>
                </c:pt>
                <c:pt idx="226">
                  <c:v>9</c:v>
                </c:pt>
                <c:pt idx="227">
                  <c:v>7</c:v>
                </c:pt>
                <c:pt idx="228">
                  <c:v>7</c:v>
                </c:pt>
                <c:pt idx="229">
                  <c:v>7</c:v>
                </c:pt>
                <c:pt idx="230">
                  <c:v>10</c:v>
                </c:pt>
                <c:pt idx="231">
                  <c:v>5</c:v>
                </c:pt>
                <c:pt idx="232">
                  <c:v>10</c:v>
                </c:pt>
                <c:pt idx="233">
                  <c:v>11</c:v>
                </c:pt>
                <c:pt idx="234">
                  <c:v>13</c:v>
                </c:pt>
                <c:pt idx="235">
                  <c:v>9</c:v>
                </c:pt>
                <c:pt idx="236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E6D-CB42-9E3B-0634A0542291}"/>
            </c:ext>
          </c:extLst>
        </c:ser>
        <c:ser>
          <c:idx val="1"/>
          <c:order val="1"/>
          <c:tx>
            <c:v>Predicted TOTAL LENGTH OF STAY</c:v>
          </c:tx>
          <c:spPr>
            <a:ln w="19050">
              <a:noFill/>
            </a:ln>
          </c:spPr>
          <c:xVal>
            <c:numRef>
              <c:f>'MH-Raw Data'!$Y$2:$Y$238</c:f>
              <c:numCache>
                <c:formatCode>General</c:formatCode>
                <c:ptCount val="237"/>
                <c:pt idx="0">
                  <c:v>19.218749999999996</c:v>
                </c:pt>
                <c:pt idx="1">
                  <c:v>17.065556711758582</c:v>
                </c:pt>
                <c:pt idx="2">
                  <c:v>17.325996430696019</c:v>
                </c:pt>
                <c:pt idx="3">
                  <c:v>26.729927495071667</c:v>
                </c:pt>
                <c:pt idx="4">
                  <c:v>18.938775510204081</c:v>
                </c:pt>
                <c:pt idx="5">
                  <c:v>22.95918367346939</c:v>
                </c:pt>
                <c:pt idx="6">
                  <c:v>20.761245674740486</c:v>
                </c:pt>
                <c:pt idx="7">
                  <c:v>16.284949434860202</c:v>
                </c:pt>
                <c:pt idx="8">
                  <c:v>23.781212841854934</c:v>
                </c:pt>
                <c:pt idx="9">
                  <c:v>25.012244897959182</c:v>
                </c:pt>
                <c:pt idx="10">
                  <c:v>22.145328719723185</c:v>
                </c:pt>
                <c:pt idx="11">
                  <c:v>21.928862769176792</c:v>
                </c:pt>
                <c:pt idx="12">
                  <c:v>26.225895316804412</c:v>
                </c:pt>
                <c:pt idx="13">
                  <c:v>19.841269841269845</c:v>
                </c:pt>
                <c:pt idx="14">
                  <c:v>33.710093198492963</c:v>
                </c:pt>
                <c:pt idx="15">
                  <c:v>29.515938606847698</c:v>
                </c:pt>
                <c:pt idx="16">
                  <c:v>33.163265306122454</c:v>
                </c:pt>
                <c:pt idx="17">
                  <c:v>20.888888888888889</c:v>
                </c:pt>
                <c:pt idx="18">
                  <c:v>22.71498107084911</c:v>
                </c:pt>
                <c:pt idx="19">
                  <c:v>23.046874999999996</c:v>
                </c:pt>
                <c:pt idx="20">
                  <c:v>23.601277245592115</c:v>
                </c:pt>
                <c:pt idx="21">
                  <c:v>28.906249999999993</c:v>
                </c:pt>
                <c:pt idx="22">
                  <c:v>24.506489994591675</c:v>
                </c:pt>
                <c:pt idx="23">
                  <c:v>24.034609838166958</c:v>
                </c:pt>
                <c:pt idx="24">
                  <c:v>22.060353798126947</c:v>
                </c:pt>
                <c:pt idx="25">
                  <c:v>23.700655387898184</c:v>
                </c:pt>
                <c:pt idx="26">
                  <c:v>15.086505190311421</c:v>
                </c:pt>
                <c:pt idx="27">
                  <c:v>24.999145036079479</c:v>
                </c:pt>
                <c:pt idx="28">
                  <c:v>25.59373706198954</c:v>
                </c:pt>
                <c:pt idx="29">
                  <c:v>21.007667798746546</c:v>
                </c:pt>
                <c:pt idx="30">
                  <c:v>20.964360587002094</c:v>
                </c:pt>
                <c:pt idx="31">
                  <c:v>22.959087658549439</c:v>
                </c:pt>
                <c:pt idx="32">
                  <c:v>22.491349480968861</c:v>
                </c:pt>
                <c:pt idx="33">
                  <c:v>15.138408304498267</c:v>
                </c:pt>
                <c:pt idx="34">
                  <c:v>23.437499999999996</c:v>
                </c:pt>
                <c:pt idx="35">
                  <c:v>12.9757785467128</c:v>
                </c:pt>
                <c:pt idx="36">
                  <c:v>26.061679307694877</c:v>
                </c:pt>
                <c:pt idx="37">
                  <c:v>22.481329065691202</c:v>
                </c:pt>
                <c:pt idx="38">
                  <c:v>31.633714880332981</c:v>
                </c:pt>
                <c:pt idx="39">
                  <c:v>20.43816558499767</c:v>
                </c:pt>
                <c:pt idx="40">
                  <c:v>24.337479718766904</c:v>
                </c:pt>
                <c:pt idx="41">
                  <c:v>28.515624999999993</c:v>
                </c:pt>
                <c:pt idx="42">
                  <c:v>30.980886368410005</c:v>
                </c:pt>
                <c:pt idx="43">
                  <c:v>27.055150884495315</c:v>
                </c:pt>
                <c:pt idx="44">
                  <c:v>13.84083044982699</c:v>
                </c:pt>
                <c:pt idx="45">
                  <c:v>19.227687870533565</c:v>
                </c:pt>
                <c:pt idx="46">
                  <c:v>32.893331624588832</c:v>
                </c:pt>
                <c:pt idx="47">
                  <c:v>25.910684346898332</c:v>
                </c:pt>
                <c:pt idx="48">
                  <c:v>22.600262984878366</c:v>
                </c:pt>
                <c:pt idx="49">
                  <c:v>11.478420569329659</c:v>
                </c:pt>
                <c:pt idx="50">
                  <c:v>29.357521924046825</c:v>
                </c:pt>
                <c:pt idx="51">
                  <c:v>21.338210638622158</c:v>
                </c:pt>
                <c:pt idx="52">
                  <c:v>21.874999999999996</c:v>
                </c:pt>
                <c:pt idx="53">
                  <c:v>25.63691716071142</c:v>
                </c:pt>
                <c:pt idx="54">
                  <c:v>23.337684427040067</c:v>
                </c:pt>
                <c:pt idx="55">
                  <c:v>20.322252866889244</c:v>
                </c:pt>
                <c:pt idx="56">
                  <c:v>16.262975778546714</c:v>
                </c:pt>
                <c:pt idx="57">
                  <c:v>14.6484375</c:v>
                </c:pt>
                <c:pt idx="58">
                  <c:v>14.413765145714157</c:v>
                </c:pt>
                <c:pt idx="59">
                  <c:v>12.254249027651978</c:v>
                </c:pt>
                <c:pt idx="60">
                  <c:v>22.071077879374805</c:v>
                </c:pt>
                <c:pt idx="61">
                  <c:v>16.595335837191019</c:v>
                </c:pt>
                <c:pt idx="62">
                  <c:v>12.437107807111763</c:v>
                </c:pt>
                <c:pt idx="63">
                  <c:v>17.857142857142861</c:v>
                </c:pt>
                <c:pt idx="64">
                  <c:v>13.265306122448981</c:v>
                </c:pt>
                <c:pt idx="65">
                  <c:v>13.605442176870747</c:v>
                </c:pt>
                <c:pt idx="66">
                  <c:v>29.154518950437321</c:v>
                </c:pt>
                <c:pt idx="67">
                  <c:v>21.786492374727668</c:v>
                </c:pt>
                <c:pt idx="68">
                  <c:v>17.993079584775089</c:v>
                </c:pt>
                <c:pt idx="69">
                  <c:v>13.922922699933167</c:v>
                </c:pt>
                <c:pt idx="70">
                  <c:v>13.020833333333334</c:v>
                </c:pt>
                <c:pt idx="71">
                  <c:v>10.957703265395574</c:v>
                </c:pt>
                <c:pt idx="72">
                  <c:v>22.071077879374805</c:v>
                </c:pt>
                <c:pt idx="73">
                  <c:v>16.595335837191019</c:v>
                </c:pt>
                <c:pt idx="74">
                  <c:v>12.437107807111763</c:v>
                </c:pt>
                <c:pt idx="75">
                  <c:v>13.605442176870747</c:v>
                </c:pt>
                <c:pt idx="76">
                  <c:v>29.154518950437321</c:v>
                </c:pt>
                <c:pt idx="77">
                  <c:v>18.424036281179141</c:v>
                </c:pt>
                <c:pt idx="78">
                  <c:v>13.922922699933167</c:v>
                </c:pt>
                <c:pt idx="79">
                  <c:v>13.020833333333334</c:v>
                </c:pt>
                <c:pt idx="80">
                  <c:v>10.957703265395574</c:v>
                </c:pt>
                <c:pt idx="81">
                  <c:v>25.383491599707817</c:v>
                </c:pt>
                <c:pt idx="82">
                  <c:v>24.776795249690291</c:v>
                </c:pt>
                <c:pt idx="83">
                  <c:v>18.605619146722162</c:v>
                </c:pt>
                <c:pt idx="84">
                  <c:v>15.389350569405973</c:v>
                </c:pt>
                <c:pt idx="85">
                  <c:v>20.5456936226167</c:v>
                </c:pt>
                <c:pt idx="86">
                  <c:v>17.851646660510927</c:v>
                </c:pt>
                <c:pt idx="87">
                  <c:v>15.210924824229314</c:v>
                </c:pt>
                <c:pt idx="88">
                  <c:v>13.777777777777779</c:v>
                </c:pt>
                <c:pt idx="89">
                  <c:v>13.71742112482853</c:v>
                </c:pt>
                <c:pt idx="90">
                  <c:v>16.08977825851812</c:v>
                </c:pt>
                <c:pt idx="91">
                  <c:v>17.993079584775089</c:v>
                </c:pt>
                <c:pt idx="92">
                  <c:v>13.491124260355029</c:v>
                </c:pt>
                <c:pt idx="93">
                  <c:v>17.898022892819977</c:v>
                </c:pt>
                <c:pt idx="94">
                  <c:v>11.160714285714285</c:v>
                </c:pt>
                <c:pt idx="95">
                  <c:v>19.835162956123252</c:v>
                </c:pt>
                <c:pt idx="96">
                  <c:v>23.309053069719038</c:v>
                </c:pt>
                <c:pt idx="97">
                  <c:v>13.124999999999998</c:v>
                </c:pt>
                <c:pt idx="98">
                  <c:v>20.177148524332274</c:v>
                </c:pt>
                <c:pt idx="99">
                  <c:v>19.217451523545705</c:v>
                </c:pt>
                <c:pt idx="100">
                  <c:v>14.32708428593202</c:v>
                </c:pt>
                <c:pt idx="101">
                  <c:v>10.1318359375</c:v>
                </c:pt>
                <c:pt idx="102">
                  <c:v>18.261504747991236</c:v>
                </c:pt>
                <c:pt idx="103">
                  <c:v>17.174586776859506</c:v>
                </c:pt>
                <c:pt idx="104">
                  <c:v>19.183190505217112</c:v>
                </c:pt>
                <c:pt idx="105">
                  <c:v>17.745844875346261</c:v>
                </c:pt>
                <c:pt idx="106">
                  <c:v>17.709563164108619</c:v>
                </c:pt>
                <c:pt idx="107">
                  <c:v>24.234110653863738</c:v>
                </c:pt>
                <c:pt idx="108">
                  <c:v>14.061943752224989</c:v>
                </c:pt>
                <c:pt idx="109">
                  <c:v>12.140131807145334</c:v>
                </c:pt>
                <c:pt idx="110">
                  <c:v>17.531044558071585</c:v>
                </c:pt>
                <c:pt idx="111">
                  <c:v>13.4593572778828</c:v>
                </c:pt>
                <c:pt idx="112">
                  <c:v>24.341758286340216</c:v>
                </c:pt>
                <c:pt idx="113">
                  <c:v>9.7202935925411627</c:v>
                </c:pt>
                <c:pt idx="114">
                  <c:v>17.715419501133791</c:v>
                </c:pt>
                <c:pt idx="115">
                  <c:v>15.622618503276936</c:v>
                </c:pt>
                <c:pt idx="116">
                  <c:v>16.034985422740526</c:v>
                </c:pt>
                <c:pt idx="117">
                  <c:v>13.84083044982699</c:v>
                </c:pt>
                <c:pt idx="118">
                  <c:v>22.67573696145125</c:v>
                </c:pt>
                <c:pt idx="119">
                  <c:v>17.008820853605474</c:v>
                </c:pt>
                <c:pt idx="120">
                  <c:v>13.003141208269415</c:v>
                </c:pt>
                <c:pt idx="121">
                  <c:v>15.202530354045507</c:v>
                </c:pt>
                <c:pt idx="122">
                  <c:v>20.084224165856821</c:v>
                </c:pt>
                <c:pt idx="123">
                  <c:v>25.098855359001035</c:v>
                </c:pt>
                <c:pt idx="124">
                  <c:v>12.927319735708132</c:v>
                </c:pt>
                <c:pt idx="125">
                  <c:v>14.59357277882798</c:v>
                </c:pt>
                <c:pt idx="126">
                  <c:v>15.507812499999998</c:v>
                </c:pt>
                <c:pt idx="127">
                  <c:v>14.062499999999996</c:v>
                </c:pt>
                <c:pt idx="128">
                  <c:v>17.203575645134087</c:v>
                </c:pt>
                <c:pt idx="129">
                  <c:v>16.937031879257784</c:v>
                </c:pt>
                <c:pt idx="130">
                  <c:v>14.20990307442656</c:v>
                </c:pt>
                <c:pt idx="131">
                  <c:v>12.481025468038457</c:v>
                </c:pt>
                <c:pt idx="132">
                  <c:v>14.875283446712016</c:v>
                </c:pt>
                <c:pt idx="133">
                  <c:v>13.605442176870747</c:v>
                </c:pt>
                <c:pt idx="134">
                  <c:v>13.206026412052825</c:v>
                </c:pt>
                <c:pt idx="135">
                  <c:v>11.319444444444445</c:v>
                </c:pt>
                <c:pt idx="136">
                  <c:v>23.437499999999996</c:v>
                </c:pt>
                <c:pt idx="137">
                  <c:v>15.4320987654321</c:v>
                </c:pt>
                <c:pt idx="138">
                  <c:v>15.400624349635795</c:v>
                </c:pt>
                <c:pt idx="139">
                  <c:v>12.5</c:v>
                </c:pt>
                <c:pt idx="140">
                  <c:v>13.01775147928994</c:v>
                </c:pt>
                <c:pt idx="141">
                  <c:v>14.668367346938773</c:v>
                </c:pt>
                <c:pt idx="142">
                  <c:v>14.705882352941174</c:v>
                </c:pt>
                <c:pt idx="143">
                  <c:v>15.117157974300831</c:v>
                </c:pt>
                <c:pt idx="144">
                  <c:v>13.52082206598161</c:v>
                </c:pt>
                <c:pt idx="145">
                  <c:v>15.015015015015013</c:v>
                </c:pt>
                <c:pt idx="146">
                  <c:v>12.036023903711808</c:v>
                </c:pt>
                <c:pt idx="147">
                  <c:v>13.311788242536167</c:v>
                </c:pt>
                <c:pt idx="148">
                  <c:v>13.041903151793262</c:v>
                </c:pt>
                <c:pt idx="149">
                  <c:v>11.661807580174928</c:v>
                </c:pt>
                <c:pt idx="150">
                  <c:v>14.452537865649207</c:v>
                </c:pt>
                <c:pt idx="151">
                  <c:v>14.464168310322156</c:v>
                </c:pt>
                <c:pt idx="152">
                  <c:v>15.304560759106215</c:v>
                </c:pt>
                <c:pt idx="153">
                  <c:v>9.9753086419753085</c:v>
                </c:pt>
                <c:pt idx="154">
                  <c:v>26.763787721123826</c:v>
                </c:pt>
                <c:pt idx="155">
                  <c:v>13.90532544378698</c:v>
                </c:pt>
                <c:pt idx="156">
                  <c:v>13.465681748230226</c:v>
                </c:pt>
                <c:pt idx="157">
                  <c:v>13.605442176870747</c:v>
                </c:pt>
                <c:pt idx="158">
                  <c:v>14.744351961950059</c:v>
                </c:pt>
                <c:pt idx="159">
                  <c:v>20.342797783933516</c:v>
                </c:pt>
                <c:pt idx="160">
                  <c:v>23.165239969167107</c:v>
                </c:pt>
                <c:pt idx="161">
                  <c:v>21.773842357381334</c:v>
                </c:pt>
                <c:pt idx="162">
                  <c:v>23.270823622216646</c:v>
                </c:pt>
                <c:pt idx="163">
                  <c:v>19.380668934240365</c:v>
                </c:pt>
                <c:pt idx="164">
                  <c:v>18.314255983350673</c:v>
                </c:pt>
                <c:pt idx="165">
                  <c:v>13.437248051599033</c:v>
                </c:pt>
                <c:pt idx="166">
                  <c:v>17.165814463111762</c:v>
                </c:pt>
                <c:pt idx="167">
                  <c:v>22.782585181179019</c:v>
                </c:pt>
                <c:pt idx="168">
                  <c:v>13.420334120042575</c:v>
                </c:pt>
                <c:pt idx="169">
                  <c:v>16.617969320672024</c:v>
                </c:pt>
                <c:pt idx="170">
                  <c:v>24.218749999999996</c:v>
                </c:pt>
                <c:pt idx="171">
                  <c:v>13.740256308627295</c:v>
                </c:pt>
                <c:pt idx="172">
                  <c:v>22.600262984878366</c:v>
                </c:pt>
                <c:pt idx="173">
                  <c:v>11.386574193882305</c:v>
                </c:pt>
                <c:pt idx="174">
                  <c:v>24.888888888888889</c:v>
                </c:pt>
                <c:pt idx="175">
                  <c:v>10.78971533516988</c:v>
                </c:pt>
                <c:pt idx="176">
                  <c:v>15.474784955304438</c:v>
                </c:pt>
                <c:pt idx="177">
                  <c:v>14.852071005917159</c:v>
                </c:pt>
                <c:pt idx="178">
                  <c:v>12.268135904499541</c:v>
                </c:pt>
                <c:pt idx="179">
                  <c:v>29.97245179063361</c:v>
                </c:pt>
                <c:pt idx="180">
                  <c:v>28.400547963513649</c:v>
                </c:pt>
                <c:pt idx="181">
                  <c:v>16.141528925619834</c:v>
                </c:pt>
                <c:pt idx="182">
                  <c:v>15.967484395412978</c:v>
                </c:pt>
                <c:pt idx="183">
                  <c:v>20.957274202271499</c:v>
                </c:pt>
                <c:pt idx="184">
                  <c:v>27.112497891718672</c:v>
                </c:pt>
                <c:pt idx="185">
                  <c:v>15.996085663743461</c:v>
                </c:pt>
                <c:pt idx="186">
                  <c:v>21.745304069130594</c:v>
                </c:pt>
                <c:pt idx="187">
                  <c:v>13.437499999999996</c:v>
                </c:pt>
                <c:pt idx="188">
                  <c:v>11.574074074074074</c:v>
                </c:pt>
                <c:pt idx="189">
                  <c:v>18.080210387902692</c:v>
                </c:pt>
                <c:pt idx="190">
                  <c:v>13.223140495867767</c:v>
                </c:pt>
                <c:pt idx="191">
                  <c:v>12.5732421875</c:v>
                </c:pt>
                <c:pt idx="192">
                  <c:v>15.026296018031555</c:v>
                </c:pt>
                <c:pt idx="193">
                  <c:v>14.422210203713718</c:v>
                </c:pt>
                <c:pt idx="194">
                  <c:v>14.062499999999996</c:v>
                </c:pt>
                <c:pt idx="195">
                  <c:v>15.157048940832727</c:v>
                </c:pt>
                <c:pt idx="196">
                  <c:v>13.605442176870747</c:v>
                </c:pt>
                <c:pt idx="197">
                  <c:v>14.785506039150354</c:v>
                </c:pt>
                <c:pt idx="198">
                  <c:v>19.140624999999996</c:v>
                </c:pt>
                <c:pt idx="199">
                  <c:v>18.467220683287167</c:v>
                </c:pt>
                <c:pt idx="200">
                  <c:v>10.864644635581712</c:v>
                </c:pt>
                <c:pt idx="201">
                  <c:v>15</c:v>
                </c:pt>
                <c:pt idx="202">
                  <c:v>15.943458251150556</c:v>
                </c:pt>
                <c:pt idx="203">
                  <c:v>27.309968138370508</c:v>
                </c:pt>
                <c:pt idx="204">
                  <c:v>27.343749999999996</c:v>
                </c:pt>
                <c:pt idx="205">
                  <c:v>12.356919875130073</c:v>
                </c:pt>
                <c:pt idx="206">
                  <c:v>25.88757396449704</c:v>
                </c:pt>
                <c:pt idx="207">
                  <c:v>20.824656393169516</c:v>
                </c:pt>
                <c:pt idx="208">
                  <c:v>20.408163265306126</c:v>
                </c:pt>
                <c:pt idx="209">
                  <c:v>29.96314693158147</c:v>
                </c:pt>
                <c:pt idx="210">
                  <c:v>22.77318640955005</c:v>
                </c:pt>
                <c:pt idx="211">
                  <c:v>18.746995673770225</c:v>
                </c:pt>
                <c:pt idx="212">
                  <c:v>16.423650056080753</c:v>
                </c:pt>
                <c:pt idx="213">
                  <c:v>10.387811634349031</c:v>
                </c:pt>
                <c:pt idx="214">
                  <c:v>20.449137418203453</c:v>
                </c:pt>
                <c:pt idx="215">
                  <c:v>13.200183654729107</c:v>
                </c:pt>
                <c:pt idx="216">
                  <c:v>26.546698393813212</c:v>
                </c:pt>
                <c:pt idx="217">
                  <c:v>15.241579027587255</c:v>
                </c:pt>
                <c:pt idx="218">
                  <c:v>11.0803324099723</c:v>
                </c:pt>
                <c:pt idx="219">
                  <c:v>11.176857330703486</c:v>
                </c:pt>
                <c:pt idx="220">
                  <c:v>18.641041797941611</c:v>
                </c:pt>
                <c:pt idx="221">
                  <c:v>30.546874999999996</c:v>
                </c:pt>
                <c:pt idx="222">
                  <c:v>25.676974843775028</c:v>
                </c:pt>
                <c:pt idx="223">
                  <c:v>17.065556711758582</c:v>
                </c:pt>
                <c:pt idx="224">
                  <c:v>16.847468770545692</c:v>
                </c:pt>
                <c:pt idx="225">
                  <c:v>17.993079584775089</c:v>
                </c:pt>
                <c:pt idx="226">
                  <c:v>11.733333333333333</c:v>
                </c:pt>
                <c:pt idx="227">
                  <c:v>18.590124925639504</c:v>
                </c:pt>
                <c:pt idx="228">
                  <c:v>15.009575073753949</c:v>
                </c:pt>
                <c:pt idx="229">
                  <c:v>12.137316862970412</c:v>
                </c:pt>
                <c:pt idx="230">
                  <c:v>20.576131687242793</c:v>
                </c:pt>
                <c:pt idx="231">
                  <c:v>22.77318640955005</c:v>
                </c:pt>
                <c:pt idx="232">
                  <c:v>22.275309917355372</c:v>
                </c:pt>
                <c:pt idx="233">
                  <c:v>22.546576480360741</c:v>
                </c:pt>
                <c:pt idx="234">
                  <c:v>22.942130453700404</c:v>
                </c:pt>
                <c:pt idx="235">
                  <c:v>23.875114784205696</c:v>
                </c:pt>
                <c:pt idx="236">
                  <c:v>21.913580246913579</c:v>
                </c:pt>
              </c:numCache>
            </c:numRef>
          </c:xVal>
          <c:yVal>
            <c:numRef>
              <c:f>'Total len Vs BMI'!$B$25:$B$261</c:f>
              <c:numCache>
                <c:formatCode>General</c:formatCode>
                <c:ptCount val="237"/>
                <c:pt idx="0">
                  <c:v>11.674459651104051</c:v>
                </c:pt>
                <c:pt idx="1">
                  <c:v>11.468491858811685</c:v>
                </c:pt>
                <c:pt idx="2">
                  <c:v>11.493404714628081</c:v>
                </c:pt>
                <c:pt idx="3">
                  <c:v>12.392955595998789</c:v>
                </c:pt>
                <c:pt idx="4">
                  <c:v>11.647678159690178</c:v>
                </c:pt>
                <c:pt idx="5">
                  <c:v>12.032257936166392</c:v>
                </c:pt>
                <c:pt idx="6">
                  <c:v>11.822010003634782</c:v>
                </c:pt>
                <c:pt idx="7">
                  <c:v>11.393821387587325</c:v>
                </c:pt>
                <c:pt idx="8">
                  <c:v>12.110890697069422</c:v>
                </c:pt>
                <c:pt idx="9">
                  <c:v>12.228647405778101</c:v>
                </c:pt>
                <c:pt idx="10">
                  <c:v>11.954407095285209</c:v>
                </c:pt>
                <c:pt idx="11">
                  <c:v>11.93370063377802</c:v>
                </c:pt>
                <c:pt idx="12">
                  <c:v>12.34474144097195</c:v>
                </c:pt>
                <c:pt idx="13">
                  <c:v>11.734007968509994</c:v>
                </c:pt>
                <c:pt idx="14">
                  <c:v>13.060656599721863</c:v>
                </c:pt>
                <c:pt idx="15">
                  <c:v>12.659456778743593</c:v>
                </c:pt>
                <c:pt idx="16">
                  <c:v>13.008348739405509</c:v>
                </c:pt>
                <c:pt idx="17">
                  <c:v>11.834219957642544</c:v>
                </c:pt>
                <c:pt idx="18">
                  <c:v>12.008898272541009</c:v>
                </c:pt>
                <c:pt idx="19">
                  <c:v>12.040646216506726</c:v>
                </c:pt>
                <c:pt idx="20">
                  <c:v>12.09367861596205</c:v>
                </c:pt>
                <c:pt idx="21">
                  <c:v>12.601135857429188</c:v>
                </c:pt>
                <c:pt idx="22">
                  <c:v>12.180268460210829</c:v>
                </c:pt>
                <c:pt idx="23">
                  <c:v>12.135129867880945</c:v>
                </c:pt>
                <c:pt idx="24">
                  <c:v>11.946278657816556</c:v>
                </c:pt>
                <c:pt idx="25">
                  <c:v>12.103184820855347</c:v>
                </c:pt>
                <c:pt idx="26">
                  <c:v>11.279181927868031</c:v>
                </c:pt>
                <c:pt idx="27">
                  <c:v>12.227394313617062</c:v>
                </c:pt>
                <c:pt idx="28">
                  <c:v>12.284271142817733</c:v>
                </c:pt>
                <c:pt idx="29">
                  <c:v>11.845581979792565</c:v>
                </c:pt>
                <c:pt idx="30">
                  <c:v>11.841439346224991</c:v>
                </c:pt>
                <c:pt idx="31">
                  <c:v>12.032248751676917</c:v>
                </c:pt>
                <c:pt idx="32">
                  <c:v>11.987506368197815</c:v>
                </c:pt>
                <c:pt idx="33">
                  <c:v>11.284146818804922</c:v>
                </c:pt>
                <c:pt idx="34">
                  <c:v>12.078012192568224</c:v>
                </c:pt>
                <c:pt idx="35">
                  <c:v>11.077276363101129</c:v>
                </c:pt>
                <c:pt idx="36">
                  <c:v>12.329033046820779</c:v>
                </c:pt>
                <c:pt idx="37">
                  <c:v>11.986547846348493</c:v>
                </c:pt>
                <c:pt idx="38">
                  <c:v>12.862036689242558</c:v>
                </c:pt>
                <c:pt idx="39">
                  <c:v>11.791105164212635</c:v>
                </c:pt>
                <c:pt idx="40">
                  <c:v>12.164101461374054</c:v>
                </c:pt>
                <c:pt idx="41">
                  <c:v>12.563769881367691</c:v>
                </c:pt>
                <c:pt idx="42">
                  <c:v>12.799589138397689</c:v>
                </c:pt>
                <c:pt idx="43">
                  <c:v>12.424065456821427</c:v>
                </c:pt>
                <c:pt idx="44">
                  <c:v>11.160024545382647</c:v>
                </c:pt>
                <c:pt idx="45">
                  <c:v>11.67531462008043</c:v>
                </c:pt>
                <c:pt idx="46">
                  <c:v>12.982527720570623</c:v>
                </c:pt>
                <c:pt idx="47">
                  <c:v>12.31458933714902</c:v>
                </c:pt>
                <c:pt idx="48">
                  <c:v>11.997924696210248</c:v>
                </c:pt>
                <c:pt idx="49">
                  <c:v>10.934043742714849</c:v>
                </c:pt>
                <c:pt idx="50">
                  <c:v>12.644303130161758</c:v>
                </c:pt>
                <c:pt idx="51">
                  <c:v>11.877200682748319</c:v>
                </c:pt>
                <c:pt idx="52">
                  <c:v>11.928548288322235</c:v>
                </c:pt>
                <c:pt idx="53">
                  <c:v>12.288401617147782</c:v>
                </c:pt>
                <c:pt idx="54">
                  <c:v>12.068464144415174</c:v>
                </c:pt>
                <c:pt idx="55">
                  <c:v>11.780017313076474</c:v>
                </c:pt>
                <c:pt idx="56">
                  <c:v>11.391719455770893</c:v>
                </c:pt>
                <c:pt idx="57">
                  <c:v>11.237277731184532</c:v>
                </c:pt>
                <c:pt idx="58">
                  <c:v>11.214829701558829</c:v>
                </c:pt>
                <c:pt idx="59">
                  <c:v>11.008257086974689</c:v>
                </c:pt>
                <c:pt idx="60">
                  <c:v>11.947304490170319</c:v>
                </c:pt>
                <c:pt idx="61">
                  <c:v>11.423511988238353</c:v>
                </c:pt>
                <c:pt idx="62">
                  <c:v>11.025748790721067</c:v>
                </c:pt>
                <c:pt idx="63">
                  <c:v>11.544212534546833</c:v>
                </c:pt>
                <c:pt idx="64">
                  <c:v>11.10497167308923</c:v>
                </c:pt>
                <c:pt idx="65">
                  <c:v>11.1375080331972</c:v>
                </c:pt>
                <c:pt idx="66">
                  <c:v>12.624884495275856</c:v>
                </c:pt>
                <c:pt idx="67">
                  <c:v>11.920081923375839</c:v>
                </c:pt>
                <c:pt idx="68">
                  <c:v>11.557215820333928</c:v>
                </c:pt>
                <c:pt idx="69">
                  <c:v>11.167877235436539</c:v>
                </c:pt>
                <c:pt idx="70">
                  <c:v>11.081586164261626</c:v>
                </c:pt>
                <c:pt idx="71">
                  <c:v>10.884233540312012</c:v>
                </c:pt>
                <c:pt idx="72">
                  <c:v>11.947304490170319</c:v>
                </c:pt>
                <c:pt idx="73">
                  <c:v>11.423511988238353</c:v>
                </c:pt>
                <c:pt idx="74">
                  <c:v>11.025748790721067</c:v>
                </c:pt>
                <c:pt idx="75">
                  <c:v>11.1375080331972</c:v>
                </c:pt>
                <c:pt idx="76">
                  <c:v>12.624884495275856</c:v>
                </c:pt>
                <c:pt idx="77">
                  <c:v>11.59843980139345</c:v>
                </c:pt>
                <c:pt idx="78">
                  <c:v>11.167877235436539</c:v>
                </c:pt>
                <c:pt idx="79">
                  <c:v>11.081586164261626</c:v>
                </c:pt>
                <c:pt idx="80">
                  <c:v>10.884233540312012</c:v>
                </c:pt>
                <c:pt idx="81">
                  <c:v>12.264159713926452</c:v>
                </c:pt>
                <c:pt idx="82">
                  <c:v>12.206125022620588</c:v>
                </c:pt>
                <c:pt idx="83">
                  <c:v>11.615809455171521</c:v>
                </c:pt>
                <c:pt idx="84">
                  <c:v>11.308151177623122</c:v>
                </c:pt>
                <c:pt idx="85">
                  <c:v>11.801390962816441</c:v>
                </c:pt>
                <c:pt idx="86">
                  <c:v>11.543686785422281</c:v>
                </c:pt>
                <c:pt idx="87">
                  <c:v>11.291083524188176</c:v>
                </c:pt>
                <c:pt idx="88">
                  <c:v>11.153993122318571</c:v>
                </c:pt>
                <c:pt idx="89">
                  <c:v>11.148219592080482</c:v>
                </c:pt>
                <c:pt idx="90">
                  <c:v>11.375151918139409</c:v>
                </c:pt>
                <c:pt idx="91">
                  <c:v>11.557215820333928</c:v>
                </c:pt>
                <c:pt idx="92">
                  <c:v>11.126572735835468</c:v>
                </c:pt>
                <c:pt idx="93">
                  <c:v>11.548122991979163</c:v>
                </c:pt>
                <c:pt idx="94">
                  <c:v>10.903652944921161</c:v>
                </c:pt>
                <c:pt idx="95">
                  <c:v>11.733423802816048</c:v>
                </c:pt>
                <c:pt idx="96">
                  <c:v>12.065725357567773</c:v>
                </c:pt>
                <c:pt idx="97">
                  <c:v>11.091550424544691</c:v>
                </c:pt>
                <c:pt idx="98">
                  <c:v>11.766137081677043</c:v>
                </c:pt>
                <c:pt idx="99">
                  <c:v>11.674335442873376</c:v>
                </c:pt>
                <c:pt idx="100">
                  <c:v>11.206538079333908</c:v>
                </c:pt>
                <c:pt idx="101">
                  <c:v>10.805233632973467</c:v>
                </c:pt>
                <c:pt idx="102">
                  <c:v>11.582892538984906</c:v>
                </c:pt>
                <c:pt idx="103">
                  <c:v>11.478921336706199</c:v>
                </c:pt>
                <c:pt idx="104">
                  <c:v>11.671058140113162</c:v>
                </c:pt>
                <c:pt idx="105">
                  <c:v>11.533566114774661</c:v>
                </c:pt>
                <c:pt idx="106">
                  <c:v>11.530095518797506</c:v>
                </c:pt>
                <c:pt idx="107">
                  <c:v>12.154213497202097</c:v>
                </c:pt>
                <c:pt idx="108">
                  <c:v>11.181175558155209</c:v>
                </c:pt>
                <c:pt idx="109">
                  <c:v>10.997340987570771</c:v>
                </c:pt>
                <c:pt idx="110">
                  <c:v>11.513018982580643</c:v>
                </c:pt>
                <c:pt idx="111">
                  <c:v>11.123534004810564</c:v>
                </c:pt>
                <c:pt idx="112">
                  <c:v>12.16451073587907</c:v>
                </c:pt>
                <c:pt idx="113">
                  <c:v>10.765866768563804</c:v>
                </c:pt>
                <c:pt idx="114">
                  <c:v>11.530655717835177</c:v>
                </c:pt>
                <c:pt idx="115">
                  <c:v>11.330464864747441</c:v>
                </c:pt>
                <c:pt idx="116">
                  <c:v>11.36991060539699</c:v>
                </c:pt>
                <c:pt idx="117">
                  <c:v>11.160024545382647</c:v>
                </c:pt>
                <c:pt idx="118">
                  <c:v>12.005144302743082</c:v>
                </c:pt>
                <c:pt idx="119">
                  <c:v>11.463064682574686</c:v>
                </c:pt>
                <c:pt idx="120">
                  <c:v>11.07989379044629</c:v>
                </c:pt>
                <c:pt idx="121">
                  <c:v>11.290280535204015</c:v>
                </c:pt>
                <c:pt idx="122">
                  <c:v>11.757248225729972</c:v>
                </c:pt>
                <c:pt idx="123">
                  <c:v>12.236932293877851</c:v>
                </c:pt>
                <c:pt idx="124">
                  <c:v>11.072640943524888</c:v>
                </c:pt>
                <c:pt idx="125">
                  <c:v>11.232029542108219</c:v>
                </c:pt>
                <c:pt idx="126">
                  <c:v>11.319482878519826</c:v>
                </c:pt>
                <c:pt idx="127">
                  <c:v>11.181228767092286</c:v>
                </c:pt>
                <c:pt idx="128">
                  <c:v>11.481694321942674</c:v>
                </c:pt>
                <c:pt idx="129">
                  <c:v>11.456197571926481</c:v>
                </c:pt>
                <c:pt idx="130">
                  <c:v>11.195328888053345</c:v>
                </c:pt>
                <c:pt idx="131">
                  <c:v>11.029949817964239</c:v>
                </c:pt>
                <c:pt idx="132">
                  <c:v>11.258977110933623</c:v>
                </c:pt>
                <c:pt idx="133">
                  <c:v>11.1375080331972</c:v>
                </c:pt>
                <c:pt idx="134">
                  <c:v>11.099301159835866</c:v>
                </c:pt>
                <c:pt idx="135">
                  <c:v>10.918836579638214</c:v>
                </c:pt>
                <c:pt idx="136">
                  <c:v>12.078012192568224</c:v>
                </c:pt>
                <c:pt idx="137">
                  <c:v>11.312240337480745</c:v>
                </c:pt>
                <c:pt idx="138">
                  <c:v>11.309229592476727</c:v>
                </c:pt>
                <c:pt idx="139">
                  <c:v>11.031764862846295</c:v>
                </c:pt>
                <c:pt idx="140">
                  <c:v>11.081291363661535</c:v>
                </c:pt>
                <c:pt idx="141">
                  <c:v>11.239184158534608</c:v>
                </c:pt>
                <c:pt idx="142">
                  <c:v>11.242772727664164</c:v>
                </c:pt>
                <c:pt idx="143">
                  <c:v>11.282114078121513</c:v>
                </c:pt>
                <c:pt idx="144">
                  <c:v>11.129413535820419</c:v>
                </c:pt>
                <c:pt idx="145">
                  <c:v>11.272343399410412</c:v>
                </c:pt>
                <c:pt idx="146">
                  <c:v>10.987382348396345</c:v>
                </c:pt>
                <c:pt idx="147">
                  <c:v>11.109418008542582</c:v>
                </c:pt>
                <c:pt idx="148">
                  <c:v>11.083601637752041</c:v>
                </c:pt>
                <c:pt idx="149">
                  <c:v>10.951585975437368</c:v>
                </c:pt>
                <c:pt idx="150">
                  <c:v>11.218538579702656</c:v>
                </c:pt>
                <c:pt idx="151">
                  <c:v>11.219651111970775</c:v>
                </c:pt>
                <c:pt idx="152">
                  <c:v>11.300040447327007</c:v>
                </c:pt>
                <c:pt idx="153">
                  <c:v>10.790260717318947</c:v>
                </c:pt>
                <c:pt idx="154">
                  <c:v>12.396194560212809</c:v>
                </c:pt>
                <c:pt idx="155">
                  <c:v>11.166193936487659</c:v>
                </c:pt>
                <c:pt idx="156">
                  <c:v>11.124138984030029</c:v>
                </c:pt>
                <c:pt idx="157">
                  <c:v>11.1375080331972</c:v>
                </c:pt>
                <c:pt idx="158">
                  <c:v>11.246452611156826</c:v>
                </c:pt>
                <c:pt idx="159">
                  <c:v>11.781982576125335</c:v>
                </c:pt>
                <c:pt idx="160">
                  <c:v>12.051968642374037</c:v>
                </c:pt>
                <c:pt idx="161">
                  <c:v>11.918871861947766</c:v>
                </c:pt>
                <c:pt idx="162">
                  <c:v>12.062068447180014</c:v>
                </c:pt>
                <c:pt idx="163">
                  <c:v>11.689948314197117</c:v>
                </c:pt>
                <c:pt idx="164">
                  <c:v>11.587938558562902</c:v>
                </c:pt>
                <c:pt idx="165">
                  <c:v>11.121419104791215</c:v>
                </c:pt>
                <c:pt idx="166">
                  <c:v>11.478082204378513</c:v>
                </c:pt>
                <c:pt idx="167">
                  <c:v>12.015365072075721</c:v>
                </c:pt>
                <c:pt idx="168">
                  <c:v>11.119801170553407</c:v>
                </c:pt>
                <c:pt idx="169">
                  <c:v>11.425677037075317</c:v>
                </c:pt>
                <c:pt idx="170">
                  <c:v>12.152744144691219</c:v>
                </c:pt>
                <c:pt idx="171">
                  <c:v>11.150403934944315</c:v>
                </c:pt>
                <c:pt idx="172">
                  <c:v>11.997924696210248</c:v>
                </c:pt>
                <c:pt idx="173">
                  <c:v>10.925258003281119</c:v>
                </c:pt>
                <c:pt idx="174">
                  <c:v>12.216847552512277</c:v>
                </c:pt>
                <c:pt idx="175">
                  <c:v>10.868164335884661</c:v>
                </c:pt>
                <c:pt idx="176">
                  <c:v>11.316323566021996</c:v>
                </c:pt>
                <c:pt idx="177">
                  <c:v>11.256756680835526</c:v>
                </c:pt>
                <c:pt idx="178">
                  <c:v>11.009585462546799</c:v>
                </c:pt>
                <c:pt idx="179">
                  <c:v>12.703125414128174</c:v>
                </c:pt>
                <c:pt idx="180">
                  <c:v>12.552761968943814</c:v>
                </c:pt>
                <c:pt idx="181">
                  <c:v>11.380102226460917</c:v>
                </c:pt>
                <c:pt idx="182">
                  <c:v>11.363453666462595</c:v>
                </c:pt>
                <c:pt idx="183">
                  <c:v>11.840761484638543</c:v>
                </c:pt>
                <c:pt idx="184">
                  <c:v>12.429551093683139</c:v>
                </c:pt>
                <c:pt idx="185">
                  <c:v>11.366189575090475</c:v>
                </c:pt>
                <c:pt idx="186">
                  <c:v>11.916141977798997</c:v>
                </c:pt>
                <c:pt idx="187">
                  <c:v>11.12144320539389</c:v>
                </c:pt>
                <c:pt idx="188">
                  <c:v>10.943193660330154</c:v>
                </c:pt>
                <c:pt idx="189">
                  <c:v>11.565550482743873</c:v>
                </c:pt>
                <c:pt idx="190">
                  <c:v>11.100938240017992</c:v>
                </c:pt>
                <c:pt idx="191">
                  <c:v>11.038770983357827</c:v>
                </c:pt>
                <c:pt idx="192">
                  <c:v>11.273422505173397</c:v>
                </c:pt>
                <c:pt idx="193">
                  <c:v>11.215637529616556</c:v>
                </c:pt>
                <c:pt idx="194">
                  <c:v>11.181228767092286</c:v>
                </c:pt>
                <c:pt idx="195">
                  <c:v>11.285929924266796</c:v>
                </c:pt>
                <c:pt idx="196">
                  <c:v>11.1375080331972</c:v>
                </c:pt>
                <c:pt idx="197">
                  <c:v>11.250389282551383</c:v>
                </c:pt>
                <c:pt idx="198">
                  <c:v>11.666986455891752</c:v>
                </c:pt>
                <c:pt idx="199">
                  <c:v>11.60257068737207</c:v>
                </c:pt>
                <c:pt idx="200">
                  <c:v>10.875331840385124</c:v>
                </c:pt>
                <c:pt idx="201">
                  <c:v>11.270907109639879</c:v>
                </c:pt>
                <c:pt idx="202">
                  <c:v>11.361155400014315</c:v>
                </c:pt>
                <c:pt idx="203">
                  <c:v>12.44844048506682</c:v>
                </c:pt>
                <c:pt idx="204">
                  <c:v>12.451671953183199</c:v>
                </c:pt>
                <c:pt idx="205">
                  <c:v>11.018078261833136</c:v>
                </c:pt>
                <c:pt idx="206">
                  <c:v>12.312378669640339</c:v>
                </c:pt>
                <c:pt idx="207">
                  <c:v>11.828075676305147</c:v>
                </c:pt>
                <c:pt idx="208">
                  <c:v>11.788235235356613</c:v>
                </c:pt>
                <c:pt idx="209">
                  <c:v>12.702235340168244</c:v>
                </c:pt>
                <c:pt idx="210">
                  <c:v>12.014466014729939</c:v>
                </c:pt>
                <c:pt idx="211">
                  <c:v>11.62933309530038</c:v>
                </c:pt>
                <c:pt idx="212">
                  <c:v>11.407089058863464</c:v>
                </c:pt>
                <c:pt idx="213">
                  <c:v>10.829719474281079</c:v>
                </c:pt>
                <c:pt idx="214">
                  <c:v>11.792154695750344</c:v>
                </c:pt>
                <c:pt idx="215">
                  <c:v>11.09874225979032</c:v>
                </c:pt>
                <c:pt idx="216">
                  <c:v>12.375428468417622</c:v>
                </c:pt>
                <c:pt idx="217">
                  <c:v>11.294015810214049</c:v>
                </c:pt>
                <c:pt idx="218">
                  <c:v>10.895963863974593</c:v>
                </c:pt>
                <c:pt idx="219">
                  <c:v>10.905197138540684</c:v>
                </c:pt>
                <c:pt idx="220">
                  <c:v>11.619197876131523</c:v>
                </c:pt>
                <c:pt idx="221">
                  <c:v>12.758072956887478</c:v>
                </c:pt>
                <c:pt idx="222">
                  <c:v>12.292233410879453</c:v>
                </c:pt>
                <c:pt idx="223">
                  <c:v>11.468491858811685</c:v>
                </c:pt>
                <c:pt idx="224">
                  <c:v>11.447630242707589</c:v>
                </c:pt>
                <c:pt idx="225">
                  <c:v>11.557215820333928</c:v>
                </c:pt>
                <c:pt idx="226">
                  <c:v>10.95842790716293</c:v>
                </c:pt>
                <c:pt idx="227">
                  <c:v>11.614327326034712</c:v>
                </c:pt>
                <c:pt idx="228">
                  <c:v>11.271823031500173</c:v>
                </c:pt>
                <c:pt idx="229">
                  <c:v>10.997071718740935</c:v>
                </c:pt>
                <c:pt idx="230">
                  <c:v>11.804302573681534</c:v>
                </c:pt>
                <c:pt idx="231">
                  <c:v>12.014466014729939</c:v>
                </c:pt>
                <c:pt idx="232">
                  <c:v>11.966840693542281</c:v>
                </c:pt>
                <c:pt idx="233">
                  <c:v>11.992789211685112</c:v>
                </c:pt>
                <c:pt idx="234">
                  <c:v>12.030626678050144</c:v>
                </c:pt>
                <c:pt idx="235">
                  <c:v>12.11987306565824</c:v>
                </c:pt>
                <c:pt idx="236">
                  <c:v>11.93223875509374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E6D-CB42-9E3B-0634A0542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0834896"/>
        <c:axId val="2070836544"/>
      </c:scatterChart>
      <c:valAx>
        <c:axId val="2070834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BMI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0836544"/>
        <c:crosses val="autoZero"/>
        <c:crossBetween val="midCat"/>
      </c:valAx>
      <c:valAx>
        <c:axId val="20708365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LENGTH OF STAY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083489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'Total len Vs BMI'!$E$25:$E$261</c:f>
              <c:numCache>
                <c:formatCode>General</c:formatCode>
                <c:ptCount val="237"/>
                <c:pt idx="0">
                  <c:v>0.2109704641350211</c:v>
                </c:pt>
                <c:pt idx="1">
                  <c:v>0.63291139240506333</c:v>
                </c:pt>
                <c:pt idx="2">
                  <c:v>1.0548523206751055</c:v>
                </c:pt>
                <c:pt idx="3">
                  <c:v>1.4767932489451479</c:v>
                </c:pt>
                <c:pt idx="4">
                  <c:v>1.89873417721519</c:v>
                </c:pt>
                <c:pt idx="5">
                  <c:v>2.3206751054852321</c:v>
                </c:pt>
                <c:pt idx="6">
                  <c:v>2.7426160337552745</c:v>
                </c:pt>
                <c:pt idx="7">
                  <c:v>3.1645569620253164</c:v>
                </c:pt>
                <c:pt idx="8">
                  <c:v>3.5864978902953588</c:v>
                </c:pt>
                <c:pt idx="9">
                  <c:v>4.0084388185654012</c:v>
                </c:pt>
                <c:pt idx="10">
                  <c:v>4.4303797468354427</c:v>
                </c:pt>
                <c:pt idx="11">
                  <c:v>4.852320675105485</c:v>
                </c:pt>
                <c:pt idx="12">
                  <c:v>5.2742616033755274</c:v>
                </c:pt>
                <c:pt idx="13">
                  <c:v>5.6962025316455698</c:v>
                </c:pt>
                <c:pt idx="14">
                  <c:v>6.1181434599156113</c:v>
                </c:pt>
                <c:pt idx="15">
                  <c:v>6.5400843881856536</c:v>
                </c:pt>
                <c:pt idx="16">
                  <c:v>6.962025316455696</c:v>
                </c:pt>
                <c:pt idx="17">
                  <c:v>7.3839662447257384</c:v>
                </c:pt>
                <c:pt idx="18">
                  <c:v>7.8059071729957807</c:v>
                </c:pt>
                <c:pt idx="19">
                  <c:v>8.227848101265824</c:v>
                </c:pt>
                <c:pt idx="20">
                  <c:v>8.6497890295358655</c:v>
                </c:pt>
                <c:pt idx="21">
                  <c:v>9.0717299578059087</c:v>
                </c:pt>
                <c:pt idx="22">
                  <c:v>9.4936708860759502</c:v>
                </c:pt>
                <c:pt idx="23">
                  <c:v>9.9156118143459917</c:v>
                </c:pt>
                <c:pt idx="24">
                  <c:v>10.337552742616035</c:v>
                </c:pt>
                <c:pt idx="25">
                  <c:v>10.759493670886076</c:v>
                </c:pt>
                <c:pt idx="26">
                  <c:v>11.18143459915612</c:v>
                </c:pt>
                <c:pt idx="27">
                  <c:v>11.603375527426161</c:v>
                </c:pt>
                <c:pt idx="28">
                  <c:v>12.025316455696203</c:v>
                </c:pt>
                <c:pt idx="29">
                  <c:v>12.447257383966246</c:v>
                </c:pt>
                <c:pt idx="30">
                  <c:v>12.869198312236287</c:v>
                </c:pt>
                <c:pt idx="31">
                  <c:v>13.291139240506331</c:v>
                </c:pt>
                <c:pt idx="32">
                  <c:v>13.713080168776372</c:v>
                </c:pt>
                <c:pt idx="33">
                  <c:v>14.135021097046414</c:v>
                </c:pt>
                <c:pt idx="34">
                  <c:v>14.556962025316457</c:v>
                </c:pt>
                <c:pt idx="35">
                  <c:v>14.978902953586498</c:v>
                </c:pt>
                <c:pt idx="36">
                  <c:v>15.400843881856542</c:v>
                </c:pt>
                <c:pt idx="37">
                  <c:v>15.822784810126583</c:v>
                </c:pt>
                <c:pt idx="38">
                  <c:v>16.244725738396625</c:v>
                </c:pt>
                <c:pt idx="39">
                  <c:v>16.666666666666664</c:v>
                </c:pt>
                <c:pt idx="40">
                  <c:v>17.088607594936708</c:v>
                </c:pt>
                <c:pt idx="41">
                  <c:v>17.510548523206751</c:v>
                </c:pt>
                <c:pt idx="42">
                  <c:v>17.932489451476794</c:v>
                </c:pt>
                <c:pt idx="43">
                  <c:v>18.354430379746834</c:v>
                </c:pt>
                <c:pt idx="44">
                  <c:v>18.776371308016877</c:v>
                </c:pt>
                <c:pt idx="45">
                  <c:v>19.19831223628692</c:v>
                </c:pt>
                <c:pt idx="46">
                  <c:v>19.62025316455696</c:v>
                </c:pt>
                <c:pt idx="47">
                  <c:v>20.042194092827003</c:v>
                </c:pt>
                <c:pt idx="48">
                  <c:v>20.464135021097047</c:v>
                </c:pt>
                <c:pt idx="49">
                  <c:v>20.886075949367086</c:v>
                </c:pt>
                <c:pt idx="50">
                  <c:v>21.308016877637129</c:v>
                </c:pt>
                <c:pt idx="51">
                  <c:v>21.729957805907173</c:v>
                </c:pt>
                <c:pt idx="52">
                  <c:v>22.151898734177216</c:v>
                </c:pt>
                <c:pt idx="53">
                  <c:v>22.573839662447256</c:v>
                </c:pt>
                <c:pt idx="54">
                  <c:v>22.995780590717299</c:v>
                </c:pt>
                <c:pt idx="55">
                  <c:v>23.417721518987342</c:v>
                </c:pt>
                <c:pt idx="56">
                  <c:v>23.839662447257382</c:v>
                </c:pt>
                <c:pt idx="57">
                  <c:v>24.261603375527425</c:v>
                </c:pt>
                <c:pt idx="58">
                  <c:v>24.683544303797468</c:v>
                </c:pt>
                <c:pt idx="59">
                  <c:v>25.105485232067508</c:v>
                </c:pt>
                <c:pt idx="60">
                  <c:v>25.527426160337551</c:v>
                </c:pt>
                <c:pt idx="61">
                  <c:v>25.949367088607595</c:v>
                </c:pt>
                <c:pt idx="62">
                  <c:v>26.371308016877638</c:v>
                </c:pt>
                <c:pt idx="63">
                  <c:v>26.793248945147678</c:v>
                </c:pt>
                <c:pt idx="64">
                  <c:v>27.215189873417721</c:v>
                </c:pt>
                <c:pt idx="65">
                  <c:v>27.637130801687764</c:v>
                </c:pt>
                <c:pt idx="66">
                  <c:v>28.059071729957804</c:v>
                </c:pt>
                <c:pt idx="67">
                  <c:v>28.481012658227847</c:v>
                </c:pt>
                <c:pt idx="68">
                  <c:v>28.90295358649789</c:v>
                </c:pt>
                <c:pt idx="69">
                  <c:v>29.324894514767934</c:v>
                </c:pt>
                <c:pt idx="70">
                  <c:v>29.746835443037973</c:v>
                </c:pt>
                <c:pt idx="71">
                  <c:v>30.168776371308017</c:v>
                </c:pt>
                <c:pt idx="72">
                  <c:v>30.59071729957806</c:v>
                </c:pt>
                <c:pt idx="73">
                  <c:v>31.0126582278481</c:v>
                </c:pt>
                <c:pt idx="74">
                  <c:v>31.434599156118143</c:v>
                </c:pt>
                <c:pt idx="75">
                  <c:v>31.856540084388186</c:v>
                </c:pt>
                <c:pt idx="76">
                  <c:v>32.278481012658233</c:v>
                </c:pt>
                <c:pt idx="77">
                  <c:v>32.700421940928273</c:v>
                </c:pt>
                <c:pt idx="78">
                  <c:v>33.122362869198312</c:v>
                </c:pt>
                <c:pt idx="79">
                  <c:v>33.544303797468359</c:v>
                </c:pt>
                <c:pt idx="80">
                  <c:v>33.966244725738399</c:v>
                </c:pt>
                <c:pt idx="81">
                  <c:v>34.388185654008439</c:v>
                </c:pt>
                <c:pt idx="82">
                  <c:v>34.810126582278485</c:v>
                </c:pt>
                <c:pt idx="83">
                  <c:v>35.232067510548525</c:v>
                </c:pt>
                <c:pt idx="84">
                  <c:v>35.654008438818572</c:v>
                </c:pt>
                <c:pt idx="85">
                  <c:v>36.075949367088612</c:v>
                </c:pt>
                <c:pt idx="86">
                  <c:v>36.497890295358651</c:v>
                </c:pt>
                <c:pt idx="87">
                  <c:v>36.919831223628698</c:v>
                </c:pt>
                <c:pt idx="88">
                  <c:v>37.341772151898738</c:v>
                </c:pt>
                <c:pt idx="89">
                  <c:v>37.763713080168777</c:v>
                </c:pt>
                <c:pt idx="90">
                  <c:v>38.185654008438824</c:v>
                </c:pt>
                <c:pt idx="91">
                  <c:v>38.607594936708864</c:v>
                </c:pt>
                <c:pt idx="92">
                  <c:v>39.029535864978904</c:v>
                </c:pt>
                <c:pt idx="93">
                  <c:v>39.451476793248951</c:v>
                </c:pt>
                <c:pt idx="94">
                  <c:v>39.87341772151899</c:v>
                </c:pt>
                <c:pt idx="95">
                  <c:v>40.29535864978903</c:v>
                </c:pt>
                <c:pt idx="96">
                  <c:v>40.717299578059077</c:v>
                </c:pt>
                <c:pt idx="97">
                  <c:v>41.139240506329116</c:v>
                </c:pt>
                <c:pt idx="98">
                  <c:v>41.561181434599156</c:v>
                </c:pt>
                <c:pt idx="99">
                  <c:v>41.983122362869203</c:v>
                </c:pt>
                <c:pt idx="100">
                  <c:v>42.405063291139243</c:v>
                </c:pt>
                <c:pt idx="101">
                  <c:v>42.827004219409289</c:v>
                </c:pt>
                <c:pt idx="102">
                  <c:v>43.248945147679329</c:v>
                </c:pt>
                <c:pt idx="103">
                  <c:v>43.670886075949369</c:v>
                </c:pt>
                <c:pt idx="104">
                  <c:v>44.092827004219416</c:v>
                </c:pt>
                <c:pt idx="105">
                  <c:v>44.514767932489455</c:v>
                </c:pt>
                <c:pt idx="106">
                  <c:v>44.936708860759495</c:v>
                </c:pt>
                <c:pt idx="107">
                  <c:v>45.358649789029542</c:v>
                </c:pt>
                <c:pt idx="108">
                  <c:v>45.780590717299582</c:v>
                </c:pt>
                <c:pt idx="109">
                  <c:v>46.202531645569621</c:v>
                </c:pt>
                <c:pt idx="110">
                  <c:v>46.624472573839668</c:v>
                </c:pt>
                <c:pt idx="111">
                  <c:v>47.046413502109708</c:v>
                </c:pt>
                <c:pt idx="112">
                  <c:v>47.468354430379748</c:v>
                </c:pt>
                <c:pt idx="113">
                  <c:v>47.890295358649794</c:v>
                </c:pt>
                <c:pt idx="114">
                  <c:v>48.312236286919834</c:v>
                </c:pt>
                <c:pt idx="115">
                  <c:v>48.734177215189874</c:v>
                </c:pt>
                <c:pt idx="116">
                  <c:v>49.156118143459921</c:v>
                </c:pt>
                <c:pt idx="117">
                  <c:v>49.57805907172996</c:v>
                </c:pt>
                <c:pt idx="118">
                  <c:v>50</c:v>
                </c:pt>
                <c:pt idx="119">
                  <c:v>50.421940928270047</c:v>
                </c:pt>
                <c:pt idx="120">
                  <c:v>50.843881856540087</c:v>
                </c:pt>
                <c:pt idx="121">
                  <c:v>51.265822784810133</c:v>
                </c:pt>
                <c:pt idx="122">
                  <c:v>51.687763713080173</c:v>
                </c:pt>
                <c:pt idx="123">
                  <c:v>52.109704641350213</c:v>
                </c:pt>
                <c:pt idx="124">
                  <c:v>52.53164556962026</c:v>
                </c:pt>
                <c:pt idx="125">
                  <c:v>52.953586497890299</c:v>
                </c:pt>
                <c:pt idx="126">
                  <c:v>53.375527426160339</c:v>
                </c:pt>
                <c:pt idx="127">
                  <c:v>53.797468354430386</c:v>
                </c:pt>
                <c:pt idx="128">
                  <c:v>54.219409282700425</c:v>
                </c:pt>
                <c:pt idx="129">
                  <c:v>54.641350210970465</c:v>
                </c:pt>
                <c:pt idx="130">
                  <c:v>55.063291139240512</c:v>
                </c:pt>
                <c:pt idx="131">
                  <c:v>55.485232067510552</c:v>
                </c:pt>
                <c:pt idx="132">
                  <c:v>55.907172995780591</c:v>
                </c:pt>
                <c:pt idx="133">
                  <c:v>56.329113924050638</c:v>
                </c:pt>
                <c:pt idx="134">
                  <c:v>56.751054852320678</c:v>
                </c:pt>
                <c:pt idx="135">
                  <c:v>57.172995780590718</c:v>
                </c:pt>
                <c:pt idx="136">
                  <c:v>57.594936708860764</c:v>
                </c:pt>
                <c:pt idx="137">
                  <c:v>58.016877637130804</c:v>
                </c:pt>
                <c:pt idx="138">
                  <c:v>58.438818565400851</c:v>
                </c:pt>
                <c:pt idx="139">
                  <c:v>58.860759493670891</c:v>
                </c:pt>
                <c:pt idx="140">
                  <c:v>59.28270042194093</c:v>
                </c:pt>
                <c:pt idx="141">
                  <c:v>59.704641350210977</c:v>
                </c:pt>
                <c:pt idx="142">
                  <c:v>60.126582278481017</c:v>
                </c:pt>
                <c:pt idx="143">
                  <c:v>60.548523206751057</c:v>
                </c:pt>
                <c:pt idx="144">
                  <c:v>60.970464135021103</c:v>
                </c:pt>
                <c:pt idx="145">
                  <c:v>61.392405063291143</c:v>
                </c:pt>
                <c:pt idx="146">
                  <c:v>61.814345991561183</c:v>
                </c:pt>
                <c:pt idx="147">
                  <c:v>62.23628691983123</c:v>
                </c:pt>
                <c:pt idx="148">
                  <c:v>62.658227848101269</c:v>
                </c:pt>
                <c:pt idx="149">
                  <c:v>63.080168776371309</c:v>
                </c:pt>
                <c:pt idx="150">
                  <c:v>63.502109704641356</c:v>
                </c:pt>
                <c:pt idx="151">
                  <c:v>63.924050632911396</c:v>
                </c:pt>
                <c:pt idx="152">
                  <c:v>64.345991561181435</c:v>
                </c:pt>
                <c:pt idx="153">
                  <c:v>64.767932489451468</c:v>
                </c:pt>
                <c:pt idx="154">
                  <c:v>65.189873417721515</c:v>
                </c:pt>
                <c:pt idx="155">
                  <c:v>65.611814345991561</c:v>
                </c:pt>
                <c:pt idx="156">
                  <c:v>66.033755274261594</c:v>
                </c:pt>
                <c:pt idx="157">
                  <c:v>66.455696202531641</c:v>
                </c:pt>
                <c:pt idx="158">
                  <c:v>66.877637130801688</c:v>
                </c:pt>
                <c:pt idx="159">
                  <c:v>67.29957805907172</c:v>
                </c:pt>
                <c:pt idx="160">
                  <c:v>67.721518987341767</c:v>
                </c:pt>
                <c:pt idx="161">
                  <c:v>68.143459915611814</c:v>
                </c:pt>
                <c:pt idx="162">
                  <c:v>68.565400843881847</c:v>
                </c:pt>
                <c:pt idx="163">
                  <c:v>68.987341772151893</c:v>
                </c:pt>
                <c:pt idx="164">
                  <c:v>69.40928270042194</c:v>
                </c:pt>
                <c:pt idx="165">
                  <c:v>69.831223628691987</c:v>
                </c:pt>
                <c:pt idx="166">
                  <c:v>70.25316455696202</c:v>
                </c:pt>
                <c:pt idx="167">
                  <c:v>70.675105485232066</c:v>
                </c:pt>
                <c:pt idx="168">
                  <c:v>71.097046413502113</c:v>
                </c:pt>
                <c:pt idx="169">
                  <c:v>71.518987341772146</c:v>
                </c:pt>
                <c:pt idx="170">
                  <c:v>71.940928270042193</c:v>
                </c:pt>
                <c:pt idx="171">
                  <c:v>72.362869198312239</c:v>
                </c:pt>
                <c:pt idx="172">
                  <c:v>72.784810126582272</c:v>
                </c:pt>
                <c:pt idx="173">
                  <c:v>73.206751054852319</c:v>
                </c:pt>
                <c:pt idx="174">
                  <c:v>73.628691983122366</c:v>
                </c:pt>
                <c:pt idx="175">
                  <c:v>74.050632911392398</c:v>
                </c:pt>
                <c:pt idx="176">
                  <c:v>74.472573839662445</c:v>
                </c:pt>
                <c:pt idx="177">
                  <c:v>74.894514767932492</c:v>
                </c:pt>
                <c:pt idx="178">
                  <c:v>75.316455696202524</c:v>
                </c:pt>
                <c:pt idx="179">
                  <c:v>75.738396624472571</c:v>
                </c:pt>
                <c:pt idx="180">
                  <c:v>76.160337552742618</c:v>
                </c:pt>
                <c:pt idx="181">
                  <c:v>76.582278481012651</c:v>
                </c:pt>
                <c:pt idx="182">
                  <c:v>77.004219409282697</c:v>
                </c:pt>
                <c:pt idx="183">
                  <c:v>77.426160337552744</c:v>
                </c:pt>
                <c:pt idx="184">
                  <c:v>77.848101265822777</c:v>
                </c:pt>
                <c:pt idx="185">
                  <c:v>78.270042194092824</c:v>
                </c:pt>
                <c:pt idx="186">
                  <c:v>78.691983122362871</c:v>
                </c:pt>
                <c:pt idx="187">
                  <c:v>79.113924050632903</c:v>
                </c:pt>
                <c:pt idx="188">
                  <c:v>79.53586497890295</c:v>
                </c:pt>
                <c:pt idx="189">
                  <c:v>79.957805907172997</c:v>
                </c:pt>
                <c:pt idx="190">
                  <c:v>80.379746835443029</c:v>
                </c:pt>
                <c:pt idx="191">
                  <c:v>80.801687763713076</c:v>
                </c:pt>
                <c:pt idx="192">
                  <c:v>81.223628691983123</c:v>
                </c:pt>
                <c:pt idx="193">
                  <c:v>81.645569620253156</c:v>
                </c:pt>
                <c:pt idx="194">
                  <c:v>82.067510548523202</c:v>
                </c:pt>
                <c:pt idx="195">
                  <c:v>82.489451476793249</c:v>
                </c:pt>
                <c:pt idx="196">
                  <c:v>82.911392405063282</c:v>
                </c:pt>
                <c:pt idx="197">
                  <c:v>83.333333333333329</c:v>
                </c:pt>
                <c:pt idx="198">
                  <c:v>83.755274261603375</c:v>
                </c:pt>
                <c:pt idx="199">
                  <c:v>84.177215189873408</c:v>
                </c:pt>
                <c:pt idx="200">
                  <c:v>84.599156118143455</c:v>
                </c:pt>
                <c:pt idx="201">
                  <c:v>85.021097046413502</c:v>
                </c:pt>
                <c:pt idx="202">
                  <c:v>85.443037974683548</c:v>
                </c:pt>
                <c:pt idx="203">
                  <c:v>85.864978902953581</c:v>
                </c:pt>
                <c:pt idx="204">
                  <c:v>86.286919831223628</c:v>
                </c:pt>
                <c:pt idx="205">
                  <c:v>86.708860759493675</c:v>
                </c:pt>
                <c:pt idx="206">
                  <c:v>87.130801687763707</c:v>
                </c:pt>
                <c:pt idx="207">
                  <c:v>87.552742616033754</c:v>
                </c:pt>
                <c:pt idx="208">
                  <c:v>87.974683544303801</c:v>
                </c:pt>
                <c:pt idx="209">
                  <c:v>88.396624472573833</c:v>
                </c:pt>
                <c:pt idx="210">
                  <c:v>88.81856540084388</c:v>
                </c:pt>
                <c:pt idx="211">
                  <c:v>89.240506329113927</c:v>
                </c:pt>
                <c:pt idx="212">
                  <c:v>89.66244725738396</c:v>
                </c:pt>
                <c:pt idx="213">
                  <c:v>90.084388185654007</c:v>
                </c:pt>
                <c:pt idx="214">
                  <c:v>90.506329113924053</c:v>
                </c:pt>
                <c:pt idx="215">
                  <c:v>90.928270042194086</c:v>
                </c:pt>
                <c:pt idx="216">
                  <c:v>91.350210970464133</c:v>
                </c:pt>
                <c:pt idx="217">
                  <c:v>91.77215189873418</c:v>
                </c:pt>
                <c:pt idx="218">
                  <c:v>92.194092827004212</c:v>
                </c:pt>
                <c:pt idx="219">
                  <c:v>92.616033755274259</c:v>
                </c:pt>
                <c:pt idx="220">
                  <c:v>93.037974683544306</c:v>
                </c:pt>
                <c:pt idx="221">
                  <c:v>93.459915611814338</c:v>
                </c:pt>
                <c:pt idx="222">
                  <c:v>93.881856540084385</c:v>
                </c:pt>
                <c:pt idx="223">
                  <c:v>94.303797468354432</c:v>
                </c:pt>
                <c:pt idx="224">
                  <c:v>94.725738396624465</c:v>
                </c:pt>
                <c:pt idx="225">
                  <c:v>95.147679324894511</c:v>
                </c:pt>
                <c:pt idx="226">
                  <c:v>95.569620253164558</c:v>
                </c:pt>
                <c:pt idx="227">
                  <c:v>95.991561181434591</c:v>
                </c:pt>
                <c:pt idx="228">
                  <c:v>96.413502109704638</c:v>
                </c:pt>
                <c:pt idx="229">
                  <c:v>96.835443037974684</c:v>
                </c:pt>
                <c:pt idx="230">
                  <c:v>97.257383966244717</c:v>
                </c:pt>
                <c:pt idx="231">
                  <c:v>97.679324894514764</c:v>
                </c:pt>
                <c:pt idx="232">
                  <c:v>98.101265822784811</c:v>
                </c:pt>
                <c:pt idx="233">
                  <c:v>98.523206751054843</c:v>
                </c:pt>
                <c:pt idx="234">
                  <c:v>98.94514767932489</c:v>
                </c:pt>
                <c:pt idx="235">
                  <c:v>99.367088607594937</c:v>
                </c:pt>
                <c:pt idx="236">
                  <c:v>99.789029535864969</c:v>
                </c:pt>
              </c:numCache>
            </c:numRef>
          </c:xVal>
          <c:yVal>
            <c:numRef>
              <c:f>'Total len Vs BMI'!$F$25:$F$261</c:f>
              <c:numCache>
                <c:formatCode>General</c:formatCode>
                <c:ptCount val="237"/>
                <c:pt idx="0">
                  <c:v>3</c:v>
                </c:pt>
                <c:pt idx="1">
                  <c:v>5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  <c:pt idx="100">
                  <c:v>9</c:v>
                </c:pt>
                <c:pt idx="101">
                  <c:v>9</c:v>
                </c:pt>
                <c:pt idx="102">
                  <c:v>9</c:v>
                </c:pt>
                <c:pt idx="103">
                  <c:v>9</c:v>
                </c:pt>
                <c:pt idx="104">
                  <c:v>9</c:v>
                </c:pt>
                <c:pt idx="105">
                  <c:v>9</c:v>
                </c:pt>
                <c:pt idx="106">
                  <c:v>9</c:v>
                </c:pt>
                <c:pt idx="107">
                  <c:v>9</c:v>
                </c:pt>
                <c:pt idx="108">
                  <c:v>9</c:v>
                </c:pt>
                <c:pt idx="109">
                  <c:v>9</c:v>
                </c:pt>
                <c:pt idx="110">
                  <c:v>9</c:v>
                </c:pt>
                <c:pt idx="111">
                  <c:v>10</c:v>
                </c:pt>
                <c:pt idx="112">
                  <c:v>10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10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10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10</c:v>
                </c:pt>
                <c:pt idx="129">
                  <c:v>10</c:v>
                </c:pt>
                <c:pt idx="130">
                  <c:v>10</c:v>
                </c:pt>
                <c:pt idx="131">
                  <c:v>11</c:v>
                </c:pt>
                <c:pt idx="132">
                  <c:v>11</c:v>
                </c:pt>
                <c:pt idx="133">
                  <c:v>11</c:v>
                </c:pt>
                <c:pt idx="134">
                  <c:v>11</c:v>
                </c:pt>
                <c:pt idx="135">
                  <c:v>11</c:v>
                </c:pt>
                <c:pt idx="136">
                  <c:v>11</c:v>
                </c:pt>
                <c:pt idx="137">
                  <c:v>11</c:v>
                </c:pt>
                <c:pt idx="138">
                  <c:v>11</c:v>
                </c:pt>
                <c:pt idx="139">
                  <c:v>11</c:v>
                </c:pt>
                <c:pt idx="140">
                  <c:v>11</c:v>
                </c:pt>
                <c:pt idx="141">
                  <c:v>11</c:v>
                </c:pt>
                <c:pt idx="142">
                  <c:v>11</c:v>
                </c:pt>
                <c:pt idx="143">
                  <c:v>11</c:v>
                </c:pt>
                <c:pt idx="144">
                  <c:v>11</c:v>
                </c:pt>
                <c:pt idx="145">
                  <c:v>11</c:v>
                </c:pt>
                <c:pt idx="146">
                  <c:v>11</c:v>
                </c:pt>
                <c:pt idx="147">
                  <c:v>11</c:v>
                </c:pt>
                <c:pt idx="148">
                  <c:v>11</c:v>
                </c:pt>
                <c:pt idx="149">
                  <c:v>11</c:v>
                </c:pt>
                <c:pt idx="150">
                  <c:v>11</c:v>
                </c:pt>
                <c:pt idx="151">
                  <c:v>12</c:v>
                </c:pt>
                <c:pt idx="152">
                  <c:v>12</c:v>
                </c:pt>
                <c:pt idx="153">
                  <c:v>12</c:v>
                </c:pt>
                <c:pt idx="154">
                  <c:v>12</c:v>
                </c:pt>
                <c:pt idx="155">
                  <c:v>12</c:v>
                </c:pt>
                <c:pt idx="156">
                  <c:v>12</c:v>
                </c:pt>
                <c:pt idx="157">
                  <c:v>12</c:v>
                </c:pt>
                <c:pt idx="158">
                  <c:v>12</c:v>
                </c:pt>
                <c:pt idx="159">
                  <c:v>12</c:v>
                </c:pt>
                <c:pt idx="160">
                  <c:v>12</c:v>
                </c:pt>
                <c:pt idx="161">
                  <c:v>12</c:v>
                </c:pt>
                <c:pt idx="162">
                  <c:v>12</c:v>
                </c:pt>
                <c:pt idx="163">
                  <c:v>12</c:v>
                </c:pt>
                <c:pt idx="164">
                  <c:v>12</c:v>
                </c:pt>
                <c:pt idx="165">
                  <c:v>12</c:v>
                </c:pt>
                <c:pt idx="166">
                  <c:v>12</c:v>
                </c:pt>
                <c:pt idx="167">
                  <c:v>12</c:v>
                </c:pt>
                <c:pt idx="168">
                  <c:v>13</c:v>
                </c:pt>
                <c:pt idx="169">
                  <c:v>13</c:v>
                </c:pt>
                <c:pt idx="170">
                  <c:v>13</c:v>
                </c:pt>
                <c:pt idx="171">
                  <c:v>13</c:v>
                </c:pt>
                <c:pt idx="172">
                  <c:v>13</c:v>
                </c:pt>
                <c:pt idx="173">
                  <c:v>13</c:v>
                </c:pt>
                <c:pt idx="174">
                  <c:v>13</c:v>
                </c:pt>
                <c:pt idx="175">
                  <c:v>13</c:v>
                </c:pt>
                <c:pt idx="176">
                  <c:v>13</c:v>
                </c:pt>
                <c:pt idx="177">
                  <c:v>13</c:v>
                </c:pt>
                <c:pt idx="178">
                  <c:v>14</c:v>
                </c:pt>
                <c:pt idx="179">
                  <c:v>14</c:v>
                </c:pt>
                <c:pt idx="180">
                  <c:v>14</c:v>
                </c:pt>
                <c:pt idx="181">
                  <c:v>14</c:v>
                </c:pt>
                <c:pt idx="182">
                  <c:v>14</c:v>
                </c:pt>
                <c:pt idx="183">
                  <c:v>14</c:v>
                </c:pt>
                <c:pt idx="184">
                  <c:v>15</c:v>
                </c:pt>
                <c:pt idx="185">
                  <c:v>15</c:v>
                </c:pt>
                <c:pt idx="186">
                  <c:v>15</c:v>
                </c:pt>
                <c:pt idx="187">
                  <c:v>15</c:v>
                </c:pt>
                <c:pt idx="188">
                  <c:v>15</c:v>
                </c:pt>
                <c:pt idx="189">
                  <c:v>15</c:v>
                </c:pt>
                <c:pt idx="190">
                  <c:v>15</c:v>
                </c:pt>
                <c:pt idx="191">
                  <c:v>15</c:v>
                </c:pt>
                <c:pt idx="192">
                  <c:v>15</c:v>
                </c:pt>
                <c:pt idx="193">
                  <c:v>15</c:v>
                </c:pt>
                <c:pt idx="194">
                  <c:v>15</c:v>
                </c:pt>
                <c:pt idx="195">
                  <c:v>15</c:v>
                </c:pt>
                <c:pt idx="196">
                  <c:v>16</c:v>
                </c:pt>
                <c:pt idx="197">
                  <c:v>16</c:v>
                </c:pt>
                <c:pt idx="198">
                  <c:v>16</c:v>
                </c:pt>
                <c:pt idx="199">
                  <c:v>16</c:v>
                </c:pt>
                <c:pt idx="200">
                  <c:v>16</c:v>
                </c:pt>
                <c:pt idx="201">
                  <c:v>16</c:v>
                </c:pt>
                <c:pt idx="202">
                  <c:v>16</c:v>
                </c:pt>
                <c:pt idx="203">
                  <c:v>17</c:v>
                </c:pt>
                <c:pt idx="204">
                  <c:v>17</c:v>
                </c:pt>
                <c:pt idx="205">
                  <c:v>17</c:v>
                </c:pt>
                <c:pt idx="206">
                  <c:v>17</c:v>
                </c:pt>
                <c:pt idx="207">
                  <c:v>18</c:v>
                </c:pt>
                <c:pt idx="208">
                  <c:v>18</c:v>
                </c:pt>
                <c:pt idx="209">
                  <c:v>18</c:v>
                </c:pt>
                <c:pt idx="210">
                  <c:v>18</c:v>
                </c:pt>
                <c:pt idx="211">
                  <c:v>18</c:v>
                </c:pt>
                <c:pt idx="212">
                  <c:v>19</c:v>
                </c:pt>
                <c:pt idx="213">
                  <c:v>19</c:v>
                </c:pt>
                <c:pt idx="214">
                  <c:v>19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21</c:v>
                </c:pt>
                <c:pt idx="219">
                  <c:v>21</c:v>
                </c:pt>
                <c:pt idx="220">
                  <c:v>21</c:v>
                </c:pt>
                <c:pt idx="221">
                  <c:v>22</c:v>
                </c:pt>
                <c:pt idx="222">
                  <c:v>22</c:v>
                </c:pt>
                <c:pt idx="223">
                  <c:v>22</c:v>
                </c:pt>
                <c:pt idx="224">
                  <c:v>23</c:v>
                </c:pt>
                <c:pt idx="225">
                  <c:v>23</c:v>
                </c:pt>
                <c:pt idx="226">
                  <c:v>24</c:v>
                </c:pt>
                <c:pt idx="227">
                  <c:v>24</c:v>
                </c:pt>
                <c:pt idx="228">
                  <c:v>25</c:v>
                </c:pt>
                <c:pt idx="229">
                  <c:v>25</c:v>
                </c:pt>
                <c:pt idx="230">
                  <c:v>26</c:v>
                </c:pt>
                <c:pt idx="231">
                  <c:v>27</c:v>
                </c:pt>
                <c:pt idx="232">
                  <c:v>27</c:v>
                </c:pt>
                <c:pt idx="233">
                  <c:v>27</c:v>
                </c:pt>
                <c:pt idx="234">
                  <c:v>31</c:v>
                </c:pt>
                <c:pt idx="235">
                  <c:v>32</c:v>
                </c:pt>
                <c:pt idx="236">
                  <c:v>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A4-1245-AF77-EBB068A227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0146047"/>
        <c:axId val="1760147695"/>
      </c:scatterChart>
      <c:valAx>
        <c:axId val="17601460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60147695"/>
        <c:crosses val="autoZero"/>
        <c:crossBetween val="midCat"/>
      </c:valAx>
      <c:valAx>
        <c:axId val="176014769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LENGTH OF STAY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6014604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BMI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'MH-Raw Data'!$Y$2:$Y$238</c:f>
              <c:numCache>
                <c:formatCode>General</c:formatCode>
                <c:ptCount val="237"/>
                <c:pt idx="0">
                  <c:v>19.218749999999996</c:v>
                </c:pt>
                <c:pt idx="1">
                  <c:v>17.065556711758582</c:v>
                </c:pt>
                <c:pt idx="2">
                  <c:v>17.325996430696019</c:v>
                </c:pt>
                <c:pt idx="3">
                  <c:v>26.729927495071667</c:v>
                </c:pt>
                <c:pt idx="4">
                  <c:v>18.938775510204081</c:v>
                </c:pt>
                <c:pt idx="5">
                  <c:v>22.95918367346939</c:v>
                </c:pt>
                <c:pt idx="6">
                  <c:v>20.761245674740486</c:v>
                </c:pt>
                <c:pt idx="7">
                  <c:v>16.284949434860202</c:v>
                </c:pt>
                <c:pt idx="8">
                  <c:v>23.781212841854934</c:v>
                </c:pt>
                <c:pt idx="9">
                  <c:v>25.012244897959182</c:v>
                </c:pt>
                <c:pt idx="10">
                  <c:v>22.145328719723185</c:v>
                </c:pt>
                <c:pt idx="11">
                  <c:v>21.928862769176792</c:v>
                </c:pt>
                <c:pt idx="12">
                  <c:v>26.225895316804412</c:v>
                </c:pt>
                <c:pt idx="13">
                  <c:v>19.841269841269845</c:v>
                </c:pt>
                <c:pt idx="14">
                  <c:v>33.710093198492963</c:v>
                </c:pt>
                <c:pt idx="15">
                  <c:v>29.515938606847698</c:v>
                </c:pt>
                <c:pt idx="16">
                  <c:v>33.163265306122454</c:v>
                </c:pt>
                <c:pt idx="17">
                  <c:v>20.888888888888889</c:v>
                </c:pt>
                <c:pt idx="18">
                  <c:v>22.71498107084911</c:v>
                </c:pt>
                <c:pt idx="19">
                  <c:v>23.046874999999996</c:v>
                </c:pt>
                <c:pt idx="20">
                  <c:v>23.601277245592115</c:v>
                </c:pt>
                <c:pt idx="21">
                  <c:v>28.906249999999993</c:v>
                </c:pt>
                <c:pt idx="22">
                  <c:v>24.506489994591675</c:v>
                </c:pt>
                <c:pt idx="23">
                  <c:v>24.034609838166958</c:v>
                </c:pt>
                <c:pt idx="24">
                  <c:v>22.060353798126947</c:v>
                </c:pt>
                <c:pt idx="25">
                  <c:v>23.700655387898184</c:v>
                </c:pt>
                <c:pt idx="26">
                  <c:v>15.086505190311421</c:v>
                </c:pt>
                <c:pt idx="27">
                  <c:v>24.999145036079479</c:v>
                </c:pt>
                <c:pt idx="28">
                  <c:v>25.59373706198954</c:v>
                </c:pt>
                <c:pt idx="29">
                  <c:v>21.007667798746546</c:v>
                </c:pt>
                <c:pt idx="30">
                  <c:v>20.964360587002094</c:v>
                </c:pt>
                <c:pt idx="31">
                  <c:v>22.959087658549439</c:v>
                </c:pt>
                <c:pt idx="32">
                  <c:v>22.491349480968861</c:v>
                </c:pt>
                <c:pt idx="33">
                  <c:v>15.138408304498267</c:v>
                </c:pt>
                <c:pt idx="34">
                  <c:v>23.437499999999996</c:v>
                </c:pt>
                <c:pt idx="35">
                  <c:v>12.9757785467128</c:v>
                </c:pt>
                <c:pt idx="36">
                  <c:v>26.061679307694877</c:v>
                </c:pt>
                <c:pt idx="37">
                  <c:v>22.481329065691202</c:v>
                </c:pt>
                <c:pt idx="38">
                  <c:v>31.633714880332981</c:v>
                </c:pt>
                <c:pt idx="39">
                  <c:v>20.43816558499767</c:v>
                </c:pt>
                <c:pt idx="40">
                  <c:v>24.337479718766904</c:v>
                </c:pt>
                <c:pt idx="41">
                  <c:v>28.515624999999993</c:v>
                </c:pt>
                <c:pt idx="42">
                  <c:v>30.980886368410005</c:v>
                </c:pt>
                <c:pt idx="43">
                  <c:v>27.055150884495315</c:v>
                </c:pt>
                <c:pt idx="44">
                  <c:v>13.84083044982699</c:v>
                </c:pt>
                <c:pt idx="45">
                  <c:v>19.227687870533565</c:v>
                </c:pt>
                <c:pt idx="46">
                  <c:v>32.893331624588832</c:v>
                </c:pt>
                <c:pt idx="47">
                  <c:v>25.910684346898332</c:v>
                </c:pt>
                <c:pt idx="48">
                  <c:v>22.600262984878366</c:v>
                </c:pt>
                <c:pt idx="49">
                  <c:v>11.478420569329659</c:v>
                </c:pt>
                <c:pt idx="50">
                  <c:v>29.357521924046825</c:v>
                </c:pt>
                <c:pt idx="51">
                  <c:v>21.338210638622158</c:v>
                </c:pt>
                <c:pt idx="52">
                  <c:v>21.874999999999996</c:v>
                </c:pt>
                <c:pt idx="53">
                  <c:v>25.63691716071142</c:v>
                </c:pt>
                <c:pt idx="54">
                  <c:v>23.337684427040067</c:v>
                </c:pt>
                <c:pt idx="55">
                  <c:v>20.322252866889244</c:v>
                </c:pt>
                <c:pt idx="56">
                  <c:v>16.262975778546714</c:v>
                </c:pt>
                <c:pt idx="57">
                  <c:v>14.6484375</c:v>
                </c:pt>
                <c:pt idx="58">
                  <c:v>14.413765145714157</c:v>
                </c:pt>
                <c:pt idx="59">
                  <c:v>12.254249027651978</c:v>
                </c:pt>
                <c:pt idx="60">
                  <c:v>22.071077879374805</c:v>
                </c:pt>
                <c:pt idx="61">
                  <c:v>16.595335837191019</c:v>
                </c:pt>
                <c:pt idx="62">
                  <c:v>12.437107807111763</c:v>
                </c:pt>
                <c:pt idx="63">
                  <c:v>17.857142857142861</c:v>
                </c:pt>
                <c:pt idx="64">
                  <c:v>13.265306122448981</c:v>
                </c:pt>
                <c:pt idx="65">
                  <c:v>13.605442176870747</c:v>
                </c:pt>
                <c:pt idx="66">
                  <c:v>29.154518950437321</c:v>
                </c:pt>
                <c:pt idx="67">
                  <c:v>21.786492374727668</c:v>
                </c:pt>
                <c:pt idx="68">
                  <c:v>17.993079584775089</c:v>
                </c:pt>
                <c:pt idx="69">
                  <c:v>13.922922699933167</c:v>
                </c:pt>
                <c:pt idx="70">
                  <c:v>13.020833333333334</c:v>
                </c:pt>
                <c:pt idx="71">
                  <c:v>10.957703265395574</c:v>
                </c:pt>
                <c:pt idx="72">
                  <c:v>22.071077879374805</c:v>
                </c:pt>
                <c:pt idx="73">
                  <c:v>16.595335837191019</c:v>
                </c:pt>
                <c:pt idx="74">
                  <c:v>12.437107807111763</c:v>
                </c:pt>
                <c:pt idx="75">
                  <c:v>13.605442176870747</c:v>
                </c:pt>
                <c:pt idx="76">
                  <c:v>29.154518950437321</c:v>
                </c:pt>
                <c:pt idx="77">
                  <c:v>18.424036281179141</c:v>
                </c:pt>
                <c:pt idx="78">
                  <c:v>13.922922699933167</c:v>
                </c:pt>
                <c:pt idx="79">
                  <c:v>13.020833333333334</c:v>
                </c:pt>
                <c:pt idx="80">
                  <c:v>10.957703265395574</c:v>
                </c:pt>
                <c:pt idx="81">
                  <c:v>25.383491599707817</c:v>
                </c:pt>
                <c:pt idx="82">
                  <c:v>24.776795249690291</c:v>
                </c:pt>
                <c:pt idx="83">
                  <c:v>18.605619146722162</c:v>
                </c:pt>
                <c:pt idx="84">
                  <c:v>15.389350569405973</c:v>
                </c:pt>
                <c:pt idx="85">
                  <c:v>20.5456936226167</c:v>
                </c:pt>
                <c:pt idx="86">
                  <c:v>17.851646660510927</c:v>
                </c:pt>
                <c:pt idx="87">
                  <c:v>15.210924824229314</c:v>
                </c:pt>
                <c:pt idx="88">
                  <c:v>13.777777777777779</c:v>
                </c:pt>
                <c:pt idx="89">
                  <c:v>13.71742112482853</c:v>
                </c:pt>
                <c:pt idx="90">
                  <c:v>16.08977825851812</c:v>
                </c:pt>
                <c:pt idx="91">
                  <c:v>17.993079584775089</c:v>
                </c:pt>
                <c:pt idx="92">
                  <c:v>13.491124260355029</c:v>
                </c:pt>
                <c:pt idx="93">
                  <c:v>17.898022892819977</c:v>
                </c:pt>
                <c:pt idx="94">
                  <c:v>11.160714285714285</c:v>
                </c:pt>
                <c:pt idx="95">
                  <c:v>19.835162956123252</c:v>
                </c:pt>
                <c:pt idx="96">
                  <c:v>23.309053069719038</c:v>
                </c:pt>
                <c:pt idx="97">
                  <c:v>13.124999999999998</c:v>
                </c:pt>
                <c:pt idx="98">
                  <c:v>20.177148524332274</c:v>
                </c:pt>
                <c:pt idx="99">
                  <c:v>19.217451523545705</c:v>
                </c:pt>
                <c:pt idx="100">
                  <c:v>14.32708428593202</c:v>
                </c:pt>
                <c:pt idx="101">
                  <c:v>10.1318359375</c:v>
                </c:pt>
                <c:pt idx="102">
                  <c:v>18.261504747991236</c:v>
                </c:pt>
                <c:pt idx="103">
                  <c:v>17.174586776859506</c:v>
                </c:pt>
                <c:pt idx="104">
                  <c:v>19.183190505217112</c:v>
                </c:pt>
                <c:pt idx="105">
                  <c:v>17.745844875346261</c:v>
                </c:pt>
                <c:pt idx="106">
                  <c:v>17.709563164108619</c:v>
                </c:pt>
                <c:pt idx="107">
                  <c:v>24.234110653863738</c:v>
                </c:pt>
                <c:pt idx="108">
                  <c:v>14.061943752224989</c:v>
                </c:pt>
                <c:pt idx="109">
                  <c:v>12.140131807145334</c:v>
                </c:pt>
                <c:pt idx="110">
                  <c:v>17.531044558071585</c:v>
                </c:pt>
                <c:pt idx="111">
                  <c:v>13.4593572778828</c:v>
                </c:pt>
                <c:pt idx="112">
                  <c:v>24.341758286340216</c:v>
                </c:pt>
                <c:pt idx="113">
                  <c:v>9.7202935925411627</c:v>
                </c:pt>
                <c:pt idx="114">
                  <c:v>17.715419501133791</c:v>
                </c:pt>
                <c:pt idx="115">
                  <c:v>15.622618503276936</c:v>
                </c:pt>
                <c:pt idx="116">
                  <c:v>16.034985422740526</c:v>
                </c:pt>
                <c:pt idx="117">
                  <c:v>13.84083044982699</c:v>
                </c:pt>
                <c:pt idx="118">
                  <c:v>22.67573696145125</c:v>
                </c:pt>
                <c:pt idx="119">
                  <c:v>17.008820853605474</c:v>
                </c:pt>
                <c:pt idx="120">
                  <c:v>13.003141208269415</c:v>
                </c:pt>
                <c:pt idx="121">
                  <c:v>15.202530354045507</c:v>
                </c:pt>
                <c:pt idx="122">
                  <c:v>20.084224165856821</c:v>
                </c:pt>
                <c:pt idx="123">
                  <c:v>25.098855359001035</c:v>
                </c:pt>
                <c:pt idx="124">
                  <c:v>12.927319735708132</c:v>
                </c:pt>
                <c:pt idx="125">
                  <c:v>14.59357277882798</c:v>
                </c:pt>
                <c:pt idx="126">
                  <c:v>15.507812499999998</c:v>
                </c:pt>
                <c:pt idx="127">
                  <c:v>14.062499999999996</c:v>
                </c:pt>
                <c:pt idx="128">
                  <c:v>17.203575645134087</c:v>
                </c:pt>
                <c:pt idx="129">
                  <c:v>16.937031879257784</c:v>
                </c:pt>
                <c:pt idx="130">
                  <c:v>14.20990307442656</c:v>
                </c:pt>
                <c:pt idx="131">
                  <c:v>12.481025468038457</c:v>
                </c:pt>
                <c:pt idx="132">
                  <c:v>14.875283446712016</c:v>
                </c:pt>
                <c:pt idx="133">
                  <c:v>13.605442176870747</c:v>
                </c:pt>
                <c:pt idx="134">
                  <c:v>13.206026412052825</c:v>
                </c:pt>
                <c:pt idx="135">
                  <c:v>11.319444444444445</c:v>
                </c:pt>
                <c:pt idx="136">
                  <c:v>23.437499999999996</c:v>
                </c:pt>
                <c:pt idx="137">
                  <c:v>15.4320987654321</c:v>
                </c:pt>
                <c:pt idx="138">
                  <c:v>15.400624349635795</c:v>
                </c:pt>
                <c:pt idx="139">
                  <c:v>12.5</c:v>
                </c:pt>
                <c:pt idx="140">
                  <c:v>13.01775147928994</c:v>
                </c:pt>
                <c:pt idx="141">
                  <c:v>14.668367346938773</c:v>
                </c:pt>
                <c:pt idx="142">
                  <c:v>14.705882352941174</c:v>
                </c:pt>
                <c:pt idx="143">
                  <c:v>15.117157974300831</c:v>
                </c:pt>
                <c:pt idx="144">
                  <c:v>13.52082206598161</c:v>
                </c:pt>
                <c:pt idx="145">
                  <c:v>15.015015015015013</c:v>
                </c:pt>
                <c:pt idx="146">
                  <c:v>12.036023903711808</c:v>
                </c:pt>
                <c:pt idx="147">
                  <c:v>13.311788242536167</c:v>
                </c:pt>
                <c:pt idx="148">
                  <c:v>13.041903151793262</c:v>
                </c:pt>
                <c:pt idx="149">
                  <c:v>11.661807580174928</c:v>
                </c:pt>
                <c:pt idx="150">
                  <c:v>14.452537865649207</c:v>
                </c:pt>
                <c:pt idx="151">
                  <c:v>14.464168310322156</c:v>
                </c:pt>
                <c:pt idx="152">
                  <c:v>15.304560759106215</c:v>
                </c:pt>
                <c:pt idx="153">
                  <c:v>9.9753086419753085</c:v>
                </c:pt>
                <c:pt idx="154">
                  <c:v>26.763787721123826</c:v>
                </c:pt>
                <c:pt idx="155">
                  <c:v>13.90532544378698</c:v>
                </c:pt>
                <c:pt idx="156">
                  <c:v>13.465681748230226</c:v>
                </c:pt>
                <c:pt idx="157">
                  <c:v>13.605442176870747</c:v>
                </c:pt>
                <c:pt idx="158">
                  <c:v>14.744351961950059</c:v>
                </c:pt>
                <c:pt idx="159">
                  <c:v>20.342797783933516</c:v>
                </c:pt>
                <c:pt idx="160">
                  <c:v>23.165239969167107</c:v>
                </c:pt>
                <c:pt idx="161">
                  <c:v>21.773842357381334</c:v>
                </c:pt>
                <c:pt idx="162">
                  <c:v>23.270823622216646</c:v>
                </c:pt>
                <c:pt idx="163">
                  <c:v>19.380668934240365</c:v>
                </c:pt>
                <c:pt idx="164">
                  <c:v>18.314255983350673</c:v>
                </c:pt>
                <c:pt idx="165">
                  <c:v>13.437248051599033</c:v>
                </c:pt>
                <c:pt idx="166">
                  <c:v>17.165814463111762</c:v>
                </c:pt>
                <c:pt idx="167">
                  <c:v>22.782585181179019</c:v>
                </c:pt>
                <c:pt idx="168">
                  <c:v>13.420334120042575</c:v>
                </c:pt>
                <c:pt idx="169">
                  <c:v>16.617969320672024</c:v>
                </c:pt>
                <c:pt idx="170">
                  <c:v>24.218749999999996</c:v>
                </c:pt>
                <c:pt idx="171">
                  <c:v>13.740256308627295</c:v>
                </c:pt>
                <c:pt idx="172">
                  <c:v>22.600262984878366</c:v>
                </c:pt>
                <c:pt idx="173">
                  <c:v>11.386574193882305</c:v>
                </c:pt>
                <c:pt idx="174">
                  <c:v>24.888888888888889</c:v>
                </c:pt>
                <c:pt idx="175">
                  <c:v>10.78971533516988</c:v>
                </c:pt>
                <c:pt idx="176">
                  <c:v>15.474784955304438</c:v>
                </c:pt>
                <c:pt idx="177">
                  <c:v>14.852071005917159</c:v>
                </c:pt>
                <c:pt idx="178">
                  <c:v>12.268135904499541</c:v>
                </c:pt>
                <c:pt idx="179">
                  <c:v>29.97245179063361</c:v>
                </c:pt>
                <c:pt idx="180">
                  <c:v>28.400547963513649</c:v>
                </c:pt>
                <c:pt idx="181">
                  <c:v>16.141528925619834</c:v>
                </c:pt>
                <c:pt idx="182">
                  <c:v>15.967484395412978</c:v>
                </c:pt>
                <c:pt idx="183">
                  <c:v>20.957274202271499</c:v>
                </c:pt>
                <c:pt idx="184">
                  <c:v>27.112497891718672</c:v>
                </c:pt>
                <c:pt idx="185">
                  <c:v>15.996085663743461</c:v>
                </c:pt>
                <c:pt idx="186">
                  <c:v>21.745304069130594</c:v>
                </c:pt>
                <c:pt idx="187">
                  <c:v>13.437499999999996</c:v>
                </c:pt>
                <c:pt idx="188">
                  <c:v>11.574074074074074</c:v>
                </c:pt>
                <c:pt idx="189">
                  <c:v>18.080210387902692</c:v>
                </c:pt>
                <c:pt idx="190">
                  <c:v>13.223140495867767</c:v>
                </c:pt>
                <c:pt idx="191">
                  <c:v>12.5732421875</c:v>
                </c:pt>
                <c:pt idx="192">
                  <c:v>15.026296018031555</c:v>
                </c:pt>
                <c:pt idx="193">
                  <c:v>14.422210203713718</c:v>
                </c:pt>
                <c:pt idx="194">
                  <c:v>14.062499999999996</c:v>
                </c:pt>
                <c:pt idx="195">
                  <c:v>15.157048940832727</c:v>
                </c:pt>
                <c:pt idx="196">
                  <c:v>13.605442176870747</c:v>
                </c:pt>
                <c:pt idx="197">
                  <c:v>14.785506039150354</c:v>
                </c:pt>
                <c:pt idx="198">
                  <c:v>19.140624999999996</c:v>
                </c:pt>
                <c:pt idx="199">
                  <c:v>18.467220683287167</c:v>
                </c:pt>
                <c:pt idx="200">
                  <c:v>10.864644635581712</c:v>
                </c:pt>
                <c:pt idx="201">
                  <c:v>15</c:v>
                </c:pt>
                <c:pt idx="202">
                  <c:v>15.943458251150556</c:v>
                </c:pt>
                <c:pt idx="203">
                  <c:v>27.309968138370508</c:v>
                </c:pt>
                <c:pt idx="204">
                  <c:v>27.343749999999996</c:v>
                </c:pt>
                <c:pt idx="205">
                  <c:v>12.356919875130073</c:v>
                </c:pt>
                <c:pt idx="206">
                  <c:v>25.88757396449704</c:v>
                </c:pt>
                <c:pt idx="207">
                  <c:v>20.824656393169516</c:v>
                </c:pt>
                <c:pt idx="208">
                  <c:v>20.408163265306126</c:v>
                </c:pt>
                <c:pt idx="209">
                  <c:v>29.96314693158147</c:v>
                </c:pt>
                <c:pt idx="210">
                  <c:v>22.77318640955005</c:v>
                </c:pt>
                <c:pt idx="211">
                  <c:v>18.746995673770225</c:v>
                </c:pt>
                <c:pt idx="212">
                  <c:v>16.423650056080753</c:v>
                </c:pt>
                <c:pt idx="213">
                  <c:v>10.387811634349031</c:v>
                </c:pt>
                <c:pt idx="214">
                  <c:v>20.449137418203453</c:v>
                </c:pt>
                <c:pt idx="215">
                  <c:v>13.200183654729107</c:v>
                </c:pt>
                <c:pt idx="216">
                  <c:v>26.546698393813212</c:v>
                </c:pt>
                <c:pt idx="217">
                  <c:v>15.241579027587255</c:v>
                </c:pt>
                <c:pt idx="218">
                  <c:v>11.0803324099723</c:v>
                </c:pt>
                <c:pt idx="219">
                  <c:v>11.176857330703486</c:v>
                </c:pt>
                <c:pt idx="220">
                  <c:v>18.641041797941611</c:v>
                </c:pt>
                <c:pt idx="221">
                  <c:v>30.546874999999996</c:v>
                </c:pt>
                <c:pt idx="222">
                  <c:v>25.676974843775028</c:v>
                </c:pt>
                <c:pt idx="223">
                  <c:v>17.065556711758582</c:v>
                </c:pt>
                <c:pt idx="224">
                  <c:v>16.847468770545692</c:v>
                </c:pt>
                <c:pt idx="225">
                  <c:v>17.993079584775089</c:v>
                </c:pt>
                <c:pt idx="226">
                  <c:v>11.733333333333333</c:v>
                </c:pt>
                <c:pt idx="227">
                  <c:v>18.590124925639504</c:v>
                </c:pt>
                <c:pt idx="228">
                  <c:v>15.009575073753949</c:v>
                </c:pt>
                <c:pt idx="229">
                  <c:v>12.137316862970412</c:v>
                </c:pt>
                <c:pt idx="230">
                  <c:v>20.576131687242793</c:v>
                </c:pt>
                <c:pt idx="231">
                  <c:v>22.77318640955005</c:v>
                </c:pt>
                <c:pt idx="232">
                  <c:v>22.275309917355372</c:v>
                </c:pt>
                <c:pt idx="233">
                  <c:v>22.546576480360741</c:v>
                </c:pt>
                <c:pt idx="234">
                  <c:v>22.942130453700404</c:v>
                </c:pt>
                <c:pt idx="235">
                  <c:v>23.875114784205696</c:v>
                </c:pt>
                <c:pt idx="236">
                  <c:v>21.913580246913579</c:v>
                </c:pt>
              </c:numCache>
            </c:numRef>
          </c:xVal>
          <c:yVal>
            <c:numRef>
              <c:f>'Len in ICU Vs BMI'!$C$25:$C$261</c:f>
              <c:numCache>
                <c:formatCode>General</c:formatCode>
                <c:ptCount val="237"/>
                <c:pt idx="0">
                  <c:v>8.3555934663840254</c:v>
                </c:pt>
                <c:pt idx="1">
                  <c:v>16.740206314584352</c:v>
                </c:pt>
                <c:pt idx="2">
                  <c:v>5.6936854273829853</c:v>
                </c:pt>
                <c:pt idx="3">
                  <c:v>8.0139139313910643</c:v>
                </c:pt>
                <c:pt idx="4">
                  <c:v>8.4056037402093668</c:v>
                </c:pt>
                <c:pt idx="5">
                  <c:v>4.6874607648222248</c:v>
                </c:pt>
                <c:pt idx="6">
                  <c:v>11.080066109858054</c:v>
                </c:pt>
                <c:pt idx="7">
                  <c:v>7.8796418170695919</c:v>
                </c:pt>
                <c:pt idx="8">
                  <c:v>4.5406263020347577</c:v>
                </c:pt>
                <c:pt idx="9">
                  <c:v>-0.67926605408105445</c:v>
                </c:pt>
                <c:pt idx="10">
                  <c:v>5.8328351134660137</c:v>
                </c:pt>
                <c:pt idx="11">
                  <c:v>17.871501212897357</c:v>
                </c:pt>
                <c:pt idx="12">
                  <c:v>5.1039463742407776</c:v>
                </c:pt>
                <c:pt idx="13">
                  <c:v>6.2443962364281589</c:v>
                </c:pt>
                <c:pt idx="14">
                  <c:v>9.7670860563628281</c:v>
                </c:pt>
                <c:pt idx="15">
                  <c:v>-1.4837356176157961</c:v>
                </c:pt>
                <c:pt idx="16">
                  <c:v>5.8647628577482607</c:v>
                </c:pt>
                <c:pt idx="17">
                  <c:v>1.0572659179685653</c:v>
                </c:pt>
                <c:pt idx="18">
                  <c:v>8.7310813069466295</c:v>
                </c:pt>
                <c:pt idx="19">
                  <c:v>-2.3282030453166911</c:v>
                </c:pt>
                <c:pt idx="20">
                  <c:v>5.5727671890369592</c:v>
                </c:pt>
                <c:pt idx="21">
                  <c:v>2.6251696408556828</c:v>
                </c:pt>
                <c:pt idx="22">
                  <c:v>1.4110741094972585</c:v>
                </c:pt>
                <c:pt idx="23">
                  <c:v>4.495363416900755</c:v>
                </c:pt>
                <c:pt idx="24">
                  <c:v>6.8480137074172429</c:v>
                </c:pt>
                <c:pt idx="25">
                  <c:v>4.5550158285019222</c:v>
                </c:pt>
                <c:pt idx="26">
                  <c:v>7.0937131950654138</c:v>
                </c:pt>
                <c:pt idx="27">
                  <c:v>1.3230739008203916</c:v>
                </c:pt>
                <c:pt idx="28">
                  <c:v>4.216865259983857</c:v>
                </c:pt>
                <c:pt idx="29">
                  <c:v>1.0360491070691618</c:v>
                </c:pt>
                <c:pt idx="30">
                  <c:v>4.3784831561528126E-2</c:v>
                </c:pt>
                <c:pt idx="31">
                  <c:v>-0.31252208457079789</c:v>
                </c:pt>
                <c:pt idx="32">
                  <c:v>6.7710273643680043</c:v>
                </c:pt>
                <c:pt idx="33">
                  <c:v>9.0844420327007143</c:v>
                </c:pt>
                <c:pt idx="34">
                  <c:v>0.60202180042813502</c:v>
                </c:pt>
                <c:pt idx="35">
                  <c:v>27.470740464563274</c:v>
                </c:pt>
                <c:pt idx="36">
                  <c:v>0.13327935949975256</c:v>
                </c:pt>
                <c:pt idx="37">
                  <c:v>0.77281725498355414</c:v>
                </c:pt>
                <c:pt idx="38">
                  <c:v>-4.8620221229863834</c:v>
                </c:pt>
                <c:pt idx="39">
                  <c:v>0.13777609539042013</c:v>
                </c:pt>
                <c:pt idx="40">
                  <c:v>-3.5587365322527997</c:v>
                </c:pt>
                <c:pt idx="41">
                  <c:v>0.69494479511085849</c:v>
                </c:pt>
                <c:pt idx="42">
                  <c:v>-3.7454110250750823</c:v>
                </c:pt>
                <c:pt idx="43">
                  <c:v>-2.0441788997498662</c:v>
                </c:pt>
                <c:pt idx="44">
                  <c:v>-0.68377890818175002</c:v>
                </c:pt>
                <c:pt idx="45">
                  <c:v>0.35399694466833331</c:v>
                </c:pt>
                <c:pt idx="46">
                  <c:v>-4.0870204017264893</c:v>
                </c:pt>
                <c:pt idx="47">
                  <c:v>-2.8397492569960345</c:v>
                </c:pt>
                <c:pt idx="48">
                  <c:v>-2.2484272443635351</c:v>
                </c:pt>
                <c:pt idx="49">
                  <c:v>3.7382051272119172</c:v>
                </c:pt>
                <c:pt idx="50">
                  <c:v>-4.4554385335094953</c:v>
                </c:pt>
                <c:pt idx="51">
                  <c:v>-2.0229939076899157</c:v>
                </c:pt>
                <c:pt idx="52">
                  <c:v>-2.118877582551165</c:v>
                </c:pt>
                <c:pt idx="53">
                  <c:v>-2.7908477590217693</c:v>
                </c:pt>
                <c:pt idx="54">
                  <c:v>-2.3801487032509758</c:v>
                </c:pt>
                <c:pt idx="55">
                  <c:v>-1.8415190654770304</c:v>
                </c:pt>
                <c:pt idx="56">
                  <c:v>-2.116433151867819</c:v>
                </c:pt>
                <c:pt idx="57">
                  <c:v>0.17196277116957503</c:v>
                </c:pt>
                <c:pt idx="58">
                  <c:v>-0.78611902154794233</c:v>
                </c:pt>
                <c:pt idx="59">
                  <c:v>-1.4003767616968692</c:v>
                </c:pt>
                <c:pt idx="60">
                  <c:v>-1.1539018751064418</c:v>
                </c:pt>
                <c:pt idx="61">
                  <c:v>-1.1758007662298424</c:v>
                </c:pt>
                <c:pt idx="62">
                  <c:v>-1.4330398005287912</c:v>
                </c:pt>
                <c:pt idx="63">
                  <c:v>-2.4011902816407935</c:v>
                </c:pt>
                <c:pt idx="64">
                  <c:v>-1.5809762234575095</c:v>
                </c:pt>
                <c:pt idx="65">
                  <c:v>-1.6417328203599744</c:v>
                </c:pt>
                <c:pt idx="66">
                  <c:v>-4.4191772501869675</c:v>
                </c:pt>
                <c:pt idx="67">
                  <c:v>-3.1030679615434575</c:v>
                </c:pt>
                <c:pt idx="68">
                  <c:v>-2.4254718973578684</c:v>
                </c:pt>
                <c:pt idx="69">
                  <c:v>-1.6984425866823911</c:v>
                </c:pt>
                <c:pt idx="70">
                  <c:v>-1.5373074194338621</c:v>
                </c:pt>
                <c:pt idx="71">
                  <c:v>-1.1687820594624134</c:v>
                </c:pt>
                <c:pt idx="72">
                  <c:v>-1.1539018751064418</c:v>
                </c:pt>
                <c:pt idx="73">
                  <c:v>-1.1758007662298424</c:v>
                </c:pt>
                <c:pt idx="74">
                  <c:v>-1.4330398005287912</c:v>
                </c:pt>
                <c:pt idx="75">
                  <c:v>-1.6417328203599744</c:v>
                </c:pt>
                <c:pt idx="76">
                  <c:v>-4.4191772501869675</c:v>
                </c:pt>
                <c:pt idx="77">
                  <c:v>-2.5024512764782356</c:v>
                </c:pt>
                <c:pt idx="78">
                  <c:v>-1.6984425866823911</c:v>
                </c:pt>
                <c:pt idx="79">
                  <c:v>-1.5373074194338621</c:v>
                </c:pt>
                <c:pt idx="80">
                  <c:v>-1.1687820594624134</c:v>
                </c:pt>
                <c:pt idx="81">
                  <c:v>-0.74557977153702026</c:v>
                </c:pt>
                <c:pt idx="82">
                  <c:v>-1.637209003131197</c:v>
                </c:pt>
                <c:pt idx="83">
                  <c:v>1.4651135940411604</c:v>
                </c:pt>
                <c:pt idx="84">
                  <c:v>1.0396176224784335</c:v>
                </c:pt>
                <c:pt idx="85">
                  <c:v>-1.8814310352633377</c:v>
                </c:pt>
                <c:pt idx="86">
                  <c:v>8.5997914731568006</c:v>
                </c:pt>
                <c:pt idx="87">
                  <c:v>2.0714888132439913</c:v>
                </c:pt>
                <c:pt idx="88">
                  <c:v>-0.67251616279055693</c:v>
                </c:pt>
                <c:pt idx="89">
                  <c:v>-1.6617349921797158</c:v>
                </c:pt>
                <c:pt idx="90">
                  <c:v>-1.0854958496556999</c:v>
                </c:pt>
                <c:pt idx="91">
                  <c:v>-0.42547189735786839</c:v>
                </c:pt>
                <c:pt idx="92">
                  <c:v>12.378687148303102</c:v>
                </c:pt>
                <c:pt idx="93">
                  <c:v>-1.4084924532768324</c:v>
                </c:pt>
                <c:pt idx="94">
                  <c:v>1.794955219876496</c:v>
                </c:pt>
                <c:pt idx="95">
                  <c:v>-2.754512924907849</c:v>
                </c:pt>
                <c:pt idx="96">
                  <c:v>-0.37503444437453481</c:v>
                </c:pt>
                <c:pt idx="97">
                  <c:v>0.44408587276475808</c:v>
                </c:pt>
                <c:pt idx="98">
                  <c:v>-1.8155998900914092</c:v>
                </c:pt>
                <c:pt idx="99">
                  <c:v>0.35582540595495704</c:v>
                </c:pt>
                <c:pt idx="100">
                  <c:v>-0.77063570542053172</c:v>
                </c:pt>
                <c:pt idx="101">
                  <c:v>-2.126200775496212E-2</c:v>
                </c:pt>
                <c:pt idx="102">
                  <c:v>0.52658082028852604</c:v>
                </c:pt>
                <c:pt idx="103">
                  <c:v>-1.2792691148194715</c:v>
                </c:pt>
                <c:pt idx="104">
                  <c:v>-2.6380547403776715</c:v>
                </c:pt>
                <c:pt idx="105">
                  <c:v>-0.3813097469895359</c:v>
                </c:pt>
                <c:pt idx="106">
                  <c:v>-1.3748289482740206</c:v>
                </c:pt>
                <c:pt idx="107">
                  <c:v>-3.540272295583792</c:v>
                </c:pt>
                <c:pt idx="108">
                  <c:v>-1.7232751380254405</c:v>
                </c:pt>
                <c:pt idx="109">
                  <c:v>-0.37999264223697038</c:v>
                </c:pt>
                <c:pt idx="110">
                  <c:v>1.6570588297065312</c:v>
                </c:pt>
                <c:pt idx="111">
                  <c:v>-0.61563849367521106</c:v>
                </c:pt>
                <c:pt idx="112">
                  <c:v>-2.5595007887965924</c:v>
                </c:pt>
                <c:pt idx="113">
                  <c:v>1.0522494945862584</c:v>
                </c:pt>
                <c:pt idx="114">
                  <c:v>-2.3758750329314329</c:v>
                </c:pt>
                <c:pt idx="115">
                  <c:v>-1.0020497210572654</c:v>
                </c:pt>
                <c:pt idx="116">
                  <c:v>-7.5708512520442195E-2</c:v>
                </c:pt>
                <c:pt idx="117">
                  <c:v>0.31622109181824998</c:v>
                </c:pt>
                <c:pt idx="118">
                  <c:v>-1.2619087377590539</c:v>
                </c:pt>
                <c:pt idx="119">
                  <c:v>-2.2496592770842994</c:v>
                </c:pt>
                <c:pt idx="120">
                  <c:v>-1.5341471742999442</c:v>
                </c:pt>
                <c:pt idx="121">
                  <c:v>7.2988270401022959E-2</c:v>
                </c:pt>
                <c:pt idx="122">
                  <c:v>-1.799001332787888</c:v>
                </c:pt>
                <c:pt idx="123">
                  <c:v>-3.6947367952760821</c:v>
                </c:pt>
                <c:pt idx="124">
                  <c:v>-0.52060360964376962</c:v>
                </c:pt>
                <c:pt idx="125">
                  <c:v>-0.81823705121008627</c:v>
                </c:pt>
                <c:pt idx="126">
                  <c:v>1.8457431808189817E-2</c:v>
                </c:pt>
                <c:pt idx="127">
                  <c:v>-1.7233744974476619</c:v>
                </c:pt>
                <c:pt idx="128">
                  <c:v>-2.2844472338736588</c:v>
                </c:pt>
                <c:pt idx="129">
                  <c:v>-2.2368360149814364</c:v>
                </c:pt>
                <c:pt idx="130">
                  <c:v>-0.74970428242251108</c:v>
                </c:pt>
                <c:pt idx="131">
                  <c:v>-0.44088456613694849</c:v>
                </c:pt>
                <c:pt idx="132">
                  <c:v>-1.868557448795845</c:v>
                </c:pt>
                <c:pt idx="133">
                  <c:v>-1.6417328203599744</c:v>
                </c:pt>
                <c:pt idx="134">
                  <c:v>-0.57038742105854912</c:v>
                </c:pt>
                <c:pt idx="135">
                  <c:v>-1.2333978586779879</c:v>
                </c:pt>
                <c:pt idx="136">
                  <c:v>-3.397978199571865</c:v>
                </c:pt>
                <c:pt idx="137">
                  <c:v>-1.9680182481695114</c:v>
                </c:pt>
                <c:pt idx="138">
                  <c:v>-0.9623961496932778</c:v>
                </c:pt>
                <c:pt idx="139">
                  <c:v>-1.4442738804269619</c:v>
                </c:pt>
                <c:pt idx="140">
                  <c:v>-0.53675692512021156</c:v>
                </c:pt>
                <c:pt idx="141">
                  <c:v>-1.8315971856801787</c:v>
                </c:pt>
                <c:pt idx="142">
                  <c:v>-0.83829828092677383</c:v>
                </c:pt>
                <c:pt idx="143">
                  <c:v>-1.9117621399264877</c:v>
                </c:pt>
                <c:pt idx="144">
                  <c:v>-2.6266176042566025</c:v>
                </c:pt>
                <c:pt idx="145">
                  <c:v>-1.8935169156314524</c:v>
                </c:pt>
                <c:pt idx="146">
                  <c:v>-1.3613964309825519</c:v>
                </c:pt>
                <c:pt idx="147">
                  <c:v>-1.5892790640314383</c:v>
                </c:pt>
                <c:pt idx="148">
                  <c:v>-1.5410710030067776</c:v>
                </c:pt>
                <c:pt idx="149">
                  <c:v>-1.2945522666316007</c:v>
                </c:pt>
                <c:pt idx="150">
                  <c:v>-1.7930447751847063</c:v>
                </c:pt>
                <c:pt idx="151">
                  <c:v>-1.795122256326751</c:v>
                </c:pt>
                <c:pt idx="152">
                  <c:v>-1.9452368489636589</c:v>
                </c:pt>
                <c:pt idx="153">
                  <c:v>-0.9933024143075877</c:v>
                </c:pt>
                <c:pt idx="154">
                  <c:v>-2.9921343309984518</c:v>
                </c:pt>
                <c:pt idx="155">
                  <c:v>-2.6952992874514967</c:v>
                </c:pt>
                <c:pt idx="156">
                  <c:v>-0.61676819836404029</c:v>
                </c:pt>
                <c:pt idx="157">
                  <c:v>3.3582671796400256</c:v>
                </c:pt>
                <c:pt idx="158">
                  <c:v>0.15483010844223388</c:v>
                </c:pt>
                <c:pt idx="159">
                  <c:v>-1.8451888888521957</c:v>
                </c:pt>
                <c:pt idx="160">
                  <c:v>1.6506540836892771</c:v>
                </c:pt>
                <c:pt idx="161">
                  <c:v>-2.1008083598495784</c:v>
                </c:pt>
                <c:pt idx="162">
                  <c:v>3.6317942675526833</c:v>
                </c:pt>
                <c:pt idx="163">
                  <c:v>-0.67332920526641926</c:v>
                </c:pt>
                <c:pt idx="164">
                  <c:v>-1.4828418372074248</c:v>
                </c:pt>
                <c:pt idx="165">
                  <c:v>0.38831075349128508</c:v>
                </c:pt>
                <c:pt idx="166">
                  <c:v>-2.2777021655844667</c:v>
                </c:pt>
                <c:pt idx="167">
                  <c:v>3.7190055636466521</c:v>
                </c:pt>
                <c:pt idx="168">
                  <c:v>-0.6086680057191769</c:v>
                </c:pt>
                <c:pt idx="169">
                  <c:v>-2.1798436585209635</c:v>
                </c:pt>
                <c:pt idx="170">
                  <c:v>1.4624714919177837</c:v>
                </c:pt>
                <c:pt idx="171">
                  <c:v>2.3341860869319535</c:v>
                </c:pt>
                <c:pt idx="172">
                  <c:v>-3.2484272443635351</c:v>
                </c:pt>
                <c:pt idx="173">
                  <c:v>0.75461113044933859</c:v>
                </c:pt>
                <c:pt idx="174">
                  <c:v>-1.6572316616044276</c:v>
                </c:pt>
                <c:pt idx="175">
                  <c:v>0.86122468292352039</c:v>
                </c:pt>
                <c:pt idx="176">
                  <c:v>-1.9756430430057561</c:v>
                </c:pt>
                <c:pt idx="177">
                  <c:v>-1.8644111406048682</c:v>
                </c:pt>
                <c:pt idx="178">
                  <c:v>0.59714270332927821</c:v>
                </c:pt>
                <c:pt idx="179">
                  <c:v>-1.5652800088303458</c:v>
                </c:pt>
                <c:pt idx="180">
                  <c:v>-1.2844996388806607</c:v>
                </c:pt>
                <c:pt idx="181">
                  <c:v>-2.0947397812520658</c:v>
                </c:pt>
                <c:pt idx="182">
                  <c:v>-2.0636511823593864</c:v>
                </c:pt>
                <c:pt idx="183">
                  <c:v>-1.9549493672539886</c:v>
                </c:pt>
                <c:pt idx="184">
                  <c:v>-4.0544224742140784</c:v>
                </c:pt>
                <c:pt idx="185">
                  <c:v>-1.0687600666080983</c:v>
                </c:pt>
                <c:pt idx="186">
                  <c:v>-3.0957107253795009</c:v>
                </c:pt>
                <c:pt idx="187">
                  <c:v>-1.6117342506393815</c:v>
                </c:pt>
                <c:pt idx="188">
                  <c:v>-0.27888092219247262</c:v>
                </c:pt>
                <c:pt idx="189">
                  <c:v>1.5589644156569009</c:v>
                </c:pt>
                <c:pt idx="190">
                  <c:v>0.42655558607585453</c:v>
                </c:pt>
                <c:pt idx="191">
                  <c:v>-0.45735672184980736</c:v>
                </c:pt>
                <c:pt idx="192">
                  <c:v>-1.8955319779690711</c:v>
                </c:pt>
                <c:pt idx="193">
                  <c:v>-0.78762751492295235</c:v>
                </c:pt>
                <c:pt idx="194">
                  <c:v>-1.7233744974476619</c:v>
                </c:pt>
                <c:pt idx="195">
                  <c:v>-0.91888763968495413</c:v>
                </c:pt>
                <c:pt idx="196">
                  <c:v>-0.64173282035997437</c:v>
                </c:pt>
                <c:pt idx="197">
                  <c:v>-1.8525210136950587</c:v>
                </c:pt>
                <c:pt idx="198">
                  <c:v>-2.6304515027649389</c:v>
                </c:pt>
                <c:pt idx="199">
                  <c:v>-1.5101650641736084</c:v>
                </c:pt>
                <c:pt idx="200">
                  <c:v>-1.1521595180223176</c:v>
                </c:pt>
                <c:pt idx="201">
                  <c:v>-0.8908348676600828</c:v>
                </c:pt>
                <c:pt idx="202">
                  <c:v>-2.0593595268788931</c:v>
                </c:pt>
                <c:pt idx="203">
                  <c:v>-8.9695477531682499E-2</c:v>
                </c:pt>
                <c:pt idx="204">
                  <c:v>-3.0957297421236181</c:v>
                </c:pt>
                <c:pt idx="205">
                  <c:v>0.58128372029917941</c:v>
                </c:pt>
                <c:pt idx="206">
                  <c:v>-2.8356211789238515</c:v>
                </c:pt>
                <c:pt idx="207">
                  <c:v>-2.9312605913510783</c:v>
                </c:pt>
                <c:pt idx="208">
                  <c:v>-0.85686475840928411</c:v>
                </c:pt>
                <c:pt idx="209">
                  <c:v>-2.5636179340125889</c:v>
                </c:pt>
                <c:pt idx="210">
                  <c:v>-3.2793155864583827</c:v>
                </c:pt>
                <c:pt idx="211">
                  <c:v>-1.5601397025549089</c:v>
                </c:pt>
                <c:pt idx="212">
                  <c:v>-1.1451334974672465</c:v>
                </c:pt>
                <c:pt idx="213">
                  <c:v>0.93301448828800204</c:v>
                </c:pt>
                <c:pt idx="214">
                  <c:v>-0.86418374167683254</c:v>
                </c:pt>
                <c:pt idx="215">
                  <c:v>-1.5693437620670916</c:v>
                </c:pt>
                <c:pt idx="216">
                  <c:v>4.6643118730187894E-2</c:v>
                </c:pt>
                <c:pt idx="217">
                  <c:v>-0.93398677528175567</c:v>
                </c:pt>
                <c:pt idx="218">
                  <c:v>-0.19068661620870753</c:v>
                </c:pt>
                <c:pt idx="219">
                  <c:v>-1.2079283217664347</c:v>
                </c:pt>
                <c:pt idx="220">
                  <c:v>-3.5412137555984282</c:v>
                </c:pt>
                <c:pt idx="221">
                  <c:v>-2.6678860070160528</c:v>
                </c:pt>
                <c:pt idx="222">
                  <c:v>0.20199696158016778</c:v>
                </c:pt>
                <c:pt idx="223">
                  <c:v>-1.2597936854156475</c:v>
                </c:pt>
                <c:pt idx="224">
                  <c:v>-1.2208378588829807</c:v>
                </c:pt>
                <c:pt idx="225">
                  <c:v>-1.4254718973578684</c:v>
                </c:pt>
                <c:pt idx="226">
                  <c:v>-1.3073285110088047</c:v>
                </c:pt>
                <c:pt idx="227">
                  <c:v>-1.5321187600936077</c:v>
                </c:pt>
                <c:pt idx="228">
                  <c:v>-0.89254520941544024</c:v>
                </c:pt>
                <c:pt idx="229">
                  <c:v>-1.3794898245370666</c:v>
                </c:pt>
                <c:pt idx="230">
                  <c:v>0.11313198386110512</c:v>
                </c:pt>
                <c:pt idx="231">
                  <c:v>-1.2793155864583827</c:v>
                </c:pt>
                <c:pt idx="232">
                  <c:v>-1.1903826993085351</c:v>
                </c:pt>
                <c:pt idx="233">
                  <c:v>-2.2388375249801413</c:v>
                </c:pt>
                <c:pt idx="234">
                  <c:v>0.69050688588444231</c:v>
                </c:pt>
                <c:pt idx="235">
                  <c:v>1.5238531244030522</c:v>
                </c:pt>
                <c:pt idx="236">
                  <c:v>-0.12576895581093517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53E-9147-B4F1-81D038D7C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0896944"/>
        <c:axId val="2070421264"/>
      </c:scatterChart>
      <c:valAx>
        <c:axId val="2070896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BMI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0421264"/>
        <c:crosses val="autoZero"/>
        <c:crossBetween val="midCat"/>
      </c:valAx>
      <c:valAx>
        <c:axId val="20704212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089694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BMI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LENGTH OF STAY - ICU</c:v>
          </c:tx>
          <c:spPr>
            <a:ln w="19050">
              <a:noFill/>
            </a:ln>
          </c:spPr>
          <c:xVal>
            <c:numRef>
              <c:f>'MH-Raw Data'!$Y$2:$Y$238</c:f>
              <c:numCache>
                <c:formatCode>General</c:formatCode>
                <c:ptCount val="237"/>
                <c:pt idx="0">
                  <c:v>19.218749999999996</c:v>
                </c:pt>
                <c:pt idx="1">
                  <c:v>17.065556711758582</c:v>
                </c:pt>
                <c:pt idx="2">
                  <c:v>17.325996430696019</c:v>
                </c:pt>
                <c:pt idx="3">
                  <c:v>26.729927495071667</c:v>
                </c:pt>
                <c:pt idx="4">
                  <c:v>18.938775510204081</c:v>
                </c:pt>
                <c:pt idx="5">
                  <c:v>22.95918367346939</c:v>
                </c:pt>
                <c:pt idx="6">
                  <c:v>20.761245674740486</c:v>
                </c:pt>
                <c:pt idx="7">
                  <c:v>16.284949434860202</c:v>
                </c:pt>
                <c:pt idx="8">
                  <c:v>23.781212841854934</c:v>
                </c:pt>
                <c:pt idx="9">
                  <c:v>25.012244897959182</c:v>
                </c:pt>
                <c:pt idx="10">
                  <c:v>22.145328719723185</c:v>
                </c:pt>
                <c:pt idx="11">
                  <c:v>21.928862769176792</c:v>
                </c:pt>
                <c:pt idx="12">
                  <c:v>26.225895316804412</c:v>
                </c:pt>
                <c:pt idx="13">
                  <c:v>19.841269841269845</c:v>
                </c:pt>
                <c:pt idx="14">
                  <c:v>33.710093198492963</c:v>
                </c:pt>
                <c:pt idx="15">
                  <c:v>29.515938606847698</c:v>
                </c:pt>
                <c:pt idx="16">
                  <c:v>33.163265306122454</c:v>
                </c:pt>
                <c:pt idx="17">
                  <c:v>20.888888888888889</c:v>
                </c:pt>
                <c:pt idx="18">
                  <c:v>22.71498107084911</c:v>
                </c:pt>
                <c:pt idx="19">
                  <c:v>23.046874999999996</c:v>
                </c:pt>
                <c:pt idx="20">
                  <c:v>23.601277245592115</c:v>
                </c:pt>
                <c:pt idx="21">
                  <c:v>28.906249999999993</c:v>
                </c:pt>
                <c:pt idx="22">
                  <c:v>24.506489994591675</c:v>
                </c:pt>
                <c:pt idx="23">
                  <c:v>24.034609838166958</c:v>
                </c:pt>
                <c:pt idx="24">
                  <c:v>22.060353798126947</c:v>
                </c:pt>
                <c:pt idx="25">
                  <c:v>23.700655387898184</c:v>
                </c:pt>
                <c:pt idx="26">
                  <c:v>15.086505190311421</c:v>
                </c:pt>
                <c:pt idx="27">
                  <c:v>24.999145036079479</c:v>
                </c:pt>
                <c:pt idx="28">
                  <c:v>25.59373706198954</c:v>
                </c:pt>
                <c:pt idx="29">
                  <c:v>21.007667798746546</c:v>
                </c:pt>
                <c:pt idx="30">
                  <c:v>20.964360587002094</c:v>
                </c:pt>
                <c:pt idx="31">
                  <c:v>22.959087658549439</c:v>
                </c:pt>
                <c:pt idx="32">
                  <c:v>22.491349480968861</c:v>
                </c:pt>
                <c:pt idx="33">
                  <c:v>15.138408304498267</c:v>
                </c:pt>
                <c:pt idx="34">
                  <c:v>23.437499999999996</c:v>
                </c:pt>
                <c:pt idx="35">
                  <c:v>12.9757785467128</c:v>
                </c:pt>
                <c:pt idx="36">
                  <c:v>26.061679307694877</c:v>
                </c:pt>
                <c:pt idx="37">
                  <c:v>22.481329065691202</c:v>
                </c:pt>
                <c:pt idx="38">
                  <c:v>31.633714880332981</c:v>
                </c:pt>
                <c:pt idx="39">
                  <c:v>20.43816558499767</c:v>
                </c:pt>
                <c:pt idx="40">
                  <c:v>24.337479718766904</c:v>
                </c:pt>
                <c:pt idx="41">
                  <c:v>28.515624999999993</c:v>
                </c:pt>
                <c:pt idx="42">
                  <c:v>30.980886368410005</c:v>
                </c:pt>
                <c:pt idx="43">
                  <c:v>27.055150884495315</c:v>
                </c:pt>
                <c:pt idx="44">
                  <c:v>13.84083044982699</c:v>
                </c:pt>
                <c:pt idx="45">
                  <c:v>19.227687870533565</c:v>
                </c:pt>
                <c:pt idx="46">
                  <c:v>32.893331624588832</c:v>
                </c:pt>
                <c:pt idx="47">
                  <c:v>25.910684346898332</c:v>
                </c:pt>
                <c:pt idx="48">
                  <c:v>22.600262984878366</c:v>
                </c:pt>
                <c:pt idx="49">
                  <c:v>11.478420569329659</c:v>
                </c:pt>
                <c:pt idx="50">
                  <c:v>29.357521924046825</c:v>
                </c:pt>
                <c:pt idx="51">
                  <c:v>21.338210638622158</c:v>
                </c:pt>
                <c:pt idx="52">
                  <c:v>21.874999999999996</c:v>
                </c:pt>
                <c:pt idx="53">
                  <c:v>25.63691716071142</c:v>
                </c:pt>
                <c:pt idx="54">
                  <c:v>23.337684427040067</c:v>
                </c:pt>
                <c:pt idx="55">
                  <c:v>20.322252866889244</c:v>
                </c:pt>
                <c:pt idx="56">
                  <c:v>16.262975778546714</c:v>
                </c:pt>
                <c:pt idx="57">
                  <c:v>14.6484375</c:v>
                </c:pt>
                <c:pt idx="58">
                  <c:v>14.413765145714157</c:v>
                </c:pt>
                <c:pt idx="59">
                  <c:v>12.254249027651978</c:v>
                </c:pt>
                <c:pt idx="60">
                  <c:v>22.071077879374805</c:v>
                </c:pt>
                <c:pt idx="61">
                  <c:v>16.595335837191019</c:v>
                </c:pt>
                <c:pt idx="62">
                  <c:v>12.437107807111763</c:v>
                </c:pt>
                <c:pt idx="63">
                  <c:v>17.857142857142861</c:v>
                </c:pt>
                <c:pt idx="64">
                  <c:v>13.265306122448981</c:v>
                </c:pt>
                <c:pt idx="65">
                  <c:v>13.605442176870747</c:v>
                </c:pt>
                <c:pt idx="66">
                  <c:v>29.154518950437321</c:v>
                </c:pt>
                <c:pt idx="67">
                  <c:v>21.786492374727668</c:v>
                </c:pt>
                <c:pt idx="68">
                  <c:v>17.993079584775089</c:v>
                </c:pt>
                <c:pt idx="69">
                  <c:v>13.922922699933167</c:v>
                </c:pt>
                <c:pt idx="70">
                  <c:v>13.020833333333334</c:v>
                </c:pt>
                <c:pt idx="71">
                  <c:v>10.957703265395574</c:v>
                </c:pt>
                <c:pt idx="72">
                  <c:v>22.071077879374805</c:v>
                </c:pt>
                <c:pt idx="73">
                  <c:v>16.595335837191019</c:v>
                </c:pt>
                <c:pt idx="74">
                  <c:v>12.437107807111763</c:v>
                </c:pt>
                <c:pt idx="75">
                  <c:v>13.605442176870747</c:v>
                </c:pt>
                <c:pt idx="76">
                  <c:v>29.154518950437321</c:v>
                </c:pt>
                <c:pt idx="77">
                  <c:v>18.424036281179141</c:v>
                </c:pt>
                <c:pt idx="78">
                  <c:v>13.922922699933167</c:v>
                </c:pt>
                <c:pt idx="79">
                  <c:v>13.020833333333334</c:v>
                </c:pt>
                <c:pt idx="80">
                  <c:v>10.957703265395574</c:v>
                </c:pt>
                <c:pt idx="81">
                  <c:v>25.383491599707817</c:v>
                </c:pt>
                <c:pt idx="82">
                  <c:v>24.776795249690291</c:v>
                </c:pt>
                <c:pt idx="83">
                  <c:v>18.605619146722162</c:v>
                </c:pt>
                <c:pt idx="84">
                  <c:v>15.389350569405973</c:v>
                </c:pt>
                <c:pt idx="85">
                  <c:v>20.5456936226167</c:v>
                </c:pt>
                <c:pt idx="86">
                  <c:v>17.851646660510927</c:v>
                </c:pt>
                <c:pt idx="87">
                  <c:v>15.210924824229314</c:v>
                </c:pt>
                <c:pt idx="88">
                  <c:v>13.777777777777779</c:v>
                </c:pt>
                <c:pt idx="89">
                  <c:v>13.71742112482853</c:v>
                </c:pt>
                <c:pt idx="90">
                  <c:v>16.08977825851812</c:v>
                </c:pt>
                <c:pt idx="91">
                  <c:v>17.993079584775089</c:v>
                </c:pt>
                <c:pt idx="92">
                  <c:v>13.491124260355029</c:v>
                </c:pt>
                <c:pt idx="93">
                  <c:v>17.898022892819977</c:v>
                </c:pt>
                <c:pt idx="94">
                  <c:v>11.160714285714285</c:v>
                </c:pt>
                <c:pt idx="95">
                  <c:v>19.835162956123252</c:v>
                </c:pt>
                <c:pt idx="96">
                  <c:v>23.309053069719038</c:v>
                </c:pt>
                <c:pt idx="97">
                  <c:v>13.124999999999998</c:v>
                </c:pt>
                <c:pt idx="98">
                  <c:v>20.177148524332274</c:v>
                </c:pt>
                <c:pt idx="99">
                  <c:v>19.217451523545705</c:v>
                </c:pt>
                <c:pt idx="100">
                  <c:v>14.32708428593202</c:v>
                </c:pt>
                <c:pt idx="101">
                  <c:v>10.1318359375</c:v>
                </c:pt>
                <c:pt idx="102">
                  <c:v>18.261504747991236</c:v>
                </c:pt>
                <c:pt idx="103">
                  <c:v>17.174586776859506</c:v>
                </c:pt>
                <c:pt idx="104">
                  <c:v>19.183190505217112</c:v>
                </c:pt>
                <c:pt idx="105">
                  <c:v>17.745844875346261</c:v>
                </c:pt>
                <c:pt idx="106">
                  <c:v>17.709563164108619</c:v>
                </c:pt>
                <c:pt idx="107">
                  <c:v>24.234110653863738</c:v>
                </c:pt>
                <c:pt idx="108">
                  <c:v>14.061943752224989</c:v>
                </c:pt>
                <c:pt idx="109">
                  <c:v>12.140131807145334</c:v>
                </c:pt>
                <c:pt idx="110">
                  <c:v>17.531044558071585</c:v>
                </c:pt>
                <c:pt idx="111">
                  <c:v>13.4593572778828</c:v>
                </c:pt>
                <c:pt idx="112">
                  <c:v>24.341758286340216</c:v>
                </c:pt>
                <c:pt idx="113">
                  <c:v>9.7202935925411627</c:v>
                </c:pt>
                <c:pt idx="114">
                  <c:v>17.715419501133791</c:v>
                </c:pt>
                <c:pt idx="115">
                  <c:v>15.622618503276936</c:v>
                </c:pt>
                <c:pt idx="116">
                  <c:v>16.034985422740526</c:v>
                </c:pt>
                <c:pt idx="117">
                  <c:v>13.84083044982699</c:v>
                </c:pt>
                <c:pt idx="118">
                  <c:v>22.67573696145125</c:v>
                </c:pt>
                <c:pt idx="119">
                  <c:v>17.008820853605474</c:v>
                </c:pt>
                <c:pt idx="120">
                  <c:v>13.003141208269415</c:v>
                </c:pt>
                <c:pt idx="121">
                  <c:v>15.202530354045507</c:v>
                </c:pt>
                <c:pt idx="122">
                  <c:v>20.084224165856821</c:v>
                </c:pt>
                <c:pt idx="123">
                  <c:v>25.098855359001035</c:v>
                </c:pt>
                <c:pt idx="124">
                  <c:v>12.927319735708132</c:v>
                </c:pt>
                <c:pt idx="125">
                  <c:v>14.59357277882798</c:v>
                </c:pt>
                <c:pt idx="126">
                  <c:v>15.507812499999998</c:v>
                </c:pt>
                <c:pt idx="127">
                  <c:v>14.062499999999996</c:v>
                </c:pt>
                <c:pt idx="128">
                  <c:v>17.203575645134087</c:v>
                </c:pt>
                <c:pt idx="129">
                  <c:v>16.937031879257784</c:v>
                </c:pt>
                <c:pt idx="130">
                  <c:v>14.20990307442656</c:v>
                </c:pt>
                <c:pt idx="131">
                  <c:v>12.481025468038457</c:v>
                </c:pt>
                <c:pt idx="132">
                  <c:v>14.875283446712016</c:v>
                </c:pt>
                <c:pt idx="133">
                  <c:v>13.605442176870747</c:v>
                </c:pt>
                <c:pt idx="134">
                  <c:v>13.206026412052825</c:v>
                </c:pt>
                <c:pt idx="135">
                  <c:v>11.319444444444445</c:v>
                </c:pt>
                <c:pt idx="136">
                  <c:v>23.437499999999996</c:v>
                </c:pt>
                <c:pt idx="137">
                  <c:v>15.4320987654321</c:v>
                </c:pt>
                <c:pt idx="138">
                  <c:v>15.400624349635795</c:v>
                </c:pt>
                <c:pt idx="139">
                  <c:v>12.5</c:v>
                </c:pt>
                <c:pt idx="140">
                  <c:v>13.01775147928994</c:v>
                </c:pt>
                <c:pt idx="141">
                  <c:v>14.668367346938773</c:v>
                </c:pt>
                <c:pt idx="142">
                  <c:v>14.705882352941174</c:v>
                </c:pt>
                <c:pt idx="143">
                  <c:v>15.117157974300831</c:v>
                </c:pt>
                <c:pt idx="144">
                  <c:v>13.52082206598161</c:v>
                </c:pt>
                <c:pt idx="145">
                  <c:v>15.015015015015013</c:v>
                </c:pt>
                <c:pt idx="146">
                  <c:v>12.036023903711808</c:v>
                </c:pt>
                <c:pt idx="147">
                  <c:v>13.311788242536167</c:v>
                </c:pt>
                <c:pt idx="148">
                  <c:v>13.041903151793262</c:v>
                </c:pt>
                <c:pt idx="149">
                  <c:v>11.661807580174928</c:v>
                </c:pt>
                <c:pt idx="150">
                  <c:v>14.452537865649207</c:v>
                </c:pt>
                <c:pt idx="151">
                  <c:v>14.464168310322156</c:v>
                </c:pt>
                <c:pt idx="152">
                  <c:v>15.304560759106215</c:v>
                </c:pt>
                <c:pt idx="153">
                  <c:v>9.9753086419753085</c:v>
                </c:pt>
                <c:pt idx="154">
                  <c:v>26.763787721123826</c:v>
                </c:pt>
                <c:pt idx="155">
                  <c:v>13.90532544378698</c:v>
                </c:pt>
                <c:pt idx="156">
                  <c:v>13.465681748230226</c:v>
                </c:pt>
                <c:pt idx="157">
                  <c:v>13.605442176870747</c:v>
                </c:pt>
                <c:pt idx="158">
                  <c:v>14.744351961950059</c:v>
                </c:pt>
                <c:pt idx="159">
                  <c:v>20.342797783933516</c:v>
                </c:pt>
                <c:pt idx="160">
                  <c:v>23.165239969167107</c:v>
                </c:pt>
                <c:pt idx="161">
                  <c:v>21.773842357381334</c:v>
                </c:pt>
                <c:pt idx="162">
                  <c:v>23.270823622216646</c:v>
                </c:pt>
                <c:pt idx="163">
                  <c:v>19.380668934240365</c:v>
                </c:pt>
                <c:pt idx="164">
                  <c:v>18.314255983350673</c:v>
                </c:pt>
                <c:pt idx="165">
                  <c:v>13.437248051599033</c:v>
                </c:pt>
                <c:pt idx="166">
                  <c:v>17.165814463111762</c:v>
                </c:pt>
                <c:pt idx="167">
                  <c:v>22.782585181179019</c:v>
                </c:pt>
                <c:pt idx="168">
                  <c:v>13.420334120042575</c:v>
                </c:pt>
                <c:pt idx="169">
                  <c:v>16.617969320672024</c:v>
                </c:pt>
                <c:pt idx="170">
                  <c:v>24.218749999999996</c:v>
                </c:pt>
                <c:pt idx="171">
                  <c:v>13.740256308627295</c:v>
                </c:pt>
                <c:pt idx="172">
                  <c:v>22.600262984878366</c:v>
                </c:pt>
                <c:pt idx="173">
                  <c:v>11.386574193882305</c:v>
                </c:pt>
                <c:pt idx="174">
                  <c:v>24.888888888888889</c:v>
                </c:pt>
                <c:pt idx="175">
                  <c:v>10.78971533516988</c:v>
                </c:pt>
                <c:pt idx="176">
                  <c:v>15.474784955304438</c:v>
                </c:pt>
                <c:pt idx="177">
                  <c:v>14.852071005917159</c:v>
                </c:pt>
                <c:pt idx="178">
                  <c:v>12.268135904499541</c:v>
                </c:pt>
                <c:pt idx="179">
                  <c:v>29.97245179063361</c:v>
                </c:pt>
                <c:pt idx="180">
                  <c:v>28.400547963513649</c:v>
                </c:pt>
                <c:pt idx="181">
                  <c:v>16.141528925619834</c:v>
                </c:pt>
                <c:pt idx="182">
                  <c:v>15.967484395412978</c:v>
                </c:pt>
                <c:pt idx="183">
                  <c:v>20.957274202271499</c:v>
                </c:pt>
                <c:pt idx="184">
                  <c:v>27.112497891718672</c:v>
                </c:pt>
                <c:pt idx="185">
                  <c:v>15.996085663743461</c:v>
                </c:pt>
                <c:pt idx="186">
                  <c:v>21.745304069130594</c:v>
                </c:pt>
                <c:pt idx="187">
                  <c:v>13.437499999999996</c:v>
                </c:pt>
                <c:pt idx="188">
                  <c:v>11.574074074074074</c:v>
                </c:pt>
                <c:pt idx="189">
                  <c:v>18.080210387902692</c:v>
                </c:pt>
                <c:pt idx="190">
                  <c:v>13.223140495867767</c:v>
                </c:pt>
                <c:pt idx="191">
                  <c:v>12.5732421875</c:v>
                </c:pt>
                <c:pt idx="192">
                  <c:v>15.026296018031555</c:v>
                </c:pt>
                <c:pt idx="193">
                  <c:v>14.422210203713718</c:v>
                </c:pt>
                <c:pt idx="194">
                  <c:v>14.062499999999996</c:v>
                </c:pt>
                <c:pt idx="195">
                  <c:v>15.157048940832727</c:v>
                </c:pt>
                <c:pt idx="196">
                  <c:v>13.605442176870747</c:v>
                </c:pt>
                <c:pt idx="197">
                  <c:v>14.785506039150354</c:v>
                </c:pt>
                <c:pt idx="198">
                  <c:v>19.140624999999996</c:v>
                </c:pt>
                <c:pt idx="199">
                  <c:v>18.467220683287167</c:v>
                </c:pt>
                <c:pt idx="200">
                  <c:v>10.864644635581712</c:v>
                </c:pt>
                <c:pt idx="201">
                  <c:v>15</c:v>
                </c:pt>
                <c:pt idx="202">
                  <c:v>15.943458251150556</c:v>
                </c:pt>
                <c:pt idx="203">
                  <c:v>27.309968138370508</c:v>
                </c:pt>
                <c:pt idx="204">
                  <c:v>27.343749999999996</c:v>
                </c:pt>
                <c:pt idx="205">
                  <c:v>12.356919875130073</c:v>
                </c:pt>
                <c:pt idx="206">
                  <c:v>25.88757396449704</c:v>
                </c:pt>
                <c:pt idx="207">
                  <c:v>20.824656393169516</c:v>
                </c:pt>
                <c:pt idx="208">
                  <c:v>20.408163265306126</c:v>
                </c:pt>
                <c:pt idx="209">
                  <c:v>29.96314693158147</c:v>
                </c:pt>
                <c:pt idx="210">
                  <c:v>22.77318640955005</c:v>
                </c:pt>
                <c:pt idx="211">
                  <c:v>18.746995673770225</c:v>
                </c:pt>
                <c:pt idx="212">
                  <c:v>16.423650056080753</c:v>
                </c:pt>
                <c:pt idx="213">
                  <c:v>10.387811634349031</c:v>
                </c:pt>
                <c:pt idx="214">
                  <c:v>20.449137418203453</c:v>
                </c:pt>
                <c:pt idx="215">
                  <c:v>13.200183654729107</c:v>
                </c:pt>
                <c:pt idx="216">
                  <c:v>26.546698393813212</c:v>
                </c:pt>
                <c:pt idx="217">
                  <c:v>15.241579027587255</c:v>
                </c:pt>
                <c:pt idx="218">
                  <c:v>11.0803324099723</c:v>
                </c:pt>
                <c:pt idx="219">
                  <c:v>11.176857330703486</c:v>
                </c:pt>
                <c:pt idx="220">
                  <c:v>18.641041797941611</c:v>
                </c:pt>
                <c:pt idx="221">
                  <c:v>30.546874999999996</c:v>
                </c:pt>
                <c:pt idx="222">
                  <c:v>25.676974843775028</c:v>
                </c:pt>
                <c:pt idx="223">
                  <c:v>17.065556711758582</c:v>
                </c:pt>
                <c:pt idx="224">
                  <c:v>16.847468770545692</c:v>
                </c:pt>
                <c:pt idx="225">
                  <c:v>17.993079584775089</c:v>
                </c:pt>
                <c:pt idx="226">
                  <c:v>11.733333333333333</c:v>
                </c:pt>
                <c:pt idx="227">
                  <c:v>18.590124925639504</c:v>
                </c:pt>
                <c:pt idx="228">
                  <c:v>15.009575073753949</c:v>
                </c:pt>
                <c:pt idx="229">
                  <c:v>12.137316862970412</c:v>
                </c:pt>
                <c:pt idx="230">
                  <c:v>20.576131687242793</c:v>
                </c:pt>
                <c:pt idx="231">
                  <c:v>22.77318640955005</c:v>
                </c:pt>
                <c:pt idx="232">
                  <c:v>22.275309917355372</c:v>
                </c:pt>
                <c:pt idx="233">
                  <c:v>22.546576480360741</c:v>
                </c:pt>
                <c:pt idx="234">
                  <c:v>22.942130453700404</c:v>
                </c:pt>
                <c:pt idx="235">
                  <c:v>23.875114784205696</c:v>
                </c:pt>
                <c:pt idx="236">
                  <c:v>21.913580246913579</c:v>
                </c:pt>
              </c:numCache>
            </c:numRef>
          </c:xVal>
          <c:yVal>
            <c:numRef>
              <c:f>'MH-Raw Data'!$U$2:$U$238</c:f>
              <c:numCache>
                <c:formatCode>General</c:formatCode>
                <c:ptCount val="237"/>
                <c:pt idx="0">
                  <c:v>12</c:v>
                </c:pt>
                <c:pt idx="1">
                  <c:v>20</c:v>
                </c:pt>
                <c:pt idx="2">
                  <c:v>9</c:v>
                </c:pt>
                <c:pt idx="3">
                  <c:v>13</c:v>
                </c:pt>
                <c:pt idx="4">
                  <c:v>12</c:v>
                </c:pt>
                <c:pt idx="5">
                  <c:v>9</c:v>
                </c:pt>
                <c:pt idx="6">
                  <c:v>15</c:v>
                </c:pt>
                <c:pt idx="7">
                  <c:v>11</c:v>
                </c:pt>
                <c:pt idx="8">
                  <c:v>9</c:v>
                </c:pt>
                <c:pt idx="9">
                  <c:v>4</c:v>
                </c:pt>
                <c:pt idx="10">
                  <c:v>10</c:v>
                </c:pt>
                <c:pt idx="11">
                  <c:v>22</c:v>
                </c:pt>
                <c:pt idx="12">
                  <c:v>10</c:v>
                </c:pt>
                <c:pt idx="13">
                  <c:v>10</c:v>
                </c:pt>
                <c:pt idx="14">
                  <c:v>16</c:v>
                </c:pt>
                <c:pt idx="15">
                  <c:v>4</c:v>
                </c:pt>
                <c:pt idx="16">
                  <c:v>12</c:v>
                </c:pt>
                <c:pt idx="17">
                  <c:v>5</c:v>
                </c:pt>
                <c:pt idx="18">
                  <c:v>13</c:v>
                </c:pt>
                <c:pt idx="19">
                  <c:v>2</c:v>
                </c:pt>
                <c:pt idx="20">
                  <c:v>10</c:v>
                </c:pt>
                <c:pt idx="21">
                  <c:v>8</c:v>
                </c:pt>
                <c:pt idx="22">
                  <c:v>6</c:v>
                </c:pt>
                <c:pt idx="23">
                  <c:v>9</c:v>
                </c:pt>
                <c:pt idx="24">
                  <c:v>11</c:v>
                </c:pt>
                <c:pt idx="25">
                  <c:v>9</c:v>
                </c:pt>
                <c:pt idx="26">
                  <c:v>10</c:v>
                </c:pt>
                <c:pt idx="27">
                  <c:v>6</c:v>
                </c:pt>
                <c:pt idx="28">
                  <c:v>9</c:v>
                </c:pt>
                <c:pt idx="29">
                  <c:v>5</c:v>
                </c:pt>
                <c:pt idx="30">
                  <c:v>4</c:v>
                </c:pt>
                <c:pt idx="31">
                  <c:v>4</c:v>
                </c:pt>
                <c:pt idx="32">
                  <c:v>11</c:v>
                </c:pt>
                <c:pt idx="33">
                  <c:v>12</c:v>
                </c:pt>
                <c:pt idx="34">
                  <c:v>5</c:v>
                </c:pt>
                <c:pt idx="35">
                  <c:v>30</c:v>
                </c:pt>
                <c:pt idx="36">
                  <c:v>5</c:v>
                </c:pt>
                <c:pt idx="37">
                  <c:v>5</c:v>
                </c:pt>
                <c:pt idx="38">
                  <c:v>1</c:v>
                </c:pt>
                <c:pt idx="39">
                  <c:v>4</c:v>
                </c:pt>
                <c:pt idx="40">
                  <c:v>1</c:v>
                </c:pt>
                <c:pt idx="41">
                  <c:v>6</c:v>
                </c:pt>
                <c:pt idx="42">
                  <c:v>2</c:v>
                </c:pt>
                <c:pt idx="43">
                  <c:v>3</c:v>
                </c:pt>
                <c:pt idx="44">
                  <c:v>2</c:v>
                </c:pt>
                <c:pt idx="45">
                  <c:v>4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6</c:v>
                </c:pt>
                <c:pt idx="50">
                  <c:v>1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1</c:v>
                </c:pt>
                <c:pt idx="57">
                  <c:v>3</c:v>
                </c:pt>
                <c:pt idx="58">
                  <c:v>2</c:v>
                </c:pt>
                <c:pt idx="59">
                  <c:v>1</c:v>
                </c:pt>
                <c:pt idx="60">
                  <c:v>3</c:v>
                </c:pt>
                <c:pt idx="61">
                  <c:v>2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3</c:v>
                </c:pt>
                <c:pt idx="73">
                  <c:v>2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4</c:v>
                </c:pt>
                <c:pt idx="82">
                  <c:v>3</c:v>
                </c:pt>
                <c:pt idx="83">
                  <c:v>5</c:v>
                </c:pt>
                <c:pt idx="84">
                  <c:v>4</c:v>
                </c:pt>
                <c:pt idx="85">
                  <c:v>2</c:v>
                </c:pt>
                <c:pt idx="86">
                  <c:v>12</c:v>
                </c:pt>
                <c:pt idx="87">
                  <c:v>5</c:v>
                </c:pt>
                <c:pt idx="88">
                  <c:v>2</c:v>
                </c:pt>
                <c:pt idx="89">
                  <c:v>1</c:v>
                </c:pt>
                <c:pt idx="90">
                  <c:v>2</c:v>
                </c:pt>
                <c:pt idx="91">
                  <c:v>3</c:v>
                </c:pt>
                <c:pt idx="92">
                  <c:v>15</c:v>
                </c:pt>
                <c:pt idx="93">
                  <c:v>2</c:v>
                </c:pt>
                <c:pt idx="94">
                  <c:v>4</c:v>
                </c:pt>
                <c:pt idx="95">
                  <c:v>1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4</c:v>
                </c:pt>
                <c:pt idx="100">
                  <c:v>2</c:v>
                </c:pt>
                <c:pt idx="101">
                  <c:v>2</c:v>
                </c:pt>
                <c:pt idx="102">
                  <c:v>4</c:v>
                </c:pt>
                <c:pt idx="103">
                  <c:v>2</c:v>
                </c:pt>
                <c:pt idx="104">
                  <c:v>1</c:v>
                </c:pt>
                <c:pt idx="105">
                  <c:v>3</c:v>
                </c:pt>
                <c:pt idx="106">
                  <c:v>2</c:v>
                </c:pt>
                <c:pt idx="107">
                  <c:v>1</c:v>
                </c:pt>
                <c:pt idx="108">
                  <c:v>1</c:v>
                </c:pt>
                <c:pt idx="109">
                  <c:v>2</c:v>
                </c:pt>
                <c:pt idx="110">
                  <c:v>5</c:v>
                </c:pt>
                <c:pt idx="111">
                  <c:v>2</c:v>
                </c:pt>
                <c:pt idx="112">
                  <c:v>2</c:v>
                </c:pt>
                <c:pt idx="113">
                  <c:v>3</c:v>
                </c:pt>
                <c:pt idx="114">
                  <c:v>1</c:v>
                </c:pt>
                <c:pt idx="115">
                  <c:v>2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1</c:v>
                </c:pt>
                <c:pt idx="120">
                  <c:v>1</c:v>
                </c:pt>
                <c:pt idx="121">
                  <c:v>3</c:v>
                </c:pt>
                <c:pt idx="122">
                  <c:v>2</c:v>
                </c:pt>
                <c:pt idx="123">
                  <c:v>1</c:v>
                </c:pt>
                <c:pt idx="124">
                  <c:v>2</c:v>
                </c:pt>
                <c:pt idx="125">
                  <c:v>2</c:v>
                </c:pt>
                <c:pt idx="126">
                  <c:v>3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2</c:v>
                </c:pt>
                <c:pt idx="131">
                  <c:v>2</c:v>
                </c:pt>
                <c:pt idx="132">
                  <c:v>1</c:v>
                </c:pt>
                <c:pt idx="133">
                  <c:v>1</c:v>
                </c:pt>
                <c:pt idx="134">
                  <c:v>2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2</c:v>
                </c:pt>
                <c:pt idx="139">
                  <c:v>1</c:v>
                </c:pt>
                <c:pt idx="140">
                  <c:v>2</c:v>
                </c:pt>
                <c:pt idx="141">
                  <c:v>1</c:v>
                </c:pt>
                <c:pt idx="142">
                  <c:v>2</c:v>
                </c:pt>
                <c:pt idx="143">
                  <c:v>1</c:v>
                </c:pt>
                <c:pt idx="144">
                  <c:v>0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2</c:v>
                </c:pt>
                <c:pt idx="155">
                  <c:v>0</c:v>
                </c:pt>
                <c:pt idx="156">
                  <c:v>2</c:v>
                </c:pt>
                <c:pt idx="157">
                  <c:v>6</c:v>
                </c:pt>
                <c:pt idx="158">
                  <c:v>3</c:v>
                </c:pt>
                <c:pt idx="159">
                  <c:v>2</c:v>
                </c:pt>
                <c:pt idx="160">
                  <c:v>6</c:v>
                </c:pt>
                <c:pt idx="161">
                  <c:v>2</c:v>
                </c:pt>
                <c:pt idx="162">
                  <c:v>8</c:v>
                </c:pt>
                <c:pt idx="163">
                  <c:v>3</c:v>
                </c:pt>
                <c:pt idx="164">
                  <c:v>2</c:v>
                </c:pt>
                <c:pt idx="165">
                  <c:v>3</c:v>
                </c:pt>
                <c:pt idx="166">
                  <c:v>1</c:v>
                </c:pt>
                <c:pt idx="167">
                  <c:v>8</c:v>
                </c:pt>
                <c:pt idx="168">
                  <c:v>2</c:v>
                </c:pt>
                <c:pt idx="169">
                  <c:v>1</c:v>
                </c:pt>
                <c:pt idx="170">
                  <c:v>6</c:v>
                </c:pt>
                <c:pt idx="171">
                  <c:v>5</c:v>
                </c:pt>
                <c:pt idx="172">
                  <c:v>1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1</c:v>
                </c:pt>
                <c:pt idx="177">
                  <c:v>1</c:v>
                </c:pt>
                <c:pt idx="178">
                  <c:v>3</c:v>
                </c:pt>
                <c:pt idx="179">
                  <c:v>4</c:v>
                </c:pt>
                <c:pt idx="180">
                  <c:v>4</c:v>
                </c:pt>
                <c:pt idx="181">
                  <c:v>1</c:v>
                </c:pt>
                <c:pt idx="182">
                  <c:v>1</c:v>
                </c:pt>
                <c:pt idx="183">
                  <c:v>2</c:v>
                </c:pt>
                <c:pt idx="184">
                  <c:v>1</c:v>
                </c:pt>
                <c:pt idx="185">
                  <c:v>2</c:v>
                </c:pt>
                <c:pt idx="186">
                  <c:v>1</c:v>
                </c:pt>
                <c:pt idx="187">
                  <c:v>1</c:v>
                </c:pt>
                <c:pt idx="188">
                  <c:v>2</c:v>
                </c:pt>
                <c:pt idx="189">
                  <c:v>5</c:v>
                </c:pt>
                <c:pt idx="190">
                  <c:v>3</c:v>
                </c:pt>
                <c:pt idx="191">
                  <c:v>2</c:v>
                </c:pt>
                <c:pt idx="192">
                  <c:v>1</c:v>
                </c:pt>
                <c:pt idx="193">
                  <c:v>2</c:v>
                </c:pt>
                <c:pt idx="194">
                  <c:v>1</c:v>
                </c:pt>
                <c:pt idx="195">
                  <c:v>2</c:v>
                </c:pt>
                <c:pt idx="196">
                  <c:v>2</c:v>
                </c:pt>
                <c:pt idx="197">
                  <c:v>1</c:v>
                </c:pt>
                <c:pt idx="198">
                  <c:v>1</c:v>
                </c:pt>
                <c:pt idx="199">
                  <c:v>2</c:v>
                </c:pt>
                <c:pt idx="200">
                  <c:v>1</c:v>
                </c:pt>
                <c:pt idx="201">
                  <c:v>2</c:v>
                </c:pt>
                <c:pt idx="202">
                  <c:v>1</c:v>
                </c:pt>
                <c:pt idx="203">
                  <c:v>5</c:v>
                </c:pt>
                <c:pt idx="204">
                  <c:v>2</c:v>
                </c:pt>
                <c:pt idx="205">
                  <c:v>3</c:v>
                </c:pt>
                <c:pt idx="206">
                  <c:v>2</c:v>
                </c:pt>
                <c:pt idx="207">
                  <c:v>1</c:v>
                </c:pt>
                <c:pt idx="208">
                  <c:v>3</c:v>
                </c:pt>
                <c:pt idx="209">
                  <c:v>3</c:v>
                </c:pt>
                <c:pt idx="210">
                  <c:v>1</c:v>
                </c:pt>
                <c:pt idx="211">
                  <c:v>2</c:v>
                </c:pt>
                <c:pt idx="212">
                  <c:v>2</c:v>
                </c:pt>
                <c:pt idx="213">
                  <c:v>3</c:v>
                </c:pt>
                <c:pt idx="214">
                  <c:v>3</c:v>
                </c:pt>
                <c:pt idx="215">
                  <c:v>1</c:v>
                </c:pt>
                <c:pt idx="216">
                  <c:v>5</c:v>
                </c:pt>
                <c:pt idx="217">
                  <c:v>2</c:v>
                </c:pt>
                <c:pt idx="218">
                  <c:v>2</c:v>
                </c:pt>
                <c:pt idx="219">
                  <c:v>1</c:v>
                </c:pt>
                <c:pt idx="220">
                  <c:v>0</c:v>
                </c:pt>
                <c:pt idx="221">
                  <c:v>3</c:v>
                </c:pt>
                <c:pt idx="222">
                  <c:v>5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1</c:v>
                </c:pt>
                <c:pt idx="227">
                  <c:v>2</c:v>
                </c:pt>
                <c:pt idx="228">
                  <c:v>2</c:v>
                </c:pt>
                <c:pt idx="229">
                  <c:v>1</c:v>
                </c:pt>
                <c:pt idx="230">
                  <c:v>4</c:v>
                </c:pt>
                <c:pt idx="231">
                  <c:v>3</c:v>
                </c:pt>
                <c:pt idx="232">
                  <c:v>3</c:v>
                </c:pt>
                <c:pt idx="233">
                  <c:v>2</c:v>
                </c:pt>
                <c:pt idx="234">
                  <c:v>5</c:v>
                </c:pt>
                <c:pt idx="235">
                  <c:v>6</c:v>
                </c:pt>
                <c:pt idx="236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701-3A4A-83B9-E96482931805}"/>
            </c:ext>
          </c:extLst>
        </c:ser>
        <c:ser>
          <c:idx val="1"/>
          <c:order val="1"/>
          <c:tx>
            <c:v>Predicted LENGTH OF STAY - ICU</c:v>
          </c:tx>
          <c:spPr>
            <a:ln w="19050">
              <a:noFill/>
            </a:ln>
          </c:spPr>
          <c:xVal>
            <c:numRef>
              <c:f>'MH-Raw Data'!$Y$2:$Y$238</c:f>
              <c:numCache>
                <c:formatCode>General</c:formatCode>
                <c:ptCount val="237"/>
                <c:pt idx="0">
                  <c:v>19.218749999999996</c:v>
                </c:pt>
                <c:pt idx="1">
                  <c:v>17.065556711758582</c:v>
                </c:pt>
                <c:pt idx="2">
                  <c:v>17.325996430696019</c:v>
                </c:pt>
                <c:pt idx="3">
                  <c:v>26.729927495071667</c:v>
                </c:pt>
                <c:pt idx="4">
                  <c:v>18.938775510204081</c:v>
                </c:pt>
                <c:pt idx="5">
                  <c:v>22.95918367346939</c:v>
                </c:pt>
                <c:pt idx="6">
                  <c:v>20.761245674740486</c:v>
                </c:pt>
                <c:pt idx="7">
                  <c:v>16.284949434860202</c:v>
                </c:pt>
                <c:pt idx="8">
                  <c:v>23.781212841854934</c:v>
                </c:pt>
                <c:pt idx="9">
                  <c:v>25.012244897959182</c:v>
                </c:pt>
                <c:pt idx="10">
                  <c:v>22.145328719723185</c:v>
                </c:pt>
                <c:pt idx="11">
                  <c:v>21.928862769176792</c:v>
                </c:pt>
                <c:pt idx="12">
                  <c:v>26.225895316804412</c:v>
                </c:pt>
                <c:pt idx="13">
                  <c:v>19.841269841269845</c:v>
                </c:pt>
                <c:pt idx="14">
                  <c:v>33.710093198492963</c:v>
                </c:pt>
                <c:pt idx="15">
                  <c:v>29.515938606847698</c:v>
                </c:pt>
                <c:pt idx="16">
                  <c:v>33.163265306122454</c:v>
                </c:pt>
                <c:pt idx="17">
                  <c:v>20.888888888888889</c:v>
                </c:pt>
                <c:pt idx="18">
                  <c:v>22.71498107084911</c:v>
                </c:pt>
                <c:pt idx="19">
                  <c:v>23.046874999999996</c:v>
                </c:pt>
                <c:pt idx="20">
                  <c:v>23.601277245592115</c:v>
                </c:pt>
                <c:pt idx="21">
                  <c:v>28.906249999999993</c:v>
                </c:pt>
                <c:pt idx="22">
                  <c:v>24.506489994591675</c:v>
                </c:pt>
                <c:pt idx="23">
                  <c:v>24.034609838166958</c:v>
                </c:pt>
                <c:pt idx="24">
                  <c:v>22.060353798126947</c:v>
                </c:pt>
                <c:pt idx="25">
                  <c:v>23.700655387898184</c:v>
                </c:pt>
                <c:pt idx="26">
                  <c:v>15.086505190311421</c:v>
                </c:pt>
                <c:pt idx="27">
                  <c:v>24.999145036079479</c:v>
                </c:pt>
                <c:pt idx="28">
                  <c:v>25.59373706198954</c:v>
                </c:pt>
                <c:pt idx="29">
                  <c:v>21.007667798746546</c:v>
                </c:pt>
                <c:pt idx="30">
                  <c:v>20.964360587002094</c:v>
                </c:pt>
                <c:pt idx="31">
                  <c:v>22.959087658549439</c:v>
                </c:pt>
                <c:pt idx="32">
                  <c:v>22.491349480968861</c:v>
                </c:pt>
                <c:pt idx="33">
                  <c:v>15.138408304498267</c:v>
                </c:pt>
                <c:pt idx="34">
                  <c:v>23.437499999999996</c:v>
                </c:pt>
                <c:pt idx="35">
                  <c:v>12.9757785467128</c:v>
                </c:pt>
                <c:pt idx="36">
                  <c:v>26.061679307694877</c:v>
                </c:pt>
                <c:pt idx="37">
                  <c:v>22.481329065691202</c:v>
                </c:pt>
                <c:pt idx="38">
                  <c:v>31.633714880332981</c:v>
                </c:pt>
                <c:pt idx="39">
                  <c:v>20.43816558499767</c:v>
                </c:pt>
                <c:pt idx="40">
                  <c:v>24.337479718766904</c:v>
                </c:pt>
                <c:pt idx="41">
                  <c:v>28.515624999999993</c:v>
                </c:pt>
                <c:pt idx="42">
                  <c:v>30.980886368410005</c:v>
                </c:pt>
                <c:pt idx="43">
                  <c:v>27.055150884495315</c:v>
                </c:pt>
                <c:pt idx="44">
                  <c:v>13.84083044982699</c:v>
                </c:pt>
                <c:pt idx="45">
                  <c:v>19.227687870533565</c:v>
                </c:pt>
                <c:pt idx="46">
                  <c:v>32.893331624588832</c:v>
                </c:pt>
                <c:pt idx="47">
                  <c:v>25.910684346898332</c:v>
                </c:pt>
                <c:pt idx="48">
                  <c:v>22.600262984878366</c:v>
                </c:pt>
                <c:pt idx="49">
                  <c:v>11.478420569329659</c:v>
                </c:pt>
                <c:pt idx="50">
                  <c:v>29.357521924046825</c:v>
                </c:pt>
                <c:pt idx="51">
                  <c:v>21.338210638622158</c:v>
                </c:pt>
                <c:pt idx="52">
                  <c:v>21.874999999999996</c:v>
                </c:pt>
                <c:pt idx="53">
                  <c:v>25.63691716071142</c:v>
                </c:pt>
                <c:pt idx="54">
                  <c:v>23.337684427040067</c:v>
                </c:pt>
                <c:pt idx="55">
                  <c:v>20.322252866889244</c:v>
                </c:pt>
                <c:pt idx="56">
                  <c:v>16.262975778546714</c:v>
                </c:pt>
                <c:pt idx="57">
                  <c:v>14.6484375</c:v>
                </c:pt>
                <c:pt idx="58">
                  <c:v>14.413765145714157</c:v>
                </c:pt>
                <c:pt idx="59">
                  <c:v>12.254249027651978</c:v>
                </c:pt>
                <c:pt idx="60">
                  <c:v>22.071077879374805</c:v>
                </c:pt>
                <c:pt idx="61">
                  <c:v>16.595335837191019</c:v>
                </c:pt>
                <c:pt idx="62">
                  <c:v>12.437107807111763</c:v>
                </c:pt>
                <c:pt idx="63">
                  <c:v>17.857142857142861</c:v>
                </c:pt>
                <c:pt idx="64">
                  <c:v>13.265306122448981</c:v>
                </c:pt>
                <c:pt idx="65">
                  <c:v>13.605442176870747</c:v>
                </c:pt>
                <c:pt idx="66">
                  <c:v>29.154518950437321</c:v>
                </c:pt>
                <c:pt idx="67">
                  <c:v>21.786492374727668</c:v>
                </c:pt>
                <c:pt idx="68">
                  <c:v>17.993079584775089</c:v>
                </c:pt>
                <c:pt idx="69">
                  <c:v>13.922922699933167</c:v>
                </c:pt>
                <c:pt idx="70">
                  <c:v>13.020833333333334</c:v>
                </c:pt>
                <c:pt idx="71">
                  <c:v>10.957703265395574</c:v>
                </c:pt>
                <c:pt idx="72">
                  <c:v>22.071077879374805</c:v>
                </c:pt>
                <c:pt idx="73">
                  <c:v>16.595335837191019</c:v>
                </c:pt>
                <c:pt idx="74">
                  <c:v>12.437107807111763</c:v>
                </c:pt>
                <c:pt idx="75">
                  <c:v>13.605442176870747</c:v>
                </c:pt>
                <c:pt idx="76">
                  <c:v>29.154518950437321</c:v>
                </c:pt>
                <c:pt idx="77">
                  <c:v>18.424036281179141</c:v>
                </c:pt>
                <c:pt idx="78">
                  <c:v>13.922922699933167</c:v>
                </c:pt>
                <c:pt idx="79">
                  <c:v>13.020833333333334</c:v>
                </c:pt>
                <c:pt idx="80">
                  <c:v>10.957703265395574</c:v>
                </c:pt>
                <c:pt idx="81">
                  <c:v>25.383491599707817</c:v>
                </c:pt>
                <c:pt idx="82">
                  <c:v>24.776795249690291</c:v>
                </c:pt>
                <c:pt idx="83">
                  <c:v>18.605619146722162</c:v>
                </c:pt>
                <c:pt idx="84">
                  <c:v>15.389350569405973</c:v>
                </c:pt>
                <c:pt idx="85">
                  <c:v>20.5456936226167</c:v>
                </c:pt>
                <c:pt idx="86">
                  <c:v>17.851646660510927</c:v>
                </c:pt>
                <c:pt idx="87">
                  <c:v>15.210924824229314</c:v>
                </c:pt>
                <c:pt idx="88">
                  <c:v>13.777777777777779</c:v>
                </c:pt>
                <c:pt idx="89">
                  <c:v>13.71742112482853</c:v>
                </c:pt>
                <c:pt idx="90">
                  <c:v>16.08977825851812</c:v>
                </c:pt>
                <c:pt idx="91">
                  <c:v>17.993079584775089</c:v>
                </c:pt>
                <c:pt idx="92">
                  <c:v>13.491124260355029</c:v>
                </c:pt>
                <c:pt idx="93">
                  <c:v>17.898022892819977</c:v>
                </c:pt>
                <c:pt idx="94">
                  <c:v>11.160714285714285</c:v>
                </c:pt>
                <c:pt idx="95">
                  <c:v>19.835162956123252</c:v>
                </c:pt>
                <c:pt idx="96">
                  <c:v>23.309053069719038</c:v>
                </c:pt>
                <c:pt idx="97">
                  <c:v>13.124999999999998</c:v>
                </c:pt>
                <c:pt idx="98">
                  <c:v>20.177148524332274</c:v>
                </c:pt>
                <c:pt idx="99">
                  <c:v>19.217451523545705</c:v>
                </c:pt>
                <c:pt idx="100">
                  <c:v>14.32708428593202</c:v>
                </c:pt>
                <c:pt idx="101">
                  <c:v>10.1318359375</c:v>
                </c:pt>
                <c:pt idx="102">
                  <c:v>18.261504747991236</c:v>
                </c:pt>
                <c:pt idx="103">
                  <c:v>17.174586776859506</c:v>
                </c:pt>
                <c:pt idx="104">
                  <c:v>19.183190505217112</c:v>
                </c:pt>
                <c:pt idx="105">
                  <c:v>17.745844875346261</c:v>
                </c:pt>
                <c:pt idx="106">
                  <c:v>17.709563164108619</c:v>
                </c:pt>
                <c:pt idx="107">
                  <c:v>24.234110653863738</c:v>
                </c:pt>
                <c:pt idx="108">
                  <c:v>14.061943752224989</c:v>
                </c:pt>
                <c:pt idx="109">
                  <c:v>12.140131807145334</c:v>
                </c:pt>
                <c:pt idx="110">
                  <c:v>17.531044558071585</c:v>
                </c:pt>
                <c:pt idx="111">
                  <c:v>13.4593572778828</c:v>
                </c:pt>
                <c:pt idx="112">
                  <c:v>24.341758286340216</c:v>
                </c:pt>
                <c:pt idx="113">
                  <c:v>9.7202935925411627</c:v>
                </c:pt>
                <c:pt idx="114">
                  <c:v>17.715419501133791</c:v>
                </c:pt>
                <c:pt idx="115">
                  <c:v>15.622618503276936</c:v>
                </c:pt>
                <c:pt idx="116">
                  <c:v>16.034985422740526</c:v>
                </c:pt>
                <c:pt idx="117">
                  <c:v>13.84083044982699</c:v>
                </c:pt>
                <c:pt idx="118">
                  <c:v>22.67573696145125</c:v>
                </c:pt>
                <c:pt idx="119">
                  <c:v>17.008820853605474</c:v>
                </c:pt>
                <c:pt idx="120">
                  <c:v>13.003141208269415</c:v>
                </c:pt>
                <c:pt idx="121">
                  <c:v>15.202530354045507</c:v>
                </c:pt>
                <c:pt idx="122">
                  <c:v>20.084224165856821</c:v>
                </c:pt>
                <c:pt idx="123">
                  <c:v>25.098855359001035</c:v>
                </c:pt>
                <c:pt idx="124">
                  <c:v>12.927319735708132</c:v>
                </c:pt>
                <c:pt idx="125">
                  <c:v>14.59357277882798</c:v>
                </c:pt>
                <c:pt idx="126">
                  <c:v>15.507812499999998</c:v>
                </c:pt>
                <c:pt idx="127">
                  <c:v>14.062499999999996</c:v>
                </c:pt>
                <c:pt idx="128">
                  <c:v>17.203575645134087</c:v>
                </c:pt>
                <c:pt idx="129">
                  <c:v>16.937031879257784</c:v>
                </c:pt>
                <c:pt idx="130">
                  <c:v>14.20990307442656</c:v>
                </c:pt>
                <c:pt idx="131">
                  <c:v>12.481025468038457</c:v>
                </c:pt>
                <c:pt idx="132">
                  <c:v>14.875283446712016</c:v>
                </c:pt>
                <c:pt idx="133">
                  <c:v>13.605442176870747</c:v>
                </c:pt>
                <c:pt idx="134">
                  <c:v>13.206026412052825</c:v>
                </c:pt>
                <c:pt idx="135">
                  <c:v>11.319444444444445</c:v>
                </c:pt>
                <c:pt idx="136">
                  <c:v>23.437499999999996</c:v>
                </c:pt>
                <c:pt idx="137">
                  <c:v>15.4320987654321</c:v>
                </c:pt>
                <c:pt idx="138">
                  <c:v>15.400624349635795</c:v>
                </c:pt>
                <c:pt idx="139">
                  <c:v>12.5</c:v>
                </c:pt>
                <c:pt idx="140">
                  <c:v>13.01775147928994</c:v>
                </c:pt>
                <c:pt idx="141">
                  <c:v>14.668367346938773</c:v>
                </c:pt>
                <c:pt idx="142">
                  <c:v>14.705882352941174</c:v>
                </c:pt>
                <c:pt idx="143">
                  <c:v>15.117157974300831</c:v>
                </c:pt>
                <c:pt idx="144">
                  <c:v>13.52082206598161</c:v>
                </c:pt>
                <c:pt idx="145">
                  <c:v>15.015015015015013</c:v>
                </c:pt>
                <c:pt idx="146">
                  <c:v>12.036023903711808</c:v>
                </c:pt>
                <c:pt idx="147">
                  <c:v>13.311788242536167</c:v>
                </c:pt>
                <c:pt idx="148">
                  <c:v>13.041903151793262</c:v>
                </c:pt>
                <c:pt idx="149">
                  <c:v>11.661807580174928</c:v>
                </c:pt>
                <c:pt idx="150">
                  <c:v>14.452537865649207</c:v>
                </c:pt>
                <c:pt idx="151">
                  <c:v>14.464168310322156</c:v>
                </c:pt>
                <c:pt idx="152">
                  <c:v>15.304560759106215</c:v>
                </c:pt>
                <c:pt idx="153">
                  <c:v>9.9753086419753085</c:v>
                </c:pt>
                <c:pt idx="154">
                  <c:v>26.763787721123826</c:v>
                </c:pt>
                <c:pt idx="155">
                  <c:v>13.90532544378698</c:v>
                </c:pt>
                <c:pt idx="156">
                  <c:v>13.465681748230226</c:v>
                </c:pt>
                <c:pt idx="157">
                  <c:v>13.605442176870747</c:v>
                </c:pt>
                <c:pt idx="158">
                  <c:v>14.744351961950059</c:v>
                </c:pt>
                <c:pt idx="159">
                  <c:v>20.342797783933516</c:v>
                </c:pt>
                <c:pt idx="160">
                  <c:v>23.165239969167107</c:v>
                </c:pt>
                <c:pt idx="161">
                  <c:v>21.773842357381334</c:v>
                </c:pt>
                <c:pt idx="162">
                  <c:v>23.270823622216646</c:v>
                </c:pt>
                <c:pt idx="163">
                  <c:v>19.380668934240365</c:v>
                </c:pt>
                <c:pt idx="164">
                  <c:v>18.314255983350673</c:v>
                </c:pt>
                <c:pt idx="165">
                  <c:v>13.437248051599033</c:v>
                </c:pt>
                <c:pt idx="166">
                  <c:v>17.165814463111762</c:v>
                </c:pt>
                <c:pt idx="167">
                  <c:v>22.782585181179019</c:v>
                </c:pt>
                <c:pt idx="168">
                  <c:v>13.420334120042575</c:v>
                </c:pt>
                <c:pt idx="169">
                  <c:v>16.617969320672024</c:v>
                </c:pt>
                <c:pt idx="170">
                  <c:v>24.218749999999996</c:v>
                </c:pt>
                <c:pt idx="171">
                  <c:v>13.740256308627295</c:v>
                </c:pt>
                <c:pt idx="172">
                  <c:v>22.600262984878366</c:v>
                </c:pt>
                <c:pt idx="173">
                  <c:v>11.386574193882305</c:v>
                </c:pt>
                <c:pt idx="174">
                  <c:v>24.888888888888889</c:v>
                </c:pt>
                <c:pt idx="175">
                  <c:v>10.78971533516988</c:v>
                </c:pt>
                <c:pt idx="176">
                  <c:v>15.474784955304438</c:v>
                </c:pt>
                <c:pt idx="177">
                  <c:v>14.852071005917159</c:v>
                </c:pt>
                <c:pt idx="178">
                  <c:v>12.268135904499541</c:v>
                </c:pt>
                <c:pt idx="179">
                  <c:v>29.97245179063361</c:v>
                </c:pt>
                <c:pt idx="180">
                  <c:v>28.400547963513649</c:v>
                </c:pt>
                <c:pt idx="181">
                  <c:v>16.141528925619834</c:v>
                </c:pt>
                <c:pt idx="182">
                  <c:v>15.967484395412978</c:v>
                </c:pt>
                <c:pt idx="183">
                  <c:v>20.957274202271499</c:v>
                </c:pt>
                <c:pt idx="184">
                  <c:v>27.112497891718672</c:v>
                </c:pt>
                <c:pt idx="185">
                  <c:v>15.996085663743461</c:v>
                </c:pt>
                <c:pt idx="186">
                  <c:v>21.745304069130594</c:v>
                </c:pt>
                <c:pt idx="187">
                  <c:v>13.437499999999996</c:v>
                </c:pt>
                <c:pt idx="188">
                  <c:v>11.574074074074074</c:v>
                </c:pt>
                <c:pt idx="189">
                  <c:v>18.080210387902692</c:v>
                </c:pt>
                <c:pt idx="190">
                  <c:v>13.223140495867767</c:v>
                </c:pt>
                <c:pt idx="191">
                  <c:v>12.5732421875</c:v>
                </c:pt>
                <c:pt idx="192">
                  <c:v>15.026296018031555</c:v>
                </c:pt>
                <c:pt idx="193">
                  <c:v>14.422210203713718</c:v>
                </c:pt>
                <c:pt idx="194">
                  <c:v>14.062499999999996</c:v>
                </c:pt>
                <c:pt idx="195">
                  <c:v>15.157048940832727</c:v>
                </c:pt>
                <c:pt idx="196">
                  <c:v>13.605442176870747</c:v>
                </c:pt>
                <c:pt idx="197">
                  <c:v>14.785506039150354</c:v>
                </c:pt>
                <c:pt idx="198">
                  <c:v>19.140624999999996</c:v>
                </c:pt>
                <c:pt idx="199">
                  <c:v>18.467220683287167</c:v>
                </c:pt>
                <c:pt idx="200">
                  <c:v>10.864644635581712</c:v>
                </c:pt>
                <c:pt idx="201">
                  <c:v>15</c:v>
                </c:pt>
                <c:pt idx="202">
                  <c:v>15.943458251150556</c:v>
                </c:pt>
                <c:pt idx="203">
                  <c:v>27.309968138370508</c:v>
                </c:pt>
                <c:pt idx="204">
                  <c:v>27.343749999999996</c:v>
                </c:pt>
                <c:pt idx="205">
                  <c:v>12.356919875130073</c:v>
                </c:pt>
                <c:pt idx="206">
                  <c:v>25.88757396449704</c:v>
                </c:pt>
                <c:pt idx="207">
                  <c:v>20.824656393169516</c:v>
                </c:pt>
                <c:pt idx="208">
                  <c:v>20.408163265306126</c:v>
                </c:pt>
                <c:pt idx="209">
                  <c:v>29.96314693158147</c:v>
                </c:pt>
                <c:pt idx="210">
                  <c:v>22.77318640955005</c:v>
                </c:pt>
                <c:pt idx="211">
                  <c:v>18.746995673770225</c:v>
                </c:pt>
                <c:pt idx="212">
                  <c:v>16.423650056080753</c:v>
                </c:pt>
                <c:pt idx="213">
                  <c:v>10.387811634349031</c:v>
                </c:pt>
                <c:pt idx="214">
                  <c:v>20.449137418203453</c:v>
                </c:pt>
                <c:pt idx="215">
                  <c:v>13.200183654729107</c:v>
                </c:pt>
                <c:pt idx="216">
                  <c:v>26.546698393813212</c:v>
                </c:pt>
                <c:pt idx="217">
                  <c:v>15.241579027587255</c:v>
                </c:pt>
                <c:pt idx="218">
                  <c:v>11.0803324099723</c:v>
                </c:pt>
                <c:pt idx="219">
                  <c:v>11.176857330703486</c:v>
                </c:pt>
                <c:pt idx="220">
                  <c:v>18.641041797941611</c:v>
                </c:pt>
                <c:pt idx="221">
                  <c:v>30.546874999999996</c:v>
                </c:pt>
                <c:pt idx="222">
                  <c:v>25.676974843775028</c:v>
                </c:pt>
                <c:pt idx="223">
                  <c:v>17.065556711758582</c:v>
                </c:pt>
                <c:pt idx="224">
                  <c:v>16.847468770545692</c:v>
                </c:pt>
                <c:pt idx="225">
                  <c:v>17.993079584775089</c:v>
                </c:pt>
                <c:pt idx="226">
                  <c:v>11.733333333333333</c:v>
                </c:pt>
                <c:pt idx="227">
                  <c:v>18.590124925639504</c:v>
                </c:pt>
                <c:pt idx="228">
                  <c:v>15.009575073753949</c:v>
                </c:pt>
                <c:pt idx="229">
                  <c:v>12.137316862970412</c:v>
                </c:pt>
                <c:pt idx="230">
                  <c:v>20.576131687242793</c:v>
                </c:pt>
                <c:pt idx="231">
                  <c:v>22.77318640955005</c:v>
                </c:pt>
                <c:pt idx="232">
                  <c:v>22.275309917355372</c:v>
                </c:pt>
                <c:pt idx="233">
                  <c:v>22.546576480360741</c:v>
                </c:pt>
                <c:pt idx="234">
                  <c:v>22.942130453700404</c:v>
                </c:pt>
                <c:pt idx="235">
                  <c:v>23.875114784205696</c:v>
                </c:pt>
                <c:pt idx="236">
                  <c:v>21.913580246913579</c:v>
                </c:pt>
              </c:numCache>
            </c:numRef>
          </c:xVal>
          <c:yVal>
            <c:numRef>
              <c:f>'Len in ICU Vs BMI'!$B$25:$B$261</c:f>
              <c:numCache>
                <c:formatCode>General</c:formatCode>
                <c:ptCount val="237"/>
                <c:pt idx="0">
                  <c:v>3.6444065336159741</c:v>
                </c:pt>
                <c:pt idx="1">
                  <c:v>3.2597936854156475</c:v>
                </c:pt>
                <c:pt idx="2">
                  <c:v>3.3063145726170147</c:v>
                </c:pt>
                <c:pt idx="3">
                  <c:v>4.9860860686089357</c:v>
                </c:pt>
                <c:pt idx="4">
                  <c:v>3.5943962597906327</c:v>
                </c:pt>
                <c:pt idx="5">
                  <c:v>4.3125392351777752</c:v>
                </c:pt>
                <c:pt idx="6">
                  <c:v>3.9199338901419467</c:v>
                </c:pt>
                <c:pt idx="7">
                  <c:v>3.1203581829304081</c:v>
                </c:pt>
                <c:pt idx="8">
                  <c:v>4.4593736979652423</c:v>
                </c:pt>
                <c:pt idx="9">
                  <c:v>4.6792660540810544</c:v>
                </c:pt>
                <c:pt idx="10">
                  <c:v>4.1671648865339863</c:v>
                </c:pt>
                <c:pt idx="11">
                  <c:v>4.1284987871026448</c:v>
                </c:pt>
                <c:pt idx="12">
                  <c:v>4.8960536257592224</c:v>
                </c:pt>
                <c:pt idx="13">
                  <c:v>3.7556037635718416</c:v>
                </c:pt>
                <c:pt idx="14">
                  <c:v>6.2329139436371719</c:v>
                </c:pt>
                <c:pt idx="15">
                  <c:v>5.4837356176157961</c:v>
                </c:pt>
                <c:pt idx="16">
                  <c:v>6.1352371422517393</c:v>
                </c:pt>
                <c:pt idx="17">
                  <c:v>3.9427340820314347</c:v>
                </c:pt>
                <c:pt idx="18">
                  <c:v>4.2689186930533705</c:v>
                </c:pt>
                <c:pt idx="19">
                  <c:v>4.3282030453166911</c:v>
                </c:pt>
                <c:pt idx="20">
                  <c:v>4.4272328109630408</c:v>
                </c:pt>
                <c:pt idx="21">
                  <c:v>5.3748303591443172</c:v>
                </c:pt>
                <c:pt idx="22">
                  <c:v>4.5889258905027415</c:v>
                </c:pt>
                <c:pt idx="23">
                  <c:v>4.504636583099245</c:v>
                </c:pt>
                <c:pt idx="24">
                  <c:v>4.1519862925827571</c:v>
                </c:pt>
                <c:pt idx="25">
                  <c:v>4.4449841714980778</c:v>
                </c:pt>
                <c:pt idx="26">
                  <c:v>2.9062868049345858</c:v>
                </c:pt>
                <c:pt idx="27">
                  <c:v>4.6769260991796084</c:v>
                </c:pt>
                <c:pt idx="28">
                  <c:v>4.783134740016143</c:v>
                </c:pt>
                <c:pt idx="29">
                  <c:v>3.9639508929308382</c:v>
                </c:pt>
                <c:pt idx="30">
                  <c:v>3.9562151684384719</c:v>
                </c:pt>
                <c:pt idx="31">
                  <c:v>4.3125220845707979</c:v>
                </c:pt>
                <c:pt idx="32">
                  <c:v>4.2289726356319957</c:v>
                </c:pt>
                <c:pt idx="33">
                  <c:v>2.9155579672992862</c:v>
                </c:pt>
                <c:pt idx="34">
                  <c:v>4.397978199571865</c:v>
                </c:pt>
                <c:pt idx="35">
                  <c:v>2.5292595354367249</c:v>
                </c:pt>
                <c:pt idx="36">
                  <c:v>4.8667206405002474</c:v>
                </c:pt>
                <c:pt idx="37">
                  <c:v>4.2271827450164459</c:v>
                </c:pt>
                <c:pt idx="38">
                  <c:v>5.8620221229863834</c:v>
                </c:pt>
                <c:pt idx="39">
                  <c:v>3.8622239046095799</c:v>
                </c:pt>
                <c:pt idx="40">
                  <c:v>4.5587365322527997</c:v>
                </c:pt>
                <c:pt idx="41">
                  <c:v>5.3050552048891415</c:v>
                </c:pt>
                <c:pt idx="42">
                  <c:v>5.7454110250750823</c:v>
                </c:pt>
                <c:pt idx="43">
                  <c:v>5.0441788997498662</c:v>
                </c:pt>
                <c:pt idx="44">
                  <c:v>2.68377890818175</c:v>
                </c:pt>
                <c:pt idx="45">
                  <c:v>3.6460030553316667</c:v>
                </c:pt>
                <c:pt idx="46">
                  <c:v>6.0870204017264893</c:v>
                </c:pt>
                <c:pt idx="47">
                  <c:v>4.8397492569960345</c:v>
                </c:pt>
                <c:pt idx="48">
                  <c:v>4.2484272443635351</c:v>
                </c:pt>
                <c:pt idx="49">
                  <c:v>2.2617948727880828</c:v>
                </c:pt>
                <c:pt idx="50">
                  <c:v>5.4554385335094953</c:v>
                </c:pt>
                <c:pt idx="51">
                  <c:v>4.0229939076899157</c:v>
                </c:pt>
                <c:pt idx="52">
                  <c:v>4.118877582551165</c:v>
                </c:pt>
                <c:pt idx="53">
                  <c:v>4.7908477590217693</c:v>
                </c:pt>
                <c:pt idx="54">
                  <c:v>4.3801487032509758</c:v>
                </c:pt>
                <c:pt idx="55">
                  <c:v>3.8415190654770304</c:v>
                </c:pt>
                <c:pt idx="56">
                  <c:v>3.116433151867819</c:v>
                </c:pt>
                <c:pt idx="57">
                  <c:v>2.828037228830425</c:v>
                </c:pt>
                <c:pt idx="58">
                  <c:v>2.7861190215479423</c:v>
                </c:pt>
                <c:pt idx="59">
                  <c:v>2.4003767616968692</c:v>
                </c:pt>
                <c:pt idx="60">
                  <c:v>4.1539018751064418</c:v>
                </c:pt>
                <c:pt idx="61">
                  <c:v>3.1758007662298424</c:v>
                </c:pt>
                <c:pt idx="62">
                  <c:v>2.4330398005287912</c:v>
                </c:pt>
                <c:pt idx="63">
                  <c:v>3.4011902816407935</c:v>
                </c:pt>
                <c:pt idx="64">
                  <c:v>2.5809762234575095</c:v>
                </c:pt>
                <c:pt idx="65">
                  <c:v>2.6417328203599744</c:v>
                </c:pt>
                <c:pt idx="66">
                  <c:v>5.4191772501869675</c:v>
                </c:pt>
                <c:pt idx="67">
                  <c:v>4.1030679615434575</c:v>
                </c:pt>
                <c:pt idx="68">
                  <c:v>3.4254718973578684</c:v>
                </c:pt>
                <c:pt idx="69">
                  <c:v>2.6984425866823911</c:v>
                </c:pt>
                <c:pt idx="70">
                  <c:v>2.5373074194338621</c:v>
                </c:pt>
                <c:pt idx="71">
                  <c:v>2.1687820594624134</c:v>
                </c:pt>
                <c:pt idx="72">
                  <c:v>4.1539018751064418</c:v>
                </c:pt>
                <c:pt idx="73">
                  <c:v>3.1758007662298424</c:v>
                </c:pt>
                <c:pt idx="74">
                  <c:v>2.4330398005287912</c:v>
                </c:pt>
                <c:pt idx="75">
                  <c:v>2.6417328203599744</c:v>
                </c:pt>
                <c:pt idx="76">
                  <c:v>5.4191772501869675</c:v>
                </c:pt>
                <c:pt idx="77">
                  <c:v>3.5024512764782356</c:v>
                </c:pt>
                <c:pt idx="78">
                  <c:v>2.6984425866823911</c:v>
                </c:pt>
                <c:pt idx="79">
                  <c:v>2.5373074194338621</c:v>
                </c:pt>
                <c:pt idx="80">
                  <c:v>2.1687820594624134</c:v>
                </c:pt>
                <c:pt idx="81">
                  <c:v>4.7455797715370203</c:v>
                </c:pt>
                <c:pt idx="82">
                  <c:v>4.637209003131197</c:v>
                </c:pt>
                <c:pt idx="83">
                  <c:v>3.5348864059588396</c:v>
                </c:pt>
                <c:pt idx="84">
                  <c:v>2.9603823775215665</c:v>
                </c:pt>
                <c:pt idx="85">
                  <c:v>3.8814310352633377</c:v>
                </c:pt>
                <c:pt idx="86">
                  <c:v>3.4002085268431999</c:v>
                </c:pt>
                <c:pt idx="87">
                  <c:v>2.9285111867560087</c:v>
                </c:pt>
                <c:pt idx="88">
                  <c:v>2.6725161627905569</c:v>
                </c:pt>
                <c:pt idx="89">
                  <c:v>2.6617349921797158</c:v>
                </c:pt>
                <c:pt idx="90">
                  <c:v>3.0854958496556999</c:v>
                </c:pt>
                <c:pt idx="91">
                  <c:v>3.4254718973578684</c:v>
                </c:pt>
                <c:pt idx="92">
                  <c:v>2.6213128516968971</c:v>
                </c:pt>
                <c:pt idx="93">
                  <c:v>3.4084924532768324</c:v>
                </c:pt>
                <c:pt idx="94">
                  <c:v>2.205044780123504</c:v>
                </c:pt>
                <c:pt idx="95">
                  <c:v>3.754512924907849</c:v>
                </c:pt>
                <c:pt idx="96">
                  <c:v>4.3750344443745348</c:v>
                </c:pt>
                <c:pt idx="97">
                  <c:v>2.5559141272352419</c:v>
                </c:pt>
                <c:pt idx="98">
                  <c:v>3.8155998900914092</c:v>
                </c:pt>
                <c:pt idx="99">
                  <c:v>3.644174594045043</c:v>
                </c:pt>
                <c:pt idx="100">
                  <c:v>2.7706357054205317</c:v>
                </c:pt>
                <c:pt idx="101">
                  <c:v>2.0212620077549621</c:v>
                </c:pt>
                <c:pt idx="102">
                  <c:v>3.473419179711474</c:v>
                </c:pt>
                <c:pt idx="103">
                  <c:v>3.2792691148194715</c:v>
                </c:pt>
                <c:pt idx="104">
                  <c:v>3.6380547403776715</c:v>
                </c:pt>
                <c:pt idx="105">
                  <c:v>3.3813097469895359</c:v>
                </c:pt>
                <c:pt idx="106">
                  <c:v>3.3748289482740206</c:v>
                </c:pt>
                <c:pt idx="107">
                  <c:v>4.540272295583792</c:v>
                </c:pt>
                <c:pt idx="108">
                  <c:v>2.7232751380254405</c:v>
                </c:pt>
                <c:pt idx="109">
                  <c:v>2.3799926422369704</c:v>
                </c:pt>
                <c:pt idx="110">
                  <c:v>3.3429411702934688</c:v>
                </c:pt>
                <c:pt idx="111">
                  <c:v>2.6156384936752111</c:v>
                </c:pt>
                <c:pt idx="112">
                  <c:v>4.5595007887965924</c:v>
                </c:pt>
                <c:pt idx="113">
                  <c:v>1.9477505054137416</c:v>
                </c:pt>
                <c:pt idx="114">
                  <c:v>3.3758750329314329</c:v>
                </c:pt>
                <c:pt idx="115">
                  <c:v>3.0020497210572654</c:v>
                </c:pt>
                <c:pt idx="116">
                  <c:v>3.0757085125204422</c:v>
                </c:pt>
                <c:pt idx="117">
                  <c:v>2.68377890818175</c:v>
                </c:pt>
                <c:pt idx="118">
                  <c:v>4.2619087377590539</c:v>
                </c:pt>
                <c:pt idx="119">
                  <c:v>3.2496592770842994</c:v>
                </c:pt>
                <c:pt idx="120">
                  <c:v>2.5341471742999442</c:v>
                </c:pt>
                <c:pt idx="121">
                  <c:v>2.927011729598977</c:v>
                </c:pt>
                <c:pt idx="122">
                  <c:v>3.799001332787888</c:v>
                </c:pt>
                <c:pt idx="123">
                  <c:v>4.6947367952760821</c:v>
                </c:pt>
                <c:pt idx="124">
                  <c:v>2.5206036096437696</c:v>
                </c:pt>
                <c:pt idx="125">
                  <c:v>2.8182370512100863</c:v>
                </c:pt>
                <c:pt idx="126">
                  <c:v>2.9815425681918102</c:v>
                </c:pt>
                <c:pt idx="127">
                  <c:v>2.7233744974476619</c:v>
                </c:pt>
                <c:pt idx="128">
                  <c:v>3.2844472338736588</c:v>
                </c:pt>
                <c:pt idx="129">
                  <c:v>3.2368360149814364</c:v>
                </c:pt>
                <c:pt idx="130">
                  <c:v>2.7497042824225111</c:v>
                </c:pt>
                <c:pt idx="131">
                  <c:v>2.4408845661369485</c:v>
                </c:pt>
                <c:pt idx="132">
                  <c:v>2.868557448795845</c:v>
                </c:pt>
                <c:pt idx="133">
                  <c:v>2.6417328203599744</c:v>
                </c:pt>
                <c:pt idx="134">
                  <c:v>2.5703874210585491</c:v>
                </c:pt>
                <c:pt idx="135">
                  <c:v>2.2333978586779879</c:v>
                </c:pt>
                <c:pt idx="136">
                  <c:v>4.397978199571865</c:v>
                </c:pt>
                <c:pt idx="137">
                  <c:v>2.9680182481695114</c:v>
                </c:pt>
                <c:pt idx="138">
                  <c:v>2.9623961496932778</c:v>
                </c:pt>
                <c:pt idx="139">
                  <c:v>2.4442738804269619</c:v>
                </c:pt>
                <c:pt idx="140">
                  <c:v>2.5367569251202116</c:v>
                </c:pt>
                <c:pt idx="141">
                  <c:v>2.8315971856801787</c:v>
                </c:pt>
                <c:pt idx="142">
                  <c:v>2.8382982809267738</c:v>
                </c:pt>
                <c:pt idx="143">
                  <c:v>2.9117621399264877</c:v>
                </c:pt>
                <c:pt idx="144">
                  <c:v>2.6266176042566025</c:v>
                </c:pt>
                <c:pt idx="145">
                  <c:v>2.8935169156314524</c:v>
                </c:pt>
                <c:pt idx="146">
                  <c:v>2.3613964309825519</c:v>
                </c:pt>
                <c:pt idx="147">
                  <c:v>2.5892790640314383</c:v>
                </c:pt>
                <c:pt idx="148">
                  <c:v>2.5410710030067776</c:v>
                </c:pt>
                <c:pt idx="149">
                  <c:v>2.2945522666316007</c:v>
                </c:pt>
                <c:pt idx="150">
                  <c:v>2.7930447751847063</c:v>
                </c:pt>
                <c:pt idx="151">
                  <c:v>2.795122256326751</c:v>
                </c:pt>
                <c:pt idx="152">
                  <c:v>2.9452368489636589</c:v>
                </c:pt>
                <c:pt idx="153">
                  <c:v>1.9933024143075877</c:v>
                </c:pt>
                <c:pt idx="154">
                  <c:v>4.9921343309984518</c:v>
                </c:pt>
                <c:pt idx="155">
                  <c:v>2.6952992874514967</c:v>
                </c:pt>
                <c:pt idx="156">
                  <c:v>2.6167681983640403</c:v>
                </c:pt>
                <c:pt idx="157">
                  <c:v>2.6417328203599744</c:v>
                </c:pt>
                <c:pt idx="158">
                  <c:v>2.8451698915577661</c:v>
                </c:pt>
                <c:pt idx="159">
                  <c:v>3.8451888888521957</c:v>
                </c:pt>
                <c:pt idx="160">
                  <c:v>4.3493459163107229</c:v>
                </c:pt>
                <c:pt idx="161">
                  <c:v>4.1008083598495784</c:v>
                </c:pt>
                <c:pt idx="162">
                  <c:v>4.3682057324473167</c:v>
                </c:pt>
                <c:pt idx="163">
                  <c:v>3.6733292052664193</c:v>
                </c:pt>
                <c:pt idx="164">
                  <c:v>3.4828418372074248</c:v>
                </c:pt>
                <c:pt idx="165">
                  <c:v>2.6116892465087149</c:v>
                </c:pt>
                <c:pt idx="166">
                  <c:v>3.2777021655844667</c:v>
                </c:pt>
                <c:pt idx="167">
                  <c:v>4.2809944363533479</c:v>
                </c:pt>
                <c:pt idx="168">
                  <c:v>2.6086680057191769</c:v>
                </c:pt>
                <c:pt idx="169">
                  <c:v>3.1798436585209635</c:v>
                </c:pt>
                <c:pt idx="170">
                  <c:v>4.5375285080822163</c:v>
                </c:pt>
                <c:pt idx="171">
                  <c:v>2.6658139130680465</c:v>
                </c:pt>
                <c:pt idx="172">
                  <c:v>4.2484272443635351</c:v>
                </c:pt>
                <c:pt idx="173">
                  <c:v>2.2453888695506614</c:v>
                </c:pt>
                <c:pt idx="174">
                  <c:v>4.6572316616044276</c:v>
                </c:pt>
                <c:pt idx="175">
                  <c:v>2.1387753170764796</c:v>
                </c:pt>
                <c:pt idx="176">
                  <c:v>2.9756430430057561</c:v>
                </c:pt>
                <c:pt idx="177">
                  <c:v>2.8644111406048682</c:v>
                </c:pt>
                <c:pt idx="178">
                  <c:v>2.4028572966707218</c:v>
                </c:pt>
                <c:pt idx="179">
                  <c:v>5.5652800088303458</c:v>
                </c:pt>
                <c:pt idx="180">
                  <c:v>5.2844996388806607</c:v>
                </c:pt>
                <c:pt idx="181">
                  <c:v>3.0947397812520658</c:v>
                </c:pt>
                <c:pt idx="182">
                  <c:v>3.0636511823593864</c:v>
                </c:pt>
                <c:pt idx="183">
                  <c:v>3.9549493672539886</c:v>
                </c:pt>
                <c:pt idx="184">
                  <c:v>5.0544224742140784</c:v>
                </c:pt>
                <c:pt idx="185">
                  <c:v>3.0687600666080983</c:v>
                </c:pt>
                <c:pt idx="186">
                  <c:v>4.0957107253795009</c:v>
                </c:pt>
                <c:pt idx="187">
                  <c:v>2.6117342506393815</c:v>
                </c:pt>
                <c:pt idx="188">
                  <c:v>2.2788809221924726</c:v>
                </c:pt>
                <c:pt idx="189">
                  <c:v>3.4410355843430991</c:v>
                </c:pt>
                <c:pt idx="190">
                  <c:v>2.5734444139241455</c:v>
                </c:pt>
                <c:pt idx="191">
                  <c:v>2.4573567218498074</c:v>
                </c:pt>
                <c:pt idx="192">
                  <c:v>2.8955319779690711</c:v>
                </c:pt>
                <c:pt idx="193">
                  <c:v>2.7876275149229524</c:v>
                </c:pt>
                <c:pt idx="194">
                  <c:v>2.7233744974476619</c:v>
                </c:pt>
                <c:pt idx="195">
                  <c:v>2.9188876396849541</c:v>
                </c:pt>
                <c:pt idx="196">
                  <c:v>2.6417328203599744</c:v>
                </c:pt>
                <c:pt idx="197">
                  <c:v>2.8525210136950587</c:v>
                </c:pt>
                <c:pt idx="198">
                  <c:v>3.6304515027649389</c:v>
                </c:pt>
                <c:pt idx="199">
                  <c:v>3.5101650641736084</c:v>
                </c:pt>
                <c:pt idx="200">
                  <c:v>2.1521595180223176</c:v>
                </c:pt>
                <c:pt idx="201">
                  <c:v>2.8908348676600828</c:v>
                </c:pt>
                <c:pt idx="202">
                  <c:v>3.0593595268788931</c:v>
                </c:pt>
                <c:pt idx="203">
                  <c:v>5.0896954775316825</c:v>
                </c:pt>
                <c:pt idx="204">
                  <c:v>5.0957297421236181</c:v>
                </c:pt>
                <c:pt idx="205">
                  <c:v>2.4187162797008206</c:v>
                </c:pt>
                <c:pt idx="206">
                  <c:v>4.8356211789238515</c:v>
                </c:pt>
                <c:pt idx="207">
                  <c:v>3.9312605913510783</c:v>
                </c:pt>
                <c:pt idx="208">
                  <c:v>3.8568647584092841</c:v>
                </c:pt>
                <c:pt idx="209">
                  <c:v>5.5636179340125889</c:v>
                </c:pt>
                <c:pt idx="210">
                  <c:v>4.2793155864583827</c:v>
                </c:pt>
                <c:pt idx="211">
                  <c:v>3.5601397025549089</c:v>
                </c:pt>
                <c:pt idx="212">
                  <c:v>3.1451334974672465</c:v>
                </c:pt>
                <c:pt idx="213">
                  <c:v>2.066985511711998</c:v>
                </c:pt>
                <c:pt idx="214">
                  <c:v>3.8641837416768325</c:v>
                </c:pt>
                <c:pt idx="215">
                  <c:v>2.5693437620670916</c:v>
                </c:pt>
                <c:pt idx="216">
                  <c:v>4.9533568812698121</c:v>
                </c:pt>
                <c:pt idx="217">
                  <c:v>2.9339867752817557</c:v>
                </c:pt>
                <c:pt idx="218">
                  <c:v>2.1906866162087075</c:v>
                </c:pt>
                <c:pt idx="219">
                  <c:v>2.2079283217664347</c:v>
                </c:pt>
                <c:pt idx="220">
                  <c:v>3.5412137555984282</c:v>
                </c:pt>
                <c:pt idx="221">
                  <c:v>5.6678860070160528</c:v>
                </c:pt>
                <c:pt idx="222">
                  <c:v>4.7980030384198322</c:v>
                </c:pt>
                <c:pt idx="223">
                  <c:v>3.2597936854156475</c:v>
                </c:pt>
                <c:pt idx="224">
                  <c:v>3.2208378588829807</c:v>
                </c:pt>
                <c:pt idx="225">
                  <c:v>3.4254718973578684</c:v>
                </c:pt>
                <c:pt idx="226">
                  <c:v>2.3073285110088047</c:v>
                </c:pt>
                <c:pt idx="227">
                  <c:v>3.5321187600936077</c:v>
                </c:pt>
                <c:pt idx="228">
                  <c:v>2.8925452094154402</c:v>
                </c:pt>
                <c:pt idx="229">
                  <c:v>2.3794898245370666</c:v>
                </c:pt>
                <c:pt idx="230">
                  <c:v>3.8868680161388949</c:v>
                </c:pt>
                <c:pt idx="231">
                  <c:v>4.2793155864583827</c:v>
                </c:pt>
                <c:pt idx="232">
                  <c:v>4.1903826993085351</c:v>
                </c:pt>
                <c:pt idx="233">
                  <c:v>4.2388375249801413</c:v>
                </c:pt>
                <c:pt idx="234">
                  <c:v>4.3094931141155577</c:v>
                </c:pt>
                <c:pt idx="235">
                  <c:v>4.4761468755969478</c:v>
                </c:pt>
                <c:pt idx="236">
                  <c:v>4.1257689558109352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701-3A4A-83B9-E96482931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490879"/>
        <c:axId val="2074825696"/>
      </c:scatterChart>
      <c:valAx>
        <c:axId val="4694908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BMI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4825696"/>
        <c:crosses val="autoZero"/>
        <c:crossBetween val="midCat"/>
      </c:valAx>
      <c:valAx>
        <c:axId val="20748256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LENGTH OF STAY - ICU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6949087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'Len in ICU Vs BMI'!$E$25:$E$261</c:f>
              <c:numCache>
                <c:formatCode>General</c:formatCode>
                <c:ptCount val="237"/>
                <c:pt idx="0">
                  <c:v>0.2109704641350211</c:v>
                </c:pt>
                <c:pt idx="1">
                  <c:v>0.63291139240506333</c:v>
                </c:pt>
                <c:pt idx="2">
                  <c:v>1.0548523206751055</c:v>
                </c:pt>
                <c:pt idx="3">
                  <c:v>1.4767932489451479</c:v>
                </c:pt>
                <c:pt idx="4">
                  <c:v>1.89873417721519</c:v>
                </c:pt>
                <c:pt idx="5">
                  <c:v>2.3206751054852321</c:v>
                </c:pt>
                <c:pt idx="6">
                  <c:v>2.7426160337552745</c:v>
                </c:pt>
                <c:pt idx="7">
                  <c:v>3.1645569620253164</c:v>
                </c:pt>
                <c:pt idx="8">
                  <c:v>3.5864978902953588</c:v>
                </c:pt>
                <c:pt idx="9">
                  <c:v>4.0084388185654012</c:v>
                </c:pt>
                <c:pt idx="10">
                  <c:v>4.4303797468354427</c:v>
                </c:pt>
                <c:pt idx="11">
                  <c:v>4.852320675105485</c:v>
                </c:pt>
                <c:pt idx="12">
                  <c:v>5.2742616033755274</c:v>
                </c:pt>
                <c:pt idx="13">
                  <c:v>5.6962025316455698</c:v>
                </c:pt>
                <c:pt idx="14">
                  <c:v>6.1181434599156113</c:v>
                </c:pt>
                <c:pt idx="15">
                  <c:v>6.5400843881856536</c:v>
                </c:pt>
                <c:pt idx="16">
                  <c:v>6.962025316455696</c:v>
                </c:pt>
                <c:pt idx="17">
                  <c:v>7.3839662447257384</c:v>
                </c:pt>
                <c:pt idx="18">
                  <c:v>7.8059071729957807</c:v>
                </c:pt>
                <c:pt idx="19">
                  <c:v>8.227848101265824</c:v>
                </c:pt>
                <c:pt idx="20">
                  <c:v>8.6497890295358655</c:v>
                </c:pt>
                <c:pt idx="21">
                  <c:v>9.0717299578059087</c:v>
                </c:pt>
                <c:pt idx="22">
                  <c:v>9.4936708860759502</c:v>
                </c:pt>
                <c:pt idx="23">
                  <c:v>9.9156118143459917</c:v>
                </c:pt>
                <c:pt idx="24">
                  <c:v>10.337552742616035</c:v>
                </c:pt>
                <c:pt idx="25">
                  <c:v>10.759493670886076</c:v>
                </c:pt>
                <c:pt idx="26">
                  <c:v>11.18143459915612</c:v>
                </c:pt>
                <c:pt idx="27">
                  <c:v>11.603375527426161</c:v>
                </c:pt>
                <c:pt idx="28">
                  <c:v>12.025316455696203</c:v>
                </c:pt>
                <c:pt idx="29">
                  <c:v>12.447257383966246</c:v>
                </c:pt>
                <c:pt idx="30">
                  <c:v>12.869198312236287</c:v>
                </c:pt>
                <c:pt idx="31">
                  <c:v>13.291139240506331</c:v>
                </c:pt>
                <c:pt idx="32">
                  <c:v>13.713080168776372</c:v>
                </c:pt>
                <c:pt idx="33">
                  <c:v>14.135021097046414</c:v>
                </c:pt>
                <c:pt idx="34">
                  <c:v>14.556962025316457</c:v>
                </c:pt>
                <c:pt idx="35">
                  <c:v>14.978902953586498</c:v>
                </c:pt>
                <c:pt idx="36">
                  <c:v>15.400843881856542</c:v>
                </c:pt>
                <c:pt idx="37">
                  <c:v>15.822784810126583</c:v>
                </c:pt>
                <c:pt idx="38">
                  <c:v>16.244725738396625</c:v>
                </c:pt>
                <c:pt idx="39">
                  <c:v>16.666666666666664</c:v>
                </c:pt>
                <c:pt idx="40">
                  <c:v>17.088607594936708</c:v>
                </c:pt>
                <c:pt idx="41">
                  <c:v>17.510548523206751</c:v>
                </c:pt>
                <c:pt idx="42">
                  <c:v>17.932489451476794</c:v>
                </c:pt>
                <c:pt idx="43">
                  <c:v>18.354430379746834</c:v>
                </c:pt>
                <c:pt idx="44">
                  <c:v>18.776371308016877</c:v>
                </c:pt>
                <c:pt idx="45">
                  <c:v>19.19831223628692</c:v>
                </c:pt>
                <c:pt idx="46">
                  <c:v>19.62025316455696</c:v>
                </c:pt>
                <c:pt idx="47">
                  <c:v>20.042194092827003</c:v>
                </c:pt>
                <c:pt idx="48">
                  <c:v>20.464135021097047</c:v>
                </c:pt>
                <c:pt idx="49">
                  <c:v>20.886075949367086</c:v>
                </c:pt>
                <c:pt idx="50">
                  <c:v>21.308016877637129</c:v>
                </c:pt>
                <c:pt idx="51">
                  <c:v>21.729957805907173</c:v>
                </c:pt>
                <c:pt idx="52">
                  <c:v>22.151898734177216</c:v>
                </c:pt>
                <c:pt idx="53">
                  <c:v>22.573839662447256</c:v>
                </c:pt>
                <c:pt idx="54">
                  <c:v>22.995780590717299</c:v>
                </c:pt>
                <c:pt idx="55">
                  <c:v>23.417721518987342</c:v>
                </c:pt>
                <c:pt idx="56">
                  <c:v>23.839662447257382</c:v>
                </c:pt>
                <c:pt idx="57">
                  <c:v>24.261603375527425</c:v>
                </c:pt>
                <c:pt idx="58">
                  <c:v>24.683544303797468</c:v>
                </c:pt>
                <c:pt idx="59">
                  <c:v>25.105485232067508</c:v>
                </c:pt>
                <c:pt idx="60">
                  <c:v>25.527426160337551</c:v>
                </c:pt>
                <c:pt idx="61">
                  <c:v>25.949367088607595</c:v>
                </c:pt>
                <c:pt idx="62">
                  <c:v>26.371308016877638</c:v>
                </c:pt>
                <c:pt idx="63">
                  <c:v>26.793248945147678</c:v>
                </c:pt>
                <c:pt idx="64">
                  <c:v>27.215189873417721</c:v>
                </c:pt>
                <c:pt idx="65">
                  <c:v>27.637130801687764</c:v>
                </c:pt>
                <c:pt idx="66">
                  <c:v>28.059071729957804</c:v>
                </c:pt>
                <c:pt idx="67">
                  <c:v>28.481012658227847</c:v>
                </c:pt>
                <c:pt idx="68">
                  <c:v>28.90295358649789</c:v>
                </c:pt>
                <c:pt idx="69">
                  <c:v>29.324894514767934</c:v>
                </c:pt>
                <c:pt idx="70">
                  <c:v>29.746835443037973</c:v>
                </c:pt>
                <c:pt idx="71">
                  <c:v>30.168776371308017</c:v>
                </c:pt>
                <c:pt idx="72">
                  <c:v>30.59071729957806</c:v>
                </c:pt>
                <c:pt idx="73">
                  <c:v>31.0126582278481</c:v>
                </c:pt>
                <c:pt idx="74">
                  <c:v>31.434599156118143</c:v>
                </c:pt>
                <c:pt idx="75">
                  <c:v>31.856540084388186</c:v>
                </c:pt>
                <c:pt idx="76">
                  <c:v>32.278481012658233</c:v>
                </c:pt>
                <c:pt idx="77">
                  <c:v>32.700421940928273</c:v>
                </c:pt>
                <c:pt idx="78">
                  <c:v>33.122362869198312</c:v>
                </c:pt>
                <c:pt idx="79">
                  <c:v>33.544303797468359</c:v>
                </c:pt>
                <c:pt idx="80">
                  <c:v>33.966244725738399</c:v>
                </c:pt>
                <c:pt idx="81">
                  <c:v>34.388185654008439</c:v>
                </c:pt>
                <c:pt idx="82">
                  <c:v>34.810126582278485</c:v>
                </c:pt>
                <c:pt idx="83">
                  <c:v>35.232067510548525</c:v>
                </c:pt>
                <c:pt idx="84">
                  <c:v>35.654008438818572</c:v>
                </c:pt>
                <c:pt idx="85">
                  <c:v>36.075949367088612</c:v>
                </c:pt>
                <c:pt idx="86">
                  <c:v>36.497890295358651</c:v>
                </c:pt>
                <c:pt idx="87">
                  <c:v>36.919831223628698</c:v>
                </c:pt>
                <c:pt idx="88">
                  <c:v>37.341772151898738</c:v>
                </c:pt>
                <c:pt idx="89">
                  <c:v>37.763713080168777</c:v>
                </c:pt>
                <c:pt idx="90">
                  <c:v>38.185654008438824</c:v>
                </c:pt>
                <c:pt idx="91">
                  <c:v>38.607594936708864</c:v>
                </c:pt>
                <c:pt idx="92">
                  <c:v>39.029535864978904</c:v>
                </c:pt>
                <c:pt idx="93">
                  <c:v>39.451476793248951</c:v>
                </c:pt>
                <c:pt idx="94">
                  <c:v>39.87341772151899</c:v>
                </c:pt>
                <c:pt idx="95">
                  <c:v>40.29535864978903</c:v>
                </c:pt>
                <c:pt idx="96">
                  <c:v>40.717299578059077</c:v>
                </c:pt>
                <c:pt idx="97">
                  <c:v>41.139240506329116</c:v>
                </c:pt>
                <c:pt idx="98">
                  <c:v>41.561181434599156</c:v>
                </c:pt>
                <c:pt idx="99">
                  <c:v>41.983122362869203</c:v>
                </c:pt>
                <c:pt idx="100">
                  <c:v>42.405063291139243</c:v>
                </c:pt>
                <c:pt idx="101">
                  <c:v>42.827004219409289</c:v>
                </c:pt>
                <c:pt idx="102">
                  <c:v>43.248945147679329</c:v>
                </c:pt>
                <c:pt idx="103">
                  <c:v>43.670886075949369</c:v>
                </c:pt>
                <c:pt idx="104">
                  <c:v>44.092827004219416</c:v>
                </c:pt>
                <c:pt idx="105">
                  <c:v>44.514767932489455</c:v>
                </c:pt>
                <c:pt idx="106">
                  <c:v>44.936708860759495</c:v>
                </c:pt>
                <c:pt idx="107">
                  <c:v>45.358649789029542</c:v>
                </c:pt>
                <c:pt idx="108">
                  <c:v>45.780590717299582</c:v>
                </c:pt>
                <c:pt idx="109">
                  <c:v>46.202531645569621</c:v>
                </c:pt>
                <c:pt idx="110">
                  <c:v>46.624472573839668</c:v>
                </c:pt>
                <c:pt idx="111">
                  <c:v>47.046413502109708</c:v>
                </c:pt>
                <c:pt idx="112">
                  <c:v>47.468354430379748</c:v>
                </c:pt>
                <c:pt idx="113">
                  <c:v>47.890295358649794</c:v>
                </c:pt>
                <c:pt idx="114">
                  <c:v>48.312236286919834</c:v>
                </c:pt>
                <c:pt idx="115">
                  <c:v>48.734177215189874</c:v>
                </c:pt>
                <c:pt idx="116">
                  <c:v>49.156118143459921</c:v>
                </c:pt>
                <c:pt idx="117">
                  <c:v>49.57805907172996</c:v>
                </c:pt>
                <c:pt idx="118">
                  <c:v>50</c:v>
                </c:pt>
                <c:pt idx="119">
                  <c:v>50.421940928270047</c:v>
                </c:pt>
                <c:pt idx="120">
                  <c:v>50.843881856540087</c:v>
                </c:pt>
                <c:pt idx="121">
                  <c:v>51.265822784810133</c:v>
                </c:pt>
                <c:pt idx="122">
                  <c:v>51.687763713080173</c:v>
                </c:pt>
                <c:pt idx="123">
                  <c:v>52.109704641350213</c:v>
                </c:pt>
                <c:pt idx="124">
                  <c:v>52.53164556962026</c:v>
                </c:pt>
                <c:pt idx="125">
                  <c:v>52.953586497890299</c:v>
                </c:pt>
                <c:pt idx="126">
                  <c:v>53.375527426160339</c:v>
                </c:pt>
                <c:pt idx="127">
                  <c:v>53.797468354430386</c:v>
                </c:pt>
                <c:pt idx="128">
                  <c:v>54.219409282700425</c:v>
                </c:pt>
                <c:pt idx="129">
                  <c:v>54.641350210970465</c:v>
                </c:pt>
                <c:pt idx="130">
                  <c:v>55.063291139240512</c:v>
                </c:pt>
                <c:pt idx="131">
                  <c:v>55.485232067510552</c:v>
                </c:pt>
                <c:pt idx="132">
                  <c:v>55.907172995780591</c:v>
                </c:pt>
                <c:pt idx="133">
                  <c:v>56.329113924050638</c:v>
                </c:pt>
                <c:pt idx="134">
                  <c:v>56.751054852320678</c:v>
                </c:pt>
                <c:pt idx="135">
                  <c:v>57.172995780590718</c:v>
                </c:pt>
                <c:pt idx="136">
                  <c:v>57.594936708860764</c:v>
                </c:pt>
                <c:pt idx="137">
                  <c:v>58.016877637130804</c:v>
                </c:pt>
                <c:pt idx="138">
                  <c:v>58.438818565400851</c:v>
                </c:pt>
                <c:pt idx="139">
                  <c:v>58.860759493670891</c:v>
                </c:pt>
                <c:pt idx="140">
                  <c:v>59.28270042194093</c:v>
                </c:pt>
                <c:pt idx="141">
                  <c:v>59.704641350210977</c:v>
                </c:pt>
                <c:pt idx="142">
                  <c:v>60.126582278481017</c:v>
                </c:pt>
                <c:pt idx="143">
                  <c:v>60.548523206751057</c:v>
                </c:pt>
                <c:pt idx="144">
                  <c:v>60.970464135021103</c:v>
                </c:pt>
                <c:pt idx="145">
                  <c:v>61.392405063291143</c:v>
                </c:pt>
                <c:pt idx="146">
                  <c:v>61.814345991561183</c:v>
                </c:pt>
                <c:pt idx="147">
                  <c:v>62.23628691983123</c:v>
                </c:pt>
                <c:pt idx="148">
                  <c:v>62.658227848101269</c:v>
                </c:pt>
                <c:pt idx="149">
                  <c:v>63.080168776371309</c:v>
                </c:pt>
                <c:pt idx="150">
                  <c:v>63.502109704641356</c:v>
                </c:pt>
                <c:pt idx="151">
                  <c:v>63.924050632911396</c:v>
                </c:pt>
                <c:pt idx="152">
                  <c:v>64.345991561181435</c:v>
                </c:pt>
                <c:pt idx="153">
                  <c:v>64.767932489451468</c:v>
                </c:pt>
                <c:pt idx="154">
                  <c:v>65.189873417721515</c:v>
                </c:pt>
                <c:pt idx="155">
                  <c:v>65.611814345991561</c:v>
                </c:pt>
                <c:pt idx="156">
                  <c:v>66.033755274261594</c:v>
                </c:pt>
                <c:pt idx="157">
                  <c:v>66.455696202531641</c:v>
                </c:pt>
                <c:pt idx="158">
                  <c:v>66.877637130801688</c:v>
                </c:pt>
                <c:pt idx="159">
                  <c:v>67.29957805907172</c:v>
                </c:pt>
                <c:pt idx="160">
                  <c:v>67.721518987341767</c:v>
                </c:pt>
                <c:pt idx="161">
                  <c:v>68.143459915611814</c:v>
                </c:pt>
                <c:pt idx="162">
                  <c:v>68.565400843881847</c:v>
                </c:pt>
                <c:pt idx="163">
                  <c:v>68.987341772151893</c:v>
                </c:pt>
                <c:pt idx="164">
                  <c:v>69.40928270042194</c:v>
                </c:pt>
                <c:pt idx="165">
                  <c:v>69.831223628691987</c:v>
                </c:pt>
                <c:pt idx="166">
                  <c:v>70.25316455696202</c:v>
                </c:pt>
                <c:pt idx="167">
                  <c:v>70.675105485232066</c:v>
                </c:pt>
                <c:pt idx="168">
                  <c:v>71.097046413502113</c:v>
                </c:pt>
                <c:pt idx="169">
                  <c:v>71.518987341772146</c:v>
                </c:pt>
                <c:pt idx="170">
                  <c:v>71.940928270042193</c:v>
                </c:pt>
                <c:pt idx="171">
                  <c:v>72.362869198312239</c:v>
                </c:pt>
                <c:pt idx="172">
                  <c:v>72.784810126582272</c:v>
                </c:pt>
                <c:pt idx="173">
                  <c:v>73.206751054852319</c:v>
                </c:pt>
                <c:pt idx="174">
                  <c:v>73.628691983122366</c:v>
                </c:pt>
                <c:pt idx="175">
                  <c:v>74.050632911392398</c:v>
                </c:pt>
                <c:pt idx="176">
                  <c:v>74.472573839662445</c:v>
                </c:pt>
                <c:pt idx="177">
                  <c:v>74.894514767932492</c:v>
                </c:pt>
                <c:pt idx="178">
                  <c:v>75.316455696202524</c:v>
                </c:pt>
                <c:pt idx="179">
                  <c:v>75.738396624472571</c:v>
                </c:pt>
                <c:pt idx="180">
                  <c:v>76.160337552742618</c:v>
                </c:pt>
                <c:pt idx="181">
                  <c:v>76.582278481012651</c:v>
                </c:pt>
                <c:pt idx="182">
                  <c:v>77.004219409282697</c:v>
                </c:pt>
                <c:pt idx="183">
                  <c:v>77.426160337552744</c:v>
                </c:pt>
                <c:pt idx="184">
                  <c:v>77.848101265822777</c:v>
                </c:pt>
                <c:pt idx="185">
                  <c:v>78.270042194092824</c:v>
                </c:pt>
                <c:pt idx="186">
                  <c:v>78.691983122362871</c:v>
                </c:pt>
                <c:pt idx="187">
                  <c:v>79.113924050632903</c:v>
                </c:pt>
                <c:pt idx="188">
                  <c:v>79.53586497890295</c:v>
                </c:pt>
                <c:pt idx="189">
                  <c:v>79.957805907172997</c:v>
                </c:pt>
                <c:pt idx="190">
                  <c:v>80.379746835443029</c:v>
                </c:pt>
                <c:pt idx="191">
                  <c:v>80.801687763713076</c:v>
                </c:pt>
                <c:pt idx="192">
                  <c:v>81.223628691983123</c:v>
                </c:pt>
                <c:pt idx="193">
                  <c:v>81.645569620253156</c:v>
                </c:pt>
                <c:pt idx="194">
                  <c:v>82.067510548523202</c:v>
                </c:pt>
                <c:pt idx="195">
                  <c:v>82.489451476793249</c:v>
                </c:pt>
                <c:pt idx="196">
                  <c:v>82.911392405063282</c:v>
                </c:pt>
                <c:pt idx="197">
                  <c:v>83.333333333333329</c:v>
                </c:pt>
                <c:pt idx="198">
                  <c:v>83.755274261603375</c:v>
                </c:pt>
                <c:pt idx="199">
                  <c:v>84.177215189873408</c:v>
                </c:pt>
                <c:pt idx="200">
                  <c:v>84.599156118143455</c:v>
                </c:pt>
                <c:pt idx="201">
                  <c:v>85.021097046413502</c:v>
                </c:pt>
                <c:pt idx="202">
                  <c:v>85.443037974683548</c:v>
                </c:pt>
                <c:pt idx="203">
                  <c:v>85.864978902953581</c:v>
                </c:pt>
                <c:pt idx="204">
                  <c:v>86.286919831223628</c:v>
                </c:pt>
                <c:pt idx="205">
                  <c:v>86.708860759493675</c:v>
                </c:pt>
                <c:pt idx="206">
                  <c:v>87.130801687763707</c:v>
                </c:pt>
                <c:pt idx="207">
                  <c:v>87.552742616033754</c:v>
                </c:pt>
                <c:pt idx="208">
                  <c:v>87.974683544303801</c:v>
                </c:pt>
                <c:pt idx="209">
                  <c:v>88.396624472573833</c:v>
                </c:pt>
                <c:pt idx="210">
                  <c:v>88.81856540084388</c:v>
                </c:pt>
                <c:pt idx="211">
                  <c:v>89.240506329113927</c:v>
                </c:pt>
                <c:pt idx="212">
                  <c:v>89.66244725738396</c:v>
                </c:pt>
                <c:pt idx="213">
                  <c:v>90.084388185654007</c:v>
                </c:pt>
                <c:pt idx="214">
                  <c:v>90.506329113924053</c:v>
                </c:pt>
                <c:pt idx="215">
                  <c:v>90.928270042194086</c:v>
                </c:pt>
                <c:pt idx="216">
                  <c:v>91.350210970464133</c:v>
                </c:pt>
                <c:pt idx="217">
                  <c:v>91.77215189873418</c:v>
                </c:pt>
                <c:pt idx="218">
                  <c:v>92.194092827004212</c:v>
                </c:pt>
                <c:pt idx="219">
                  <c:v>92.616033755274259</c:v>
                </c:pt>
                <c:pt idx="220">
                  <c:v>93.037974683544306</c:v>
                </c:pt>
                <c:pt idx="221">
                  <c:v>93.459915611814338</c:v>
                </c:pt>
                <c:pt idx="222">
                  <c:v>93.881856540084385</c:v>
                </c:pt>
                <c:pt idx="223">
                  <c:v>94.303797468354432</c:v>
                </c:pt>
                <c:pt idx="224">
                  <c:v>94.725738396624465</c:v>
                </c:pt>
                <c:pt idx="225">
                  <c:v>95.147679324894511</c:v>
                </c:pt>
                <c:pt idx="226">
                  <c:v>95.569620253164558</c:v>
                </c:pt>
                <c:pt idx="227">
                  <c:v>95.991561181434591</c:v>
                </c:pt>
                <c:pt idx="228">
                  <c:v>96.413502109704638</c:v>
                </c:pt>
                <c:pt idx="229">
                  <c:v>96.835443037974684</c:v>
                </c:pt>
                <c:pt idx="230">
                  <c:v>97.257383966244717</c:v>
                </c:pt>
                <c:pt idx="231">
                  <c:v>97.679324894514764</c:v>
                </c:pt>
                <c:pt idx="232">
                  <c:v>98.101265822784811</c:v>
                </c:pt>
                <c:pt idx="233">
                  <c:v>98.523206751054843</c:v>
                </c:pt>
                <c:pt idx="234">
                  <c:v>98.94514767932489</c:v>
                </c:pt>
                <c:pt idx="235">
                  <c:v>99.367088607594937</c:v>
                </c:pt>
                <c:pt idx="236">
                  <c:v>99.789029535864969</c:v>
                </c:pt>
              </c:numCache>
            </c:numRef>
          </c:xVal>
          <c:yVal>
            <c:numRef>
              <c:f>'Len in ICU Vs BMI'!$F$25:$F$261</c:f>
              <c:numCache>
                <c:formatCode>General</c:formatCode>
                <c:ptCount val="2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6</c:v>
                </c:pt>
                <c:pt idx="200">
                  <c:v>6</c:v>
                </c:pt>
                <c:pt idx="201">
                  <c:v>6</c:v>
                </c:pt>
                <c:pt idx="202">
                  <c:v>6</c:v>
                </c:pt>
                <c:pt idx="203">
                  <c:v>6</c:v>
                </c:pt>
                <c:pt idx="204">
                  <c:v>6</c:v>
                </c:pt>
                <c:pt idx="205">
                  <c:v>6</c:v>
                </c:pt>
                <c:pt idx="206">
                  <c:v>6</c:v>
                </c:pt>
                <c:pt idx="207">
                  <c:v>8</c:v>
                </c:pt>
                <c:pt idx="208">
                  <c:v>8</c:v>
                </c:pt>
                <c:pt idx="209">
                  <c:v>8</c:v>
                </c:pt>
                <c:pt idx="210">
                  <c:v>9</c:v>
                </c:pt>
                <c:pt idx="211">
                  <c:v>9</c:v>
                </c:pt>
                <c:pt idx="212">
                  <c:v>9</c:v>
                </c:pt>
                <c:pt idx="213">
                  <c:v>9</c:v>
                </c:pt>
                <c:pt idx="214">
                  <c:v>9</c:v>
                </c:pt>
                <c:pt idx="215">
                  <c:v>9</c:v>
                </c:pt>
                <c:pt idx="216">
                  <c:v>10</c:v>
                </c:pt>
                <c:pt idx="217">
                  <c:v>10</c:v>
                </c:pt>
                <c:pt idx="218">
                  <c:v>10</c:v>
                </c:pt>
                <c:pt idx="219">
                  <c:v>10</c:v>
                </c:pt>
                <c:pt idx="220">
                  <c:v>10</c:v>
                </c:pt>
                <c:pt idx="221">
                  <c:v>11</c:v>
                </c:pt>
                <c:pt idx="222">
                  <c:v>11</c:v>
                </c:pt>
                <c:pt idx="223">
                  <c:v>11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12</c:v>
                </c:pt>
                <c:pt idx="229">
                  <c:v>13</c:v>
                </c:pt>
                <c:pt idx="230">
                  <c:v>13</c:v>
                </c:pt>
                <c:pt idx="231">
                  <c:v>15</c:v>
                </c:pt>
                <c:pt idx="232">
                  <c:v>15</c:v>
                </c:pt>
                <c:pt idx="233">
                  <c:v>16</c:v>
                </c:pt>
                <c:pt idx="234">
                  <c:v>20</c:v>
                </c:pt>
                <c:pt idx="235">
                  <c:v>22</c:v>
                </c:pt>
                <c:pt idx="236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D6-964A-89A2-D99DB6A6E2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0570160"/>
        <c:axId val="2070573888"/>
      </c:scatterChart>
      <c:valAx>
        <c:axId val="2070570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0573888"/>
        <c:crosses val="autoZero"/>
        <c:crossBetween val="midCat"/>
      </c:valAx>
      <c:valAx>
        <c:axId val="20705738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LENGTH OF STAY - ICU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057016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100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Sheet10!$A$3:$A$217</c:f>
              <c:numCache>
                <c:formatCode>General</c:formatCode>
                <c:ptCount val="215"/>
                <c:pt idx="0">
                  <c:v>70</c:v>
                </c:pt>
                <c:pt idx="1">
                  <c:v>110</c:v>
                </c:pt>
                <c:pt idx="2">
                  <c:v>110</c:v>
                </c:pt>
                <c:pt idx="3">
                  <c:v>180</c:v>
                </c:pt>
                <c:pt idx="4">
                  <c:v>215</c:v>
                </c:pt>
                <c:pt idx="5">
                  <c:v>160</c:v>
                </c:pt>
                <c:pt idx="6">
                  <c:v>130</c:v>
                </c:pt>
                <c:pt idx="7">
                  <c:v>100</c:v>
                </c:pt>
                <c:pt idx="8">
                  <c:v>140</c:v>
                </c:pt>
                <c:pt idx="9">
                  <c:v>140</c:v>
                </c:pt>
                <c:pt idx="10">
                  <c:v>110</c:v>
                </c:pt>
                <c:pt idx="11">
                  <c:v>110</c:v>
                </c:pt>
                <c:pt idx="12">
                  <c:v>130</c:v>
                </c:pt>
                <c:pt idx="13">
                  <c:v>120</c:v>
                </c:pt>
                <c:pt idx="14">
                  <c:v>150</c:v>
                </c:pt>
                <c:pt idx="15">
                  <c:v>140</c:v>
                </c:pt>
                <c:pt idx="16">
                  <c:v>130</c:v>
                </c:pt>
                <c:pt idx="17">
                  <c:v>130</c:v>
                </c:pt>
                <c:pt idx="18">
                  <c:v>110</c:v>
                </c:pt>
                <c:pt idx="19">
                  <c:v>100</c:v>
                </c:pt>
                <c:pt idx="20">
                  <c:v>160</c:v>
                </c:pt>
                <c:pt idx="21">
                  <c:v>120</c:v>
                </c:pt>
                <c:pt idx="22">
                  <c:v>90</c:v>
                </c:pt>
                <c:pt idx="23">
                  <c:v>110</c:v>
                </c:pt>
                <c:pt idx="24">
                  <c:v>140</c:v>
                </c:pt>
                <c:pt idx="25">
                  <c:v>110</c:v>
                </c:pt>
                <c:pt idx="26">
                  <c:v>100</c:v>
                </c:pt>
                <c:pt idx="27">
                  <c:v>130</c:v>
                </c:pt>
                <c:pt idx="28">
                  <c:v>130</c:v>
                </c:pt>
                <c:pt idx="29">
                  <c:v>140</c:v>
                </c:pt>
                <c:pt idx="30">
                  <c:v>100</c:v>
                </c:pt>
                <c:pt idx="31">
                  <c:v>140</c:v>
                </c:pt>
                <c:pt idx="32">
                  <c:v>91</c:v>
                </c:pt>
                <c:pt idx="33">
                  <c:v>140</c:v>
                </c:pt>
                <c:pt idx="34">
                  <c:v>130</c:v>
                </c:pt>
                <c:pt idx="35">
                  <c:v>150</c:v>
                </c:pt>
                <c:pt idx="36">
                  <c:v>130</c:v>
                </c:pt>
                <c:pt idx="37">
                  <c:v>120</c:v>
                </c:pt>
                <c:pt idx="38">
                  <c:v>110</c:v>
                </c:pt>
                <c:pt idx="39">
                  <c:v>140</c:v>
                </c:pt>
                <c:pt idx="40">
                  <c:v>160</c:v>
                </c:pt>
                <c:pt idx="41">
                  <c:v>120</c:v>
                </c:pt>
                <c:pt idx="42">
                  <c:v>88</c:v>
                </c:pt>
                <c:pt idx="43">
                  <c:v>120</c:v>
                </c:pt>
                <c:pt idx="44">
                  <c:v>130</c:v>
                </c:pt>
                <c:pt idx="45">
                  <c:v>130</c:v>
                </c:pt>
                <c:pt idx="46">
                  <c:v>140</c:v>
                </c:pt>
                <c:pt idx="47">
                  <c:v>100</c:v>
                </c:pt>
                <c:pt idx="48">
                  <c:v>140</c:v>
                </c:pt>
                <c:pt idx="49">
                  <c:v>150</c:v>
                </c:pt>
                <c:pt idx="50">
                  <c:v>130</c:v>
                </c:pt>
                <c:pt idx="51">
                  <c:v>120</c:v>
                </c:pt>
                <c:pt idx="52">
                  <c:v>130</c:v>
                </c:pt>
                <c:pt idx="53">
                  <c:v>120</c:v>
                </c:pt>
                <c:pt idx="54">
                  <c:v>130</c:v>
                </c:pt>
                <c:pt idx="55">
                  <c:v>87</c:v>
                </c:pt>
                <c:pt idx="56">
                  <c:v>100</c:v>
                </c:pt>
                <c:pt idx="57">
                  <c:v>90</c:v>
                </c:pt>
                <c:pt idx="58">
                  <c:v>100</c:v>
                </c:pt>
                <c:pt idx="59">
                  <c:v>103</c:v>
                </c:pt>
                <c:pt idx="60">
                  <c:v>110</c:v>
                </c:pt>
                <c:pt idx="61">
                  <c:v>100</c:v>
                </c:pt>
                <c:pt idx="62">
                  <c:v>113</c:v>
                </c:pt>
                <c:pt idx="63">
                  <c:v>120</c:v>
                </c:pt>
                <c:pt idx="64">
                  <c:v>110</c:v>
                </c:pt>
                <c:pt idx="65">
                  <c:v>120</c:v>
                </c:pt>
                <c:pt idx="66">
                  <c:v>110</c:v>
                </c:pt>
                <c:pt idx="67">
                  <c:v>100</c:v>
                </c:pt>
                <c:pt idx="68">
                  <c:v>110</c:v>
                </c:pt>
                <c:pt idx="69">
                  <c:v>100</c:v>
                </c:pt>
                <c:pt idx="70">
                  <c:v>103</c:v>
                </c:pt>
                <c:pt idx="71">
                  <c:v>110</c:v>
                </c:pt>
                <c:pt idx="72">
                  <c:v>113</c:v>
                </c:pt>
                <c:pt idx="73">
                  <c:v>120</c:v>
                </c:pt>
                <c:pt idx="74">
                  <c:v>120</c:v>
                </c:pt>
                <c:pt idx="75">
                  <c:v>110</c:v>
                </c:pt>
                <c:pt idx="76">
                  <c:v>100</c:v>
                </c:pt>
                <c:pt idx="77">
                  <c:v>110</c:v>
                </c:pt>
                <c:pt idx="78">
                  <c:v>100</c:v>
                </c:pt>
                <c:pt idx="79">
                  <c:v>130</c:v>
                </c:pt>
                <c:pt idx="80">
                  <c:v>130</c:v>
                </c:pt>
                <c:pt idx="81">
                  <c:v>90</c:v>
                </c:pt>
                <c:pt idx="82">
                  <c:v>110</c:v>
                </c:pt>
                <c:pt idx="83">
                  <c:v>100</c:v>
                </c:pt>
                <c:pt idx="84">
                  <c:v>110</c:v>
                </c:pt>
                <c:pt idx="85">
                  <c:v>95</c:v>
                </c:pt>
                <c:pt idx="86">
                  <c:v>90</c:v>
                </c:pt>
                <c:pt idx="87">
                  <c:v>80</c:v>
                </c:pt>
                <c:pt idx="88">
                  <c:v>130</c:v>
                </c:pt>
                <c:pt idx="89">
                  <c:v>130</c:v>
                </c:pt>
                <c:pt idx="90">
                  <c:v>110</c:v>
                </c:pt>
                <c:pt idx="91">
                  <c:v>89</c:v>
                </c:pt>
                <c:pt idx="92">
                  <c:v>160</c:v>
                </c:pt>
                <c:pt idx="93">
                  <c:v>102</c:v>
                </c:pt>
                <c:pt idx="94">
                  <c:v>110</c:v>
                </c:pt>
                <c:pt idx="95">
                  <c:v>90</c:v>
                </c:pt>
                <c:pt idx="96">
                  <c:v>90</c:v>
                </c:pt>
                <c:pt idx="97">
                  <c:v>112</c:v>
                </c:pt>
                <c:pt idx="98">
                  <c:v>130</c:v>
                </c:pt>
                <c:pt idx="99">
                  <c:v>110</c:v>
                </c:pt>
                <c:pt idx="100">
                  <c:v>120</c:v>
                </c:pt>
                <c:pt idx="101">
                  <c:v>110</c:v>
                </c:pt>
                <c:pt idx="102">
                  <c:v>110</c:v>
                </c:pt>
                <c:pt idx="103">
                  <c:v>96</c:v>
                </c:pt>
                <c:pt idx="104">
                  <c:v>120</c:v>
                </c:pt>
                <c:pt idx="105">
                  <c:v>110</c:v>
                </c:pt>
                <c:pt idx="106">
                  <c:v>150</c:v>
                </c:pt>
                <c:pt idx="107">
                  <c:v>100</c:v>
                </c:pt>
                <c:pt idx="108">
                  <c:v>120</c:v>
                </c:pt>
                <c:pt idx="109">
                  <c:v>100</c:v>
                </c:pt>
                <c:pt idx="110">
                  <c:v>90</c:v>
                </c:pt>
                <c:pt idx="111">
                  <c:v>84</c:v>
                </c:pt>
                <c:pt idx="112">
                  <c:v>130</c:v>
                </c:pt>
                <c:pt idx="113">
                  <c:v>110</c:v>
                </c:pt>
                <c:pt idx="114">
                  <c:v>98</c:v>
                </c:pt>
                <c:pt idx="115">
                  <c:v>100</c:v>
                </c:pt>
                <c:pt idx="116">
                  <c:v>110</c:v>
                </c:pt>
                <c:pt idx="117">
                  <c:v>100</c:v>
                </c:pt>
                <c:pt idx="118">
                  <c:v>130</c:v>
                </c:pt>
                <c:pt idx="119">
                  <c:v>100</c:v>
                </c:pt>
                <c:pt idx="120">
                  <c:v>130</c:v>
                </c:pt>
                <c:pt idx="121">
                  <c:v>120</c:v>
                </c:pt>
                <c:pt idx="122">
                  <c:v>180</c:v>
                </c:pt>
                <c:pt idx="123">
                  <c:v>99</c:v>
                </c:pt>
                <c:pt idx="124">
                  <c:v>100</c:v>
                </c:pt>
                <c:pt idx="125">
                  <c:v>109</c:v>
                </c:pt>
                <c:pt idx="126">
                  <c:v>100</c:v>
                </c:pt>
                <c:pt idx="127">
                  <c:v>90</c:v>
                </c:pt>
                <c:pt idx="128">
                  <c:v>150</c:v>
                </c:pt>
                <c:pt idx="129">
                  <c:v>70</c:v>
                </c:pt>
                <c:pt idx="130">
                  <c:v>90</c:v>
                </c:pt>
                <c:pt idx="131">
                  <c:v>113</c:v>
                </c:pt>
                <c:pt idx="132">
                  <c:v>101</c:v>
                </c:pt>
                <c:pt idx="133">
                  <c:v>120</c:v>
                </c:pt>
                <c:pt idx="134">
                  <c:v>80</c:v>
                </c:pt>
                <c:pt idx="135">
                  <c:v>90</c:v>
                </c:pt>
                <c:pt idx="136">
                  <c:v>121</c:v>
                </c:pt>
                <c:pt idx="137">
                  <c:v>120</c:v>
                </c:pt>
                <c:pt idx="138">
                  <c:v>112</c:v>
                </c:pt>
                <c:pt idx="139">
                  <c:v>90</c:v>
                </c:pt>
                <c:pt idx="140">
                  <c:v>120</c:v>
                </c:pt>
                <c:pt idx="141">
                  <c:v>90</c:v>
                </c:pt>
                <c:pt idx="142">
                  <c:v>84</c:v>
                </c:pt>
                <c:pt idx="143">
                  <c:v>100</c:v>
                </c:pt>
                <c:pt idx="144">
                  <c:v>130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120</c:v>
                </c:pt>
                <c:pt idx="150">
                  <c:v>120</c:v>
                </c:pt>
                <c:pt idx="151">
                  <c:v>140</c:v>
                </c:pt>
                <c:pt idx="152">
                  <c:v>140</c:v>
                </c:pt>
                <c:pt idx="153">
                  <c:v>110</c:v>
                </c:pt>
                <c:pt idx="154">
                  <c:v>110</c:v>
                </c:pt>
                <c:pt idx="155">
                  <c:v>130</c:v>
                </c:pt>
                <c:pt idx="156">
                  <c:v>110</c:v>
                </c:pt>
                <c:pt idx="157">
                  <c:v>170</c:v>
                </c:pt>
                <c:pt idx="158">
                  <c:v>90</c:v>
                </c:pt>
                <c:pt idx="159">
                  <c:v>140</c:v>
                </c:pt>
                <c:pt idx="160">
                  <c:v>90</c:v>
                </c:pt>
                <c:pt idx="161">
                  <c:v>100</c:v>
                </c:pt>
                <c:pt idx="162">
                  <c:v>130</c:v>
                </c:pt>
                <c:pt idx="163">
                  <c:v>90</c:v>
                </c:pt>
                <c:pt idx="164">
                  <c:v>110</c:v>
                </c:pt>
                <c:pt idx="165">
                  <c:v>130</c:v>
                </c:pt>
                <c:pt idx="166">
                  <c:v>140</c:v>
                </c:pt>
                <c:pt idx="167">
                  <c:v>130</c:v>
                </c:pt>
                <c:pt idx="168">
                  <c:v>160</c:v>
                </c:pt>
                <c:pt idx="169">
                  <c:v>100</c:v>
                </c:pt>
                <c:pt idx="170">
                  <c:v>160</c:v>
                </c:pt>
                <c:pt idx="171">
                  <c:v>80</c:v>
                </c:pt>
                <c:pt idx="172">
                  <c:v>100</c:v>
                </c:pt>
                <c:pt idx="173">
                  <c:v>100</c:v>
                </c:pt>
                <c:pt idx="174">
                  <c:v>80</c:v>
                </c:pt>
                <c:pt idx="175">
                  <c:v>80</c:v>
                </c:pt>
                <c:pt idx="176">
                  <c:v>90</c:v>
                </c:pt>
                <c:pt idx="177">
                  <c:v>110</c:v>
                </c:pt>
                <c:pt idx="178">
                  <c:v>90</c:v>
                </c:pt>
                <c:pt idx="179">
                  <c:v>110</c:v>
                </c:pt>
                <c:pt idx="180">
                  <c:v>90</c:v>
                </c:pt>
                <c:pt idx="181">
                  <c:v>90</c:v>
                </c:pt>
                <c:pt idx="182">
                  <c:v>130</c:v>
                </c:pt>
                <c:pt idx="183">
                  <c:v>110</c:v>
                </c:pt>
                <c:pt idx="184">
                  <c:v>80</c:v>
                </c:pt>
                <c:pt idx="185">
                  <c:v>170</c:v>
                </c:pt>
                <c:pt idx="186">
                  <c:v>130</c:v>
                </c:pt>
                <c:pt idx="187">
                  <c:v>100</c:v>
                </c:pt>
                <c:pt idx="188">
                  <c:v>140</c:v>
                </c:pt>
                <c:pt idx="189">
                  <c:v>120</c:v>
                </c:pt>
                <c:pt idx="190">
                  <c:v>120</c:v>
                </c:pt>
                <c:pt idx="191">
                  <c:v>130</c:v>
                </c:pt>
                <c:pt idx="192">
                  <c:v>130</c:v>
                </c:pt>
                <c:pt idx="193">
                  <c:v>120</c:v>
                </c:pt>
                <c:pt idx="194">
                  <c:v>160</c:v>
                </c:pt>
                <c:pt idx="195">
                  <c:v>90</c:v>
                </c:pt>
                <c:pt idx="196">
                  <c:v>130</c:v>
                </c:pt>
                <c:pt idx="197">
                  <c:v>80</c:v>
                </c:pt>
                <c:pt idx="198">
                  <c:v>90</c:v>
                </c:pt>
                <c:pt idx="199">
                  <c:v>100</c:v>
                </c:pt>
                <c:pt idx="200">
                  <c:v>140</c:v>
                </c:pt>
                <c:pt idx="201">
                  <c:v>110</c:v>
                </c:pt>
                <c:pt idx="202">
                  <c:v>110</c:v>
                </c:pt>
                <c:pt idx="203">
                  <c:v>110</c:v>
                </c:pt>
                <c:pt idx="204">
                  <c:v>130</c:v>
                </c:pt>
                <c:pt idx="205">
                  <c:v>110</c:v>
                </c:pt>
                <c:pt idx="206">
                  <c:v>110</c:v>
                </c:pt>
                <c:pt idx="207">
                  <c:v>80</c:v>
                </c:pt>
                <c:pt idx="208">
                  <c:v>160</c:v>
                </c:pt>
                <c:pt idx="209">
                  <c:v>160</c:v>
                </c:pt>
                <c:pt idx="210">
                  <c:v>130</c:v>
                </c:pt>
                <c:pt idx="211">
                  <c:v>100</c:v>
                </c:pt>
                <c:pt idx="212">
                  <c:v>150</c:v>
                </c:pt>
                <c:pt idx="213">
                  <c:v>100</c:v>
                </c:pt>
                <c:pt idx="214">
                  <c:v>130</c:v>
                </c:pt>
              </c:numCache>
            </c:numRef>
          </c:xVal>
          <c:yVal>
            <c:numRef>
              <c:f>'high BP Vs Len'!$C$25:$C$239</c:f>
              <c:numCache>
                <c:formatCode>General</c:formatCode>
                <c:ptCount val="215"/>
                <c:pt idx="0">
                  <c:v>30.065309149999504</c:v>
                </c:pt>
                <c:pt idx="1">
                  <c:v>6.6396946388524647</c:v>
                </c:pt>
                <c:pt idx="2">
                  <c:v>2.6396946388524647</c:v>
                </c:pt>
                <c:pt idx="3">
                  <c:v>11.894869244345148</c:v>
                </c:pt>
                <c:pt idx="4">
                  <c:v>18.522456547091487</c:v>
                </c:pt>
                <c:pt idx="5">
                  <c:v>3.1076764999186679</c:v>
                </c:pt>
                <c:pt idx="6">
                  <c:v>12.426887383278945</c:v>
                </c:pt>
                <c:pt idx="7">
                  <c:v>14.746098266639224</c:v>
                </c:pt>
                <c:pt idx="8">
                  <c:v>8.3204837554921873</c:v>
                </c:pt>
                <c:pt idx="9">
                  <c:v>9.3204837554921873</c:v>
                </c:pt>
                <c:pt idx="10">
                  <c:v>15.639694638852465</c:v>
                </c:pt>
                <c:pt idx="11">
                  <c:v>5.6396946388524647</c:v>
                </c:pt>
                <c:pt idx="12">
                  <c:v>9.4268873832789453</c:v>
                </c:pt>
                <c:pt idx="13">
                  <c:v>4.5332910110657068</c:v>
                </c:pt>
                <c:pt idx="14">
                  <c:v>-2.7859198722945724</c:v>
                </c:pt>
                <c:pt idx="15">
                  <c:v>6.3204837554921873</c:v>
                </c:pt>
                <c:pt idx="16">
                  <c:v>5.4268873832789453</c:v>
                </c:pt>
                <c:pt idx="17">
                  <c:v>15.426887383278945</c:v>
                </c:pt>
                <c:pt idx="18">
                  <c:v>-1.3603053611475353</c:v>
                </c:pt>
                <c:pt idx="19">
                  <c:v>4.7460982666392244</c:v>
                </c:pt>
                <c:pt idx="20">
                  <c:v>-2.8923235000813321</c:v>
                </c:pt>
                <c:pt idx="21">
                  <c:v>1.5332910110657068</c:v>
                </c:pt>
                <c:pt idx="22">
                  <c:v>11.852501894425984</c:v>
                </c:pt>
                <c:pt idx="23">
                  <c:v>-0.36030536114753531</c:v>
                </c:pt>
                <c:pt idx="24">
                  <c:v>4.3204837554921873</c:v>
                </c:pt>
                <c:pt idx="25">
                  <c:v>10.639694638852465</c:v>
                </c:pt>
                <c:pt idx="26">
                  <c:v>3.7460982666392244</c:v>
                </c:pt>
                <c:pt idx="27">
                  <c:v>10.426887383278945</c:v>
                </c:pt>
                <c:pt idx="28">
                  <c:v>0.42688738327894526</c:v>
                </c:pt>
                <c:pt idx="29">
                  <c:v>3.3204837554921873</c:v>
                </c:pt>
                <c:pt idx="30">
                  <c:v>3.7460982666392244</c:v>
                </c:pt>
                <c:pt idx="31">
                  <c:v>0.32048375549218733</c:v>
                </c:pt>
                <c:pt idx="32">
                  <c:v>10.841861531647309</c:v>
                </c:pt>
                <c:pt idx="33">
                  <c:v>-0.67951624450781267</c:v>
                </c:pt>
                <c:pt idx="34">
                  <c:v>0.42688738327894526</c:v>
                </c:pt>
                <c:pt idx="35">
                  <c:v>4.2140801277054276</c:v>
                </c:pt>
                <c:pt idx="36">
                  <c:v>-1.5731126167210547</c:v>
                </c:pt>
                <c:pt idx="37">
                  <c:v>1.5332910110657068</c:v>
                </c:pt>
                <c:pt idx="38">
                  <c:v>-3.3603053611475353</c:v>
                </c:pt>
                <c:pt idx="39">
                  <c:v>1.3204837554921873</c:v>
                </c:pt>
                <c:pt idx="40">
                  <c:v>0.1076764999186679</c:v>
                </c:pt>
                <c:pt idx="41">
                  <c:v>2.5332910110657068</c:v>
                </c:pt>
                <c:pt idx="42">
                  <c:v>-0.12621738001666394</c:v>
                </c:pt>
                <c:pt idx="43">
                  <c:v>-0.46670898893429325</c:v>
                </c:pt>
                <c:pt idx="44">
                  <c:v>-3.5731126167210547</c:v>
                </c:pt>
                <c:pt idx="45">
                  <c:v>-2.5731126167210547</c:v>
                </c:pt>
                <c:pt idx="46">
                  <c:v>-3.6795162445078127</c:v>
                </c:pt>
                <c:pt idx="47">
                  <c:v>3.7460982666392244</c:v>
                </c:pt>
                <c:pt idx="48">
                  <c:v>-3.6795162445078127</c:v>
                </c:pt>
                <c:pt idx="49">
                  <c:v>2.2140801277054276</c:v>
                </c:pt>
                <c:pt idx="50">
                  <c:v>-2.5731126167210547</c:v>
                </c:pt>
                <c:pt idx="51">
                  <c:v>-2.4667089889342932</c:v>
                </c:pt>
                <c:pt idx="52">
                  <c:v>-2.5731126167210547</c:v>
                </c:pt>
                <c:pt idx="53">
                  <c:v>-2.4667089889342932</c:v>
                </c:pt>
                <c:pt idx="54">
                  <c:v>-4.5731126167210547</c:v>
                </c:pt>
                <c:pt idx="55">
                  <c:v>1.8844229827620129</c:v>
                </c:pt>
                <c:pt idx="56">
                  <c:v>-5.2539017333607756</c:v>
                </c:pt>
                <c:pt idx="57">
                  <c:v>-2.1474981055740159</c:v>
                </c:pt>
                <c:pt idx="58">
                  <c:v>-4.2539017333607756</c:v>
                </c:pt>
                <c:pt idx="59">
                  <c:v>-1.2858228216968026</c:v>
                </c:pt>
                <c:pt idx="60">
                  <c:v>-2.3603053611475353</c:v>
                </c:pt>
                <c:pt idx="61">
                  <c:v>-2.2539017333607756</c:v>
                </c:pt>
                <c:pt idx="62">
                  <c:v>-4.3922264494835623</c:v>
                </c:pt>
                <c:pt idx="63">
                  <c:v>-3.4667089889342932</c:v>
                </c:pt>
                <c:pt idx="64">
                  <c:v>-5.3603053611475353</c:v>
                </c:pt>
                <c:pt idx="65">
                  <c:v>-2.4667089889342932</c:v>
                </c:pt>
                <c:pt idx="66">
                  <c:v>-5.3603053611475353</c:v>
                </c:pt>
                <c:pt idx="67">
                  <c:v>-4.2539017333607756</c:v>
                </c:pt>
                <c:pt idx="68">
                  <c:v>-4.3603053611475353</c:v>
                </c:pt>
                <c:pt idx="69">
                  <c:v>-4.2539017333607756</c:v>
                </c:pt>
                <c:pt idx="70">
                  <c:v>-1.2858228216968026</c:v>
                </c:pt>
                <c:pt idx="71">
                  <c:v>-2.3603053611475353</c:v>
                </c:pt>
                <c:pt idx="72">
                  <c:v>-4.3922264494835623</c:v>
                </c:pt>
                <c:pt idx="73">
                  <c:v>-3.4667089889342932</c:v>
                </c:pt>
                <c:pt idx="74">
                  <c:v>-2.4667089889342932</c:v>
                </c:pt>
                <c:pt idx="75">
                  <c:v>-5.3603053611475353</c:v>
                </c:pt>
                <c:pt idx="76">
                  <c:v>-4.2539017333607756</c:v>
                </c:pt>
                <c:pt idx="77">
                  <c:v>-4.3603053611475353</c:v>
                </c:pt>
                <c:pt idx="78">
                  <c:v>0.74609826663922441</c:v>
                </c:pt>
                <c:pt idx="79">
                  <c:v>-1.5731126167210547</c:v>
                </c:pt>
                <c:pt idx="80">
                  <c:v>7.4268873832789453</c:v>
                </c:pt>
                <c:pt idx="81">
                  <c:v>11.852501894425984</c:v>
                </c:pt>
                <c:pt idx="82">
                  <c:v>1.6396946388524647</c:v>
                </c:pt>
                <c:pt idx="83">
                  <c:v>3.7460982666392244</c:v>
                </c:pt>
                <c:pt idx="84">
                  <c:v>0.63969463885246469</c:v>
                </c:pt>
                <c:pt idx="85">
                  <c:v>7.7993000805326052</c:v>
                </c:pt>
                <c:pt idx="86">
                  <c:v>0.85250189442598412</c:v>
                </c:pt>
                <c:pt idx="87">
                  <c:v>6.9589055222127438</c:v>
                </c:pt>
                <c:pt idx="88">
                  <c:v>-3.5731126167210547</c:v>
                </c:pt>
                <c:pt idx="89">
                  <c:v>7.4268873832789453</c:v>
                </c:pt>
                <c:pt idx="90">
                  <c:v>2.6396946388524647</c:v>
                </c:pt>
                <c:pt idx="91">
                  <c:v>8.863142257204661</c:v>
                </c:pt>
                <c:pt idx="92">
                  <c:v>-2.8923235000813321</c:v>
                </c:pt>
                <c:pt idx="93">
                  <c:v>2.7248175410818725</c:v>
                </c:pt>
                <c:pt idx="94">
                  <c:v>6.6396946388524647</c:v>
                </c:pt>
                <c:pt idx="95">
                  <c:v>-1.1474981055740159</c:v>
                </c:pt>
                <c:pt idx="96">
                  <c:v>3.8525018944259841</c:v>
                </c:pt>
                <c:pt idx="97">
                  <c:v>-0.38158608670488547</c:v>
                </c:pt>
                <c:pt idx="98">
                  <c:v>-0.57311261672105474</c:v>
                </c:pt>
                <c:pt idx="99">
                  <c:v>-4.3603053611475353</c:v>
                </c:pt>
                <c:pt idx="100">
                  <c:v>-5.4667089889342932</c:v>
                </c:pt>
                <c:pt idx="101">
                  <c:v>-1.3603053611475353</c:v>
                </c:pt>
                <c:pt idx="102">
                  <c:v>-3.3603053611475353</c:v>
                </c:pt>
                <c:pt idx="103">
                  <c:v>-2.2113402822460717</c:v>
                </c:pt>
                <c:pt idx="104">
                  <c:v>-5.4667089889342932</c:v>
                </c:pt>
                <c:pt idx="105">
                  <c:v>-2.3603053611475353</c:v>
                </c:pt>
                <c:pt idx="106">
                  <c:v>-4.7859198722945724</c:v>
                </c:pt>
                <c:pt idx="107">
                  <c:v>0.74609826663922441</c:v>
                </c:pt>
                <c:pt idx="108">
                  <c:v>-3.4667089889342932</c:v>
                </c:pt>
                <c:pt idx="109">
                  <c:v>0.74609826663922441</c:v>
                </c:pt>
                <c:pt idx="110">
                  <c:v>-0.14749810557401588</c:v>
                </c:pt>
                <c:pt idx="111">
                  <c:v>1.9163440710980399</c:v>
                </c:pt>
                <c:pt idx="112">
                  <c:v>-4.5731126167210547</c:v>
                </c:pt>
                <c:pt idx="113">
                  <c:v>-0.36030536114753531</c:v>
                </c:pt>
                <c:pt idx="114">
                  <c:v>2.7673789921965763</c:v>
                </c:pt>
                <c:pt idx="115">
                  <c:v>-2.2539017333607756</c:v>
                </c:pt>
                <c:pt idx="116">
                  <c:v>-1.3603053611475353</c:v>
                </c:pt>
                <c:pt idx="117">
                  <c:v>-5.2539017333607756</c:v>
                </c:pt>
                <c:pt idx="118">
                  <c:v>-3.5731126167210547</c:v>
                </c:pt>
                <c:pt idx="119">
                  <c:v>3.7460982666392244</c:v>
                </c:pt>
                <c:pt idx="120">
                  <c:v>-2.5731126167210547</c:v>
                </c:pt>
                <c:pt idx="121">
                  <c:v>-2.4667089889342932</c:v>
                </c:pt>
                <c:pt idx="122">
                  <c:v>-4.1051307556548515</c:v>
                </c:pt>
                <c:pt idx="123">
                  <c:v>-3.2432613705820987</c:v>
                </c:pt>
                <c:pt idx="124">
                  <c:v>-2.2539017333607756</c:v>
                </c:pt>
                <c:pt idx="125">
                  <c:v>-3.3496649983688584</c:v>
                </c:pt>
                <c:pt idx="126">
                  <c:v>-0.25390173336077559</c:v>
                </c:pt>
                <c:pt idx="127">
                  <c:v>-1.1474981055740159</c:v>
                </c:pt>
                <c:pt idx="128">
                  <c:v>-4.7859198722945724</c:v>
                </c:pt>
                <c:pt idx="129">
                  <c:v>-0.93469085000049645</c:v>
                </c:pt>
                <c:pt idx="130">
                  <c:v>-4.1474981055740159</c:v>
                </c:pt>
                <c:pt idx="131">
                  <c:v>-4.3922264494835623</c:v>
                </c:pt>
                <c:pt idx="132">
                  <c:v>-4.2645420961394507</c:v>
                </c:pt>
                <c:pt idx="133">
                  <c:v>1.5332910110657068</c:v>
                </c:pt>
                <c:pt idx="134">
                  <c:v>0.95890552221274383</c:v>
                </c:pt>
                <c:pt idx="135">
                  <c:v>-2.1474981055740159</c:v>
                </c:pt>
                <c:pt idx="136">
                  <c:v>-5.4773493517129701</c:v>
                </c:pt>
                <c:pt idx="137">
                  <c:v>-3.4667089889342932</c:v>
                </c:pt>
                <c:pt idx="138">
                  <c:v>-4.3815860867048855</c:v>
                </c:pt>
                <c:pt idx="139">
                  <c:v>0.85250189442598412</c:v>
                </c:pt>
                <c:pt idx="140">
                  <c:v>-4.4667089889342932</c:v>
                </c:pt>
                <c:pt idx="141">
                  <c:v>0.85250189442598412</c:v>
                </c:pt>
                <c:pt idx="142">
                  <c:v>-3.0836559289019601</c:v>
                </c:pt>
                <c:pt idx="143">
                  <c:v>-3.2539017333607756</c:v>
                </c:pt>
                <c:pt idx="144">
                  <c:v>-3.5731126167210547</c:v>
                </c:pt>
                <c:pt idx="145">
                  <c:v>-8.2539017333607756</c:v>
                </c:pt>
                <c:pt idx="146">
                  <c:v>-0.25390173336077559</c:v>
                </c:pt>
                <c:pt idx="147">
                  <c:v>0.74609826663922441</c:v>
                </c:pt>
                <c:pt idx="148">
                  <c:v>-0.25390173336077559</c:v>
                </c:pt>
                <c:pt idx="149">
                  <c:v>0.53329101106570675</c:v>
                </c:pt>
                <c:pt idx="150">
                  <c:v>-1.4667089889342932</c:v>
                </c:pt>
                <c:pt idx="151">
                  <c:v>4.3204837554921873</c:v>
                </c:pt>
                <c:pt idx="152">
                  <c:v>-3.6795162445078127</c:v>
                </c:pt>
                <c:pt idx="153">
                  <c:v>-2.3603053611475353</c:v>
                </c:pt>
                <c:pt idx="154">
                  <c:v>3.6396946388524647</c:v>
                </c:pt>
                <c:pt idx="155">
                  <c:v>3.4268873832789453</c:v>
                </c:pt>
                <c:pt idx="156">
                  <c:v>-3.3603053611475353</c:v>
                </c:pt>
                <c:pt idx="157">
                  <c:v>-1.9987271278680918</c:v>
                </c:pt>
                <c:pt idx="158">
                  <c:v>7.8525018944259841</c:v>
                </c:pt>
                <c:pt idx="159">
                  <c:v>-1.6795162445078127</c:v>
                </c:pt>
                <c:pt idx="160">
                  <c:v>0.85250189442598412</c:v>
                </c:pt>
                <c:pt idx="161">
                  <c:v>-2.2539017333607756</c:v>
                </c:pt>
                <c:pt idx="162">
                  <c:v>-3.5731126167210547</c:v>
                </c:pt>
                <c:pt idx="163">
                  <c:v>-0.14749810557401588</c:v>
                </c:pt>
                <c:pt idx="164">
                  <c:v>-3.3603053611475353</c:v>
                </c:pt>
                <c:pt idx="165">
                  <c:v>-2.5731126167210547</c:v>
                </c:pt>
                <c:pt idx="166">
                  <c:v>-2.6795162445078127</c:v>
                </c:pt>
                <c:pt idx="167">
                  <c:v>-2.5731126167210547</c:v>
                </c:pt>
                <c:pt idx="168">
                  <c:v>-2.8923235000813321</c:v>
                </c:pt>
                <c:pt idx="169">
                  <c:v>-2.2539017333607756</c:v>
                </c:pt>
                <c:pt idx="170">
                  <c:v>-0.8923235000813321</c:v>
                </c:pt>
                <c:pt idx="171">
                  <c:v>-4.0410944777872562</c:v>
                </c:pt>
                <c:pt idx="172">
                  <c:v>4.7460982666392244</c:v>
                </c:pt>
                <c:pt idx="173">
                  <c:v>3.7460982666392244</c:v>
                </c:pt>
                <c:pt idx="174">
                  <c:v>-3.0410944777872562</c:v>
                </c:pt>
                <c:pt idx="175">
                  <c:v>-4.0410944777872562</c:v>
                </c:pt>
                <c:pt idx="176">
                  <c:v>-2.1474981055740159</c:v>
                </c:pt>
                <c:pt idx="177">
                  <c:v>-2.3603053611475353</c:v>
                </c:pt>
                <c:pt idx="178">
                  <c:v>-3.1474981055740159</c:v>
                </c:pt>
                <c:pt idx="179">
                  <c:v>-4.3603053611475353</c:v>
                </c:pt>
                <c:pt idx="180">
                  <c:v>-5.1474981055740159</c:v>
                </c:pt>
                <c:pt idx="181">
                  <c:v>-1.1474981055740159</c:v>
                </c:pt>
                <c:pt idx="182">
                  <c:v>-3.5731126167210547</c:v>
                </c:pt>
                <c:pt idx="183">
                  <c:v>-2.3603053611475353</c:v>
                </c:pt>
                <c:pt idx="184">
                  <c:v>-5.0410944777872562</c:v>
                </c:pt>
                <c:pt idx="185">
                  <c:v>-2.9987271278680918</c:v>
                </c:pt>
                <c:pt idx="186">
                  <c:v>-1.5731126167210547</c:v>
                </c:pt>
                <c:pt idx="187">
                  <c:v>5.7460982666392244</c:v>
                </c:pt>
                <c:pt idx="188">
                  <c:v>-3.6795162445078127</c:v>
                </c:pt>
                <c:pt idx="189">
                  <c:v>-3.4667089889342932</c:v>
                </c:pt>
                <c:pt idx="190">
                  <c:v>-1.4667089889342932</c:v>
                </c:pt>
                <c:pt idx="191">
                  <c:v>-0.57311261672105474</c:v>
                </c:pt>
                <c:pt idx="192">
                  <c:v>0.42688738327894526</c:v>
                </c:pt>
                <c:pt idx="193">
                  <c:v>-3.4667089889342932</c:v>
                </c:pt>
                <c:pt idx="194">
                  <c:v>0.1076764999186679</c:v>
                </c:pt>
                <c:pt idx="195">
                  <c:v>-3.1474981055740159</c:v>
                </c:pt>
                <c:pt idx="196">
                  <c:v>-0.57311261672105474</c:v>
                </c:pt>
                <c:pt idx="197">
                  <c:v>-4.0410944777872562</c:v>
                </c:pt>
                <c:pt idx="198">
                  <c:v>1.8525018944259841</c:v>
                </c:pt>
                <c:pt idx="199">
                  <c:v>4.7460982666392244</c:v>
                </c:pt>
                <c:pt idx="200">
                  <c:v>-2.6795162445078127</c:v>
                </c:pt>
                <c:pt idx="201">
                  <c:v>-0.36030536114753531</c:v>
                </c:pt>
                <c:pt idx="202">
                  <c:v>-1.3603053611475353</c:v>
                </c:pt>
                <c:pt idx="203">
                  <c:v>-0.36030536114753531</c:v>
                </c:pt>
                <c:pt idx="204">
                  <c:v>-2.5731126167210547</c:v>
                </c:pt>
                <c:pt idx="205">
                  <c:v>-4.3603053611475353</c:v>
                </c:pt>
                <c:pt idx="206">
                  <c:v>-4.3603053611475353</c:v>
                </c:pt>
                <c:pt idx="207">
                  <c:v>-4.0410944777872562</c:v>
                </c:pt>
                <c:pt idx="208">
                  <c:v>-1.8923235000813321</c:v>
                </c:pt>
                <c:pt idx="209">
                  <c:v>-6.8923235000813321</c:v>
                </c:pt>
                <c:pt idx="210">
                  <c:v>-1.5731126167210547</c:v>
                </c:pt>
                <c:pt idx="211">
                  <c:v>-0.25390173336077559</c:v>
                </c:pt>
                <c:pt idx="212">
                  <c:v>1.2140801277054276</c:v>
                </c:pt>
                <c:pt idx="213">
                  <c:v>-2.2539017333607756</c:v>
                </c:pt>
                <c:pt idx="214">
                  <c:v>-1.5731126167210547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99C-B34D-A33F-9BFA1FEF5C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748079"/>
        <c:axId val="1810376543"/>
      </c:scatterChart>
      <c:valAx>
        <c:axId val="1547480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10376543"/>
        <c:crosses val="autoZero"/>
        <c:crossBetween val="midCat"/>
      </c:valAx>
      <c:valAx>
        <c:axId val="181037654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4748079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100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Sheet10!$A$3:$A$217</c:f>
              <c:numCache>
                <c:formatCode>General</c:formatCode>
                <c:ptCount val="215"/>
                <c:pt idx="0">
                  <c:v>70</c:v>
                </c:pt>
                <c:pt idx="1">
                  <c:v>110</c:v>
                </c:pt>
                <c:pt idx="2">
                  <c:v>110</c:v>
                </c:pt>
                <c:pt idx="3">
                  <c:v>180</c:v>
                </c:pt>
                <c:pt idx="4">
                  <c:v>215</c:v>
                </c:pt>
                <c:pt idx="5">
                  <c:v>160</c:v>
                </c:pt>
                <c:pt idx="6">
                  <c:v>130</c:v>
                </c:pt>
                <c:pt idx="7">
                  <c:v>100</c:v>
                </c:pt>
                <c:pt idx="8">
                  <c:v>140</c:v>
                </c:pt>
                <c:pt idx="9">
                  <c:v>140</c:v>
                </c:pt>
                <c:pt idx="10">
                  <c:v>110</c:v>
                </c:pt>
                <c:pt idx="11">
                  <c:v>110</c:v>
                </c:pt>
                <c:pt idx="12">
                  <c:v>130</c:v>
                </c:pt>
                <c:pt idx="13">
                  <c:v>120</c:v>
                </c:pt>
                <c:pt idx="14">
                  <c:v>150</c:v>
                </c:pt>
                <c:pt idx="15">
                  <c:v>140</c:v>
                </c:pt>
                <c:pt idx="16">
                  <c:v>130</c:v>
                </c:pt>
                <c:pt idx="17">
                  <c:v>130</c:v>
                </c:pt>
                <c:pt idx="18">
                  <c:v>110</c:v>
                </c:pt>
                <c:pt idx="19">
                  <c:v>100</c:v>
                </c:pt>
                <c:pt idx="20">
                  <c:v>160</c:v>
                </c:pt>
                <c:pt idx="21">
                  <c:v>120</c:v>
                </c:pt>
                <c:pt idx="22">
                  <c:v>90</c:v>
                </c:pt>
                <c:pt idx="23">
                  <c:v>110</c:v>
                </c:pt>
                <c:pt idx="24">
                  <c:v>140</c:v>
                </c:pt>
                <c:pt idx="25">
                  <c:v>110</c:v>
                </c:pt>
                <c:pt idx="26">
                  <c:v>100</c:v>
                </c:pt>
                <c:pt idx="27">
                  <c:v>130</c:v>
                </c:pt>
                <c:pt idx="28">
                  <c:v>130</c:v>
                </c:pt>
                <c:pt idx="29">
                  <c:v>140</c:v>
                </c:pt>
                <c:pt idx="30">
                  <c:v>100</c:v>
                </c:pt>
                <c:pt idx="31">
                  <c:v>140</c:v>
                </c:pt>
                <c:pt idx="32">
                  <c:v>91</c:v>
                </c:pt>
                <c:pt idx="33">
                  <c:v>140</c:v>
                </c:pt>
                <c:pt idx="34">
                  <c:v>130</c:v>
                </c:pt>
                <c:pt idx="35">
                  <c:v>150</c:v>
                </c:pt>
                <c:pt idx="36">
                  <c:v>130</c:v>
                </c:pt>
                <c:pt idx="37">
                  <c:v>120</c:v>
                </c:pt>
                <c:pt idx="38">
                  <c:v>110</c:v>
                </c:pt>
                <c:pt idx="39">
                  <c:v>140</c:v>
                </c:pt>
                <c:pt idx="40">
                  <c:v>160</c:v>
                </c:pt>
                <c:pt idx="41">
                  <c:v>120</c:v>
                </c:pt>
                <c:pt idx="42">
                  <c:v>88</c:v>
                </c:pt>
                <c:pt idx="43">
                  <c:v>120</c:v>
                </c:pt>
                <c:pt idx="44">
                  <c:v>130</c:v>
                </c:pt>
                <c:pt idx="45">
                  <c:v>130</c:v>
                </c:pt>
                <c:pt idx="46">
                  <c:v>140</c:v>
                </c:pt>
                <c:pt idx="47">
                  <c:v>100</c:v>
                </c:pt>
                <c:pt idx="48">
                  <c:v>140</c:v>
                </c:pt>
                <c:pt idx="49">
                  <c:v>150</c:v>
                </c:pt>
                <c:pt idx="50">
                  <c:v>130</c:v>
                </c:pt>
                <c:pt idx="51">
                  <c:v>120</c:v>
                </c:pt>
                <c:pt idx="52">
                  <c:v>130</c:v>
                </c:pt>
                <c:pt idx="53">
                  <c:v>120</c:v>
                </c:pt>
                <c:pt idx="54">
                  <c:v>130</c:v>
                </c:pt>
                <c:pt idx="55">
                  <c:v>87</c:v>
                </c:pt>
                <c:pt idx="56">
                  <c:v>100</c:v>
                </c:pt>
                <c:pt idx="57">
                  <c:v>90</c:v>
                </c:pt>
                <c:pt idx="58">
                  <c:v>100</c:v>
                </c:pt>
                <c:pt idx="59">
                  <c:v>103</c:v>
                </c:pt>
                <c:pt idx="60">
                  <c:v>110</c:v>
                </c:pt>
                <c:pt idx="61">
                  <c:v>100</c:v>
                </c:pt>
                <c:pt idx="62">
                  <c:v>113</c:v>
                </c:pt>
                <c:pt idx="63">
                  <c:v>120</c:v>
                </c:pt>
                <c:pt idx="64">
                  <c:v>110</c:v>
                </c:pt>
                <c:pt idx="65">
                  <c:v>120</c:v>
                </c:pt>
                <c:pt idx="66">
                  <c:v>110</c:v>
                </c:pt>
                <c:pt idx="67">
                  <c:v>100</c:v>
                </c:pt>
                <c:pt idx="68">
                  <c:v>110</c:v>
                </c:pt>
                <c:pt idx="69">
                  <c:v>100</c:v>
                </c:pt>
                <c:pt idx="70">
                  <c:v>103</c:v>
                </c:pt>
                <c:pt idx="71">
                  <c:v>110</c:v>
                </c:pt>
                <c:pt idx="72">
                  <c:v>113</c:v>
                </c:pt>
                <c:pt idx="73">
                  <c:v>120</c:v>
                </c:pt>
                <c:pt idx="74">
                  <c:v>120</c:v>
                </c:pt>
                <c:pt idx="75">
                  <c:v>110</c:v>
                </c:pt>
                <c:pt idx="76">
                  <c:v>100</c:v>
                </c:pt>
                <c:pt idx="77">
                  <c:v>110</c:v>
                </c:pt>
                <c:pt idx="78">
                  <c:v>100</c:v>
                </c:pt>
                <c:pt idx="79">
                  <c:v>130</c:v>
                </c:pt>
                <c:pt idx="80">
                  <c:v>130</c:v>
                </c:pt>
                <c:pt idx="81">
                  <c:v>90</c:v>
                </c:pt>
                <c:pt idx="82">
                  <c:v>110</c:v>
                </c:pt>
                <c:pt idx="83">
                  <c:v>100</c:v>
                </c:pt>
                <c:pt idx="84">
                  <c:v>110</c:v>
                </c:pt>
                <c:pt idx="85">
                  <c:v>95</c:v>
                </c:pt>
                <c:pt idx="86">
                  <c:v>90</c:v>
                </c:pt>
                <c:pt idx="87">
                  <c:v>80</c:v>
                </c:pt>
                <c:pt idx="88">
                  <c:v>130</c:v>
                </c:pt>
                <c:pt idx="89">
                  <c:v>130</c:v>
                </c:pt>
                <c:pt idx="90">
                  <c:v>110</c:v>
                </c:pt>
                <c:pt idx="91">
                  <c:v>89</c:v>
                </c:pt>
                <c:pt idx="92">
                  <c:v>160</c:v>
                </c:pt>
                <c:pt idx="93">
                  <c:v>102</c:v>
                </c:pt>
                <c:pt idx="94">
                  <c:v>110</c:v>
                </c:pt>
                <c:pt idx="95">
                  <c:v>90</c:v>
                </c:pt>
                <c:pt idx="96">
                  <c:v>90</c:v>
                </c:pt>
                <c:pt idx="97">
                  <c:v>112</c:v>
                </c:pt>
                <c:pt idx="98">
                  <c:v>130</c:v>
                </c:pt>
                <c:pt idx="99">
                  <c:v>110</c:v>
                </c:pt>
                <c:pt idx="100">
                  <c:v>120</c:v>
                </c:pt>
                <c:pt idx="101">
                  <c:v>110</c:v>
                </c:pt>
                <c:pt idx="102">
                  <c:v>110</c:v>
                </c:pt>
                <c:pt idx="103">
                  <c:v>96</c:v>
                </c:pt>
                <c:pt idx="104">
                  <c:v>120</c:v>
                </c:pt>
                <c:pt idx="105">
                  <c:v>110</c:v>
                </c:pt>
                <c:pt idx="106">
                  <c:v>150</c:v>
                </c:pt>
                <c:pt idx="107">
                  <c:v>100</c:v>
                </c:pt>
                <c:pt idx="108">
                  <c:v>120</c:v>
                </c:pt>
                <c:pt idx="109">
                  <c:v>100</c:v>
                </c:pt>
                <c:pt idx="110">
                  <c:v>90</c:v>
                </c:pt>
                <c:pt idx="111">
                  <c:v>84</c:v>
                </c:pt>
                <c:pt idx="112">
                  <c:v>130</c:v>
                </c:pt>
                <c:pt idx="113">
                  <c:v>110</c:v>
                </c:pt>
                <c:pt idx="114">
                  <c:v>98</c:v>
                </c:pt>
                <c:pt idx="115">
                  <c:v>100</c:v>
                </c:pt>
                <c:pt idx="116">
                  <c:v>110</c:v>
                </c:pt>
                <c:pt idx="117">
                  <c:v>100</c:v>
                </c:pt>
                <c:pt idx="118">
                  <c:v>130</c:v>
                </c:pt>
                <c:pt idx="119">
                  <c:v>100</c:v>
                </c:pt>
                <c:pt idx="120">
                  <c:v>130</c:v>
                </c:pt>
                <c:pt idx="121">
                  <c:v>120</c:v>
                </c:pt>
                <c:pt idx="122">
                  <c:v>180</c:v>
                </c:pt>
                <c:pt idx="123">
                  <c:v>99</c:v>
                </c:pt>
                <c:pt idx="124">
                  <c:v>100</c:v>
                </c:pt>
                <c:pt idx="125">
                  <c:v>109</c:v>
                </c:pt>
                <c:pt idx="126">
                  <c:v>100</c:v>
                </c:pt>
                <c:pt idx="127">
                  <c:v>90</c:v>
                </c:pt>
                <c:pt idx="128">
                  <c:v>150</c:v>
                </c:pt>
                <c:pt idx="129">
                  <c:v>70</c:v>
                </c:pt>
                <c:pt idx="130">
                  <c:v>90</c:v>
                </c:pt>
                <c:pt idx="131">
                  <c:v>113</c:v>
                </c:pt>
                <c:pt idx="132">
                  <c:v>101</c:v>
                </c:pt>
                <c:pt idx="133">
                  <c:v>120</c:v>
                </c:pt>
                <c:pt idx="134">
                  <c:v>80</c:v>
                </c:pt>
                <c:pt idx="135">
                  <c:v>90</c:v>
                </c:pt>
                <c:pt idx="136">
                  <c:v>121</c:v>
                </c:pt>
                <c:pt idx="137">
                  <c:v>120</c:v>
                </c:pt>
                <c:pt idx="138">
                  <c:v>112</c:v>
                </c:pt>
                <c:pt idx="139">
                  <c:v>90</c:v>
                </c:pt>
                <c:pt idx="140">
                  <c:v>120</c:v>
                </c:pt>
                <c:pt idx="141">
                  <c:v>90</c:v>
                </c:pt>
                <c:pt idx="142">
                  <c:v>84</c:v>
                </c:pt>
                <c:pt idx="143">
                  <c:v>100</c:v>
                </c:pt>
                <c:pt idx="144">
                  <c:v>130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120</c:v>
                </c:pt>
                <c:pt idx="150">
                  <c:v>120</c:v>
                </c:pt>
                <c:pt idx="151">
                  <c:v>140</c:v>
                </c:pt>
                <c:pt idx="152">
                  <c:v>140</c:v>
                </c:pt>
                <c:pt idx="153">
                  <c:v>110</c:v>
                </c:pt>
                <c:pt idx="154">
                  <c:v>110</c:v>
                </c:pt>
                <c:pt idx="155">
                  <c:v>130</c:v>
                </c:pt>
                <c:pt idx="156">
                  <c:v>110</c:v>
                </c:pt>
                <c:pt idx="157">
                  <c:v>170</c:v>
                </c:pt>
                <c:pt idx="158">
                  <c:v>90</c:v>
                </c:pt>
                <c:pt idx="159">
                  <c:v>140</c:v>
                </c:pt>
                <c:pt idx="160">
                  <c:v>90</c:v>
                </c:pt>
                <c:pt idx="161">
                  <c:v>100</c:v>
                </c:pt>
                <c:pt idx="162">
                  <c:v>130</c:v>
                </c:pt>
                <c:pt idx="163">
                  <c:v>90</c:v>
                </c:pt>
                <c:pt idx="164">
                  <c:v>110</c:v>
                </c:pt>
                <c:pt idx="165">
                  <c:v>130</c:v>
                </c:pt>
                <c:pt idx="166">
                  <c:v>140</c:v>
                </c:pt>
                <c:pt idx="167">
                  <c:v>130</c:v>
                </c:pt>
                <c:pt idx="168">
                  <c:v>160</c:v>
                </c:pt>
                <c:pt idx="169">
                  <c:v>100</c:v>
                </c:pt>
                <c:pt idx="170">
                  <c:v>160</c:v>
                </c:pt>
                <c:pt idx="171">
                  <c:v>80</c:v>
                </c:pt>
                <c:pt idx="172">
                  <c:v>100</c:v>
                </c:pt>
                <c:pt idx="173">
                  <c:v>100</c:v>
                </c:pt>
                <c:pt idx="174">
                  <c:v>80</c:v>
                </c:pt>
                <c:pt idx="175">
                  <c:v>80</c:v>
                </c:pt>
                <c:pt idx="176">
                  <c:v>90</c:v>
                </c:pt>
                <c:pt idx="177">
                  <c:v>110</c:v>
                </c:pt>
                <c:pt idx="178">
                  <c:v>90</c:v>
                </c:pt>
                <c:pt idx="179">
                  <c:v>110</c:v>
                </c:pt>
                <c:pt idx="180">
                  <c:v>90</c:v>
                </c:pt>
                <c:pt idx="181">
                  <c:v>90</c:v>
                </c:pt>
                <c:pt idx="182">
                  <c:v>130</c:v>
                </c:pt>
                <c:pt idx="183">
                  <c:v>110</c:v>
                </c:pt>
                <c:pt idx="184">
                  <c:v>80</c:v>
                </c:pt>
                <c:pt idx="185">
                  <c:v>170</c:v>
                </c:pt>
                <c:pt idx="186">
                  <c:v>130</c:v>
                </c:pt>
                <c:pt idx="187">
                  <c:v>100</c:v>
                </c:pt>
                <c:pt idx="188">
                  <c:v>140</c:v>
                </c:pt>
                <c:pt idx="189">
                  <c:v>120</c:v>
                </c:pt>
                <c:pt idx="190">
                  <c:v>120</c:v>
                </c:pt>
                <c:pt idx="191">
                  <c:v>130</c:v>
                </c:pt>
                <c:pt idx="192">
                  <c:v>130</c:v>
                </c:pt>
                <c:pt idx="193">
                  <c:v>120</c:v>
                </c:pt>
                <c:pt idx="194">
                  <c:v>160</c:v>
                </c:pt>
                <c:pt idx="195">
                  <c:v>90</c:v>
                </c:pt>
                <c:pt idx="196">
                  <c:v>130</c:v>
                </c:pt>
                <c:pt idx="197">
                  <c:v>80</c:v>
                </c:pt>
                <c:pt idx="198">
                  <c:v>90</c:v>
                </c:pt>
                <c:pt idx="199">
                  <c:v>100</c:v>
                </c:pt>
                <c:pt idx="200">
                  <c:v>140</c:v>
                </c:pt>
                <c:pt idx="201">
                  <c:v>110</c:v>
                </c:pt>
                <c:pt idx="202">
                  <c:v>110</c:v>
                </c:pt>
                <c:pt idx="203">
                  <c:v>110</c:v>
                </c:pt>
                <c:pt idx="204">
                  <c:v>130</c:v>
                </c:pt>
                <c:pt idx="205">
                  <c:v>110</c:v>
                </c:pt>
                <c:pt idx="206">
                  <c:v>110</c:v>
                </c:pt>
                <c:pt idx="207">
                  <c:v>80</c:v>
                </c:pt>
                <c:pt idx="208">
                  <c:v>160</c:v>
                </c:pt>
                <c:pt idx="209">
                  <c:v>160</c:v>
                </c:pt>
                <c:pt idx="210">
                  <c:v>130</c:v>
                </c:pt>
                <c:pt idx="211">
                  <c:v>100</c:v>
                </c:pt>
                <c:pt idx="212">
                  <c:v>150</c:v>
                </c:pt>
                <c:pt idx="213">
                  <c:v>100</c:v>
                </c:pt>
                <c:pt idx="214">
                  <c:v>130</c:v>
                </c:pt>
              </c:numCache>
            </c:numRef>
          </c:xVal>
          <c:yVal>
            <c:numRef>
              <c:f>Sheet10!$C$3:$C$217</c:f>
              <c:numCache>
                <c:formatCode>General</c:formatCode>
                <c:ptCount val="215"/>
                <c:pt idx="0">
                  <c:v>41</c:v>
                </c:pt>
                <c:pt idx="1">
                  <c:v>18</c:v>
                </c:pt>
                <c:pt idx="2">
                  <c:v>14</c:v>
                </c:pt>
                <c:pt idx="3">
                  <c:v>24</c:v>
                </c:pt>
                <c:pt idx="4">
                  <c:v>31</c:v>
                </c:pt>
                <c:pt idx="5">
                  <c:v>15</c:v>
                </c:pt>
                <c:pt idx="6">
                  <c:v>24</c:v>
                </c:pt>
                <c:pt idx="7">
                  <c:v>26</c:v>
                </c:pt>
                <c:pt idx="8">
                  <c:v>20</c:v>
                </c:pt>
                <c:pt idx="9">
                  <c:v>21</c:v>
                </c:pt>
                <c:pt idx="10">
                  <c:v>27</c:v>
                </c:pt>
                <c:pt idx="11">
                  <c:v>17</c:v>
                </c:pt>
                <c:pt idx="12">
                  <c:v>21</c:v>
                </c:pt>
                <c:pt idx="13">
                  <c:v>16</c:v>
                </c:pt>
                <c:pt idx="14">
                  <c:v>9</c:v>
                </c:pt>
                <c:pt idx="15">
                  <c:v>18</c:v>
                </c:pt>
                <c:pt idx="16">
                  <c:v>17</c:v>
                </c:pt>
                <c:pt idx="17">
                  <c:v>27</c:v>
                </c:pt>
                <c:pt idx="18">
                  <c:v>10</c:v>
                </c:pt>
                <c:pt idx="19">
                  <c:v>16</c:v>
                </c:pt>
                <c:pt idx="20">
                  <c:v>9</c:v>
                </c:pt>
                <c:pt idx="21">
                  <c:v>13</c:v>
                </c:pt>
                <c:pt idx="22">
                  <c:v>23</c:v>
                </c:pt>
                <c:pt idx="23">
                  <c:v>11</c:v>
                </c:pt>
                <c:pt idx="24">
                  <c:v>16</c:v>
                </c:pt>
                <c:pt idx="25">
                  <c:v>22</c:v>
                </c:pt>
                <c:pt idx="26">
                  <c:v>15</c:v>
                </c:pt>
                <c:pt idx="27">
                  <c:v>22</c:v>
                </c:pt>
                <c:pt idx="28">
                  <c:v>12</c:v>
                </c:pt>
                <c:pt idx="29">
                  <c:v>15</c:v>
                </c:pt>
                <c:pt idx="30">
                  <c:v>15</c:v>
                </c:pt>
                <c:pt idx="31">
                  <c:v>12</c:v>
                </c:pt>
                <c:pt idx="32">
                  <c:v>22</c:v>
                </c:pt>
                <c:pt idx="33">
                  <c:v>11</c:v>
                </c:pt>
                <c:pt idx="34">
                  <c:v>12</c:v>
                </c:pt>
                <c:pt idx="35">
                  <c:v>16</c:v>
                </c:pt>
                <c:pt idx="36">
                  <c:v>10</c:v>
                </c:pt>
                <c:pt idx="37">
                  <c:v>13</c:v>
                </c:pt>
                <c:pt idx="38">
                  <c:v>8</c:v>
                </c:pt>
                <c:pt idx="39">
                  <c:v>13</c:v>
                </c:pt>
                <c:pt idx="40">
                  <c:v>12</c:v>
                </c:pt>
                <c:pt idx="41">
                  <c:v>14</c:v>
                </c:pt>
                <c:pt idx="42">
                  <c:v>11</c:v>
                </c:pt>
                <c:pt idx="43">
                  <c:v>11</c:v>
                </c:pt>
                <c:pt idx="44">
                  <c:v>8</c:v>
                </c:pt>
                <c:pt idx="45">
                  <c:v>9</c:v>
                </c:pt>
                <c:pt idx="46">
                  <c:v>8</c:v>
                </c:pt>
                <c:pt idx="47">
                  <c:v>15</c:v>
                </c:pt>
                <c:pt idx="48">
                  <c:v>8</c:v>
                </c:pt>
                <c:pt idx="49">
                  <c:v>14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7</c:v>
                </c:pt>
                <c:pt idx="55">
                  <c:v>13</c:v>
                </c:pt>
                <c:pt idx="56">
                  <c:v>6</c:v>
                </c:pt>
                <c:pt idx="57">
                  <c:v>9</c:v>
                </c:pt>
                <c:pt idx="58">
                  <c:v>7</c:v>
                </c:pt>
                <c:pt idx="59">
                  <c:v>10</c:v>
                </c:pt>
                <c:pt idx="60">
                  <c:v>9</c:v>
                </c:pt>
                <c:pt idx="61">
                  <c:v>9</c:v>
                </c:pt>
                <c:pt idx="62">
                  <c:v>7</c:v>
                </c:pt>
                <c:pt idx="63">
                  <c:v>8</c:v>
                </c:pt>
                <c:pt idx="64">
                  <c:v>6</c:v>
                </c:pt>
                <c:pt idx="65">
                  <c:v>9</c:v>
                </c:pt>
                <c:pt idx="66">
                  <c:v>6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10</c:v>
                </c:pt>
                <c:pt idx="71">
                  <c:v>9</c:v>
                </c:pt>
                <c:pt idx="72">
                  <c:v>7</c:v>
                </c:pt>
                <c:pt idx="73">
                  <c:v>8</c:v>
                </c:pt>
                <c:pt idx="74">
                  <c:v>9</c:v>
                </c:pt>
                <c:pt idx="75">
                  <c:v>6</c:v>
                </c:pt>
                <c:pt idx="76">
                  <c:v>7</c:v>
                </c:pt>
                <c:pt idx="77">
                  <c:v>7</c:v>
                </c:pt>
                <c:pt idx="78">
                  <c:v>12</c:v>
                </c:pt>
                <c:pt idx="79">
                  <c:v>10</c:v>
                </c:pt>
                <c:pt idx="80">
                  <c:v>19</c:v>
                </c:pt>
                <c:pt idx="81">
                  <c:v>23</c:v>
                </c:pt>
                <c:pt idx="82">
                  <c:v>13</c:v>
                </c:pt>
                <c:pt idx="83">
                  <c:v>15</c:v>
                </c:pt>
                <c:pt idx="84">
                  <c:v>12</c:v>
                </c:pt>
                <c:pt idx="85">
                  <c:v>19</c:v>
                </c:pt>
                <c:pt idx="86">
                  <c:v>12</c:v>
                </c:pt>
                <c:pt idx="87">
                  <c:v>18</c:v>
                </c:pt>
                <c:pt idx="88">
                  <c:v>8</c:v>
                </c:pt>
                <c:pt idx="89">
                  <c:v>19</c:v>
                </c:pt>
                <c:pt idx="90">
                  <c:v>14</c:v>
                </c:pt>
                <c:pt idx="91">
                  <c:v>20</c:v>
                </c:pt>
                <c:pt idx="92">
                  <c:v>9</c:v>
                </c:pt>
                <c:pt idx="93">
                  <c:v>14</c:v>
                </c:pt>
                <c:pt idx="94">
                  <c:v>18</c:v>
                </c:pt>
                <c:pt idx="95">
                  <c:v>10</c:v>
                </c:pt>
                <c:pt idx="96">
                  <c:v>15</c:v>
                </c:pt>
                <c:pt idx="97">
                  <c:v>11</c:v>
                </c:pt>
                <c:pt idx="98">
                  <c:v>11</c:v>
                </c:pt>
                <c:pt idx="99">
                  <c:v>7</c:v>
                </c:pt>
                <c:pt idx="100">
                  <c:v>6</c:v>
                </c:pt>
                <c:pt idx="101">
                  <c:v>10</c:v>
                </c:pt>
                <c:pt idx="102">
                  <c:v>8</c:v>
                </c:pt>
                <c:pt idx="103">
                  <c:v>9</c:v>
                </c:pt>
                <c:pt idx="104">
                  <c:v>6</c:v>
                </c:pt>
                <c:pt idx="105">
                  <c:v>9</c:v>
                </c:pt>
                <c:pt idx="106">
                  <c:v>7</c:v>
                </c:pt>
                <c:pt idx="107">
                  <c:v>12</c:v>
                </c:pt>
                <c:pt idx="108">
                  <c:v>8</c:v>
                </c:pt>
                <c:pt idx="109">
                  <c:v>12</c:v>
                </c:pt>
                <c:pt idx="110">
                  <c:v>11</c:v>
                </c:pt>
                <c:pt idx="111">
                  <c:v>13</c:v>
                </c:pt>
                <c:pt idx="112">
                  <c:v>7</c:v>
                </c:pt>
                <c:pt idx="113">
                  <c:v>11</c:v>
                </c:pt>
                <c:pt idx="114">
                  <c:v>14</c:v>
                </c:pt>
                <c:pt idx="115">
                  <c:v>9</c:v>
                </c:pt>
                <c:pt idx="116">
                  <c:v>10</c:v>
                </c:pt>
                <c:pt idx="117">
                  <c:v>6</c:v>
                </c:pt>
                <c:pt idx="118">
                  <c:v>8</c:v>
                </c:pt>
                <c:pt idx="119">
                  <c:v>15</c:v>
                </c:pt>
                <c:pt idx="120">
                  <c:v>9</c:v>
                </c:pt>
                <c:pt idx="121">
                  <c:v>9</c:v>
                </c:pt>
                <c:pt idx="122">
                  <c:v>8</c:v>
                </c:pt>
                <c:pt idx="123">
                  <c:v>8</c:v>
                </c:pt>
                <c:pt idx="124">
                  <c:v>9</c:v>
                </c:pt>
                <c:pt idx="125">
                  <c:v>8</c:v>
                </c:pt>
                <c:pt idx="126">
                  <c:v>11</c:v>
                </c:pt>
                <c:pt idx="127">
                  <c:v>10</c:v>
                </c:pt>
                <c:pt idx="128">
                  <c:v>7</c:v>
                </c:pt>
                <c:pt idx="129">
                  <c:v>10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13</c:v>
                </c:pt>
                <c:pt idx="134">
                  <c:v>12</c:v>
                </c:pt>
                <c:pt idx="135">
                  <c:v>9</c:v>
                </c:pt>
                <c:pt idx="136">
                  <c:v>6</c:v>
                </c:pt>
                <c:pt idx="137">
                  <c:v>8</c:v>
                </c:pt>
                <c:pt idx="138">
                  <c:v>7</c:v>
                </c:pt>
                <c:pt idx="139">
                  <c:v>12</c:v>
                </c:pt>
                <c:pt idx="140">
                  <c:v>7</c:v>
                </c:pt>
                <c:pt idx="141">
                  <c:v>12</c:v>
                </c:pt>
                <c:pt idx="142">
                  <c:v>8</c:v>
                </c:pt>
                <c:pt idx="143">
                  <c:v>8</c:v>
                </c:pt>
                <c:pt idx="144">
                  <c:v>8</c:v>
                </c:pt>
                <c:pt idx="145">
                  <c:v>3</c:v>
                </c:pt>
                <c:pt idx="146">
                  <c:v>11</c:v>
                </c:pt>
                <c:pt idx="147">
                  <c:v>12</c:v>
                </c:pt>
                <c:pt idx="148">
                  <c:v>11</c:v>
                </c:pt>
                <c:pt idx="149">
                  <c:v>12</c:v>
                </c:pt>
                <c:pt idx="150">
                  <c:v>10</c:v>
                </c:pt>
                <c:pt idx="151">
                  <c:v>16</c:v>
                </c:pt>
                <c:pt idx="152">
                  <c:v>8</c:v>
                </c:pt>
                <c:pt idx="153">
                  <c:v>9</c:v>
                </c:pt>
                <c:pt idx="154">
                  <c:v>15</c:v>
                </c:pt>
                <c:pt idx="155">
                  <c:v>15</c:v>
                </c:pt>
                <c:pt idx="156">
                  <c:v>8</c:v>
                </c:pt>
                <c:pt idx="157">
                  <c:v>10</c:v>
                </c:pt>
                <c:pt idx="158">
                  <c:v>19</c:v>
                </c:pt>
                <c:pt idx="159">
                  <c:v>10</c:v>
                </c:pt>
                <c:pt idx="160">
                  <c:v>12</c:v>
                </c:pt>
                <c:pt idx="161">
                  <c:v>9</c:v>
                </c:pt>
                <c:pt idx="162">
                  <c:v>8</c:v>
                </c:pt>
                <c:pt idx="163">
                  <c:v>11</c:v>
                </c:pt>
                <c:pt idx="164">
                  <c:v>8</c:v>
                </c:pt>
                <c:pt idx="165">
                  <c:v>9</c:v>
                </c:pt>
                <c:pt idx="166">
                  <c:v>9</c:v>
                </c:pt>
                <c:pt idx="167">
                  <c:v>9</c:v>
                </c:pt>
                <c:pt idx="168">
                  <c:v>9</c:v>
                </c:pt>
                <c:pt idx="169">
                  <c:v>9</c:v>
                </c:pt>
                <c:pt idx="170">
                  <c:v>11</c:v>
                </c:pt>
                <c:pt idx="171">
                  <c:v>7</c:v>
                </c:pt>
                <c:pt idx="172">
                  <c:v>16</c:v>
                </c:pt>
                <c:pt idx="173">
                  <c:v>15</c:v>
                </c:pt>
                <c:pt idx="174">
                  <c:v>8</c:v>
                </c:pt>
                <c:pt idx="175">
                  <c:v>7</c:v>
                </c:pt>
                <c:pt idx="176">
                  <c:v>9</c:v>
                </c:pt>
                <c:pt idx="177">
                  <c:v>9</c:v>
                </c:pt>
                <c:pt idx="178">
                  <c:v>8</c:v>
                </c:pt>
                <c:pt idx="179">
                  <c:v>7</c:v>
                </c:pt>
                <c:pt idx="180">
                  <c:v>6</c:v>
                </c:pt>
                <c:pt idx="181">
                  <c:v>10</c:v>
                </c:pt>
                <c:pt idx="182">
                  <c:v>8</c:v>
                </c:pt>
                <c:pt idx="183">
                  <c:v>9</c:v>
                </c:pt>
                <c:pt idx="184">
                  <c:v>6</c:v>
                </c:pt>
                <c:pt idx="185">
                  <c:v>9</c:v>
                </c:pt>
                <c:pt idx="186">
                  <c:v>10</c:v>
                </c:pt>
                <c:pt idx="187">
                  <c:v>17</c:v>
                </c:pt>
                <c:pt idx="188">
                  <c:v>8</c:v>
                </c:pt>
                <c:pt idx="189">
                  <c:v>8</c:v>
                </c:pt>
                <c:pt idx="190">
                  <c:v>10</c:v>
                </c:pt>
                <c:pt idx="191">
                  <c:v>11</c:v>
                </c:pt>
                <c:pt idx="192">
                  <c:v>12</c:v>
                </c:pt>
                <c:pt idx="193">
                  <c:v>8</c:v>
                </c:pt>
                <c:pt idx="194">
                  <c:v>12</c:v>
                </c:pt>
                <c:pt idx="195">
                  <c:v>8</c:v>
                </c:pt>
                <c:pt idx="196">
                  <c:v>11</c:v>
                </c:pt>
                <c:pt idx="197">
                  <c:v>7</c:v>
                </c:pt>
                <c:pt idx="198">
                  <c:v>13</c:v>
                </c:pt>
                <c:pt idx="199">
                  <c:v>16</c:v>
                </c:pt>
                <c:pt idx="200">
                  <c:v>9</c:v>
                </c:pt>
                <c:pt idx="201">
                  <c:v>11</c:v>
                </c:pt>
                <c:pt idx="202">
                  <c:v>10</c:v>
                </c:pt>
                <c:pt idx="203">
                  <c:v>11</c:v>
                </c:pt>
                <c:pt idx="204">
                  <c:v>9</c:v>
                </c:pt>
                <c:pt idx="205">
                  <c:v>7</c:v>
                </c:pt>
                <c:pt idx="206">
                  <c:v>7</c:v>
                </c:pt>
                <c:pt idx="207">
                  <c:v>7</c:v>
                </c:pt>
                <c:pt idx="208">
                  <c:v>10</c:v>
                </c:pt>
                <c:pt idx="209">
                  <c:v>5</c:v>
                </c:pt>
                <c:pt idx="210">
                  <c:v>10</c:v>
                </c:pt>
                <c:pt idx="211">
                  <c:v>11</c:v>
                </c:pt>
                <c:pt idx="212">
                  <c:v>13</c:v>
                </c:pt>
                <c:pt idx="213">
                  <c:v>9</c:v>
                </c:pt>
                <c:pt idx="214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0F2-AD41-BF4E-E90138F3DECB}"/>
            </c:ext>
          </c:extLst>
        </c:ser>
        <c:ser>
          <c:idx val="1"/>
          <c:order val="1"/>
          <c:tx>
            <c:v>Predicted 25</c:v>
          </c:tx>
          <c:spPr>
            <a:ln w="19050">
              <a:noFill/>
            </a:ln>
          </c:spPr>
          <c:xVal>
            <c:numRef>
              <c:f>Sheet10!$A$3:$A$217</c:f>
              <c:numCache>
                <c:formatCode>General</c:formatCode>
                <c:ptCount val="215"/>
                <c:pt idx="0">
                  <c:v>70</c:v>
                </c:pt>
                <c:pt idx="1">
                  <c:v>110</c:v>
                </c:pt>
                <c:pt idx="2">
                  <c:v>110</c:v>
                </c:pt>
                <c:pt idx="3">
                  <c:v>180</c:v>
                </c:pt>
                <c:pt idx="4">
                  <c:v>215</c:v>
                </c:pt>
                <c:pt idx="5">
                  <c:v>160</c:v>
                </c:pt>
                <c:pt idx="6">
                  <c:v>130</c:v>
                </c:pt>
                <c:pt idx="7">
                  <c:v>100</c:v>
                </c:pt>
                <c:pt idx="8">
                  <c:v>140</c:v>
                </c:pt>
                <c:pt idx="9">
                  <c:v>140</c:v>
                </c:pt>
                <c:pt idx="10">
                  <c:v>110</c:v>
                </c:pt>
                <c:pt idx="11">
                  <c:v>110</c:v>
                </c:pt>
                <c:pt idx="12">
                  <c:v>130</c:v>
                </c:pt>
                <c:pt idx="13">
                  <c:v>120</c:v>
                </c:pt>
                <c:pt idx="14">
                  <c:v>150</c:v>
                </c:pt>
                <c:pt idx="15">
                  <c:v>140</c:v>
                </c:pt>
                <c:pt idx="16">
                  <c:v>130</c:v>
                </c:pt>
                <c:pt idx="17">
                  <c:v>130</c:v>
                </c:pt>
                <c:pt idx="18">
                  <c:v>110</c:v>
                </c:pt>
                <c:pt idx="19">
                  <c:v>100</c:v>
                </c:pt>
                <c:pt idx="20">
                  <c:v>160</c:v>
                </c:pt>
                <c:pt idx="21">
                  <c:v>120</c:v>
                </c:pt>
                <c:pt idx="22">
                  <c:v>90</c:v>
                </c:pt>
                <c:pt idx="23">
                  <c:v>110</c:v>
                </c:pt>
                <c:pt idx="24">
                  <c:v>140</c:v>
                </c:pt>
                <c:pt idx="25">
                  <c:v>110</c:v>
                </c:pt>
                <c:pt idx="26">
                  <c:v>100</c:v>
                </c:pt>
                <c:pt idx="27">
                  <c:v>130</c:v>
                </c:pt>
                <c:pt idx="28">
                  <c:v>130</c:v>
                </c:pt>
                <c:pt idx="29">
                  <c:v>140</c:v>
                </c:pt>
                <c:pt idx="30">
                  <c:v>100</c:v>
                </c:pt>
                <c:pt idx="31">
                  <c:v>140</c:v>
                </c:pt>
                <c:pt idx="32">
                  <c:v>91</c:v>
                </c:pt>
                <c:pt idx="33">
                  <c:v>140</c:v>
                </c:pt>
                <c:pt idx="34">
                  <c:v>130</c:v>
                </c:pt>
                <c:pt idx="35">
                  <c:v>150</c:v>
                </c:pt>
                <c:pt idx="36">
                  <c:v>130</c:v>
                </c:pt>
                <c:pt idx="37">
                  <c:v>120</c:v>
                </c:pt>
                <c:pt idx="38">
                  <c:v>110</c:v>
                </c:pt>
                <c:pt idx="39">
                  <c:v>140</c:v>
                </c:pt>
                <c:pt idx="40">
                  <c:v>160</c:v>
                </c:pt>
                <c:pt idx="41">
                  <c:v>120</c:v>
                </c:pt>
                <c:pt idx="42">
                  <c:v>88</c:v>
                </c:pt>
                <c:pt idx="43">
                  <c:v>120</c:v>
                </c:pt>
                <c:pt idx="44">
                  <c:v>130</c:v>
                </c:pt>
                <c:pt idx="45">
                  <c:v>130</c:v>
                </c:pt>
                <c:pt idx="46">
                  <c:v>140</c:v>
                </c:pt>
                <c:pt idx="47">
                  <c:v>100</c:v>
                </c:pt>
                <c:pt idx="48">
                  <c:v>140</c:v>
                </c:pt>
                <c:pt idx="49">
                  <c:v>150</c:v>
                </c:pt>
                <c:pt idx="50">
                  <c:v>130</c:v>
                </c:pt>
                <c:pt idx="51">
                  <c:v>120</c:v>
                </c:pt>
                <c:pt idx="52">
                  <c:v>130</c:v>
                </c:pt>
                <c:pt idx="53">
                  <c:v>120</c:v>
                </c:pt>
                <c:pt idx="54">
                  <c:v>130</c:v>
                </c:pt>
                <c:pt idx="55">
                  <c:v>87</c:v>
                </c:pt>
                <c:pt idx="56">
                  <c:v>100</c:v>
                </c:pt>
                <c:pt idx="57">
                  <c:v>90</c:v>
                </c:pt>
                <c:pt idx="58">
                  <c:v>100</c:v>
                </c:pt>
                <c:pt idx="59">
                  <c:v>103</c:v>
                </c:pt>
                <c:pt idx="60">
                  <c:v>110</c:v>
                </c:pt>
                <c:pt idx="61">
                  <c:v>100</c:v>
                </c:pt>
                <c:pt idx="62">
                  <c:v>113</c:v>
                </c:pt>
                <c:pt idx="63">
                  <c:v>120</c:v>
                </c:pt>
                <c:pt idx="64">
                  <c:v>110</c:v>
                </c:pt>
                <c:pt idx="65">
                  <c:v>120</c:v>
                </c:pt>
                <c:pt idx="66">
                  <c:v>110</c:v>
                </c:pt>
                <c:pt idx="67">
                  <c:v>100</c:v>
                </c:pt>
                <c:pt idx="68">
                  <c:v>110</c:v>
                </c:pt>
                <c:pt idx="69">
                  <c:v>100</c:v>
                </c:pt>
                <c:pt idx="70">
                  <c:v>103</c:v>
                </c:pt>
                <c:pt idx="71">
                  <c:v>110</c:v>
                </c:pt>
                <c:pt idx="72">
                  <c:v>113</c:v>
                </c:pt>
                <c:pt idx="73">
                  <c:v>120</c:v>
                </c:pt>
                <c:pt idx="74">
                  <c:v>120</c:v>
                </c:pt>
                <c:pt idx="75">
                  <c:v>110</c:v>
                </c:pt>
                <c:pt idx="76">
                  <c:v>100</c:v>
                </c:pt>
                <c:pt idx="77">
                  <c:v>110</c:v>
                </c:pt>
                <c:pt idx="78">
                  <c:v>100</c:v>
                </c:pt>
                <c:pt idx="79">
                  <c:v>130</c:v>
                </c:pt>
                <c:pt idx="80">
                  <c:v>130</c:v>
                </c:pt>
                <c:pt idx="81">
                  <c:v>90</c:v>
                </c:pt>
                <c:pt idx="82">
                  <c:v>110</c:v>
                </c:pt>
                <c:pt idx="83">
                  <c:v>100</c:v>
                </c:pt>
                <c:pt idx="84">
                  <c:v>110</c:v>
                </c:pt>
                <c:pt idx="85">
                  <c:v>95</c:v>
                </c:pt>
                <c:pt idx="86">
                  <c:v>90</c:v>
                </c:pt>
                <c:pt idx="87">
                  <c:v>80</c:v>
                </c:pt>
                <c:pt idx="88">
                  <c:v>130</c:v>
                </c:pt>
                <c:pt idx="89">
                  <c:v>130</c:v>
                </c:pt>
                <c:pt idx="90">
                  <c:v>110</c:v>
                </c:pt>
                <c:pt idx="91">
                  <c:v>89</c:v>
                </c:pt>
                <c:pt idx="92">
                  <c:v>160</c:v>
                </c:pt>
                <c:pt idx="93">
                  <c:v>102</c:v>
                </c:pt>
                <c:pt idx="94">
                  <c:v>110</c:v>
                </c:pt>
                <c:pt idx="95">
                  <c:v>90</c:v>
                </c:pt>
                <c:pt idx="96">
                  <c:v>90</c:v>
                </c:pt>
                <c:pt idx="97">
                  <c:v>112</c:v>
                </c:pt>
                <c:pt idx="98">
                  <c:v>130</c:v>
                </c:pt>
                <c:pt idx="99">
                  <c:v>110</c:v>
                </c:pt>
                <c:pt idx="100">
                  <c:v>120</c:v>
                </c:pt>
                <c:pt idx="101">
                  <c:v>110</c:v>
                </c:pt>
                <c:pt idx="102">
                  <c:v>110</c:v>
                </c:pt>
                <c:pt idx="103">
                  <c:v>96</c:v>
                </c:pt>
                <c:pt idx="104">
                  <c:v>120</c:v>
                </c:pt>
                <c:pt idx="105">
                  <c:v>110</c:v>
                </c:pt>
                <c:pt idx="106">
                  <c:v>150</c:v>
                </c:pt>
                <c:pt idx="107">
                  <c:v>100</c:v>
                </c:pt>
                <c:pt idx="108">
                  <c:v>120</c:v>
                </c:pt>
                <c:pt idx="109">
                  <c:v>100</c:v>
                </c:pt>
                <c:pt idx="110">
                  <c:v>90</c:v>
                </c:pt>
                <c:pt idx="111">
                  <c:v>84</c:v>
                </c:pt>
                <c:pt idx="112">
                  <c:v>130</c:v>
                </c:pt>
                <c:pt idx="113">
                  <c:v>110</c:v>
                </c:pt>
                <c:pt idx="114">
                  <c:v>98</c:v>
                </c:pt>
                <c:pt idx="115">
                  <c:v>100</c:v>
                </c:pt>
                <c:pt idx="116">
                  <c:v>110</c:v>
                </c:pt>
                <c:pt idx="117">
                  <c:v>100</c:v>
                </c:pt>
                <c:pt idx="118">
                  <c:v>130</c:v>
                </c:pt>
                <c:pt idx="119">
                  <c:v>100</c:v>
                </c:pt>
                <c:pt idx="120">
                  <c:v>130</c:v>
                </c:pt>
                <c:pt idx="121">
                  <c:v>120</c:v>
                </c:pt>
                <c:pt idx="122">
                  <c:v>180</c:v>
                </c:pt>
                <c:pt idx="123">
                  <c:v>99</c:v>
                </c:pt>
                <c:pt idx="124">
                  <c:v>100</c:v>
                </c:pt>
                <c:pt idx="125">
                  <c:v>109</c:v>
                </c:pt>
                <c:pt idx="126">
                  <c:v>100</c:v>
                </c:pt>
                <c:pt idx="127">
                  <c:v>90</c:v>
                </c:pt>
                <c:pt idx="128">
                  <c:v>150</c:v>
                </c:pt>
                <c:pt idx="129">
                  <c:v>70</c:v>
                </c:pt>
                <c:pt idx="130">
                  <c:v>90</c:v>
                </c:pt>
                <c:pt idx="131">
                  <c:v>113</c:v>
                </c:pt>
                <c:pt idx="132">
                  <c:v>101</c:v>
                </c:pt>
                <c:pt idx="133">
                  <c:v>120</c:v>
                </c:pt>
                <c:pt idx="134">
                  <c:v>80</c:v>
                </c:pt>
                <c:pt idx="135">
                  <c:v>90</c:v>
                </c:pt>
                <c:pt idx="136">
                  <c:v>121</c:v>
                </c:pt>
                <c:pt idx="137">
                  <c:v>120</c:v>
                </c:pt>
                <c:pt idx="138">
                  <c:v>112</c:v>
                </c:pt>
                <c:pt idx="139">
                  <c:v>90</c:v>
                </c:pt>
                <c:pt idx="140">
                  <c:v>120</c:v>
                </c:pt>
                <c:pt idx="141">
                  <c:v>90</c:v>
                </c:pt>
                <c:pt idx="142">
                  <c:v>84</c:v>
                </c:pt>
                <c:pt idx="143">
                  <c:v>100</c:v>
                </c:pt>
                <c:pt idx="144">
                  <c:v>130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120</c:v>
                </c:pt>
                <c:pt idx="150">
                  <c:v>120</c:v>
                </c:pt>
                <c:pt idx="151">
                  <c:v>140</c:v>
                </c:pt>
                <c:pt idx="152">
                  <c:v>140</c:v>
                </c:pt>
                <c:pt idx="153">
                  <c:v>110</c:v>
                </c:pt>
                <c:pt idx="154">
                  <c:v>110</c:v>
                </c:pt>
                <c:pt idx="155">
                  <c:v>130</c:v>
                </c:pt>
                <c:pt idx="156">
                  <c:v>110</c:v>
                </c:pt>
                <c:pt idx="157">
                  <c:v>170</c:v>
                </c:pt>
                <c:pt idx="158">
                  <c:v>90</c:v>
                </c:pt>
                <c:pt idx="159">
                  <c:v>140</c:v>
                </c:pt>
                <c:pt idx="160">
                  <c:v>90</c:v>
                </c:pt>
                <c:pt idx="161">
                  <c:v>100</c:v>
                </c:pt>
                <c:pt idx="162">
                  <c:v>130</c:v>
                </c:pt>
                <c:pt idx="163">
                  <c:v>90</c:v>
                </c:pt>
                <c:pt idx="164">
                  <c:v>110</c:v>
                </c:pt>
                <c:pt idx="165">
                  <c:v>130</c:v>
                </c:pt>
                <c:pt idx="166">
                  <c:v>140</c:v>
                </c:pt>
                <c:pt idx="167">
                  <c:v>130</c:v>
                </c:pt>
                <c:pt idx="168">
                  <c:v>160</c:v>
                </c:pt>
                <c:pt idx="169">
                  <c:v>100</c:v>
                </c:pt>
                <c:pt idx="170">
                  <c:v>160</c:v>
                </c:pt>
                <c:pt idx="171">
                  <c:v>80</c:v>
                </c:pt>
                <c:pt idx="172">
                  <c:v>100</c:v>
                </c:pt>
                <c:pt idx="173">
                  <c:v>100</c:v>
                </c:pt>
                <c:pt idx="174">
                  <c:v>80</c:v>
                </c:pt>
                <c:pt idx="175">
                  <c:v>80</c:v>
                </c:pt>
                <c:pt idx="176">
                  <c:v>90</c:v>
                </c:pt>
                <c:pt idx="177">
                  <c:v>110</c:v>
                </c:pt>
                <c:pt idx="178">
                  <c:v>90</c:v>
                </c:pt>
                <c:pt idx="179">
                  <c:v>110</c:v>
                </c:pt>
                <c:pt idx="180">
                  <c:v>90</c:v>
                </c:pt>
                <c:pt idx="181">
                  <c:v>90</c:v>
                </c:pt>
                <c:pt idx="182">
                  <c:v>130</c:v>
                </c:pt>
                <c:pt idx="183">
                  <c:v>110</c:v>
                </c:pt>
                <c:pt idx="184">
                  <c:v>80</c:v>
                </c:pt>
                <c:pt idx="185">
                  <c:v>170</c:v>
                </c:pt>
                <c:pt idx="186">
                  <c:v>130</c:v>
                </c:pt>
                <c:pt idx="187">
                  <c:v>100</c:v>
                </c:pt>
                <c:pt idx="188">
                  <c:v>140</c:v>
                </c:pt>
                <c:pt idx="189">
                  <c:v>120</c:v>
                </c:pt>
                <c:pt idx="190">
                  <c:v>120</c:v>
                </c:pt>
                <c:pt idx="191">
                  <c:v>130</c:v>
                </c:pt>
                <c:pt idx="192">
                  <c:v>130</c:v>
                </c:pt>
                <c:pt idx="193">
                  <c:v>120</c:v>
                </c:pt>
                <c:pt idx="194">
                  <c:v>160</c:v>
                </c:pt>
                <c:pt idx="195">
                  <c:v>90</c:v>
                </c:pt>
                <c:pt idx="196">
                  <c:v>130</c:v>
                </c:pt>
                <c:pt idx="197">
                  <c:v>80</c:v>
                </c:pt>
                <c:pt idx="198">
                  <c:v>90</c:v>
                </c:pt>
                <c:pt idx="199">
                  <c:v>100</c:v>
                </c:pt>
                <c:pt idx="200">
                  <c:v>140</c:v>
                </c:pt>
                <c:pt idx="201">
                  <c:v>110</c:v>
                </c:pt>
                <c:pt idx="202">
                  <c:v>110</c:v>
                </c:pt>
                <c:pt idx="203">
                  <c:v>110</c:v>
                </c:pt>
                <c:pt idx="204">
                  <c:v>130</c:v>
                </c:pt>
                <c:pt idx="205">
                  <c:v>110</c:v>
                </c:pt>
                <c:pt idx="206">
                  <c:v>110</c:v>
                </c:pt>
                <c:pt idx="207">
                  <c:v>80</c:v>
                </c:pt>
                <c:pt idx="208">
                  <c:v>160</c:v>
                </c:pt>
                <c:pt idx="209">
                  <c:v>160</c:v>
                </c:pt>
                <c:pt idx="210">
                  <c:v>130</c:v>
                </c:pt>
                <c:pt idx="211">
                  <c:v>100</c:v>
                </c:pt>
                <c:pt idx="212">
                  <c:v>150</c:v>
                </c:pt>
                <c:pt idx="213">
                  <c:v>100</c:v>
                </c:pt>
                <c:pt idx="214">
                  <c:v>130</c:v>
                </c:pt>
              </c:numCache>
            </c:numRef>
          </c:xVal>
          <c:yVal>
            <c:numRef>
              <c:f>'high BP Vs Len'!$B$25:$B$239</c:f>
              <c:numCache>
                <c:formatCode>General</c:formatCode>
                <c:ptCount val="215"/>
                <c:pt idx="0">
                  <c:v>10.934690850000496</c:v>
                </c:pt>
                <c:pt idx="1">
                  <c:v>11.360305361147535</c:v>
                </c:pt>
                <c:pt idx="2">
                  <c:v>11.360305361147535</c:v>
                </c:pt>
                <c:pt idx="3">
                  <c:v>12.105130755654852</c:v>
                </c:pt>
                <c:pt idx="4">
                  <c:v>12.477543452908511</c:v>
                </c:pt>
                <c:pt idx="5">
                  <c:v>11.892323500081332</c:v>
                </c:pt>
                <c:pt idx="6">
                  <c:v>11.573112616721055</c:v>
                </c:pt>
                <c:pt idx="7">
                  <c:v>11.253901733360776</c:v>
                </c:pt>
                <c:pt idx="8">
                  <c:v>11.679516244507813</c:v>
                </c:pt>
                <c:pt idx="9">
                  <c:v>11.679516244507813</c:v>
                </c:pt>
                <c:pt idx="10">
                  <c:v>11.360305361147535</c:v>
                </c:pt>
                <c:pt idx="11">
                  <c:v>11.360305361147535</c:v>
                </c:pt>
                <c:pt idx="12">
                  <c:v>11.573112616721055</c:v>
                </c:pt>
                <c:pt idx="13">
                  <c:v>11.466708988934293</c:v>
                </c:pt>
                <c:pt idx="14">
                  <c:v>11.785919872294572</c:v>
                </c:pt>
                <c:pt idx="15">
                  <c:v>11.679516244507813</c:v>
                </c:pt>
                <c:pt idx="16">
                  <c:v>11.573112616721055</c:v>
                </c:pt>
                <c:pt idx="17">
                  <c:v>11.573112616721055</c:v>
                </c:pt>
                <c:pt idx="18">
                  <c:v>11.360305361147535</c:v>
                </c:pt>
                <c:pt idx="19">
                  <c:v>11.253901733360776</c:v>
                </c:pt>
                <c:pt idx="20">
                  <c:v>11.892323500081332</c:v>
                </c:pt>
                <c:pt idx="21">
                  <c:v>11.466708988934293</c:v>
                </c:pt>
                <c:pt idx="22">
                  <c:v>11.147498105574016</c:v>
                </c:pt>
                <c:pt idx="23">
                  <c:v>11.360305361147535</c:v>
                </c:pt>
                <c:pt idx="24">
                  <c:v>11.679516244507813</c:v>
                </c:pt>
                <c:pt idx="25">
                  <c:v>11.360305361147535</c:v>
                </c:pt>
                <c:pt idx="26">
                  <c:v>11.253901733360776</c:v>
                </c:pt>
                <c:pt idx="27">
                  <c:v>11.573112616721055</c:v>
                </c:pt>
                <c:pt idx="28">
                  <c:v>11.573112616721055</c:v>
                </c:pt>
                <c:pt idx="29">
                  <c:v>11.679516244507813</c:v>
                </c:pt>
                <c:pt idx="30">
                  <c:v>11.253901733360776</c:v>
                </c:pt>
                <c:pt idx="31">
                  <c:v>11.679516244507813</c:v>
                </c:pt>
                <c:pt idx="32">
                  <c:v>11.158138468352691</c:v>
                </c:pt>
                <c:pt idx="33">
                  <c:v>11.679516244507813</c:v>
                </c:pt>
                <c:pt idx="34">
                  <c:v>11.573112616721055</c:v>
                </c:pt>
                <c:pt idx="35">
                  <c:v>11.785919872294572</c:v>
                </c:pt>
                <c:pt idx="36">
                  <c:v>11.573112616721055</c:v>
                </c:pt>
                <c:pt idx="37">
                  <c:v>11.466708988934293</c:v>
                </c:pt>
                <c:pt idx="38">
                  <c:v>11.360305361147535</c:v>
                </c:pt>
                <c:pt idx="39">
                  <c:v>11.679516244507813</c:v>
                </c:pt>
                <c:pt idx="40">
                  <c:v>11.892323500081332</c:v>
                </c:pt>
                <c:pt idx="41">
                  <c:v>11.466708988934293</c:v>
                </c:pt>
                <c:pt idx="42">
                  <c:v>11.126217380016664</c:v>
                </c:pt>
                <c:pt idx="43">
                  <c:v>11.466708988934293</c:v>
                </c:pt>
                <c:pt idx="44">
                  <c:v>11.573112616721055</c:v>
                </c:pt>
                <c:pt idx="45">
                  <c:v>11.573112616721055</c:v>
                </c:pt>
                <c:pt idx="46">
                  <c:v>11.679516244507813</c:v>
                </c:pt>
                <c:pt idx="47">
                  <c:v>11.253901733360776</c:v>
                </c:pt>
                <c:pt idx="48">
                  <c:v>11.679516244507813</c:v>
                </c:pt>
                <c:pt idx="49">
                  <c:v>11.785919872294572</c:v>
                </c:pt>
                <c:pt idx="50">
                  <c:v>11.573112616721055</c:v>
                </c:pt>
                <c:pt idx="51">
                  <c:v>11.466708988934293</c:v>
                </c:pt>
                <c:pt idx="52">
                  <c:v>11.573112616721055</c:v>
                </c:pt>
                <c:pt idx="53">
                  <c:v>11.466708988934293</c:v>
                </c:pt>
                <c:pt idx="54">
                  <c:v>11.573112616721055</c:v>
                </c:pt>
                <c:pt idx="55">
                  <c:v>11.115577017237987</c:v>
                </c:pt>
                <c:pt idx="56">
                  <c:v>11.253901733360776</c:v>
                </c:pt>
                <c:pt idx="57">
                  <c:v>11.147498105574016</c:v>
                </c:pt>
                <c:pt idx="58">
                  <c:v>11.253901733360776</c:v>
                </c:pt>
                <c:pt idx="59">
                  <c:v>11.285822821696803</c:v>
                </c:pt>
                <c:pt idx="60">
                  <c:v>11.360305361147535</c:v>
                </c:pt>
                <c:pt idx="61">
                  <c:v>11.253901733360776</c:v>
                </c:pt>
                <c:pt idx="62">
                  <c:v>11.392226449483562</c:v>
                </c:pt>
                <c:pt idx="63">
                  <c:v>11.466708988934293</c:v>
                </c:pt>
                <c:pt idx="64">
                  <c:v>11.360305361147535</c:v>
                </c:pt>
                <c:pt idx="65">
                  <c:v>11.466708988934293</c:v>
                </c:pt>
                <c:pt idx="66">
                  <c:v>11.360305361147535</c:v>
                </c:pt>
                <c:pt idx="67">
                  <c:v>11.253901733360776</c:v>
                </c:pt>
                <c:pt idx="68">
                  <c:v>11.360305361147535</c:v>
                </c:pt>
                <c:pt idx="69">
                  <c:v>11.253901733360776</c:v>
                </c:pt>
                <c:pt idx="70">
                  <c:v>11.285822821696803</c:v>
                </c:pt>
                <c:pt idx="71">
                  <c:v>11.360305361147535</c:v>
                </c:pt>
                <c:pt idx="72">
                  <c:v>11.392226449483562</c:v>
                </c:pt>
                <c:pt idx="73">
                  <c:v>11.466708988934293</c:v>
                </c:pt>
                <c:pt idx="74">
                  <c:v>11.466708988934293</c:v>
                </c:pt>
                <c:pt idx="75">
                  <c:v>11.360305361147535</c:v>
                </c:pt>
                <c:pt idx="76">
                  <c:v>11.253901733360776</c:v>
                </c:pt>
                <c:pt idx="77">
                  <c:v>11.360305361147535</c:v>
                </c:pt>
                <c:pt idx="78">
                  <c:v>11.253901733360776</c:v>
                </c:pt>
                <c:pt idx="79">
                  <c:v>11.573112616721055</c:v>
                </c:pt>
                <c:pt idx="80">
                  <c:v>11.573112616721055</c:v>
                </c:pt>
                <c:pt idx="81">
                  <c:v>11.147498105574016</c:v>
                </c:pt>
                <c:pt idx="82">
                  <c:v>11.360305361147535</c:v>
                </c:pt>
                <c:pt idx="83">
                  <c:v>11.253901733360776</c:v>
                </c:pt>
                <c:pt idx="84">
                  <c:v>11.360305361147535</c:v>
                </c:pt>
                <c:pt idx="85">
                  <c:v>11.200699919467395</c:v>
                </c:pt>
                <c:pt idx="86">
                  <c:v>11.147498105574016</c:v>
                </c:pt>
                <c:pt idx="87">
                  <c:v>11.041094477787256</c:v>
                </c:pt>
                <c:pt idx="88">
                  <c:v>11.573112616721055</c:v>
                </c:pt>
                <c:pt idx="89">
                  <c:v>11.573112616721055</c:v>
                </c:pt>
                <c:pt idx="90">
                  <c:v>11.360305361147535</c:v>
                </c:pt>
                <c:pt idx="91">
                  <c:v>11.136857742795339</c:v>
                </c:pt>
                <c:pt idx="92">
                  <c:v>11.892323500081332</c:v>
                </c:pt>
                <c:pt idx="93">
                  <c:v>11.275182458918128</c:v>
                </c:pt>
                <c:pt idx="94">
                  <c:v>11.360305361147535</c:v>
                </c:pt>
                <c:pt idx="95">
                  <c:v>11.147498105574016</c:v>
                </c:pt>
                <c:pt idx="96">
                  <c:v>11.147498105574016</c:v>
                </c:pt>
                <c:pt idx="97">
                  <c:v>11.381586086704885</c:v>
                </c:pt>
                <c:pt idx="98">
                  <c:v>11.573112616721055</c:v>
                </c:pt>
                <c:pt idx="99">
                  <c:v>11.360305361147535</c:v>
                </c:pt>
                <c:pt idx="100">
                  <c:v>11.466708988934293</c:v>
                </c:pt>
                <c:pt idx="101">
                  <c:v>11.360305361147535</c:v>
                </c:pt>
                <c:pt idx="102">
                  <c:v>11.360305361147535</c:v>
                </c:pt>
                <c:pt idx="103">
                  <c:v>11.211340282246072</c:v>
                </c:pt>
                <c:pt idx="104">
                  <c:v>11.466708988934293</c:v>
                </c:pt>
                <c:pt idx="105">
                  <c:v>11.360305361147535</c:v>
                </c:pt>
                <c:pt idx="106">
                  <c:v>11.785919872294572</c:v>
                </c:pt>
                <c:pt idx="107">
                  <c:v>11.253901733360776</c:v>
                </c:pt>
                <c:pt idx="108">
                  <c:v>11.466708988934293</c:v>
                </c:pt>
                <c:pt idx="109">
                  <c:v>11.253901733360776</c:v>
                </c:pt>
                <c:pt idx="110">
                  <c:v>11.147498105574016</c:v>
                </c:pt>
                <c:pt idx="111">
                  <c:v>11.08365592890196</c:v>
                </c:pt>
                <c:pt idx="112">
                  <c:v>11.573112616721055</c:v>
                </c:pt>
                <c:pt idx="113">
                  <c:v>11.360305361147535</c:v>
                </c:pt>
                <c:pt idx="114">
                  <c:v>11.232621007803424</c:v>
                </c:pt>
                <c:pt idx="115">
                  <c:v>11.253901733360776</c:v>
                </c:pt>
                <c:pt idx="116">
                  <c:v>11.360305361147535</c:v>
                </c:pt>
                <c:pt idx="117">
                  <c:v>11.253901733360776</c:v>
                </c:pt>
                <c:pt idx="118">
                  <c:v>11.573112616721055</c:v>
                </c:pt>
                <c:pt idx="119">
                  <c:v>11.253901733360776</c:v>
                </c:pt>
                <c:pt idx="120">
                  <c:v>11.573112616721055</c:v>
                </c:pt>
                <c:pt idx="121">
                  <c:v>11.466708988934293</c:v>
                </c:pt>
                <c:pt idx="122">
                  <c:v>12.105130755654852</c:v>
                </c:pt>
                <c:pt idx="123">
                  <c:v>11.243261370582099</c:v>
                </c:pt>
                <c:pt idx="124">
                  <c:v>11.253901733360776</c:v>
                </c:pt>
                <c:pt idx="125">
                  <c:v>11.349664998368858</c:v>
                </c:pt>
                <c:pt idx="126">
                  <c:v>11.253901733360776</c:v>
                </c:pt>
                <c:pt idx="127">
                  <c:v>11.147498105574016</c:v>
                </c:pt>
                <c:pt idx="128">
                  <c:v>11.785919872294572</c:v>
                </c:pt>
                <c:pt idx="129">
                  <c:v>10.934690850000496</c:v>
                </c:pt>
                <c:pt idx="130">
                  <c:v>11.147498105574016</c:v>
                </c:pt>
                <c:pt idx="131">
                  <c:v>11.392226449483562</c:v>
                </c:pt>
                <c:pt idx="132">
                  <c:v>11.264542096139451</c:v>
                </c:pt>
                <c:pt idx="133">
                  <c:v>11.466708988934293</c:v>
                </c:pt>
                <c:pt idx="134">
                  <c:v>11.041094477787256</c:v>
                </c:pt>
                <c:pt idx="135">
                  <c:v>11.147498105574016</c:v>
                </c:pt>
                <c:pt idx="136">
                  <c:v>11.47734935171297</c:v>
                </c:pt>
                <c:pt idx="137">
                  <c:v>11.466708988934293</c:v>
                </c:pt>
                <c:pt idx="138">
                  <c:v>11.381586086704885</c:v>
                </c:pt>
                <c:pt idx="139">
                  <c:v>11.147498105574016</c:v>
                </c:pt>
                <c:pt idx="140">
                  <c:v>11.466708988934293</c:v>
                </c:pt>
                <c:pt idx="141">
                  <c:v>11.147498105574016</c:v>
                </c:pt>
                <c:pt idx="142">
                  <c:v>11.08365592890196</c:v>
                </c:pt>
                <c:pt idx="143">
                  <c:v>11.253901733360776</c:v>
                </c:pt>
                <c:pt idx="144">
                  <c:v>11.573112616721055</c:v>
                </c:pt>
                <c:pt idx="145">
                  <c:v>11.253901733360776</c:v>
                </c:pt>
                <c:pt idx="146">
                  <c:v>11.253901733360776</c:v>
                </c:pt>
                <c:pt idx="147">
                  <c:v>11.253901733360776</c:v>
                </c:pt>
                <c:pt idx="148">
                  <c:v>11.253901733360776</c:v>
                </c:pt>
                <c:pt idx="149">
                  <c:v>11.466708988934293</c:v>
                </c:pt>
                <c:pt idx="150">
                  <c:v>11.466708988934293</c:v>
                </c:pt>
                <c:pt idx="151">
                  <c:v>11.679516244507813</c:v>
                </c:pt>
                <c:pt idx="152">
                  <c:v>11.679516244507813</c:v>
                </c:pt>
                <c:pt idx="153">
                  <c:v>11.360305361147535</c:v>
                </c:pt>
                <c:pt idx="154">
                  <c:v>11.360305361147535</c:v>
                </c:pt>
                <c:pt idx="155">
                  <c:v>11.573112616721055</c:v>
                </c:pt>
                <c:pt idx="156">
                  <c:v>11.360305361147535</c:v>
                </c:pt>
                <c:pt idx="157">
                  <c:v>11.998727127868092</c:v>
                </c:pt>
                <c:pt idx="158">
                  <c:v>11.147498105574016</c:v>
                </c:pt>
                <c:pt idx="159">
                  <c:v>11.679516244507813</c:v>
                </c:pt>
                <c:pt idx="160">
                  <c:v>11.147498105574016</c:v>
                </c:pt>
                <c:pt idx="161">
                  <c:v>11.253901733360776</c:v>
                </c:pt>
                <c:pt idx="162">
                  <c:v>11.573112616721055</c:v>
                </c:pt>
                <c:pt idx="163">
                  <c:v>11.147498105574016</c:v>
                </c:pt>
                <c:pt idx="164">
                  <c:v>11.360305361147535</c:v>
                </c:pt>
                <c:pt idx="165">
                  <c:v>11.573112616721055</c:v>
                </c:pt>
                <c:pt idx="166">
                  <c:v>11.679516244507813</c:v>
                </c:pt>
                <c:pt idx="167">
                  <c:v>11.573112616721055</c:v>
                </c:pt>
                <c:pt idx="168">
                  <c:v>11.892323500081332</c:v>
                </c:pt>
                <c:pt idx="169">
                  <c:v>11.253901733360776</c:v>
                </c:pt>
                <c:pt idx="170">
                  <c:v>11.892323500081332</c:v>
                </c:pt>
                <c:pt idx="171">
                  <c:v>11.041094477787256</c:v>
                </c:pt>
                <c:pt idx="172">
                  <c:v>11.253901733360776</c:v>
                </c:pt>
                <c:pt idx="173">
                  <c:v>11.253901733360776</c:v>
                </c:pt>
                <c:pt idx="174">
                  <c:v>11.041094477787256</c:v>
                </c:pt>
                <c:pt idx="175">
                  <c:v>11.041094477787256</c:v>
                </c:pt>
                <c:pt idx="176">
                  <c:v>11.147498105574016</c:v>
                </c:pt>
                <c:pt idx="177">
                  <c:v>11.360305361147535</c:v>
                </c:pt>
                <c:pt idx="178">
                  <c:v>11.147498105574016</c:v>
                </c:pt>
                <c:pt idx="179">
                  <c:v>11.360305361147535</c:v>
                </c:pt>
                <c:pt idx="180">
                  <c:v>11.147498105574016</c:v>
                </c:pt>
                <c:pt idx="181">
                  <c:v>11.147498105574016</c:v>
                </c:pt>
                <c:pt idx="182">
                  <c:v>11.573112616721055</c:v>
                </c:pt>
                <c:pt idx="183">
                  <c:v>11.360305361147535</c:v>
                </c:pt>
                <c:pt idx="184">
                  <c:v>11.041094477787256</c:v>
                </c:pt>
                <c:pt idx="185">
                  <c:v>11.998727127868092</c:v>
                </c:pt>
                <c:pt idx="186">
                  <c:v>11.573112616721055</c:v>
                </c:pt>
                <c:pt idx="187">
                  <c:v>11.253901733360776</c:v>
                </c:pt>
                <c:pt idx="188">
                  <c:v>11.679516244507813</c:v>
                </c:pt>
                <c:pt idx="189">
                  <c:v>11.466708988934293</c:v>
                </c:pt>
                <c:pt idx="190">
                  <c:v>11.466708988934293</c:v>
                </c:pt>
                <c:pt idx="191">
                  <c:v>11.573112616721055</c:v>
                </c:pt>
                <c:pt idx="192">
                  <c:v>11.573112616721055</c:v>
                </c:pt>
                <c:pt idx="193">
                  <c:v>11.466708988934293</c:v>
                </c:pt>
                <c:pt idx="194">
                  <c:v>11.892323500081332</c:v>
                </c:pt>
                <c:pt idx="195">
                  <c:v>11.147498105574016</c:v>
                </c:pt>
                <c:pt idx="196">
                  <c:v>11.573112616721055</c:v>
                </c:pt>
                <c:pt idx="197">
                  <c:v>11.041094477787256</c:v>
                </c:pt>
                <c:pt idx="198">
                  <c:v>11.147498105574016</c:v>
                </c:pt>
                <c:pt idx="199">
                  <c:v>11.253901733360776</c:v>
                </c:pt>
                <c:pt idx="200">
                  <c:v>11.679516244507813</c:v>
                </c:pt>
                <c:pt idx="201">
                  <c:v>11.360305361147535</c:v>
                </c:pt>
                <c:pt idx="202">
                  <c:v>11.360305361147535</c:v>
                </c:pt>
                <c:pt idx="203">
                  <c:v>11.360305361147535</c:v>
                </c:pt>
                <c:pt idx="204">
                  <c:v>11.573112616721055</c:v>
                </c:pt>
                <c:pt idx="205">
                  <c:v>11.360305361147535</c:v>
                </c:pt>
                <c:pt idx="206">
                  <c:v>11.360305361147535</c:v>
                </c:pt>
                <c:pt idx="207">
                  <c:v>11.041094477787256</c:v>
                </c:pt>
                <c:pt idx="208">
                  <c:v>11.892323500081332</c:v>
                </c:pt>
                <c:pt idx="209">
                  <c:v>11.892323500081332</c:v>
                </c:pt>
                <c:pt idx="210">
                  <c:v>11.573112616721055</c:v>
                </c:pt>
                <c:pt idx="211">
                  <c:v>11.253901733360776</c:v>
                </c:pt>
                <c:pt idx="212">
                  <c:v>11.785919872294572</c:v>
                </c:pt>
                <c:pt idx="213">
                  <c:v>11.253901733360776</c:v>
                </c:pt>
                <c:pt idx="214">
                  <c:v>11.573112616721055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0F2-AD41-BF4E-E90138F3D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174639"/>
        <c:axId val="155176287"/>
      </c:scatterChart>
      <c:valAx>
        <c:axId val="1551746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5176287"/>
        <c:crosses val="autoZero"/>
        <c:crossBetween val="midCat"/>
      </c:valAx>
      <c:valAx>
        <c:axId val="15517628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25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517463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'high BP Vs Len'!$E$25:$E$239</c:f>
              <c:numCache>
                <c:formatCode>General</c:formatCode>
                <c:ptCount val="215"/>
                <c:pt idx="0">
                  <c:v>0.23255813953488372</c:v>
                </c:pt>
                <c:pt idx="1">
                  <c:v>0.69767441860465118</c:v>
                </c:pt>
                <c:pt idx="2">
                  <c:v>1.1627906976744187</c:v>
                </c:pt>
                <c:pt idx="3">
                  <c:v>1.6279069767441861</c:v>
                </c:pt>
                <c:pt idx="4">
                  <c:v>2.0930232558139537</c:v>
                </c:pt>
                <c:pt idx="5">
                  <c:v>2.558139534883721</c:v>
                </c:pt>
                <c:pt idx="6">
                  <c:v>3.0232558139534884</c:v>
                </c:pt>
                <c:pt idx="7">
                  <c:v>3.4883720930232558</c:v>
                </c:pt>
                <c:pt idx="8">
                  <c:v>3.9534883720930232</c:v>
                </c:pt>
                <c:pt idx="9">
                  <c:v>4.4186046511627914</c:v>
                </c:pt>
                <c:pt idx="10">
                  <c:v>4.8837209302325588</c:v>
                </c:pt>
                <c:pt idx="11">
                  <c:v>5.3488372093023262</c:v>
                </c:pt>
                <c:pt idx="12">
                  <c:v>5.8139534883720936</c:v>
                </c:pt>
                <c:pt idx="13">
                  <c:v>6.279069767441861</c:v>
                </c:pt>
                <c:pt idx="14">
                  <c:v>6.7441860465116283</c:v>
                </c:pt>
                <c:pt idx="15">
                  <c:v>7.2093023255813957</c:v>
                </c:pt>
                <c:pt idx="16">
                  <c:v>7.6744186046511631</c:v>
                </c:pt>
                <c:pt idx="17">
                  <c:v>8.1395348837209305</c:v>
                </c:pt>
                <c:pt idx="18">
                  <c:v>8.6046511627906987</c:v>
                </c:pt>
                <c:pt idx="19">
                  <c:v>9.0697674418604652</c:v>
                </c:pt>
                <c:pt idx="20">
                  <c:v>9.5348837209302335</c:v>
                </c:pt>
                <c:pt idx="21">
                  <c:v>10</c:v>
                </c:pt>
                <c:pt idx="22">
                  <c:v>10.465116279069768</c:v>
                </c:pt>
                <c:pt idx="23">
                  <c:v>10.930232558139535</c:v>
                </c:pt>
                <c:pt idx="24">
                  <c:v>11.395348837209303</c:v>
                </c:pt>
                <c:pt idx="25">
                  <c:v>11.86046511627907</c:v>
                </c:pt>
                <c:pt idx="26">
                  <c:v>12.325581395348838</c:v>
                </c:pt>
                <c:pt idx="27">
                  <c:v>12.790697674418604</c:v>
                </c:pt>
                <c:pt idx="28">
                  <c:v>13.255813953488373</c:v>
                </c:pt>
                <c:pt idx="29">
                  <c:v>13.720930232558139</c:v>
                </c:pt>
                <c:pt idx="30">
                  <c:v>14.186046511627907</c:v>
                </c:pt>
                <c:pt idx="31">
                  <c:v>14.651162790697674</c:v>
                </c:pt>
                <c:pt idx="32">
                  <c:v>15.116279069767442</c:v>
                </c:pt>
                <c:pt idx="33">
                  <c:v>15.58139534883721</c:v>
                </c:pt>
                <c:pt idx="34">
                  <c:v>16.046511627906977</c:v>
                </c:pt>
                <c:pt idx="35">
                  <c:v>16.511627906976745</c:v>
                </c:pt>
                <c:pt idx="36">
                  <c:v>16.976744186046513</c:v>
                </c:pt>
                <c:pt idx="37">
                  <c:v>17.441860465116278</c:v>
                </c:pt>
                <c:pt idx="38">
                  <c:v>17.906976744186046</c:v>
                </c:pt>
                <c:pt idx="39">
                  <c:v>18.372093023255815</c:v>
                </c:pt>
                <c:pt idx="40">
                  <c:v>18.837209302325583</c:v>
                </c:pt>
                <c:pt idx="41">
                  <c:v>19.302325581395348</c:v>
                </c:pt>
                <c:pt idx="42">
                  <c:v>19.767441860465116</c:v>
                </c:pt>
                <c:pt idx="43">
                  <c:v>20.232558139534884</c:v>
                </c:pt>
                <c:pt idx="44">
                  <c:v>20.697674418604652</c:v>
                </c:pt>
                <c:pt idx="45">
                  <c:v>21.162790697674417</c:v>
                </c:pt>
                <c:pt idx="46">
                  <c:v>21.627906976744185</c:v>
                </c:pt>
                <c:pt idx="47">
                  <c:v>22.093023255813954</c:v>
                </c:pt>
                <c:pt idx="48">
                  <c:v>22.558139534883722</c:v>
                </c:pt>
                <c:pt idx="49">
                  <c:v>23.02325581395349</c:v>
                </c:pt>
                <c:pt idx="50">
                  <c:v>23.488372093023255</c:v>
                </c:pt>
                <c:pt idx="51">
                  <c:v>23.953488372093023</c:v>
                </c:pt>
                <c:pt idx="52">
                  <c:v>24.418604651162791</c:v>
                </c:pt>
                <c:pt idx="53">
                  <c:v>24.88372093023256</c:v>
                </c:pt>
                <c:pt idx="54">
                  <c:v>25.348837209302324</c:v>
                </c:pt>
                <c:pt idx="55">
                  <c:v>25.813953488372093</c:v>
                </c:pt>
                <c:pt idx="56">
                  <c:v>26.279069767441861</c:v>
                </c:pt>
                <c:pt idx="57">
                  <c:v>26.744186046511629</c:v>
                </c:pt>
                <c:pt idx="58">
                  <c:v>27.209302325581394</c:v>
                </c:pt>
                <c:pt idx="59">
                  <c:v>27.674418604651162</c:v>
                </c:pt>
                <c:pt idx="60">
                  <c:v>28.13953488372093</c:v>
                </c:pt>
                <c:pt idx="61">
                  <c:v>28.604651162790699</c:v>
                </c:pt>
                <c:pt idx="62">
                  <c:v>29.069767441860463</c:v>
                </c:pt>
                <c:pt idx="63">
                  <c:v>29.534883720930232</c:v>
                </c:pt>
                <c:pt idx="64">
                  <c:v>30</c:v>
                </c:pt>
                <c:pt idx="65">
                  <c:v>30.465116279069768</c:v>
                </c:pt>
                <c:pt idx="66">
                  <c:v>30.930232558139537</c:v>
                </c:pt>
                <c:pt idx="67">
                  <c:v>31.395348837209301</c:v>
                </c:pt>
                <c:pt idx="68">
                  <c:v>31.86046511627907</c:v>
                </c:pt>
                <c:pt idx="69">
                  <c:v>32.325581395348834</c:v>
                </c:pt>
                <c:pt idx="70">
                  <c:v>32.790697674418603</c:v>
                </c:pt>
                <c:pt idx="71">
                  <c:v>33.255813953488371</c:v>
                </c:pt>
                <c:pt idx="72">
                  <c:v>33.720930232558139</c:v>
                </c:pt>
                <c:pt idx="73">
                  <c:v>34.1860465116279</c:v>
                </c:pt>
                <c:pt idx="74">
                  <c:v>34.651162790697668</c:v>
                </c:pt>
                <c:pt idx="75">
                  <c:v>35.116279069767437</c:v>
                </c:pt>
                <c:pt idx="76">
                  <c:v>35.581395348837205</c:v>
                </c:pt>
                <c:pt idx="77">
                  <c:v>36.046511627906973</c:v>
                </c:pt>
                <c:pt idx="78">
                  <c:v>36.511627906976742</c:v>
                </c:pt>
                <c:pt idx="79">
                  <c:v>36.97674418604651</c:v>
                </c:pt>
                <c:pt idx="80">
                  <c:v>37.441860465116278</c:v>
                </c:pt>
                <c:pt idx="81">
                  <c:v>37.906976744186046</c:v>
                </c:pt>
                <c:pt idx="82">
                  <c:v>38.372093023255808</c:v>
                </c:pt>
                <c:pt idx="83">
                  <c:v>38.837209302325576</c:v>
                </c:pt>
                <c:pt idx="84">
                  <c:v>39.302325581395344</c:v>
                </c:pt>
                <c:pt idx="85">
                  <c:v>39.767441860465112</c:v>
                </c:pt>
                <c:pt idx="86">
                  <c:v>40.232558139534881</c:v>
                </c:pt>
                <c:pt idx="87">
                  <c:v>40.697674418604649</c:v>
                </c:pt>
                <c:pt idx="88">
                  <c:v>41.162790697674417</c:v>
                </c:pt>
                <c:pt idx="89">
                  <c:v>41.627906976744185</c:v>
                </c:pt>
                <c:pt idx="90">
                  <c:v>42.093023255813947</c:v>
                </c:pt>
                <c:pt idx="91">
                  <c:v>42.558139534883715</c:v>
                </c:pt>
                <c:pt idx="92">
                  <c:v>43.023255813953483</c:v>
                </c:pt>
                <c:pt idx="93">
                  <c:v>43.488372093023251</c:v>
                </c:pt>
                <c:pt idx="94">
                  <c:v>43.95348837209302</c:v>
                </c:pt>
                <c:pt idx="95">
                  <c:v>44.418604651162788</c:v>
                </c:pt>
                <c:pt idx="96">
                  <c:v>44.883720930232556</c:v>
                </c:pt>
                <c:pt idx="97">
                  <c:v>45.348837209302324</c:v>
                </c:pt>
                <c:pt idx="98">
                  <c:v>45.813953488372093</c:v>
                </c:pt>
                <c:pt idx="99">
                  <c:v>46.279069767441854</c:v>
                </c:pt>
                <c:pt idx="100">
                  <c:v>46.744186046511622</c:v>
                </c:pt>
                <c:pt idx="101">
                  <c:v>47.20930232558139</c:v>
                </c:pt>
                <c:pt idx="102">
                  <c:v>47.674418604651159</c:v>
                </c:pt>
                <c:pt idx="103">
                  <c:v>48.139534883720927</c:v>
                </c:pt>
                <c:pt idx="104">
                  <c:v>48.604651162790695</c:v>
                </c:pt>
                <c:pt idx="105">
                  <c:v>49.069767441860463</c:v>
                </c:pt>
                <c:pt idx="106">
                  <c:v>49.534883720930232</c:v>
                </c:pt>
                <c:pt idx="107">
                  <c:v>49.999999999999993</c:v>
                </c:pt>
                <c:pt idx="108">
                  <c:v>50.465116279069761</c:v>
                </c:pt>
                <c:pt idx="109">
                  <c:v>50.930232558139529</c:v>
                </c:pt>
                <c:pt idx="110">
                  <c:v>51.395348837209298</c:v>
                </c:pt>
                <c:pt idx="111">
                  <c:v>51.860465116279066</c:v>
                </c:pt>
                <c:pt idx="112">
                  <c:v>52.325581395348834</c:v>
                </c:pt>
                <c:pt idx="113">
                  <c:v>52.790697674418603</c:v>
                </c:pt>
                <c:pt idx="114">
                  <c:v>53.255813953488371</c:v>
                </c:pt>
                <c:pt idx="115">
                  <c:v>53.720930232558139</c:v>
                </c:pt>
                <c:pt idx="116">
                  <c:v>54.1860465116279</c:v>
                </c:pt>
                <c:pt idx="117">
                  <c:v>54.651162790697668</c:v>
                </c:pt>
                <c:pt idx="118">
                  <c:v>55.116279069767437</c:v>
                </c:pt>
                <c:pt idx="119">
                  <c:v>55.581395348837205</c:v>
                </c:pt>
                <c:pt idx="120">
                  <c:v>56.046511627906973</c:v>
                </c:pt>
                <c:pt idx="121">
                  <c:v>56.511627906976742</c:v>
                </c:pt>
                <c:pt idx="122">
                  <c:v>56.97674418604651</c:v>
                </c:pt>
                <c:pt idx="123">
                  <c:v>57.441860465116278</c:v>
                </c:pt>
                <c:pt idx="124">
                  <c:v>57.906976744186039</c:v>
                </c:pt>
                <c:pt idx="125">
                  <c:v>58.372093023255808</c:v>
                </c:pt>
                <c:pt idx="126">
                  <c:v>58.837209302325576</c:v>
                </c:pt>
                <c:pt idx="127">
                  <c:v>59.302325581395344</c:v>
                </c:pt>
                <c:pt idx="128">
                  <c:v>59.767441860465112</c:v>
                </c:pt>
                <c:pt idx="129">
                  <c:v>60.232558139534881</c:v>
                </c:pt>
                <c:pt idx="130">
                  <c:v>60.697674418604649</c:v>
                </c:pt>
                <c:pt idx="131">
                  <c:v>61.162790697674417</c:v>
                </c:pt>
                <c:pt idx="132">
                  <c:v>61.627906976744185</c:v>
                </c:pt>
                <c:pt idx="133">
                  <c:v>62.093023255813947</c:v>
                </c:pt>
                <c:pt idx="134">
                  <c:v>62.558139534883715</c:v>
                </c:pt>
                <c:pt idx="135">
                  <c:v>63.023255813953483</c:v>
                </c:pt>
                <c:pt idx="136">
                  <c:v>63.488372093023251</c:v>
                </c:pt>
                <c:pt idx="137">
                  <c:v>63.95348837209302</c:v>
                </c:pt>
                <c:pt idx="138">
                  <c:v>64.418604651162795</c:v>
                </c:pt>
                <c:pt idx="139">
                  <c:v>64.883720930232556</c:v>
                </c:pt>
                <c:pt idx="140">
                  <c:v>65.348837209302332</c:v>
                </c:pt>
                <c:pt idx="141">
                  <c:v>65.813953488372093</c:v>
                </c:pt>
                <c:pt idx="142">
                  <c:v>66.279069767441868</c:v>
                </c:pt>
                <c:pt idx="143">
                  <c:v>66.744186046511629</c:v>
                </c:pt>
                <c:pt idx="144">
                  <c:v>67.209302325581405</c:v>
                </c:pt>
                <c:pt idx="145">
                  <c:v>67.674418604651166</c:v>
                </c:pt>
                <c:pt idx="146">
                  <c:v>68.139534883720927</c:v>
                </c:pt>
                <c:pt idx="147">
                  <c:v>68.604651162790702</c:v>
                </c:pt>
                <c:pt idx="148">
                  <c:v>69.069767441860463</c:v>
                </c:pt>
                <c:pt idx="149">
                  <c:v>69.534883720930239</c:v>
                </c:pt>
                <c:pt idx="150">
                  <c:v>70</c:v>
                </c:pt>
                <c:pt idx="151">
                  <c:v>70.465116279069775</c:v>
                </c:pt>
                <c:pt idx="152">
                  <c:v>70.930232558139537</c:v>
                </c:pt>
                <c:pt idx="153">
                  <c:v>71.395348837209312</c:v>
                </c:pt>
                <c:pt idx="154">
                  <c:v>71.860465116279073</c:v>
                </c:pt>
                <c:pt idx="155">
                  <c:v>72.325581395348834</c:v>
                </c:pt>
                <c:pt idx="156">
                  <c:v>72.79069767441861</c:v>
                </c:pt>
                <c:pt idx="157">
                  <c:v>73.255813953488371</c:v>
                </c:pt>
                <c:pt idx="158">
                  <c:v>73.720930232558146</c:v>
                </c:pt>
                <c:pt idx="159">
                  <c:v>74.186046511627907</c:v>
                </c:pt>
                <c:pt idx="160">
                  <c:v>74.651162790697683</c:v>
                </c:pt>
                <c:pt idx="161">
                  <c:v>75.116279069767444</c:v>
                </c:pt>
                <c:pt idx="162">
                  <c:v>75.581395348837219</c:v>
                </c:pt>
                <c:pt idx="163">
                  <c:v>76.04651162790698</c:v>
                </c:pt>
                <c:pt idx="164">
                  <c:v>76.511627906976742</c:v>
                </c:pt>
                <c:pt idx="165">
                  <c:v>76.976744186046517</c:v>
                </c:pt>
                <c:pt idx="166">
                  <c:v>77.441860465116278</c:v>
                </c:pt>
                <c:pt idx="167">
                  <c:v>77.906976744186053</c:v>
                </c:pt>
                <c:pt idx="168">
                  <c:v>78.372093023255815</c:v>
                </c:pt>
                <c:pt idx="169">
                  <c:v>78.83720930232559</c:v>
                </c:pt>
                <c:pt idx="170">
                  <c:v>79.302325581395351</c:v>
                </c:pt>
                <c:pt idx="171">
                  <c:v>79.767441860465112</c:v>
                </c:pt>
                <c:pt idx="172">
                  <c:v>80.232558139534888</c:v>
                </c:pt>
                <c:pt idx="173">
                  <c:v>80.697674418604649</c:v>
                </c:pt>
                <c:pt idx="174">
                  <c:v>81.162790697674424</c:v>
                </c:pt>
                <c:pt idx="175">
                  <c:v>81.627906976744185</c:v>
                </c:pt>
                <c:pt idx="176">
                  <c:v>82.093023255813961</c:v>
                </c:pt>
                <c:pt idx="177">
                  <c:v>82.558139534883722</c:v>
                </c:pt>
                <c:pt idx="178">
                  <c:v>83.023255813953497</c:v>
                </c:pt>
                <c:pt idx="179">
                  <c:v>83.488372093023258</c:v>
                </c:pt>
                <c:pt idx="180">
                  <c:v>83.95348837209302</c:v>
                </c:pt>
                <c:pt idx="181">
                  <c:v>84.418604651162795</c:v>
                </c:pt>
                <c:pt idx="182">
                  <c:v>84.883720930232556</c:v>
                </c:pt>
                <c:pt idx="183">
                  <c:v>85.348837209302332</c:v>
                </c:pt>
                <c:pt idx="184">
                  <c:v>85.813953488372093</c:v>
                </c:pt>
                <c:pt idx="185">
                  <c:v>86.279069767441868</c:v>
                </c:pt>
                <c:pt idx="186">
                  <c:v>86.744186046511629</c:v>
                </c:pt>
                <c:pt idx="187">
                  <c:v>87.209302325581405</c:v>
                </c:pt>
                <c:pt idx="188">
                  <c:v>87.674418604651166</c:v>
                </c:pt>
                <c:pt idx="189">
                  <c:v>88.139534883720927</c:v>
                </c:pt>
                <c:pt idx="190">
                  <c:v>88.604651162790702</c:v>
                </c:pt>
                <c:pt idx="191">
                  <c:v>89.069767441860463</c:v>
                </c:pt>
                <c:pt idx="192">
                  <c:v>89.534883720930239</c:v>
                </c:pt>
                <c:pt idx="193">
                  <c:v>90</c:v>
                </c:pt>
                <c:pt idx="194">
                  <c:v>90.465116279069775</c:v>
                </c:pt>
                <c:pt idx="195">
                  <c:v>90.930232558139537</c:v>
                </c:pt>
                <c:pt idx="196">
                  <c:v>91.395348837209312</c:v>
                </c:pt>
                <c:pt idx="197">
                  <c:v>91.860465116279073</c:v>
                </c:pt>
                <c:pt idx="198">
                  <c:v>92.325581395348834</c:v>
                </c:pt>
                <c:pt idx="199">
                  <c:v>92.79069767441861</c:v>
                </c:pt>
                <c:pt idx="200">
                  <c:v>93.255813953488371</c:v>
                </c:pt>
                <c:pt idx="201">
                  <c:v>93.720930232558146</c:v>
                </c:pt>
                <c:pt idx="202">
                  <c:v>94.186046511627907</c:v>
                </c:pt>
                <c:pt idx="203">
                  <c:v>94.651162790697683</c:v>
                </c:pt>
                <c:pt idx="204">
                  <c:v>95.116279069767444</c:v>
                </c:pt>
                <c:pt idx="205">
                  <c:v>95.581395348837205</c:v>
                </c:pt>
                <c:pt idx="206">
                  <c:v>96.04651162790698</c:v>
                </c:pt>
                <c:pt idx="207">
                  <c:v>96.511627906976742</c:v>
                </c:pt>
                <c:pt idx="208">
                  <c:v>96.976744186046517</c:v>
                </c:pt>
                <c:pt idx="209">
                  <c:v>97.441860465116278</c:v>
                </c:pt>
                <c:pt idx="210">
                  <c:v>97.906976744186053</c:v>
                </c:pt>
                <c:pt idx="211">
                  <c:v>98.372093023255815</c:v>
                </c:pt>
                <c:pt idx="212">
                  <c:v>98.83720930232559</c:v>
                </c:pt>
                <c:pt idx="213">
                  <c:v>99.302325581395351</c:v>
                </c:pt>
                <c:pt idx="214">
                  <c:v>99.767441860465112</c:v>
                </c:pt>
              </c:numCache>
            </c:numRef>
          </c:xVal>
          <c:yVal>
            <c:numRef>
              <c:f>'high BP Vs Len'!$F$25:$F$239</c:f>
              <c:numCache>
                <c:formatCode>General</c:formatCode>
                <c:ptCount val="215"/>
                <c:pt idx="0">
                  <c:v>3</c:v>
                </c:pt>
                <c:pt idx="1">
                  <c:v>5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9</c:v>
                </c:pt>
                <c:pt idx="66">
                  <c:v>9</c:v>
                </c:pt>
                <c:pt idx="67">
                  <c:v>9</c:v>
                </c:pt>
                <c:pt idx="68">
                  <c:v>9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10</c:v>
                </c:pt>
                <c:pt idx="108">
                  <c:v>10</c:v>
                </c:pt>
                <c:pt idx="109">
                  <c:v>10</c:v>
                </c:pt>
                <c:pt idx="110">
                  <c:v>10</c:v>
                </c:pt>
                <c:pt idx="111">
                  <c:v>10</c:v>
                </c:pt>
                <c:pt idx="112">
                  <c:v>10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10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11</c:v>
                </c:pt>
                <c:pt idx="121">
                  <c:v>11</c:v>
                </c:pt>
                <c:pt idx="122">
                  <c:v>11</c:v>
                </c:pt>
                <c:pt idx="123">
                  <c:v>11</c:v>
                </c:pt>
                <c:pt idx="124">
                  <c:v>11</c:v>
                </c:pt>
                <c:pt idx="125">
                  <c:v>11</c:v>
                </c:pt>
                <c:pt idx="126">
                  <c:v>11</c:v>
                </c:pt>
                <c:pt idx="127">
                  <c:v>11</c:v>
                </c:pt>
                <c:pt idx="128">
                  <c:v>11</c:v>
                </c:pt>
                <c:pt idx="129">
                  <c:v>11</c:v>
                </c:pt>
                <c:pt idx="130">
                  <c:v>11</c:v>
                </c:pt>
                <c:pt idx="131">
                  <c:v>11</c:v>
                </c:pt>
                <c:pt idx="132">
                  <c:v>11</c:v>
                </c:pt>
                <c:pt idx="133">
                  <c:v>11</c:v>
                </c:pt>
                <c:pt idx="134">
                  <c:v>11</c:v>
                </c:pt>
                <c:pt idx="135">
                  <c:v>11</c:v>
                </c:pt>
                <c:pt idx="136">
                  <c:v>11</c:v>
                </c:pt>
                <c:pt idx="137">
                  <c:v>11</c:v>
                </c:pt>
                <c:pt idx="138">
                  <c:v>12</c:v>
                </c:pt>
                <c:pt idx="139">
                  <c:v>12</c:v>
                </c:pt>
                <c:pt idx="140">
                  <c:v>12</c:v>
                </c:pt>
                <c:pt idx="141">
                  <c:v>12</c:v>
                </c:pt>
                <c:pt idx="142">
                  <c:v>12</c:v>
                </c:pt>
                <c:pt idx="143">
                  <c:v>12</c:v>
                </c:pt>
                <c:pt idx="144">
                  <c:v>12</c:v>
                </c:pt>
                <c:pt idx="145">
                  <c:v>12</c:v>
                </c:pt>
                <c:pt idx="146">
                  <c:v>12</c:v>
                </c:pt>
                <c:pt idx="147">
                  <c:v>12</c:v>
                </c:pt>
                <c:pt idx="148">
                  <c:v>12</c:v>
                </c:pt>
                <c:pt idx="149">
                  <c:v>12</c:v>
                </c:pt>
                <c:pt idx="150">
                  <c:v>12</c:v>
                </c:pt>
                <c:pt idx="151">
                  <c:v>12</c:v>
                </c:pt>
                <c:pt idx="152">
                  <c:v>12</c:v>
                </c:pt>
                <c:pt idx="153">
                  <c:v>12</c:v>
                </c:pt>
                <c:pt idx="154">
                  <c:v>12</c:v>
                </c:pt>
                <c:pt idx="155">
                  <c:v>13</c:v>
                </c:pt>
                <c:pt idx="156">
                  <c:v>13</c:v>
                </c:pt>
                <c:pt idx="157">
                  <c:v>13</c:v>
                </c:pt>
                <c:pt idx="158">
                  <c:v>13</c:v>
                </c:pt>
                <c:pt idx="159">
                  <c:v>13</c:v>
                </c:pt>
                <c:pt idx="160">
                  <c:v>13</c:v>
                </c:pt>
                <c:pt idx="161">
                  <c:v>13</c:v>
                </c:pt>
                <c:pt idx="162">
                  <c:v>13</c:v>
                </c:pt>
                <c:pt idx="163">
                  <c:v>13</c:v>
                </c:pt>
                <c:pt idx="164">
                  <c:v>14</c:v>
                </c:pt>
                <c:pt idx="165">
                  <c:v>14</c:v>
                </c:pt>
                <c:pt idx="166">
                  <c:v>14</c:v>
                </c:pt>
                <c:pt idx="167">
                  <c:v>14</c:v>
                </c:pt>
                <c:pt idx="168">
                  <c:v>14</c:v>
                </c:pt>
                <c:pt idx="169">
                  <c:v>14</c:v>
                </c:pt>
                <c:pt idx="170">
                  <c:v>15</c:v>
                </c:pt>
                <c:pt idx="171">
                  <c:v>15</c:v>
                </c:pt>
                <c:pt idx="172">
                  <c:v>15</c:v>
                </c:pt>
                <c:pt idx="173">
                  <c:v>15</c:v>
                </c:pt>
                <c:pt idx="174">
                  <c:v>15</c:v>
                </c:pt>
                <c:pt idx="175">
                  <c:v>15</c:v>
                </c:pt>
                <c:pt idx="176">
                  <c:v>15</c:v>
                </c:pt>
                <c:pt idx="177">
                  <c:v>15</c:v>
                </c:pt>
                <c:pt idx="178">
                  <c:v>15</c:v>
                </c:pt>
                <c:pt idx="179">
                  <c:v>15</c:v>
                </c:pt>
                <c:pt idx="180">
                  <c:v>15</c:v>
                </c:pt>
                <c:pt idx="181">
                  <c:v>16</c:v>
                </c:pt>
                <c:pt idx="182">
                  <c:v>16</c:v>
                </c:pt>
                <c:pt idx="183">
                  <c:v>16</c:v>
                </c:pt>
                <c:pt idx="184">
                  <c:v>16</c:v>
                </c:pt>
                <c:pt idx="185">
                  <c:v>16</c:v>
                </c:pt>
                <c:pt idx="186">
                  <c:v>16</c:v>
                </c:pt>
                <c:pt idx="187">
                  <c:v>16</c:v>
                </c:pt>
                <c:pt idx="188">
                  <c:v>17</c:v>
                </c:pt>
                <c:pt idx="189">
                  <c:v>17</c:v>
                </c:pt>
                <c:pt idx="190">
                  <c:v>17</c:v>
                </c:pt>
                <c:pt idx="191">
                  <c:v>18</c:v>
                </c:pt>
                <c:pt idx="192">
                  <c:v>18</c:v>
                </c:pt>
                <c:pt idx="193">
                  <c:v>18</c:v>
                </c:pt>
                <c:pt idx="194">
                  <c:v>18</c:v>
                </c:pt>
                <c:pt idx="195">
                  <c:v>19</c:v>
                </c:pt>
                <c:pt idx="196">
                  <c:v>19</c:v>
                </c:pt>
                <c:pt idx="197">
                  <c:v>19</c:v>
                </c:pt>
                <c:pt idx="198">
                  <c:v>19</c:v>
                </c:pt>
                <c:pt idx="199">
                  <c:v>20</c:v>
                </c:pt>
                <c:pt idx="200">
                  <c:v>20</c:v>
                </c:pt>
                <c:pt idx="201">
                  <c:v>21</c:v>
                </c:pt>
                <c:pt idx="202">
                  <c:v>21</c:v>
                </c:pt>
                <c:pt idx="203">
                  <c:v>22</c:v>
                </c:pt>
                <c:pt idx="204">
                  <c:v>22</c:v>
                </c:pt>
                <c:pt idx="205">
                  <c:v>22</c:v>
                </c:pt>
                <c:pt idx="206">
                  <c:v>23</c:v>
                </c:pt>
                <c:pt idx="207">
                  <c:v>23</c:v>
                </c:pt>
                <c:pt idx="208">
                  <c:v>24</c:v>
                </c:pt>
                <c:pt idx="209">
                  <c:v>24</c:v>
                </c:pt>
                <c:pt idx="210">
                  <c:v>26</c:v>
                </c:pt>
                <c:pt idx="211">
                  <c:v>27</c:v>
                </c:pt>
                <c:pt idx="212">
                  <c:v>27</c:v>
                </c:pt>
                <c:pt idx="213">
                  <c:v>31</c:v>
                </c:pt>
                <c:pt idx="214">
                  <c:v>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F3-424A-9DCC-03D7D439ED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449791"/>
        <c:axId val="154749647"/>
      </c:scatterChart>
      <c:valAx>
        <c:axId val="1544497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4749647"/>
        <c:crosses val="autoZero"/>
        <c:crossBetween val="midCat"/>
      </c:valAx>
      <c:valAx>
        <c:axId val="15474964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25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444979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80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Sheet10!$B$3:$B$217</c:f>
              <c:numCache>
                <c:formatCode>General</c:formatCode>
                <c:ptCount val="215"/>
                <c:pt idx="0">
                  <c:v>50</c:v>
                </c:pt>
                <c:pt idx="1">
                  <c:v>80</c:v>
                </c:pt>
                <c:pt idx="2">
                  <c:v>80</c:v>
                </c:pt>
                <c:pt idx="3">
                  <c:v>100</c:v>
                </c:pt>
                <c:pt idx="4">
                  <c:v>140</c:v>
                </c:pt>
                <c:pt idx="5">
                  <c:v>90</c:v>
                </c:pt>
                <c:pt idx="6">
                  <c:v>90</c:v>
                </c:pt>
                <c:pt idx="7">
                  <c:v>50</c:v>
                </c:pt>
                <c:pt idx="8">
                  <c:v>90</c:v>
                </c:pt>
                <c:pt idx="9">
                  <c:v>80</c:v>
                </c:pt>
                <c:pt idx="10">
                  <c:v>60</c:v>
                </c:pt>
                <c:pt idx="11">
                  <c:v>70</c:v>
                </c:pt>
                <c:pt idx="12">
                  <c:v>80</c:v>
                </c:pt>
                <c:pt idx="13">
                  <c:v>80</c:v>
                </c:pt>
                <c:pt idx="14">
                  <c:v>90</c:v>
                </c:pt>
                <c:pt idx="15">
                  <c:v>80</c:v>
                </c:pt>
                <c:pt idx="16">
                  <c:v>90</c:v>
                </c:pt>
                <c:pt idx="17">
                  <c:v>80</c:v>
                </c:pt>
                <c:pt idx="18">
                  <c:v>80</c:v>
                </c:pt>
                <c:pt idx="19">
                  <c:v>70</c:v>
                </c:pt>
                <c:pt idx="20">
                  <c:v>70</c:v>
                </c:pt>
                <c:pt idx="21">
                  <c:v>80</c:v>
                </c:pt>
                <c:pt idx="22">
                  <c:v>60</c:v>
                </c:pt>
                <c:pt idx="23">
                  <c:v>70</c:v>
                </c:pt>
                <c:pt idx="24">
                  <c:v>100</c:v>
                </c:pt>
                <c:pt idx="25">
                  <c:v>70</c:v>
                </c:pt>
                <c:pt idx="26">
                  <c:v>70</c:v>
                </c:pt>
                <c:pt idx="27">
                  <c:v>80</c:v>
                </c:pt>
                <c:pt idx="28">
                  <c:v>70</c:v>
                </c:pt>
                <c:pt idx="29">
                  <c:v>90</c:v>
                </c:pt>
                <c:pt idx="30">
                  <c:v>60</c:v>
                </c:pt>
                <c:pt idx="31">
                  <c:v>80</c:v>
                </c:pt>
                <c:pt idx="32">
                  <c:v>45</c:v>
                </c:pt>
                <c:pt idx="33">
                  <c:v>60</c:v>
                </c:pt>
                <c:pt idx="34">
                  <c:v>80</c:v>
                </c:pt>
                <c:pt idx="35">
                  <c:v>80</c:v>
                </c:pt>
                <c:pt idx="36">
                  <c:v>80</c:v>
                </c:pt>
                <c:pt idx="37">
                  <c:v>80</c:v>
                </c:pt>
                <c:pt idx="38">
                  <c:v>70</c:v>
                </c:pt>
                <c:pt idx="39">
                  <c:v>80</c:v>
                </c:pt>
                <c:pt idx="40">
                  <c:v>70</c:v>
                </c:pt>
                <c:pt idx="41">
                  <c:v>70</c:v>
                </c:pt>
                <c:pt idx="42">
                  <c:v>44</c:v>
                </c:pt>
                <c:pt idx="43">
                  <c:v>70</c:v>
                </c:pt>
                <c:pt idx="44">
                  <c:v>80</c:v>
                </c:pt>
                <c:pt idx="45">
                  <c:v>90</c:v>
                </c:pt>
                <c:pt idx="46">
                  <c:v>80</c:v>
                </c:pt>
                <c:pt idx="47">
                  <c:v>70</c:v>
                </c:pt>
                <c:pt idx="48">
                  <c:v>90</c:v>
                </c:pt>
                <c:pt idx="49">
                  <c:v>80</c:v>
                </c:pt>
                <c:pt idx="50">
                  <c:v>70</c:v>
                </c:pt>
                <c:pt idx="51">
                  <c:v>70</c:v>
                </c:pt>
                <c:pt idx="52">
                  <c:v>80</c:v>
                </c:pt>
                <c:pt idx="53">
                  <c:v>70</c:v>
                </c:pt>
                <c:pt idx="54">
                  <c:v>90</c:v>
                </c:pt>
                <c:pt idx="55">
                  <c:v>57</c:v>
                </c:pt>
                <c:pt idx="56">
                  <c:v>50</c:v>
                </c:pt>
                <c:pt idx="57">
                  <c:v>60</c:v>
                </c:pt>
                <c:pt idx="58">
                  <c:v>80</c:v>
                </c:pt>
                <c:pt idx="59">
                  <c:v>76</c:v>
                </c:pt>
                <c:pt idx="60">
                  <c:v>60</c:v>
                </c:pt>
                <c:pt idx="61">
                  <c:v>70</c:v>
                </c:pt>
                <c:pt idx="62">
                  <c:v>70</c:v>
                </c:pt>
                <c:pt idx="63">
                  <c:v>80</c:v>
                </c:pt>
                <c:pt idx="64">
                  <c:v>70</c:v>
                </c:pt>
                <c:pt idx="65">
                  <c:v>80</c:v>
                </c:pt>
                <c:pt idx="66">
                  <c:v>56</c:v>
                </c:pt>
                <c:pt idx="67">
                  <c:v>60</c:v>
                </c:pt>
                <c:pt idx="68">
                  <c:v>80</c:v>
                </c:pt>
                <c:pt idx="69">
                  <c:v>80</c:v>
                </c:pt>
                <c:pt idx="70">
                  <c:v>76</c:v>
                </c:pt>
                <c:pt idx="71">
                  <c:v>60</c:v>
                </c:pt>
                <c:pt idx="72">
                  <c:v>70</c:v>
                </c:pt>
                <c:pt idx="73">
                  <c:v>80</c:v>
                </c:pt>
                <c:pt idx="74">
                  <c:v>80</c:v>
                </c:pt>
                <c:pt idx="75">
                  <c:v>56</c:v>
                </c:pt>
                <c:pt idx="76">
                  <c:v>60</c:v>
                </c:pt>
                <c:pt idx="77">
                  <c:v>80</c:v>
                </c:pt>
                <c:pt idx="78">
                  <c:v>70</c:v>
                </c:pt>
                <c:pt idx="79">
                  <c:v>80</c:v>
                </c:pt>
                <c:pt idx="80">
                  <c:v>68</c:v>
                </c:pt>
                <c:pt idx="81">
                  <c:v>60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39</c:v>
                </c:pt>
                <c:pt idx="86">
                  <c:v>60</c:v>
                </c:pt>
                <c:pt idx="87">
                  <c:v>42</c:v>
                </c:pt>
                <c:pt idx="88">
                  <c:v>90</c:v>
                </c:pt>
                <c:pt idx="89">
                  <c:v>70</c:v>
                </c:pt>
                <c:pt idx="90">
                  <c:v>70</c:v>
                </c:pt>
                <c:pt idx="91">
                  <c:v>56</c:v>
                </c:pt>
                <c:pt idx="92">
                  <c:v>110</c:v>
                </c:pt>
                <c:pt idx="93">
                  <c:v>64</c:v>
                </c:pt>
                <c:pt idx="94">
                  <c:v>60</c:v>
                </c:pt>
                <c:pt idx="95">
                  <c:v>60</c:v>
                </c:pt>
                <c:pt idx="96">
                  <c:v>50</c:v>
                </c:pt>
                <c:pt idx="97">
                  <c:v>80</c:v>
                </c:pt>
                <c:pt idx="98">
                  <c:v>90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50</c:v>
                </c:pt>
                <c:pt idx="104">
                  <c:v>90</c:v>
                </c:pt>
                <c:pt idx="105">
                  <c:v>72</c:v>
                </c:pt>
                <c:pt idx="106">
                  <c:v>80</c:v>
                </c:pt>
                <c:pt idx="107">
                  <c:v>60</c:v>
                </c:pt>
                <c:pt idx="108">
                  <c:v>80</c:v>
                </c:pt>
                <c:pt idx="109">
                  <c:v>70</c:v>
                </c:pt>
                <c:pt idx="110">
                  <c:v>50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53</c:v>
                </c:pt>
                <c:pt idx="116">
                  <c:v>80</c:v>
                </c:pt>
                <c:pt idx="117">
                  <c:v>60</c:v>
                </c:pt>
                <c:pt idx="118">
                  <c:v>80</c:v>
                </c:pt>
                <c:pt idx="119">
                  <c:v>70</c:v>
                </c:pt>
                <c:pt idx="120">
                  <c:v>80</c:v>
                </c:pt>
                <c:pt idx="121">
                  <c:v>80</c:v>
                </c:pt>
                <c:pt idx="122">
                  <c:v>130</c:v>
                </c:pt>
                <c:pt idx="123">
                  <c:v>57</c:v>
                </c:pt>
                <c:pt idx="124">
                  <c:v>60</c:v>
                </c:pt>
                <c:pt idx="125">
                  <c:v>71</c:v>
                </c:pt>
                <c:pt idx="126">
                  <c:v>60</c:v>
                </c:pt>
                <c:pt idx="127">
                  <c:v>50</c:v>
                </c:pt>
                <c:pt idx="128">
                  <c:v>80</c:v>
                </c:pt>
                <c:pt idx="129">
                  <c:v>50</c:v>
                </c:pt>
                <c:pt idx="130">
                  <c:v>60</c:v>
                </c:pt>
                <c:pt idx="131">
                  <c:v>73</c:v>
                </c:pt>
                <c:pt idx="132">
                  <c:v>70</c:v>
                </c:pt>
                <c:pt idx="133">
                  <c:v>80</c:v>
                </c:pt>
                <c:pt idx="134">
                  <c:v>50</c:v>
                </c:pt>
                <c:pt idx="135">
                  <c:v>60</c:v>
                </c:pt>
                <c:pt idx="136">
                  <c:v>91</c:v>
                </c:pt>
                <c:pt idx="137">
                  <c:v>80</c:v>
                </c:pt>
                <c:pt idx="138">
                  <c:v>62</c:v>
                </c:pt>
                <c:pt idx="139">
                  <c:v>50</c:v>
                </c:pt>
                <c:pt idx="140">
                  <c:v>80</c:v>
                </c:pt>
                <c:pt idx="141">
                  <c:v>50</c:v>
                </c:pt>
                <c:pt idx="142">
                  <c:v>69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60</c:v>
                </c:pt>
                <c:pt idx="147">
                  <c:v>70</c:v>
                </c:pt>
                <c:pt idx="148">
                  <c:v>60</c:v>
                </c:pt>
                <c:pt idx="149">
                  <c:v>80</c:v>
                </c:pt>
                <c:pt idx="150">
                  <c:v>90</c:v>
                </c:pt>
                <c:pt idx="151">
                  <c:v>100</c:v>
                </c:pt>
                <c:pt idx="152">
                  <c:v>50</c:v>
                </c:pt>
                <c:pt idx="153">
                  <c:v>90</c:v>
                </c:pt>
                <c:pt idx="154">
                  <c:v>70</c:v>
                </c:pt>
                <c:pt idx="155">
                  <c:v>90</c:v>
                </c:pt>
                <c:pt idx="156">
                  <c:v>80</c:v>
                </c:pt>
                <c:pt idx="157">
                  <c:v>80</c:v>
                </c:pt>
                <c:pt idx="158">
                  <c:v>40</c:v>
                </c:pt>
                <c:pt idx="159">
                  <c:v>80</c:v>
                </c:pt>
                <c:pt idx="160">
                  <c:v>80</c:v>
                </c:pt>
                <c:pt idx="161">
                  <c:v>70</c:v>
                </c:pt>
                <c:pt idx="162">
                  <c:v>80</c:v>
                </c:pt>
                <c:pt idx="163">
                  <c:v>60</c:v>
                </c:pt>
                <c:pt idx="164">
                  <c:v>80</c:v>
                </c:pt>
                <c:pt idx="165">
                  <c:v>90</c:v>
                </c:pt>
                <c:pt idx="166">
                  <c:v>90</c:v>
                </c:pt>
                <c:pt idx="167">
                  <c:v>70</c:v>
                </c:pt>
                <c:pt idx="168">
                  <c:v>100</c:v>
                </c:pt>
                <c:pt idx="169">
                  <c:v>80</c:v>
                </c:pt>
                <c:pt idx="170">
                  <c:v>90</c:v>
                </c:pt>
                <c:pt idx="171">
                  <c:v>40</c:v>
                </c:pt>
                <c:pt idx="172">
                  <c:v>40</c:v>
                </c:pt>
                <c:pt idx="173">
                  <c:v>60</c:v>
                </c:pt>
                <c:pt idx="174">
                  <c:v>50</c:v>
                </c:pt>
                <c:pt idx="175">
                  <c:v>50</c:v>
                </c:pt>
                <c:pt idx="176">
                  <c:v>50</c:v>
                </c:pt>
                <c:pt idx="177">
                  <c:v>60</c:v>
                </c:pt>
                <c:pt idx="178">
                  <c:v>60</c:v>
                </c:pt>
                <c:pt idx="179">
                  <c:v>50</c:v>
                </c:pt>
                <c:pt idx="180">
                  <c:v>60</c:v>
                </c:pt>
                <c:pt idx="181">
                  <c:v>60</c:v>
                </c:pt>
                <c:pt idx="182">
                  <c:v>80</c:v>
                </c:pt>
                <c:pt idx="183">
                  <c:v>60</c:v>
                </c:pt>
                <c:pt idx="184">
                  <c:v>40</c:v>
                </c:pt>
                <c:pt idx="185">
                  <c:v>110</c:v>
                </c:pt>
                <c:pt idx="186">
                  <c:v>90</c:v>
                </c:pt>
                <c:pt idx="187">
                  <c:v>60</c:v>
                </c:pt>
                <c:pt idx="188">
                  <c:v>90</c:v>
                </c:pt>
                <c:pt idx="189">
                  <c:v>80</c:v>
                </c:pt>
                <c:pt idx="190">
                  <c:v>80</c:v>
                </c:pt>
                <c:pt idx="191">
                  <c:v>80</c:v>
                </c:pt>
                <c:pt idx="192">
                  <c:v>90</c:v>
                </c:pt>
                <c:pt idx="193">
                  <c:v>80</c:v>
                </c:pt>
                <c:pt idx="194">
                  <c:v>90</c:v>
                </c:pt>
                <c:pt idx="195">
                  <c:v>60</c:v>
                </c:pt>
                <c:pt idx="196">
                  <c:v>80</c:v>
                </c:pt>
                <c:pt idx="197">
                  <c:v>40</c:v>
                </c:pt>
                <c:pt idx="198">
                  <c:v>60</c:v>
                </c:pt>
                <c:pt idx="199">
                  <c:v>70</c:v>
                </c:pt>
                <c:pt idx="200">
                  <c:v>90</c:v>
                </c:pt>
                <c:pt idx="201">
                  <c:v>60</c:v>
                </c:pt>
                <c:pt idx="202">
                  <c:v>70</c:v>
                </c:pt>
                <c:pt idx="203">
                  <c:v>70</c:v>
                </c:pt>
                <c:pt idx="204">
                  <c:v>60</c:v>
                </c:pt>
                <c:pt idx="205">
                  <c:v>70</c:v>
                </c:pt>
                <c:pt idx="206">
                  <c:v>60</c:v>
                </c:pt>
                <c:pt idx="207">
                  <c:v>60</c:v>
                </c:pt>
                <c:pt idx="208">
                  <c:v>90</c:v>
                </c:pt>
                <c:pt idx="209">
                  <c:v>100</c:v>
                </c:pt>
                <c:pt idx="210">
                  <c:v>90</c:v>
                </c:pt>
                <c:pt idx="211">
                  <c:v>70</c:v>
                </c:pt>
                <c:pt idx="212">
                  <c:v>90</c:v>
                </c:pt>
                <c:pt idx="213">
                  <c:v>60</c:v>
                </c:pt>
                <c:pt idx="214">
                  <c:v>40</c:v>
                </c:pt>
              </c:numCache>
            </c:numRef>
          </c:xVal>
          <c:yVal>
            <c:numRef>
              <c:f>'low BP Vs Len'!$C$25:$C$239</c:f>
              <c:numCache>
                <c:formatCode>General</c:formatCode>
                <c:ptCount val="215"/>
                <c:pt idx="0">
                  <c:v>29.659559716893895</c:v>
                </c:pt>
                <c:pt idx="1">
                  <c:v>6.5519940727791894</c:v>
                </c:pt>
                <c:pt idx="2">
                  <c:v>2.5519940727791894</c:v>
                </c:pt>
                <c:pt idx="3">
                  <c:v>12.480283643369384</c:v>
                </c:pt>
                <c:pt idx="4">
                  <c:v>19.336862784549773</c:v>
                </c:pt>
                <c:pt idx="5">
                  <c:v>3.5161388580742869</c:v>
                </c:pt>
                <c:pt idx="6">
                  <c:v>12.516138858074287</c:v>
                </c:pt>
                <c:pt idx="7">
                  <c:v>14.659559716893897</c:v>
                </c:pt>
                <c:pt idx="8">
                  <c:v>8.5161388580742869</c:v>
                </c:pt>
                <c:pt idx="9">
                  <c:v>9.5519940727791894</c:v>
                </c:pt>
                <c:pt idx="10">
                  <c:v>15.623704502188994</c:v>
                </c:pt>
                <c:pt idx="11">
                  <c:v>5.5878492874840919</c:v>
                </c:pt>
                <c:pt idx="12">
                  <c:v>9.5519940727791894</c:v>
                </c:pt>
                <c:pt idx="13">
                  <c:v>4.5519940727791894</c:v>
                </c:pt>
                <c:pt idx="14">
                  <c:v>-2.4838611419257131</c:v>
                </c:pt>
                <c:pt idx="15">
                  <c:v>6.5519940727791894</c:v>
                </c:pt>
                <c:pt idx="16">
                  <c:v>5.5161388580742869</c:v>
                </c:pt>
                <c:pt idx="17">
                  <c:v>15.551994072779189</c:v>
                </c:pt>
                <c:pt idx="18">
                  <c:v>-1.4480059272208106</c:v>
                </c:pt>
                <c:pt idx="19">
                  <c:v>4.5878492874840919</c:v>
                </c:pt>
                <c:pt idx="20">
                  <c:v>-2.4121507125159081</c:v>
                </c:pt>
                <c:pt idx="21">
                  <c:v>1.5519940727791894</c:v>
                </c:pt>
                <c:pt idx="22">
                  <c:v>11.623704502188994</c:v>
                </c:pt>
                <c:pt idx="23">
                  <c:v>-0.41215071251590807</c:v>
                </c:pt>
                <c:pt idx="24">
                  <c:v>4.4802836433693844</c:v>
                </c:pt>
                <c:pt idx="25">
                  <c:v>10.587849287484092</c:v>
                </c:pt>
                <c:pt idx="26">
                  <c:v>3.5878492874840919</c:v>
                </c:pt>
                <c:pt idx="27">
                  <c:v>10.551994072779189</c:v>
                </c:pt>
                <c:pt idx="28">
                  <c:v>0.58784928748409193</c:v>
                </c:pt>
                <c:pt idx="29">
                  <c:v>3.5161388580742869</c:v>
                </c:pt>
                <c:pt idx="30">
                  <c:v>3.6237045021889944</c:v>
                </c:pt>
                <c:pt idx="31">
                  <c:v>0.55199407277918944</c:v>
                </c:pt>
                <c:pt idx="32">
                  <c:v>10.677487324246348</c:v>
                </c:pt>
                <c:pt idx="33">
                  <c:v>-0.37629549781100557</c:v>
                </c:pt>
                <c:pt idx="34">
                  <c:v>0.55199407277918944</c:v>
                </c:pt>
                <c:pt idx="35">
                  <c:v>4.5519940727791894</c:v>
                </c:pt>
                <c:pt idx="36">
                  <c:v>-1.4480059272208106</c:v>
                </c:pt>
                <c:pt idx="37">
                  <c:v>1.5519940727791894</c:v>
                </c:pt>
                <c:pt idx="38">
                  <c:v>-3.4121507125159081</c:v>
                </c:pt>
                <c:pt idx="39">
                  <c:v>1.5519940727791894</c:v>
                </c:pt>
                <c:pt idx="40">
                  <c:v>0.58784928748409193</c:v>
                </c:pt>
                <c:pt idx="41">
                  <c:v>2.5878492874840919</c:v>
                </c:pt>
                <c:pt idx="42">
                  <c:v>-0.31892715428316087</c:v>
                </c:pt>
                <c:pt idx="43">
                  <c:v>-0.41215071251590807</c:v>
                </c:pt>
                <c:pt idx="44">
                  <c:v>-3.4480059272208106</c:v>
                </c:pt>
                <c:pt idx="45">
                  <c:v>-2.4838611419257131</c:v>
                </c:pt>
                <c:pt idx="46">
                  <c:v>-3.4480059272208106</c:v>
                </c:pt>
                <c:pt idx="47">
                  <c:v>3.5878492874840919</c:v>
                </c:pt>
                <c:pt idx="48">
                  <c:v>-3.4838611419257131</c:v>
                </c:pt>
                <c:pt idx="49">
                  <c:v>2.5519940727791894</c:v>
                </c:pt>
                <c:pt idx="50">
                  <c:v>-2.4121507125159081</c:v>
                </c:pt>
                <c:pt idx="51">
                  <c:v>-2.4121507125159081</c:v>
                </c:pt>
                <c:pt idx="52">
                  <c:v>-2.4480059272208106</c:v>
                </c:pt>
                <c:pt idx="53">
                  <c:v>-2.4121507125159081</c:v>
                </c:pt>
                <c:pt idx="54">
                  <c:v>-4.4838611419257131</c:v>
                </c:pt>
                <c:pt idx="55">
                  <c:v>1.6344610666004655</c:v>
                </c:pt>
                <c:pt idx="56">
                  <c:v>-5.3404402831061031</c:v>
                </c:pt>
                <c:pt idx="57">
                  <c:v>-2.3762954978110056</c:v>
                </c:pt>
                <c:pt idx="58">
                  <c:v>-4.4480059272208106</c:v>
                </c:pt>
                <c:pt idx="59">
                  <c:v>-1.4336638413388503</c:v>
                </c:pt>
                <c:pt idx="60">
                  <c:v>-2.3762954978110056</c:v>
                </c:pt>
                <c:pt idx="61">
                  <c:v>-2.4121507125159081</c:v>
                </c:pt>
                <c:pt idx="62">
                  <c:v>-4.4121507125159081</c:v>
                </c:pt>
                <c:pt idx="63">
                  <c:v>-3.4480059272208106</c:v>
                </c:pt>
                <c:pt idx="64">
                  <c:v>-5.4121507125159081</c:v>
                </c:pt>
                <c:pt idx="65">
                  <c:v>-2.4480059272208106</c:v>
                </c:pt>
                <c:pt idx="66">
                  <c:v>-5.3619534119290453</c:v>
                </c:pt>
                <c:pt idx="67">
                  <c:v>-4.3762954978110056</c:v>
                </c:pt>
                <c:pt idx="68">
                  <c:v>-4.4480059272208106</c:v>
                </c:pt>
                <c:pt idx="69">
                  <c:v>-4.4480059272208106</c:v>
                </c:pt>
                <c:pt idx="70">
                  <c:v>-1.4336638413388503</c:v>
                </c:pt>
                <c:pt idx="71">
                  <c:v>-2.3762954978110056</c:v>
                </c:pt>
                <c:pt idx="72">
                  <c:v>-4.4121507125159081</c:v>
                </c:pt>
                <c:pt idx="73">
                  <c:v>-3.4480059272208106</c:v>
                </c:pt>
                <c:pt idx="74">
                  <c:v>-2.4480059272208106</c:v>
                </c:pt>
                <c:pt idx="75">
                  <c:v>-5.3619534119290453</c:v>
                </c:pt>
                <c:pt idx="76">
                  <c:v>-4.3762954978110056</c:v>
                </c:pt>
                <c:pt idx="77">
                  <c:v>-4.4480059272208106</c:v>
                </c:pt>
                <c:pt idx="78">
                  <c:v>0.58784928748409193</c:v>
                </c:pt>
                <c:pt idx="79">
                  <c:v>-1.4480059272208106</c:v>
                </c:pt>
                <c:pt idx="80">
                  <c:v>7.5950203304250721</c:v>
                </c:pt>
                <c:pt idx="81">
                  <c:v>11.623704502188994</c:v>
                </c:pt>
                <c:pt idx="82">
                  <c:v>1.5878492874840919</c:v>
                </c:pt>
                <c:pt idx="83">
                  <c:v>3.5878492874840919</c:v>
                </c:pt>
                <c:pt idx="84">
                  <c:v>0.58784928748409193</c:v>
                </c:pt>
                <c:pt idx="85">
                  <c:v>7.6990004530692904</c:v>
                </c:pt>
                <c:pt idx="86">
                  <c:v>0.62370450218899443</c:v>
                </c:pt>
                <c:pt idx="87">
                  <c:v>6.6882438886578193</c:v>
                </c:pt>
                <c:pt idx="88">
                  <c:v>-3.4838611419257131</c:v>
                </c:pt>
                <c:pt idx="89">
                  <c:v>7.5878492874840919</c:v>
                </c:pt>
                <c:pt idx="90">
                  <c:v>2.5878492874840919</c:v>
                </c:pt>
                <c:pt idx="91">
                  <c:v>8.6380465880709547</c:v>
                </c:pt>
                <c:pt idx="92">
                  <c:v>-2.555571571335518</c:v>
                </c:pt>
                <c:pt idx="93">
                  <c:v>2.6093624163070324</c:v>
                </c:pt>
                <c:pt idx="94">
                  <c:v>6.6237045021889944</c:v>
                </c:pt>
                <c:pt idx="95">
                  <c:v>-1.3762954978110056</c:v>
                </c:pt>
                <c:pt idx="96">
                  <c:v>3.6595597168938969</c:v>
                </c:pt>
                <c:pt idx="97">
                  <c:v>-0.44800592722081056</c:v>
                </c:pt>
                <c:pt idx="98">
                  <c:v>-0.48386114192571306</c:v>
                </c:pt>
                <c:pt idx="99">
                  <c:v>-4.4121507125159081</c:v>
                </c:pt>
                <c:pt idx="100">
                  <c:v>-5.4121507125159081</c:v>
                </c:pt>
                <c:pt idx="101">
                  <c:v>-1.4121507125159081</c:v>
                </c:pt>
                <c:pt idx="102">
                  <c:v>-3.4121507125159081</c:v>
                </c:pt>
                <c:pt idx="103">
                  <c:v>-2.3404402831061031</c:v>
                </c:pt>
                <c:pt idx="104">
                  <c:v>-5.4838611419257131</c:v>
                </c:pt>
                <c:pt idx="105">
                  <c:v>-2.4193217554568882</c:v>
                </c:pt>
                <c:pt idx="106">
                  <c:v>-4.4480059272208106</c:v>
                </c:pt>
                <c:pt idx="107">
                  <c:v>0.62370450218899443</c:v>
                </c:pt>
                <c:pt idx="108">
                  <c:v>-3.4480059272208106</c:v>
                </c:pt>
                <c:pt idx="109">
                  <c:v>0.58784928748409193</c:v>
                </c:pt>
                <c:pt idx="110">
                  <c:v>-0.34044028310610308</c:v>
                </c:pt>
                <c:pt idx="111">
                  <c:v>1.5878492874840919</c:v>
                </c:pt>
                <c:pt idx="112">
                  <c:v>-4.4121507125159081</c:v>
                </c:pt>
                <c:pt idx="113">
                  <c:v>-0.41215071251590807</c:v>
                </c:pt>
                <c:pt idx="114">
                  <c:v>2.5878492874840919</c:v>
                </c:pt>
                <c:pt idx="115">
                  <c:v>-2.3511968475175742</c:v>
                </c:pt>
                <c:pt idx="116">
                  <c:v>-1.4480059272208106</c:v>
                </c:pt>
                <c:pt idx="117">
                  <c:v>-5.3762954978110056</c:v>
                </c:pt>
                <c:pt idx="118">
                  <c:v>-3.4480059272208106</c:v>
                </c:pt>
                <c:pt idx="119">
                  <c:v>3.5878492874840919</c:v>
                </c:pt>
                <c:pt idx="120">
                  <c:v>-2.4480059272208106</c:v>
                </c:pt>
                <c:pt idx="121">
                  <c:v>-2.4480059272208106</c:v>
                </c:pt>
                <c:pt idx="122">
                  <c:v>-3.627282000745323</c:v>
                </c:pt>
                <c:pt idx="123">
                  <c:v>-3.3655389333995345</c:v>
                </c:pt>
                <c:pt idx="124">
                  <c:v>-2.3762954978110056</c:v>
                </c:pt>
                <c:pt idx="125">
                  <c:v>-3.415736233986399</c:v>
                </c:pt>
                <c:pt idx="126">
                  <c:v>-0.37629549781100557</c:v>
                </c:pt>
                <c:pt idx="127">
                  <c:v>-1.3404402831061031</c:v>
                </c:pt>
                <c:pt idx="128">
                  <c:v>-4.4480059272208106</c:v>
                </c:pt>
                <c:pt idx="129">
                  <c:v>-1.3404402831061031</c:v>
                </c:pt>
                <c:pt idx="130">
                  <c:v>-4.3762954978110056</c:v>
                </c:pt>
                <c:pt idx="131">
                  <c:v>-4.4229072769273792</c:v>
                </c:pt>
                <c:pt idx="132">
                  <c:v>-4.4121507125159081</c:v>
                </c:pt>
                <c:pt idx="133">
                  <c:v>1.5519940727791894</c:v>
                </c:pt>
                <c:pt idx="134">
                  <c:v>0.65955971689389692</c:v>
                </c:pt>
                <c:pt idx="135">
                  <c:v>-2.3762954978110056</c:v>
                </c:pt>
                <c:pt idx="136">
                  <c:v>-5.487446663396204</c:v>
                </c:pt>
                <c:pt idx="137">
                  <c:v>-3.4480059272208106</c:v>
                </c:pt>
                <c:pt idx="138">
                  <c:v>-4.3834665407519857</c:v>
                </c:pt>
                <c:pt idx="139">
                  <c:v>0.65955971689389692</c:v>
                </c:pt>
                <c:pt idx="140">
                  <c:v>-4.4480059272208106</c:v>
                </c:pt>
                <c:pt idx="141">
                  <c:v>0.65955971689389692</c:v>
                </c:pt>
                <c:pt idx="142">
                  <c:v>-3.4085651910454189</c:v>
                </c:pt>
                <c:pt idx="143">
                  <c:v>-3.4121507125159081</c:v>
                </c:pt>
                <c:pt idx="144">
                  <c:v>-3.4121507125159081</c:v>
                </c:pt>
                <c:pt idx="145">
                  <c:v>-8.4121507125159081</c:v>
                </c:pt>
                <c:pt idx="146">
                  <c:v>-0.37629549781100557</c:v>
                </c:pt>
                <c:pt idx="147">
                  <c:v>0.58784928748409193</c:v>
                </c:pt>
                <c:pt idx="148">
                  <c:v>-0.37629549781100557</c:v>
                </c:pt>
                <c:pt idx="149">
                  <c:v>0.55199407277918944</c:v>
                </c:pt>
                <c:pt idx="150">
                  <c:v>-1.4838611419257131</c:v>
                </c:pt>
                <c:pt idx="151">
                  <c:v>4.4802836433693844</c:v>
                </c:pt>
                <c:pt idx="152">
                  <c:v>-3.3404402831061031</c:v>
                </c:pt>
                <c:pt idx="153">
                  <c:v>-2.4838611419257131</c:v>
                </c:pt>
                <c:pt idx="154">
                  <c:v>3.5878492874840919</c:v>
                </c:pt>
                <c:pt idx="155">
                  <c:v>3.5161388580742869</c:v>
                </c:pt>
                <c:pt idx="156">
                  <c:v>-3.4480059272208106</c:v>
                </c:pt>
                <c:pt idx="157">
                  <c:v>-1.4480059272208106</c:v>
                </c:pt>
                <c:pt idx="158">
                  <c:v>7.6954149315987994</c:v>
                </c:pt>
                <c:pt idx="159">
                  <c:v>-1.4480059272208106</c:v>
                </c:pt>
                <c:pt idx="160">
                  <c:v>0.55199407277918944</c:v>
                </c:pt>
                <c:pt idx="161">
                  <c:v>-2.4121507125159081</c:v>
                </c:pt>
                <c:pt idx="162">
                  <c:v>-3.4480059272208106</c:v>
                </c:pt>
                <c:pt idx="163">
                  <c:v>-0.37629549781100557</c:v>
                </c:pt>
                <c:pt idx="164">
                  <c:v>-3.4480059272208106</c:v>
                </c:pt>
                <c:pt idx="165">
                  <c:v>-2.4838611419257131</c:v>
                </c:pt>
                <c:pt idx="166">
                  <c:v>-2.4838611419257131</c:v>
                </c:pt>
                <c:pt idx="167">
                  <c:v>-2.4121507125159081</c:v>
                </c:pt>
                <c:pt idx="168">
                  <c:v>-2.5197163566306156</c:v>
                </c:pt>
                <c:pt idx="169">
                  <c:v>-2.4480059272208106</c:v>
                </c:pt>
                <c:pt idx="170">
                  <c:v>-0.48386114192571306</c:v>
                </c:pt>
                <c:pt idx="171">
                  <c:v>-4.3045850684012006</c:v>
                </c:pt>
                <c:pt idx="172">
                  <c:v>4.6954149315987994</c:v>
                </c:pt>
                <c:pt idx="173">
                  <c:v>3.6237045021889944</c:v>
                </c:pt>
                <c:pt idx="174">
                  <c:v>-3.3404402831061031</c:v>
                </c:pt>
                <c:pt idx="175">
                  <c:v>-4.3404402831061031</c:v>
                </c:pt>
                <c:pt idx="176">
                  <c:v>-2.3404402831061031</c:v>
                </c:pt>
                <c:pt idx="177">
                  <c:v>-2.3762954978110056</c:v>
                </c:pt>
                <c:pt idx="178">
                  <c:v>-3.3762954978110056</c:v>
                </c:pt>
                <c:pt idx="179">
                  <c:v>-4.3404402831061031</c:v>
                </c:pt>
                <c:pt idx="180">
                  <c:v>-5.3762954978110056</c:v>
                </c:pt>
                <c:pt idx="181">
                  <c:v>-1.3762954978110056</c:v>
                </c:pt>
                <c:pt idx="182">
                  <c:v>-3.4480059272208106</c:v>
                </c:pt>
                <c:pt idx="183">
                  <c:v>-2.3762954978110056</c:v>
                </c:pt>
                <c:pt idx="184">
                  <c:v>-5.3045850684012006</c:v>
                </c:pt>
                <c:pt idx="185">
                  <c:v>-2.555571571335518</c:v>
                </c:pt>
                <c:pt idx="186">
                  <c:v>-1.4838611419257131</c:v>
                </c:pt>
                <c:pt idx="187">
                  <c:v>5.6237045021889944</c:v>
                </c:pt>
                <c:pt idx="188">
                  <c:v>-3.4838611419257131</c:v>
                </c:pt>
                <c:pt idx="189">
                  <c:v>-3.4480059272208106</c:v>
                </c:pt>
                <c:pt idx="190">
                  <c:v>-1.4480059272208106</c:v>
                </c:pt>
                <c:pt idx="191">
                  <c:v>-0.44800592722081056</c:v>
                </c:pt>
                <c:pt idx="192">
                  <c:v>0.51613885807428694</c:v>
                </c:pt>
                <c:pt idx="193">
                  <c:v>-3.4480059272208106</c:v>
                </c:pt>
                <c:pt idx="194">
                  <c:v>0.51613885807428694</c:v>
                </c:pt>
                <c:pt idx="195">
                  <c:v>-3.3762954978110056</c:v>
                </c:pt>
                <c:pt idx="196">
                  <c:v>-0.44800592722081056</c:v>
                </c:pt>
                <c:pt idx="197">
                  <c:v>-4.3045850684012006</c:v>
                </c:pt>
                <c:pt idx="198">
                  <c:v>1.6237045021889944</c:v>
                </c:pt>
                <c:pt idx="199">
                  <c:v>4.5878492874840919</c:v>
                </c:pt>
                <c:pt idx="200">
                  <c:v>-2.4838611419257131</c:v>
                </c:pt>
                <c:pt idx="201">
                  <c:v>-0.37629549781100557</c:v>
                </c:pt>
                <c:pt idx="202">
                  <c:v>-1.4121507125159081</c:v>
                </c:pt>
                <c:pt idx="203">
                  <c:v>-0.41215071251590807</c:v>
                </c:pt>
                <c:pt idx="204">
                  <c:v>-2.3762954978110056</c:v>
                </c:pt>
                <c:pt idx="205">
                  <c:v>-4.4121507125159081</c:v>
                </c:pt>
                <c:pt idx="206">
                  <c:v>-4.3762954978110056</c:v>
                </c:pt>
                <c:pt idx="207">
                  <c:v>-4.3762954978110056</c:v>
                </c:pt>
                <c:pt idx="208">
                  <c:v>-1.4838611419257131</c:v>
                </c:pt>
                <c:pt idx="209">
                  <c:v>-6.5197163566306156</c:v>
                </c:pt>
                <c:pt idx="210">
                  <c:v>-1.4838611419257131</c:v>
                </c:pt>
                <c:pt idx="211">
                  <c:v>-0.41215071251590807</c:v>
                </c:pt>
                <c:pt idx="212">
                  <c:v>1.5161388580742869</c:v>
                </c:pt>
                <c:pt idx="213">
                  <c:v>-2.3762954978110056</c:v>
                </c:pt>
                <c:pt idx="214">
                  <c:v>-1.3045850684012006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8AE-0444-9675-6FC3F77376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0322175"/>
        <c:axId val="1790323823"/>
      </c:scatterChart>
      <c:valAx>
        <c:axId val="17903221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80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0323823"/>
        <c:crosses val="autoZero"/>
        <c:crossBetween val="midCat"/>
      </c:valAx>
      <c:valAx>
        <c:axId val="179032382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032217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80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Sheet10!$B$3:$B$217</c:f>
              <c:numCache>
                <c:formatCode>General</c:formatCode>
                <c:ptCount val="215"/>
                <c:pt idx="0">
                  <c:v>50</c:v>
                </c:pt>
                <c:pt idx="1">
                  <c:v>80</c:v>
                </c:pt>
                <c:pt idx="2">
                  <c:v>80</c:v>
                </c:pt>
                <c:pt idx="3">
                  <c:v>100</c:v>
                </c:pt>
                <c:pt idx="4">
                  <c:v>140</c:v>
                </c:pt>
                <c:pt idx="5">
                  <c:v>90</c:v>
                </c:pt>
                <c:pt idx="6">
                  <c:v>90</c:v>
                </c:pt>
                <c:pt idx="7">
                  <c:v>50</c:v>
                </c:pt>
                <c:pt idx="8">
                  <c:v>90</c:v>
                </c:pt>
                <c:pt idx="9">
                  <c:v>80</c:v>
                </c:pt>
                <c:pt idx="10">
                  <c:v>60</c:v>
                </c:pt>
                <c:pt idx="11">
                  <c:v>70</c:v>
                </c:pt>
                <c:pt idx="12">
                  <c:v>80</c:v>
                </c:pt>
                <c:pt idx="13">
                  <c:v>80</c:v>
                </c:pt>
                <c:pt idx="14">
                  <c:v>90</c:v>
                </c:pt>
                <c:pt idx="15">
                  <c:v>80</c:v>
                </c:pt>
                <c:pt idx="16">
                  <c:v>90</c:v>
                </c:pt>
                <c:pt idx="17">
                  <c:v>80</c:v>
                </c:pt>
                <c:pt idx="18">
                  <c:v>80</c:v>
                </c:pt>
                <c:pt idx="19">
                  <c:v>70</c:v>
                </c:pt>
                <c:pt idx="20">
                  <c:v>70</c:v>
                </c:pt>
                <c:pt idx="21">
                  <c:v>80</c:v>
                </c:pt>
                <c:pt idx="22">
                  <c:v>60</c:v>
                </c:pt>
                <c:pt idx="23">
                  <c:v>70</c:v>
                </c:pt>
                <c:pt idx="24">
                  <c:v>100</c:v>
                </c:pt>
                <c:pt idx="25">
                  <c:v>70</c:v>
                </c:pt>
                <c:pt idx="26">
                  <c:v>70</c:v>
                </c:pt>
                <c:pt idx="27">
                  <c:v>80</c:v>
                </c:pt>
                <c:pt idx="28">
                  <c:v>70</c:v>
                </c:pt>
                <c:pt idx="29">
                  <c:v>90</c:v>
                </c:pt>
                <c:pt idx="30">
                  <c:v>60</c:v>
                </c:pt>
                <c:pt idx="31">
                  <c:v>80</c:v>
                </c:pt>
                <c:pt idx="32">
                  <c:v>45</c:v>
                </c:pt>
                <c:pt idx="33">
                  <c:v>60</c:v>
                </c:pt>
                <c:pt idx="34">
                  <c:v>80</c:v>
                </c:pt>
                <c:pt idx="35">
                  <c:v>80</c:v>
                </c:pt>
                <c:pt idx="36">
                  <c:v>80</c:v>
                </c:pt>
                <c:pt idx="37">
                  <c:v>80</c:v>
                </c:pt>
                <c:pt idx="38">
                  <c:v>70</c:v>
                </c:pt>
                <c:pt idx="39">
                  <c:v>80</c:v>
                </c:pt>
                <c:pt idx="40">
                  <c:v>70</c:v>
                </c:pt>
                <c:pt idx="41">
                  <c:v>70</c:v>
                </c:pt>
                <c:pt idx="42">
                  <c:v>44</c:v>
                </c:pt>
                <c:pt idx="43">
                  <c:v>70</c:v>
                </c:pt>
                <c:pt idx="44">
                  <c:v>80</c:v>
                </c:pt>
                <c:pt idx="45">
                  <c:v>90</c:v>
                </c:pt>
                <c:pt idx="46">
                  <c:v>80</c:v>
                </c:pt>
                <c:pt idx="47">
                  <c:v>70</c:v>
                </c:pt>
                <c:pt idx="48">
                  <c:v>90</c:v>
                </c:pt>
                <c:pt idx="49">
                  <c:v>80</c:v>
                </c:pt>
                <c:pt idx="50">
                  <c:v>70</c:v>
                </c:pt>
                <c:pt idx="51">
                  <c:v>70</c:v>
                </c:pt>
                <c:pt idx="52">
                  <c:v>80</c:v>
                </c:pt>
                <c:pt idx="53">
                  <c:v>70</c:v>
                </c:pt>
                <c:pt idx="54">
                  <c:v>90</c:v>
                </c:pt>
                <c:pt idx="55">
                  <c:v>57</c:v>
                </c:pt>
                <c:pt idx="56">
                  <c:v>50</c:v>
                </c:pt>
                <c:pt idx="57">
                  <c:v>60</c:v>
                </c:pt>
                <c:pt idx="58">
                  <c:v>80</c:v>
                </c:pt>
                <c:pt idx="59">
                  <c:v>76</c:v>
                </c:pt>
                <c:pt idx="60">
                  <c:v>60</c:v>
                </c:pt>
                <c:pt idx="61">
                  <c:v>70</c:v>
                </c:pt>
                <c:pt idx="62">
                  <c:v>70</c:v>
                </c:pt>
                <c:pt idx="63">
                  <c:v>80</c:v>
                </c:pt>
                <c:pt idx="64">
                  <c:v>70</c:v>
                </c:pt>
                <c:pt idx="65">
                  <c:v>80</c:v>
                </c:pt>
                <c:pt idx="66">
                  <c:v>56</c:v>
                </c:pt>
                <c:pt idx="67">
                  <c:v>60</c:v>
                </c:pt>
                <c:pt idx="68">
                  <c:v>80</c:v>
                </c:pt>
                <c:pt idx="69">
                  <c:v>80</c:v>
                </c:pt>
                <c:pt idx="70">
                  <c:v>76</c:v>
                </c:pt>
                <c:pt idx="71">
                  <c:v>60</c:v>
                </c:pt>
                <c:pt idx="72">
                  <c:v>70</c:v>
                </c:pt>
                <c:pt idx="73">
                  <c:v>80</c:v>
                </c:pt>
                <c:pt idx="74">
                  <c:v>80</c:v>
                </c:pt>
                <c:pt idx="75">
                  <c:v>56</c:v>
                </c:pt>
                <c:pt idx="76">
                  <c:v>60</c:v>
                </c:pt>
                <c:pt idx="77">
                  <c:v>80</c:v>
                </c:pt>
                <c:pt idx="78">
                  <c:v>70</c:v>
                </c:pt>
                <c:pt idx="79">
                  <c:v>80</c:v>
                </c:pt>
                <c:pt idx="80">
                  <c:v>68</c:v>
                </c:pt>
                <c:pt idx="81">
                  <c:v>60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39</c:v>
                </c:pt>
                <c:pt idx="86">
                  <c:v>60</c:v>
                </c:pt>
                <c:pt idx="87">
                  <c:v>42</c:v>
                </c:pt>
                <c:pt idx="88">
                  <c:v>90</c:v>
                </c:pt>
                <c:pt idx="89">
                  <c:v>70</c:v>
                </c:pt>
                <c:pt idx="90">
                  <c:v>70</c:v>
                </c:pt>
                <c:pt idx="91">
                  <c:v>56</c:v>
                </c:pt>
                <c:pt idx="92">
                  <c:v>110</c:v>
                </c:pt>
                <c:pt idx="93">
                  <c:v>64</c:v>
                </c:pt>
                <c:pt idx="94">
                  <c:v>60</c:v>
                </c:pt>
                <c:pt idx="95">
                  <c:v>60</c:v>
                </c:pt>
                <c:pt idx="96">
                  <c:v>50</c:v>
                </c:pt>
                <c:pt idx="97">
                  <c:v>80</c:v>
                </c:pt>
                <c:pt idx="98">
                  <c:v>90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50</c:v>
                </c:pt>
                <c:pt idx="104">
                  <c:v>90</c:v>
                </c:pt>
                <c:pt idx="105">
                  <c:v>72</c:v>
                </c:pt>
                <c:pt idx="106">
                  <c:v>80</c:v>
                </c:pt>
                <c:pt idx="107">
                  <c:v>60</c:v>
                </c:pt>
                <c:pt idx="108">
                  <c:v>80</c:v>
                </c:pt>
                <c:pt idx="109">
                  <c:v>70</c:v>
                </c:pt>
                <c:pt idx="110">
                  <c:v>50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53</c:v>
                </c:pt>
                <c:pt idx="116">
                  <c:v>80</c:v>
                </c:pt>
                <c:pt idx="117">
                  <c:v>60</c:v>
                </c:pt>
                <c:pt idx="118">
                  <c:v>80</c:v>
                </c:pt>
                <c:pt idx="119">
                  <c:v>70</c:v>
                </c:pt>
                <c:pt idx="120">
                  <c:v>80</c:v>
                </c:pt>
                <c:pt idx="121">
                  <c:v>80</c:v>
                </c:pt>
                <c:pt idx="122">
                  <c:v>130</c:v>
                </c:pt>
                <c:pt idx="123">
                  <c:v>57</c:v>
                </c:pt>
                <c:pt idx="124">
                  <c:v>60</c:v>
                </c:pt>
                <c:pt idx="125">
                  <c:v>71</c:v>
                </c:pt>
                <c:pt idx="126">
                  <c:v>60</c:v>
                </c:pt>
                <c:pt idx="127">
                  <c:v>50</c:v>
                </c:pt>
                <c:pt idx="128">
                  <c:v>80</c:v>
                </c:pt>
                <c:pt idx="129">
                  <c:v>50</c:v>
                </c:pt>
                <c:pt idx="130">
                  <c:v>60</c:v>
                </c:pt>
                <c:pt idx="131">
                  <c:v>73</c:v>
                </c:pt>
                <c:pt idx="132">
                  <c:v>70</c:v>
                </c:pt>
                <c:pt idx="133">
                  <c:v>80</c:v>
                </c:pt>
                <c:pt idx="134">
                  <c:v>50</c:v>
                </c:pt>
                <c:pt idx="135">
                  <c:v>60</c:v>
                </c:pt>
                <c:pt idx="136">
                  <c:v>91</c:v>
                </c:pt>
                <c:pt idx="137">
                  <c:v>80</c:v>
                </c:pt>
                <c:pt idx="138">
                  <c:v>62</c:v>
                </c:pt>
                <c:pt idx="139">
                  <c:v>50</c:v>
                </c:pt>
                <c:pt idx="140">
                  <c:v>80</c:v>
                </c:pt>
                <c:pt idx="141">
                  <c:v>50</c:v>
                </c:pt>
                <c:pt idx="142">
                  <c:v>69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60</c:v>
                </c:pt>
                <c:pt idx="147">
                  <c:v>70</c:v>
                </c:pt>
                <c:pt idx="148">
                  <c:v>60</c:v>
                </c:pt>
                <c:pt idx="149">
                  <c:v>80</c:v>
                </c:pt>
                <c:pt idx="150">
                  <c:v>90</c:v>
                </c:pt>
                <c:pt idx="151">
                  <c:v>100</c:v>
                </c:pt>
                <c:pt idx="152">
                  <c:v>50</c:v>
                </c:pt>
                <c:pt idx="153">
                  <c:v>90</c:v>
                </c:pt>
                <c:pt idx="154">
                  <c:v>70</c:v>
                </c:pt>
                <c:pt idx="155">
                  <c:v>90</c:v>
                </c:pt>
                <c:pt idx="156">
                  <c:v>80</c:v>
                </c:pt>
                <c:pt idx="157">
                  <c:v>80</c:v>
                </c:pt>
                <c:pt idx="158">
                  <c:v>40</c:v>
                </c:pt>
                <c:pt idx="159">
                  <c:v>80</c:v>
                </c:pt>
                <c:pt idx="160">
                  <c:v>80</c:v>
                </c:pt>
                <c:pt idx="161">
                  <c:v>70</c:v>
                </c:pt>
                <c:pt idx="162">
                  <c:v>80</c:v>
                </c:pt>
                <c:pt idx="163">
                  <c:v>60</c:v>
                </c:pt>
                <c:pt idx="164">
                  <c:v>80</c:v>
                </c:pt>
                <c:pt idx="165">
                  <c:v>90</c:v>
                </c:pt>
                <c:pt idx="166">
                  <c:v>90</c:v>
                </c:pt>
                <c:pt idx="167">
                  <c:v>70</c:v>
                </c:pt>
                <c:pt idx="168">
                  <c:v>100</c:v>
                </c:pt>
                <c:pt idx="169">
                  <c:v>80</c:v>
                </c:pt>
                <c:pt idx="170">
                  <c:v>90</c:v>
                </c:pt>
                <c:pt idx="171">
                  <c:v>40</c:v>
                </c:pt>
                <c:pt idx="172">
                  <c:v>40</c:v>
                </c:pt>
                <c:pt idx="173">
                  <c:v>60</c:v>
                </c:pt>
                <c:pt idx="174">
                  <c:v>50</c:v>
                </c:pt>
                <c:pt idx="175">
                  <c:v>50</c:v>
                </c:pt>
                <c:pt idx="176">
                  <c:v>50</c:v>
                </c:pt>
                <c:pt idx="177">
                  <c:v>60</c:v>
                </c:pt>
                <c:pt idx="178">
                  <c:v>60</c:v>
                </c:pt>
                <c:pt idx="179">
                  <c:v>50</c:v>
                </c:pt>
                <c:pt idx="180">
                  <c:v>60</c:v>
                </c:pt>
                <c:pt idx="181">
                  <c:v>60</c:v>
                </c:pt>
                <c:pt idx="182">
                  <c:v>80</c:v>
                </c:pt>
                <c:pt idx="183">
                  <c:v>60</c:v>
                </c:pt>
                <c:pt idx="184">
                  <c:v>40</c:v>
                </c:pt>
                <c:pt idx="185">
                  <c:v>110</c:v>
                </c:pt>
                <c:pt idx="186">
                  <c:v>90</c:v>
                </c:pt>
                <c:pt idx="187">
                  <c:v>60</c:v>
                </c:pt>
                <c:pt idx="188">
                  <c:v>90</c:v>
                </c:pt>
                <c:pt idx="189">
                  <c:v>80</c:v>
                </c:pt>
                <c:pt idx="190">
                  <c:v>80</c:v>
                </c:pt>
                <c:pt idx="191">
                  <c:v>80</c:v>
                </c:pt>
                <c:pt idx="192">
                  <c:v>90</c:v>
                </c:pt>
                <c:pt idx="193">
                  <c:v>80</c:v>
                </c:pt>
                <c:pt idx="194">
                  <c:v>90</c:v>
                </c:pt>
                <c:pt idx="195">
                  <c:v>60</c:v>
                </c:pt>
                <c:pt idx="196">
                  <c:v>80</c:v>
                </c:pt>
                <c:pt idx="197">
                  <c:v>40</c:v>
                </c:pt>
                <c:pt idx="198">
                  <c:v>60</c:v>
                </c:pt>
                <c:pt idx="199">
                  <c:v>70</c:v>
                </c:pt>
                <c:pt idx="200">
                  <c:v>90</c:v>
                </c:pt>
                <c:pt idx="201">
                  <c:v>60</c:v>
                </c:pt>
                <c:pt idx="202">
                  <c:v>70</c:v>
                </c:pt>
                <c:pt idx="203">
                  <c:v>70</c:v>
                </c:pt>
                <c:pt idx="204">
                  <c:v>60</c:v>
                </c:pt>
                <c:pt idx="205">
                  <c:v>70</c:v>
                </c:pt>
                <c:pt idx="206">
                  <c:v>60</c:v>
                </c:pt>
                <c:pt idx="207">
                  <c:v>60</c:v>
                </c:pt>
                <c:pt idx="208">
                  <c:v>90</c:v>
                </c:pt>
                <c:pt idx="209">
                  <c:v>100</c:v>
                </c:pt>
                <c:pt idx="210">
                  <c:v>90</c:v>
                </c:pt>
                <c:pt idx="211">
                  <c:v>70</c:v>
                </c:pt>
                <c:pt idx="212">
                  <c:v>90</c:v>
                </c:pt>
                <c:pt idx="213">
                  <c:v>60</c:v>
                </c:pt>
                <c:pt idx="214">
                  <c:v>40</c:v>
                </c:pt>
              </c:numCache>
            </c:numRef>
          </c:xVal>
          <c:yVal>
            <c:numRef>
              <c:f>Sheet10!$C$3:$C$217</c:f>
              <c:numCache>
                <c:formatCode>General</c:formatCode>
                <c:ptCount val="215"/>
                <c:pt idx="0">
                  <c:v>41</c:v>
                </c:pt>
                <c:pt idx="1">
                  <c:v>18</c:v>
                </c:pt>
                <c:pt idx="2">
                  <c:v>14</c:v>
                </c:pt>
                <c:pt idx="3">
                  <c:v>24</c:v>
                </c:pt>
                <c:pt idx="4">
                  <c:v>31</c:v>
                </c:pt>
                <c:pt idx="5">
                  <c:v>15</c:v>
                </c:pt>
                <c:pt idx="6">
                  <c:v>24</c:v>
                </c:pt>
                <c:pt idx="7">
                  <c:v>26</c:v>
                </c:pt>
                <c:pt idx="8">
                  <c:v>20</c:v>
                </c:pt>
                <c:pt idx="9">
                  <c:v>21</c:v>
                </c:pt>
                <c:pt idx="10">
                  <c:v>27</c:v>
                </c:pt>
                <c:pt idx="11">
                  <c:v>17</c:v>
                </c:pt>
                <c:pt idx="12">
                  <c:v>21</c:v>
                </c:pt>
                <c:pt idx="13">
                  <c:v>16</c:v>
                </c:pt>
                <c:pt idx="14">
                  <c:v>9</c:v>
                </c:pt>
                <c:pt idx="15">
                  <c:v>18</c:v>
                </c:pt>
                <c:pt idx="16">
                  <c:v>17</c:v>
                </c:pt>
                <c:pt idx="17">
                  <c:v>27</c:v>
                </c:pt>
                <c:pt idx="18">
                  <c:v>10</c:v>
                </c:pt>
                <c:pt idx="19">
                  <c:v>16</c:v>
                </c:pt>
                <c:pt idx="20">
                  <c:v>9</c:v>
                </c:pt>
                <c:pt idx="21">
                  <c:v>13</c:v>
                </c:pt>
                <c:pt idx="22">
                  <c:v>23</c:v>
                </c:pt>
                <c:pt idx="23">
                  <c:v>11</c:v>
                </c:pt>
                <c:pt idx="24">
                  <c:v>16</c:v>
                </c:pt>
                <c:pt idx="25">
                  <c:v>22</c:v>
                </c:pt>
                <c:pt idx="26">
                  <c:v>15</c:v>
                </c:pt>
                <c:pt idx="27">
                  <c:v>22</c:v>
                </c:pt>
                <c:pt idx="28">
                  <c:v>12</c:v>
                </c:pt>
                <c:pt idx="29">
                  <c:v>15</c:v>
                </c:pt>
                <c:pt idx="30">
                  <c:v>15</c:v>
                </c:pt>
                <c:pt idx="31">
                  <c:v>12</c:v>
                </c:pt>
                <c:pt idx="32">
                  <c:v>22</c:v>
                </c:pt>
                <c:pt idx="33">
                  <c:v>11</c:v>
                </c:pt>
                <c:pt idx="34">
                  <c:v>12</c:v>
                </c:pt>
                <c:pt idx="35">
                  <c:v>16</c:v>
                </c:pt>
                <c:pt idx="36">
                  <c:v>10</c:v>
                </c:pt>
                <c:pt idx="37">
                  <c:v>13</c:v>
                </c:pt>
                <c:pt idx="38">
                  <c:v>8</c:v>
                </c:pt>
                <c:pt idx="39">
                  <c:v>13</c:v>
                </c:pt>
                <c:pt idx="40">
                  <c:v>12</c:v>
                </c:pt>
                <c:pt idx="41">
                  <c:v>14</c:v>
                </c:pt>
                <c:pt idx="42">
                  <c:v>11</c:v>
                </c:pt>
                <c:pt idx="43">
                  <c:v>11</c:v>
                </c:pt>
                <c:pt idx="44">
                  <c:v>8</c:v>
                </c:pt>
                <c:pt idx="45">
                  <c:v>9</c:v>
                </c:pt>
                <c:pt idx="46">
                  <c:v>8</c:v>
                </c:pt>
                <c:pt idx="47">
                  <c:v>15</c:v>
                </c:pt>
                <c:pt idx="48">
                  <c:v>8</c:v>
                </c:pt>
                <c:pt idx="49">
                  <c:v>14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7</c:v>
                </c:pt>
                <c:pt idx="55">
                  <c:v>13</c:v>
                </c:pt>
                <c:pt idx="56">
                  <c:v>6</c:v>
                </c:pt>
                <c:pt idx="57">
                  <c:v>9</c:v>
                </c:pt>
                <c:pt idx="58">
                  <c:v>7</c:v>
                </c:pt>
                <c:pt idx="59">
                  <c:v>10</c:v>
                </c:pt>
                <c:pt idx="60">
                  <c:v>9</c:v>
                </c:pt>
                <c:pt idx="61">
                  <c:v>9</c:v>
                </c:pt>
                <c:pt idx="62">
                  <c:v>7</c:v>
                </c:pt>
                <c:pt idx="63">
                  <c:v>8</c:v>
                </c:pt>
                <c:pt idx="64">
                  <c:v>6</c:v>
                </c:pt>
                <c:pt idx="65">
                  <c:v>9</c:v>
                </c:pt>
                <c:pt idx="66">
                  <c:v>6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10</c:v>
                </c:pt>
                <c:pt idx="71">
                  <c:v>9</c:v>
                </c:pt>
                <c:pt idx="72">
                  <c:v>7</c:v>
                </c:pt>
                <c:pt idx="73">
                  <c:v>8</c:v>
                </c:pt>
                <c:pt idx="74">
                  <c:v>9</c:v>
                </c:pt>
                <c:pt idx="75">
                  <c:v>6</c:v>
                </c:pt>
                <c:pt idx="76">
                  <c:v>7</c:v>
                </c:pt>
                <c:pt idx="77">
                  <c:v>7</c:v>
                </c:pt>
                <c:pt idx="78">
                  <c:v>12</c:v>
                </c:pt>
                <c:pt idx="79">
                  <c:v>10</c:v>
                </c:pt>
                <c:pt idx="80">
                  <c:v>19</c:v>
                </c:pt>
                <c:pt idx="81">
                  <c:v>23</c:v>
                </c:pt>
                <c:pt idx="82">
                  <c:v>13</c:v>
                </c:pt>
                <c:pt idx="83">
                  <c:v>15</c:v>
                </c:pt>
                <c:pt idx="84">
                  <c:v>12</c:v>
                </c:pt>
                <c:pt idx="85">
                  <c:v>19</c:v>
                </c:pt>
                <c:pt idx="86">
                  <c:v>12</c:v>
                </c:pt>
                <c:pt idx="87">
                  <c:v>18</c:v>
                </c:pt>
                <c:pt idx="88">
                  <c:v>8</c:v>
                </c:pt>
                <c:pt idx="89">
                  <c:v>19</c:v>
                </c:pt>
                <c:pt idx="90">
                  <c:v>14</c:v>
                </c:pt>
                <c:pt idx="91">
                  <c:v>20</c:v>
                </c:pt>
                <c:pt idx="92">
                  <c:v>9</c:v>
                </c:pt>
                <c:pt idx="93">
                  <c:v>14</c:v>
                </c:pt>
                <c:pt idx="94">
                  <c:v>18</c:v>
                </c:pt>
                <c:pt idx="95">
                  <c:v>10</c:v>
                </c:pt>
                <c:pt idx="96">
                  <c:v>15</c:v>
                </c:pt>
                <c:pt idx="97">
                  <c:v>11</c:v>
                </c:pt>
                <c:pt idx="98">
                  <c:v>11</c:v>
                </c:pt>
                <c:pt idx="99">
                  <c:v>7</c:v>
                </c:pt>
                <c:pt idx="100">
                  <c:v>6</c:v>
                </c:pt>
                <c:pt idx="101">
                  <c:v>10</c:v>
                </c:pt>
                <c:pt idx="102">
                  <c:v>8</c:v>
                </c:pt>
                <c:pt idx="103">
                  <c:v>9</c:v>
                </c:pt>
                <c:pt idx="104">
                  <c:v>6</c:v>
                </c:pt>
                <c:pt idx="105">
                  <c:v>9</c:v>
                </c:pt>
                <c:pt idx="106">
                  <c:v>7</c:v>
                </c:pt>
                <c:pt idx="107">
                  <c:v>12</c:v>
                </c:pt>
                <c:pt idx="108">
                  <c:v>8</c:v>
                </c:pt>
                <c:pt idx="109">
                  <c:v>12</c:v>
                </c:pt>
                <c:pt idx="110">
                  <c:v>11</c:v>
                </c:pt>
                <c:pt idx="111">
                  <c:v>13</c:v>
                </c:pt>
                <c:pt idx="112">
                  <c:v>7</c:v>
                </c:pt>
                <c:pt idx="113">
                  <c:v>11</c:v>
                </c:pt>
                <c:pt idx="114">
                  <c:v>14</c:v>
                </c:pt>
                <c:pt idx="115">
                  <c:v>9</c:v>
                </c:pt>
                <c:pt idx="116">
                  <c:v>10</c:v>
                </c:pt>
                <c:pt idx="117">
                  <c:v>6</c:v>
                </c:pt>
                <c:pt idx="118">
                  <c:v>8</c:v>
                </c:pt>
                <c:pt idx="119">
                  <c:v>15</c:v>
                </c:pt>
                <c:pt idx="120">
                  <c:v>9</c:v>
                </c:pt>
                <c:pt idx="121">
                  <c:v>9</c:v>
                </c:pt>
                <c:pt idx="122">
                  <c:v>8</c:v>
                </c:pt>
                <c:pt idx="123">
                  <c:v>8</c:v>
                </c:pt>
                <c:pt idx="124">
                  <c:v>9</c:v>
                </c:pt>
                <c:pt idx="125">
                  <c:v>8</c:v>
                </c:pt>
                <c:pt idx="126">
                  <c:v>11</c:v>
                </c:pt>
                <c:pt idx="127">
                  <c:v>10</c:v>
                </c:pt>
                <c:pt idx="128">
                  <c:v>7</c:v>
                </c:pt>
                <c:pt idx="129">
                  <c:v>10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13</c:v>
                </c:pt>
                <c:pt idx="134">
                  <c:v>12</c:v>
                </c:pt>
                <c:pt idx="135">
                  <c:v>9</c:v>
                </c:pt>
                <c:pt idx="136">
                  <c:v>6</c:v>
                </c:pt>
                <c:pt idx="137">
                  <c:v>8</c:v>
                </c:pt>
                <c:pt idx="138">
                  <c:v>7</c:v>
                </c:pt>
                <c:pt idx="139">
                  <c:v>12</c:v>
                </c:pt>
                <c:pt idx="140">
                  <c:v>7</c:v>
                </c:pt>
                <c:pt idx="141">
                  <c:v>12</c:v>
                </c:pt>
                <c:pt idx="142">
                  <c:v>8</c:v>
                </c:pt>
                <c:pt idx="143">
                  <c:v>8</c:v>
                </c:pt>
                <c:pt idx="144">
                  <c:v>8</c:v>
                </c:pt>
                <c:pt idx="145">
                  <c:v>3</c:v>
                </c:pt>
                <c:pt idx="146">
                  <c:v>11</c:v>
                </c:pt>
                <c:pt idx="147">
                  <c:v>12</c:v>
                </c:pt>
                <c:pt idx="148">
                  <c:v>11</c:v>
                </c:pt>
                <c:pt idx="149">
                  <c:v>12</c:v>
                </c:pt>
                <c:pt idx="150">
                  <c:v>10</c:v>
                </c:pt>
                <c:pt idx="151">
                  <c:v>16</c:v>
                </c:pt>
                <c:pt idx="152">
                  <c:v>8</c:v>
                </c:pt>
                <c:pt idx="153">
                  <c:v>9</c:v>
                </c:pt>
                <c:pt idx="154">
                  <c:v>15</c:v>
                </c:pt>
                <c:pt idx="155">
                  <c:v>15</c:v>
                </c:pt>
                <c:pt idx="156">
                  <c:v>8</c:v>
                </c:pt>
                <c:pt idx="157">
                  <c:v>10</c:v>
                </c:pt>
                <c:pt idx="158">
                  <c:v>19</c:v>
                </c:pt>
                <c:pt idx="159">
                  <c:v>10</c:v>
                </c:pt>
                <c:pt idx="160">
                  <c:v>12</c:v>
                </c:pt>
                <c:pt idx="161">
                  <c:v>9</c:v>
                </c:pt>
                <c:pt idx="162">
                  <c:v>8</c:v>
                </c:pt>
                <c:pt idx="163">
                  <c:v>11</c:v>
                </c:pt>
                <c:pt idx="164">
                  <c:v>8</c:v>
                </c:pt>
                <c:pt idx="165">
                  <c:v>9</c:v>
                </c:pt>
                <c:pt idx="166">
                  <c:v>9</c:v>
                </c:pt>
                <c:pt idx="167">
                  <c:v>9</c:v>
                </c:pt>
                <c:pt idx="168">
                  <c:v>9</c:v>
                </c:pt>
                <c:pt idx="169">
                  <c:v>9</c:v>
                </c:pt>
                <c:pt idx="170">
                  <c:v>11</c:v>
                </c:pt>
                <c:pt idx="171">
                  <c:v>7</c:v>
                </c:pt>
                <c:pt idx="172">
                  <c:v>16</c:v>
                </c:pt>
                <c:pt idx="173">
                  <c:v>15</c:v>
                </c:pt>
                <c:pt idx="174">
                  <c:v>8</c:v>
                </c:pt>
                <c:pt idx="175">
                  <c:v>7</c:v>
                </c:pt>
                <c:pt idx="176">
                  <c:v>9</c:v>
                </c:pt>
                <c:pt idx="177">
                  <c:v>9</c:v>
                </c:pt>
                <c:pt idx="178">
                  <c:v>8</c:v>
                </c:pt>
                <c:pt idx="179">
                  <c:v>7</c:v>
                </c:pt>
                <c:pt idx="180">
                  <c:v>6</c:v>
                </c:pt>
                <c:pt idx="181">
                  <c:v>10</c:v>
                </c:pt>
                <c:pt idx="182">
                  <c:v>8</c:v>
                </c:pt>
                <c:pt idx="183">
                  <c:v>9</c:v>
                </c:pt>
                <c:pt idx="184">
                  <c:v>6</c:v>
                </c:pt>
                <c:pt idx="185">
                  <c:v>9</c:v>
                </c:pt>
                <c:pt idx="186">
                  <c:v>10</c:v>
                </c:pt>
                <c:pt idx="187">
                  <c:v>17</c:v>
                </c:pt>
                <c:pt idx="188">
                  <c:v>8</c:v>
                </c:pt>
                <c:pt idx="189">
                  <c:v>8</c:v>
                </c:pt>
                <c:pt idx="190">
                  <c:v>10</c:v>
                </c:pt>
                <c:pt idx="191">
                  <c:v>11</c:v>
                </c:pt>
                <c:pt idx="192">
                  <c:v>12</c:v>
                </c:pt>
                <c:pt idx="193">
                  <c:v>8</c:v>
                </c:pt>
                <c:pt idx="194">
                  <c:v>12</c:v>
                </c:pt>
                <c:pt idx="195">
                  <c:v>8</c:v>
                </c:pt>
                <c:pt idx="196">
                  <c:v>11</c:v>
                </c:pt>
                <c:pt idx="197">
                  <c:v>7</c:v>
                </c:pt>
                <c:pt idx="198">
                  <c:v>13</c:v>
                </c:pt>
                <c:pt idx="199">
                  <c:v>16</c:v>
                </c:pt>
                <c:pt idx="200">
                  <c:v>9</c:v>
                </c:pt>
                <c:pt idx="201">
                  <c:v>11</c:v>
                </c:pt>
                <c:pt idx="202">
                  <c:v>10</c:v>
                </c:pt>
                <c:pt idx="203">
                  <c:v>11</c:v>
                </c:pt>
                <c:pt idx="204">
                  <c:v>9</c:v>
                </c:pt>
                <c:pt idx="205">
                  <c:v>7</c:v>
                </c:pt>
                <c:pt idx="206">
                  <c:v>7</c:v>
                </c:pt>
                <c:pt idx="207">
                  <c:v>7</c:v>
                </c:pt>
                <c:pt idx="208">
                  <c:v>10</c:v>
                </c:pt>
                <c:pt idx="209">
                  <c:v>5</c:v>
                </c:pt>
                <c:pt idx="210">
                  <c:v>10</c:v>
                </c:pt>
                <c:pt idx="211">
                  <c:v>11</c:v>
                </c:pt>
                <c:pt idx="212">
                  <c:v>13</c:v>
                </c:pt>
                <c:pt idx="213">
                  <c:v>9</c:v>
                </c:pt>
                <c:pt idx="214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C4B-4549-B77B-ABBF57999734}"/>
            </c:ext>
          </c:extLst>
        </c:ser>
        <c:ser>
          <c:idx val="1"/>
          <c:order val="1"/>
          <c:tx>
            <c:v>Predicted 25</c:v>
          </c:tx>
          <c:spPr>
            <a:ln w="19050">
              <a:noFill/>
            </a:ln>
          </c:spPr>
          <c:xVal>
            <c:numRef>
              <c:f>Sheet10!$B$3:$B$217</c:f>
              <c:numCache>
                <c:formatCode>General</c:formatCode>
                <c:ptCount val="215"/>
                <c:pt idx="0">
                  <c:v>50</c:v>
                </c:pt>
                <c:pt idx="1">
                  <c:v>80</c:v>
                </c:pt>
                <c:pt idx="2">
                  <c:v>80</c:v>
                </c:pt>
                <c:pt idx="3">
                  <c:v>100</c:v>
                </c:pt>
                <c:pt idx="4">
                  <c:v>140</c:v>
                </c:pt>
                <c:pt idx="5">
                  <c:v>90</c:v>
                </c:pt>
                <c:pt idx="6">
                  <c:v>90</c:v>
                </c:pt>
                <c:pt idx="7">
                  <c:v>50</c:v>
                </c:pt>
                <c:pt idx="8">
                  <c:v>90</c:v>
                </c:pt>
                <c:pt idx="9">
                  <c:v>80</c:v>
                </c:pt>
                <c:pt idx="10">
                  <c:v>60</c:v>
                </c:pt>
                <c:pt idx="11">
                  <c:v>70</c:v>
                </c:pt>
                <c:pt idx="12">
                  <c:v>80</c:v>
                </c:pt>
                <c:pt idx="13">
                  <c:v>80</c:v>
                </c:pt>
                <c:pt idx="14">
                  <c:v>90</c:v>
                </c:pt>
                <c:pt idx="15">
                  <c:v>80</c:v>
                </c:pt>
                <c:pt idx="16">
                  <c:v>90</c:v>
                </c:pt>
                <c:pt idx="17">
                  <c:v>80</c:v>
                </c:pt>
                <c:pt idx="18">
                  <c:v>80</c:v>
                </c:pt>
                <c:pt idx="19">
                  <c:v>70</c:v>
                </c:pt>
                <c:pt idx="20">
                  <c:v>70</c:v>
                </c:pt>
                <c:pt idx="21">
                  <c:v>80</c:v>
                </c:pt>
                <c:pt idx="22">
                  <c:v>60</c:v>
                </c:pt>
                <c:pt idx="23">
                  <c:v>70</c:v>
                </c:pt>
                <c:pt idx="24">
                  <c:v>100</c:v>
                </c:pt>
                <c:pt idx="25">
                  <c:v>70</c:v>
                </c:pt>
                <c:pt idx="26">
                  <c:v>70</c:v>
                </c:pt>
                <c:pt idx="27">
                  <c:v>80</c:v>
                </c:pt>
                <c:pt idx="28">
                  <c:v>70</c:v>
                </c:pt>
                <c:pt idx="29">
                  <c:v>90</c:v>
                </c:pt>
                <c:pt idx="30">
                  <c:v>60</c:v>
                </c:pt>
                <c:pt idx="31">
                  <c:v>80</c:v>
                </c:pt>
                <c:pt idx="32">
                  <c:v>45</c:v>
                </c:pt>
                <c:pt idx="33">
                  <c:v>60</c:v>
                </c:pt>
                <c:pt idx="34">
                  <c:v>80</c:v>
                </c:pt>
                <c:pt idx="35">
                  <c:v>80</c:v>
                </c:pt>
                <c:pt idx="36">
                  <c:v>80</c:v>
                </c:pt>
                <c:pt idx="37">
                  <c:v>80</c:v>
                </c:pt>
                <c:pt idx="38">
                  <c:v>70</c:v>
                </c:pt>
                <c:pt idx="39">
                  <c:v>80</c:v>
                </c:pt>
                <c:pt idx="40">
                  <c:v>70</c:v>
                </c:pt>
                <c:pt idx="41">
                  <c:v>70</c:v>
                </c:pt>
                <c:pt idx="42">
                  <c:v>44</c:v>
                </c:pt>
                <c:pt idx="43">
                  <c:v>70</c:v>
                </c:pt>
                <c:pt idx="44">
                  <c:v>80</c:v>
                </c:pt>
                <c:pt idx="45">
                  <c:v>90</c:v>
                </c:pt>
                <c:pt idx="46">
                  <c:v>80</c:v>
                </c:pt>
                <c:pt idx="47">
                  <c:v>70</c:v>
                </c:pt>
                <c:pt idx="48">
                  <c:v>90</c:v>
                </c:pt>
                <c:pt idx="49">
                  <c:v>80</c:v>
                </c:pt>
                <c:pt idx="50">
                  <c:v>70</c:v>
                </c:pt>
                <c:pt idx="51">
                  <c:v>70</c:v>
                </c:pt>
                <c:pt idx="52">
                  <c:v>80</c:v>
                </c:pt>
                <c:pt idx="53">
                  <c:v>70</c:v>
                </c:pt>
                <c:pt idx="54">
                  <c:v>90</c:v>
                </c:pt>
                <c:pt idx="55">
                  <c:v>57</c:v>
                </c:pt>
                <c:pt idx="56">
                  <c:v>50</c:v>
                </c:pt>
                <c:pt idx="57">
                  <c:v>60</c:v>
                </c:pt>
                <c:pt idx="58">
                  <c:v>80</c:v>
                </c:pt>
                <c:pt idx="59">
                  <c:v>76</c:v>
                </c:pt>
                <c:pt idx="60">
                  <c:v>60</c:v>
                </c:pt>
                <c:pt idx="61">
                  <c:v>70</c:v>
                </c:pt>
                <c:pt idx="62">
                  <c:v>70</c:v>
                </c:pt>
                <c:pt idx="63">
                  <c:v>80</c:v>
                </c:pt>
                <c:pt idx="64">
                  <c:v>70</c:v>
                </c:pt>
                <c:pt idx="65">
                  <c:v>80</c:v>
                </c:pt>
                <c:pt idx="66">
                  <c:v>56</c:v>
                </c:pt>
                <c:pt idx="67">
                  <c:v>60</c:v>
                </c:pt>
                <c:pt idx="68">
                  <c:v>80</c:v>
                </c:pt>
                <c:pt idx="69">
                  <c:v>80</c:v>
                </c:pt>
                <c:pt idx="70">
                  <c:v>76</c:v>
                </c:pt>
                <c:pt idx="71">
                  <c:v>60</c:v>
                </c:pt>
                <c:pt idx="72">
                  <c:v>70</c:v>
                </c:pt>
                <c:pt idx="73">
                  <c:v>80</c:v>
                </c:pt>
                <c:pt idx="74">
                  <c:v>80</c:v>
                </c:pt>
                <c:pt idx="75">
                  <c:v>56</c:v>
                </c:pt>
                <c:pt idx="76">
                  <c:v>60</c:v>
                </c:pt>
                <c:pt idx="77">
                  <c:v>80</c:v>
                </c:pt>
                <c:pt idx="78">
                  <c:v>70</c:v>
                </c:pt>
                <c:pt idx="79">
                  <c:v>80</c:v>
                </c:pt>
                <c:pt idx="80">
                  <c:v>68</c:v>
                </c:pt>
                <c:pt idx="81">
                  <c:v>60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39</c:v>
                </c:pt>
                <c:pt idx="86">
                  <c:v>60</c:v>
                </c:pt>
                <c:pt idx="87">
                  <c:v>42</c:v>
                </c:pt>
                <c:pt idx="88">
                  <c:v>90</c:v>
                </c:pt>
                <c:pt idx="89">
                  <c:v>70</c:v>
                </c:pt>
                <c:pt idx="90">
                  <c:v>70</c:v>
                </c:pt>
                <c:pt idx="91">
                  <c:v>56</c:v>
                </c:pt>
                <c:pt idx="92">
                  <c:v>110</c:v>
                </c:pt>
                <c:pt idx="93">
                  <c:v>64</c:v>
                </c:pt>
                <c:pt idx="94">
                  <c:v>60</c:v>
                </c:pt>
                <c:pt idx="95">
                  <c:v>60</c:v>
                </c:pt>
                <c:pt idx="96">
                  <c:v>50</c:v>
                </c:pt>
                <c:pt idx="97">
                  <c:v>80</c:v>
                </c:pt>
                <c:pt idx="98">
                  <c:v>90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50</c:v>
                </c:pt>
                <c:pt idx="104">
                  <c:v>90</c:v>
                </c:pt>
                <c:pt idx="105">
                  <c:v>72</c:v>
                </c:pt>
                <c:pt idx="106">
                  <c:v>80</c:v>
                </c:pt>
                <c:pt idx="107">
                  <c:v>60</c:v>
                </c:pt>
                <c:pt idx="108">
                  <c:v>80</c:v>
                </c:pt>
                <c:pt idx="109">
                  <c:v>70</c:v>
                </c:pt>
                <c:pt idx="110">
                  <c:v>50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53</c:v>
                </c:pt>
                <c:pt idx="116">
                  <c:v>80</c:v>
                </c:pt>
                <c:pt idx="117">
                  <c:v>60</c:v>
                </c:pt>
                <c:pt idx="118">
                  <c:v>80</c:v>
                </c:pt>
                <c:pt idx="119">
                  <c:v>70</c:v>
                </c:pt>
                <c:pt idx="120">
                  <c:v>80</c:v>
                </c:pt>
                <c:pt idx="121">
                  <c:v>80</c:v>
                </c:pt>
                <c:pt idx="122">
                  <c:v>130</c:v>
                </c:pt>
                <c:pt idx="123">
                  <c:v>57</c:v>
                </c:pt>
                <c:pt idx="124">
                  <c:v>60</c:v>
                </c:pt>
                <c:pt idx="125">
                  <c:v>71</c:v>
                </c:pt>
                <c:pt idx="126">
                  <c:v>60</c:v>
                </c:pt>
                <c:pt idx="127">
                  <c:v>50</c:v>
                </c:pt>
                <c:pt idx="128">
                  <c:v>80</c:v>
                </c:pt>
                <c:pt idx="129">
                  <c:v>50</c:v>
                </c:pt>
                <c:pt idx="130">
                  <c:v>60</c:v>
                </c:pt>
                <c:pt idx="131">
                  <c:v>73</c:v>
                </c:pt>
                <c:pt idx="132">
                  <c:v>70</c:v>
                </c:pt>
                <c:pt idx="133">
                  <c:v>80</c:v>
                </c:pt>
                <c:pt idx="134">
                  <c:v>50</c:v>
                </c:pt>
                <c:pt idx="135">
                  <c:v>60</c:v>
                </c:pt>
                <c:pt idx="136">
                  <c:v>91</c:v>
                </c:pt>
                <c:pt idx="137">
                  <c:v>80</c:v>
                </c:pt>
                <c:pt idx="138">
                  <c:v>62</c:v>
                </c:pt>
                <c:pt idx="139">
                  <c:v>50</c:v>
                </c:pt>
                <c:pt idx="140">
                  <c:v>80</c:v>
                </c:pt>
                <c:pt idx="141">
                  <c:v>50</c:v>
                </c:pt>
                <c:pt idx="142">
                  <c:v>69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60</c:v>
                </c:pt>
                <c:pt idx="147">
                  <c:v>70</c:v>
                </c:pt>
                <c:pt idx="148">
                  <c:v>60</c:v>
                </c:pt>
                <c:pt idx="149">
                  <c:v>80</c:v>
                </c:pt>
                <c:pt idx="150">
                  <c:v>90</c:v>
                </c:pt>
                <c:pt idx="151">
                  <c:v>100</c:v>
                </c:pt>
                <c:pt idx="152">
                  <c:v>50</c:v>
                </c:pt>
                <c:pt idx="153">
                  <c:v>90</c:v>
                </c:pt>
                <c:pt idx="154">
                  <c:v>70</c:v>
                </c:pt>
                <c:pt idx="155">
                  <c:v>90</c:v>
                </c:pt>
                <c:pt idx="156">
                  <c:v>80</c:v>
                </c:pt>
                <c:pt idx="157">
                  <c:v>80</c:v>
                </c:pt>
                <c:pt idx="158">
                  <c:v>40</c:v>
                </c:pt>
                <c:pt idx="159">
                  <c:v>80</c:v>
                </c:pt>
                <c:pt idx="160">
                  <c:v>80</c:v>
                </c:pt>
                <c:pt idx="161">
                  <c:v>70</c:v>
                </c:pt>
                <c:pt idx="162">
                  <c:v>80</c:v>
                </c:pt>
                <c:pt idx="163">
                  <c:v>60</c:v>
                </c:pt>
                <c:pt idx="164">
                  <c:v>80</c:v>
                </c:pt>
                <c:pt idx="165">
                  <c:v>90</c:v>
                </c:pt>
                <c:pt idx="166">
                  <c:v>90</c:v>
                </c:pt>
                <c:pt idx="167">
                  <c:v>70</c:v>
                </c:pt>
                <c:pt idx="168">
                  <c:v>100</c:v>
                </c:pt>
                <c:pt idx="169">
                  <c:v>80</c:v>
                </c:pt>
                <c:pt idx="170">
                  <c:v>90</c:v>
                </c:pt>
                <c:pt idx="171">
                  <c:v>40</c:v>
                </c:pt>
                <c:pt idx="172">
                  <c:v>40</c:v>
                </c:pt>
                <c:pt idx="173">
                  <c:v>60</c:v>
                </c:pt>
                <c:pt idx="174">
                  <c:v>50</c:v>
                </c:pt>
                <c:pt idx="175">
                  <c:v>50</c:v>
                </c:pt>
                <c:pt idx="176">
                  <c:v>50</c:v>
                </c:pt>
                <c:pt idx="177">
                  <c:v>60</c:v>
                </c:pt>
                <c:pt idx="178">
                  <c:v>60</c:v>
                </c:pt>
                <c:pt idx="179">
                  <c:v>50</c:v>
                </c:pt>
                <c:pt idx="180">
                  <c:v>60</c:v>
                </c:pt>
                <c:pt idx="181">
                  <c:v>60</c:v>
                </c:pt>
                <c:pt idx="182">
                  <c:v>80</c:v>
                </c:pt>
                <c:pt idx="183">
                  <c:v>60</c:v>
                </c:pt>
                <c:pt idx="184">
                  <c:v>40</c:v>
                </c:pt>
                <c:pt idx="185">
                  <c:v>110</c:v>
                </c:pt>
                <c:pt idx="186">
                  <c:v>90</c:v>
                </c:pt>
                <c:pt idx="187">
                  <c:v>60</c:v>
                </c:pt>
                <c:pt idx="188">
                  <c:v>90</c:v>
                </c:pt>
                <c:pt idx="189">
                  <c:v>80</c:v>
                </c:pt>
                <c:pt idx="190">
                  <c:v>80</c:v>
                </c:pt>
                <c:pt idx="191">
                  <c:v>80</c:v>
                </c:pt>
                <c:pt idx="192">
                  <c:v>90</c:v>
                </c:pt>
                <c:pt idx="193">
                  <c:v>80</c:v>
                </c:pt>
                <c:pt idx="194">
                  <c:v>90</c:v>
                </c:pt>
                <c:pt idx="195">
                  <c:v>60</c:v>
                </c:pt>
                <c:pt idx="196">
                  <c:v>80</c:v>
                </c:pt>
                <c:pt idx="197">
                  <c:v>40</c:v>
                </c:pt>
                <c:pt idx="198">
                  <c:v>60</c:v>
                </c:pt>
                <c:pt idx="199">
                  <c:v>70</c:v>
                </c:pt>
                <c:pt idx="200">
                  <c:v>90</c:v>
                </c:pt>
                <c:pt idx="201">
                  <c:v>60</c:v>
                </c:pt>
                <c:pt idx="202">
                  <c:v>70</c:v>
                </c:pt>
                <c:pt idx="203">
                  <c:v>70</c:v>
                </c:pt>
                <c:pt idx="204">
                  <c:v>60</c:v>
                </c:pt>
                <c:pt idx="205">
                  <c:v>70</c:v>
                </c:pt>
                <c:pt idx="206">
                  <c:v>60</c:v>
                </c:pt>
                <c:pt idx="207">
                  <c:v>60</c:v>
                </c:pt>
                <c:pt idx="208">
                  <c:v>90</c:v>
                </c:pt>
                <c:pt idx="209">
                  <c:v>100</c:v>
                </c:pt>
                <c:pt idx="210">
                  <c:v>90</c:v>
                </c:pt>
                <c:pt idx="211">
                  <c:v>70</c:v>
                </c:pt>
                <c:pt idx="212">
                  <c:v>90</c:v>
                </c:pt>
                <c:pt idx="213">
                  <c:v>60</c:v>
                </c:pt>
                <c:pt idx="214">
                  <c:v>40</c:v>
                </c:pt>
              </c:numCache>
            </c:numRef>
          </c:xVal>
          <c:yVal>
            <c:numRef>
              <c:f>'low BP Vs Len'!$B$25:$B$239</c:f>
              <c:numCache>
                <c:formatCode>General</c:formatCode>
                <c:ptCount val="215"/>
                <c:pt idx="0">
                  <c:v>11.340440283106103</c:v>
                </c:pt>
                <c:pt idx="1">
                  <c:v>11.448005927220811</c:v>
                </c:pt>
                <c:pt idx="2">
                  <c:v>11.448005927220811</c:v>
                </c:pt>
                <c:pt idx="3">
                  <c:v>11.519716356630616</c:v>
                </c:pt>
                <c:pt idx="4">
                  <c:v>11.663137215450226</c:v>
                </c:pt>
                <c:pt idx="5">
                  <c:v>11.483861141925713</c:v>
                </c:pt>
                <c:pt idx="6">
                  <c:v>11.483861141925713</c:v>
                </c:pt>
                <c:pt idx="7">
                  <c:v>11.340440283106103</c:v>
                </c:pt>
                <c:pt idx="8">
                  <c:v>11.483861141925713</c:v>
                </c:pt>
                <c:pt idx="9">
                  <c:v>11.448005927220811</c:v>
                </c:pt>
                <c:pt idx="10">
                  <c:v>11.376295497811006</c:v>
                </c:pt>
                <c:pt idx="11">
                  <c:v>11.412150712515908</c:v>
                </c:pt>
                <c:pt idx="12">
                  <c:v>11.448005927220811</c:v>
                </c:pt>
                <c:pt idx="13">
                  <c:v>11.448005927220811</c:v>
                </c:pt>
                <c:pt idx="14">
                  <c:v>11.483861141925713</c:v>
                </c:pt>
                <c:pt idx="15">
                  <c:v>11.448005927220811</c:v>
                </c:pt>
                <c:pt idx="16">
                  <c:v>11.483861141925713</c:v>
                </c:pt>
                <c:pt idx="17">
                  <c:v>11.448005927220811</c:v>
                </c:pt>
                <c:pt idx="18">
                  <c:v>11.448005927220811</c:v>
                </c:pt>
                <c:pt idx="19">
                  <c:v>11.412150712515908</c:v>
                </c:pt>
                <c:pt idx="20">
                  <c:v>11.412150712515908</c:v>
                </c:pt>
                <c:pt idx="21">
                  <c:v>11.448005927220811</c:v>
                </c:pt>
                <c:pt idx="22">
                  <c:v>11.376295497811006</c:v>
                </c:pt>
                <c:pt idx="23">
                  <c:v>11.412150712515908</c:v>
                </c:pt>
                <c:pt idx="24">
                  <c:v>11.519716356630616</c:v>
                </c:pt>
                <c:pt idx="25">
                  <c:v>11.412150712515908</c:v>
                </c:pt>
                <c:pt idx="26">
                  <c:v>11.412150712515908</c:v>
                </c:pt>
                <c:pt idx="27">
                  <c:v>11.448005927220811</c:v>
                </c:pt>
                <c:pt idx="28">
                  <c:v>11.412150712515908</c:v>
                </c:pt>
                <c:pt idx="29">
                  <c:v>11.483861141925713</c:v>
                </c:pt>
                <c:pt idx="30">
                  <c:v>11.376295497811006</c:v>
                </c:pt>
                <c:pt idx="31">
                  <c:v>11.448005927220811</c:v>
                </c:pt>
                <c:pt idx="32">
                  <c:v>11.322512675753652</c:v>
                </c:pt>
                <c:pt idx="33">
                  <c:v>11.376295497811006</c:v>
                </c:pt>
                <c:pt idx="34">
                  <c:v>11.448005927220811</c:v>
                </c:pt>
                <c:pt idx="35">
                  <c:v>11.448005927220811</c:v>
                </c:pt>
                <c:pt idx="36">
                  <c:v>11.448005927220811</c:v>
                </c:pt>
                <c:pt idx="37">
                  <c:v>11.448005927220811</c:v>
                </c:pt>
                <c:pt idx="38">
                  <c:v>11.412150712515908</c:v>
                </c:pt>
                <c:pt idx="39">
                  <c:v>11.448005927220811</c:v>
                </c:pt>
                <c:pt idx="40">
                  <c:v>11.412150712515908</c:v>
                </c:pt>
                <c:pt idx="41">
                  <c:v>11.412150712515908</c:v>
                </c:pt>
                <c:pt idx="42">
                  <c:v>11.318927154283161</c:v>
                </c:pt>
                <c:pt idx="43">
                  <c:v>11.412150712515908</c:v>
                </c:pt>
                <c:pt idx="44">
                  <c:v>11.448005927220811</c:v>
                </c:pt>
                <c:pt idx="45">
                  <c:v>11.483861141925713</c:v>
                </c:pt>
                <c:pt idx="46">
                  <c:v>11.448005927220811</c:v>
                </c:pt>
                <c:pt idx="47">
                  <c:v>11.412150712515908</c:v>
                </c:pt>
                <c:pt idx="48">
                  <c:v>11.483861141925713</c:v>
                </c:pt>
                <c:pt idx="49">
                  <c:v>11.448005927220811</c:v>
                </c:pt>
                <c:pt idx="50">
                  <c:v>11.412150712515908</c:v>
                </c:pt>
                <c:pt idx="51">
                  <c:v>11.412150712515908</c:v>
                </c:pt>
                <c:pt idx="52">
                  <c:v>11.448005927220811</c:v>
                </c:pt>
                <c:pt idx="53">
                  <c:v>11.412150712515908</c:v>
                </c:pt>
                <c:pt idx="54">
                  <c:v>11.483861141925713</c:v>
                </c:pt>
                <c:pt idx="55">
                  <c:v>11.365538933399534</c:v>
                </c:pt>
                <c:pt idx="56">
                  <c:v>11.340440283106103</c:v>
                </c:pt>
                <c:pt idx="57">
                  <c:v>11.376295497811006</c:v>
                </c:pt>
                <c:pt idx="58">
                  <c:v>11.448005927220811</c:v>
                </c:pt>
                <c:pt idx="59">
                  <c:v>11.43366384133885</c:v>
                </c:pt>
                <c:pt idx="60">
                  <c:v>11.376295497811006</c:v>
                </c:pt>
                <c:pt idx="61">
                  <c:v>11.412150712515908</c:v>
                </c:pt>
                <c:pt idx="62">
                  <c:v>11.412150712515908</c:v>
                </c:pt>
                <c:pt idx="63">
                  <c:v>11.448005927220811</c:v>
                </c:pt>
                <c:pt idx="64">
                  <c:v>11.412150712515908</c:v>
                </c:pt>
                <c:pt idx="65">
                  <c:v>11.448005927220811</c:v>
                </c:pt>
                <c:pt idx="66">
                  <c:v>11.361953411929045</c:v>
                </c:pt>
                <c:pt idx="67">
                  <c:v>11.376295497811006</c:v>
                </c:pt>
                <c:pt idx="68">
                  <c:v>11.448005927220811</c:v>
                </c:pt>
                <c:pt idx="69">
                  <c:v>11.448005927220811</c:v>
                </c:pt>
                <c:pt idx="70">
                  <c:v>11.43366384133885</c:v>
                </c:pt>
                <c:pt idx="71">
                  <c:v>11.376295497811006</c:v>
                </c:pt>
                <c:pt idx="72">
                  <c:v>11.412150712515908</c:v>
                </c:pt>
                <c:pt idx="73">
                  <c:v>11.448005927220811</c:v>
                </c:pt>
                <c:pt idx="74">
                  <c:v>11.448005927220811</c:v>
                </c:pt>
                <c:pt idx="75">
                  <c:v>11.361953411929045</c:v>
                </c:pt>
                <c:pt idx="76">
                  <c:v>11.376295497811006</c:v>
                </c:pt>
                <c:pt idx="77">
                  <c:v>11.448005927220811</c:v>
                </c:pt>
                <c:pt idx="78">
                  <c:v>11.412150712515908</c:v>
                </c:pt>
                <c:pt idx="79">
                  <c:v>11.448005927220811</c:v>
                </c:pt>
                <c:pt idx="80">
                  <c:v>11.404979669574928</c:v>
                </c:pt>
                <c:pt idx="81">
                  <c:v>11.376295497811006</c:v>
                </c:pt>
                <c:pt idx="82">
                  <c:v>11.412150712515908</c:v>
                </c:pt>
                <c:pt idx="83">
                  <c:v>11.412150712515908</c:v>
                </c:pt>
                <c:pt idx="84">
                  <c:v>11.412150712515908</c:v>
                </c:pt>
                <c:pt idx="85">
                  <c:v>11.30099954693071</c:v>
                </c:pt>
                <c:pt idx="86">
                  <c:v>11.376295497811006</c:v>
                </c:pt>
                <c:pt idx="87">
                  <c:v>11.311756111342181</c:v>
                </c:pt>
                <c:pt idx="88">
                  <c:v>11.483861141925713</c:v>
                </c:pt>
                <c:pt idx="89">
                  <c:v>11.412150712515908</c:v>
                </c:pt>
                <c:pt idx="90">
                  <c:v>11.412150712515908</c:v>
                </c:pt>
                <c:pt idx="91">
                  <c:v>11.361953411929045</c:v>
                </c:pt>
                <c:pt idx="92">
                  <c:v>11.555571571335518</c:v>
                </c:pt>
                <c:pt idx="93">
                  <c:v>11.390637583692968</c:v>
                </c:pt>
                <c:pt idx="94">
                  <c:v>11.376295497811006</c:v>
                </c:pt>
                <c:pt idx="95">
                  <c:v>11.376295497811006</c:v>
                </c:pt>
                <c:pt idx="96">
                  <c:v>11.340440283106103</c:v>
                </c:pt>
                <c:pt idx="97">
                  <c:v>11.448005927220811</c:v>
                </c:pt>
                <c:pt idx="98">
                  <c:v>11.483861141925713</c:v>
                </c:pt>
                <c:pt idx="99">
                  <c:v>11.412150712515908</c:v>
                </c:pt>
                <c:pt idx="100">
                  <c:v>11.412150712515908</c:v>
                </c:pt>
                <c:pt idx="101">
                  <c:v>11.412150712515908</c:v>
                </c:pt>
                <c:pt idx="102">
                  <c:v>11.412150712515908</c:v>
                </c:pt>
                <c:pt idx="103">
                  <c:v>11.340440283106103</c:v>
                </c:pt>
                <c:pt idx="104">
                  <c:v>11.483861141925713</c:v>
                </c:pt>
                <c:pt idx="105">
                  <c:v>11.419321755456888</c:v>
                </c:pt>
                <c:pt idx="106">
                  <c:v>11.448005927220811</c:v>
                </c:pt>
                <c:pt idx="107">
                  <c:v>11.376295497811006</c:v>
                </c:pt>
                <c:pt idx="108">
                  <c:v>11.448005927220811</c:v>
                </c:pt>
                <c:pt idx="109">
                  <c:v>11.412150712515908</c:v>
                </c:pt>
                <c:pt idx="110">
                  <c:v>11.340440283106103</c:v>
                </c:pt>
                <c:pt idx="111">
                  <c:v>11.412150712515908</c:v>
                </c:pt>
                <c:pt idx="112">
                  <c:v>11.412150712515908</c:v>
                </c:pt>
                <c:pt idx="113">
                  <c:v>11.412150712515908</c:v>
                </c:pt>
                <c:pt idx="114">
                  <c:v>11.412150712515908</c:v>
                </c:pt>
                <c:pt idx="115">
                  <c:v>11.351196847517574</c:v>
                </c:pt>
                <c:pt idx="116">
                  <c:v>11.448005927220811</c:v>
                </c:pt>
                <c:pt idx="117">
                  <c:v>11.376295497811006</c:v>
                </c:pt>
                <c:pt idx="118">
                  <c:v>11.448005927220811</c:v>
                </c:pt>
                <c:pt idx="119">
                  <c:v>11.412150712515908</c:v>
                </c:pt>
                <c:pt idx="120">
                  <c:v>11.448005927220811</c:v>
                </c:pt>
                <c:pt idx="121">
                  <c:v>11.448005927220811</c:v>
                </c:pt>
                <c:pt idx="122">
                  <c:v>11.627282000745323</c:v>
                </c:pt>
                <c:pt idx="123">
                  <c:v>11.365538933399534</c:v>
                </c:pt>
                <c:pt idx="124">
                  <c:v>11.376295497811006</c:v>
                </c:pt>
                <c:pt idx="125">
                  <c:v>11.415736233986399</c:v>
                </c:pt>
                <c:pt idx="126">
                  <c:v>11.376295497811006</c:v>
                </c:pt>
                <c:pt idx="127">
                  <c:v>11.340440283106103</c:v>
                </c:pt>
                <c:pt idx="128">
                  <c:v>11.448005927220811</c:v>
                </c:pt>
                <c:pt idx="129">
                  <c:v>11.340440283106103</c:v>
                </c:pt>
                <c:pt idx="130">
                  <c:v>11.376295497811006</c:v>
                </c:pt>
                <c:pt idx="131">
                  <c:v>11.422907276927379</c:v>
                </c:pt>
                <c:pt idx="132">
                  <c:v>11.412150712515908</c:v>
                </c:pt>
                <c:pt idx="133">
                  <c:v>11.448005927220811</c:v>
                </c:pt>
                <c:pt idx="134">
                  <c:v>11.340440283106103</c:v>
                </c:pt>
                <c:pt idx="135">
                  <c:v>11.376295497811006</c:v>
                </c:pt>
                <c:pt idx="136">
                  <c:v>11.487446663396204</c:v>
                </c:pt>
                <c:pt idx="137">
                  <c:v>11.448005927220811</c:v>
                </c:pt>
                <c:pt idx="138">
                  <c:v>11.383466540751986</c:v>
                </c:pt>
                <c:pt idx="139">
                  <c:v>11.340440283106103</c:v>
                </c:pt>
                <c:pt idx="140">
                  <c:v>11.448005927220811</c:v>
                </c:pt>
                <c:pt idx="141">
                  <c:v>11.340440283106103</c:v>
                </c:pt>
                <c:pt idx="142">
                  <c:v>11.408565191045419</c:v>
                </c:pt>
                <c:pt idx="143">
                  <c:v>11.412150712515908</c:v>
                </c:pt>
                <c:pt idx="144">
                  <c:v>11.412150712515908</c:v>
                </c:pt>
                <c:pt idx="145">
                  <c:v>11.412150712515908</c:v>
                </c:pt>
                <c:pt idx="146">
                  <c:v>11.376295497811006</c:v>
                </c:pt>
                <c:pt idx="147">
                  <c:v>11.412150712515908</c:v>
                </c:pt>
                <c:pt idx="148">
                  <c:v>11.376295497811006</c:v>
                </c:pt>
                <c:pt idx="149">
                  <c:v>11.448005927220811</c:v>
                </c:pt>
                <c:pt idx="150">
                  <c:v>11.483861141925713</c:v>
                </c:pt>
                <c:pt idx="151">
                  <c:v>11.519716356630616</c:v>
                </c:pt>
                <c:pt idx="152">
                  <c:v>11.340440283106103</c:v>
                </c:pt>
                <c:pt idx="153">
                  <c:v>11.483861141925713</c:v>
                </c:pt>
                <c:pt idx="154">
                  <c:v>11.412150712515908</c:v>
                </c:pt>
                <c:pt idx="155">
                  <c:v>11.483861141925713</c:v>
                </c:pt>
                <c:pt idx="156">
                  <c:v>11.448005927220811</c:v>
                </c:pt>
                <c:pt idx="157">
                  <c:v>11.448005927220811</c:v>
                </c:pt>
                <c:pt idx="158">
                  <c:v>11.304585068401201</c:v>
                </c:pt>
                <c:pt idx="159">
                  <c:v>11.448005927220811</c:v>
                </c:pt>
                <c:pt idx="160">
                  <c:v>11.448005927220811</c:v>
                </c:pt>
                <c:pt idx="161">
                  <c:v>11.412150712515908</c:v>
                </c:pt>
                <c:pt idx="162">
                  <c:v>11.448005927220811</c:v>
                </c:pt>
                <c:pt idx="163">
                  <c:v>11.376295497811006</c:v>
                </c:pt>
                <c:pt idx="164">
                  <c:v>11.448005927220811</c:v>
                </c:pt>
                <c:pt idx="165">
                  <c:v>11.483861141925713</c:v>
                </c:pt>
                <c:pt idx="166">
                  <c:v>11.483861141925713</c:v>
                </c:pt>
                <c:pt idx="167">
                  <c:v>11.412150712515908</c:v>
                </c:pt>
                <c:pt idx="168">
                  <c:v>11.519716356630616</c:v>
                </c:pt>
                <c:pt idx="169">
                  <c:v>11.448005927220811</c:v>
                </c:pt>
                <c:pt idx="170">
                  <c:v>11.483861141925713</c:v>
                </c:pt>
                <c:pt idx="171">
                  <c:v>11.304585068401201</c:v>
                </c:pt>
                <c:pt idx="172">
                  <c:v>11.304585068401201</c:v>
                </c:pt>
                <c:pt idx="173">
                  <c:v>11.376295497811006</c:v>
                </c:pt>
                <c:pt idx="174">
                  <c:v>11.340440283106103</c:v>
                </c:pt>
                <c:pt idx="175">
                  <c:v>11.340440283106103</c:v>
                </c:pt>
                <c:pt idx="176">
                  <c:v>11.340440283106103</c:v>
                </c:pt>
                <c:pt idx="177">
                  <c:v>11.376295497811006</c:v>
                </c:pt>
                <c:pt idx="178">
                  <c:v>11.376295497811006</c:v>
                </c:pt>
                <c:pt idx="179">
                  <c:v>11.340440283106103</c:v>
                </c:pt>
                <c:pt idx="180">
                  <c:v>11.376295497811006</c:v>
                </c:pt>
                <c:pt idx="181">
                  <c:v>11.376295497811006</c:v>
                </c:pt>
                <c:pt idx="182">
                  <c:v>11.448005927220811</c:v>
                </c:pt>
                <c:pt idx="183">
                  <c:v>11.376295497811006</c:v>
                </c:pt>
                <c:pt idx="184">
                  <c:v>11.304585068401201</c:v>
                </c:pt>
                <c:pt idx="185">
                  <c:v>11.555571571335518</c:v>
                </c:pt>
                <c:pt idx="186">
                  <c:v>11.483861141925713</c:v>
                </c:pt>
                <c:pt idx="187">
                  <c:v>11.376295497811006</c:v>
                </c:pt>
                <c:pt idx="188">
                  <c:v>11.483861141925713</c:v>
                </c:pt>
                <c:pt idx="189">
                  <c:v>11.448005927220811</c:v>
                </c:pt>
                <c:pt idx="190">
                  <c:v>11.448005927220811</c:v>
                </c:pt>
                <c:pt idx="191">
                  <c:v>11.448005927220811</c:v>
                </c:pt>
                <c:pt idx="192">
                  <c:v>11.483861141925713</c:v>
                </c:pt>
                <c:pt idx="193">
                  <c:v>11.448005927220811</c:v>
                </c:pt>
                <c:pt idx="194">
                  <c:v>11.483861141925713</c:v>
                </c:pt>
                <c:pt idx="195">
                  <c:v>11.376295497811006</c:v>
                </c:pt>
                <c:pt idx="196">
                  <c:v>11.448005927220811</c:v>
                </c:pt>
                <c:pt idx="197">
                  <c:v>11.304585068401201</c:v>
                </c:pt>
                <c:pt idx="198">
                  <c:v>11.376295497811006</c:v>
                </c:pt>
                <c:pt idx="199">
                  <c:v>11.412150712515908</c:v>
                </c:pt>
                <c:pt idx="200">
                  <c:v>11.483861141925713</c:v>
                </c:pt>
                <c:pt idx="201">
                  <c:v>11.376295497811006</c:v>
                </c:pt>
                <c:pt idx="202">
                  <c:v>11.412150712515908</c:v>
                </c:pt>
                <c:pt idx="203">
                  <c:v>11.412150712515908</c:v>
                </c:pt>
                <c:pt idx="204">
                  <c:v>11.376295497811006</c:v>
                </c:pt>
                <c:pt idx="205">
                  <c:v>11.412150712515908</c:v>
                </c:pt>
                <c:pt idx="206">
                  <c:v>11.376295497811006</c:v>
                </c:pt>
                <c:pt idx="207">
                  <c:v>11.376295497811006</c:v>
                </c:pt>
                <c:pt idx="208">
                  <c:v>11.483861141925713</c:v>
                </c:pt>
                <c:pt idx="209">
                  <c:v>11.519716356630616</c:v>
                </c:pt>
                <c:pt idx="210">
                  <c:v>11.483861141925713</c:v>
                </c:pt>
                <c:pt idx="211">
                  <c:v>11.412150712515908</c:v>
                </c:pt>
                <c:pt idx="212">
                  <c:v>11.483861141925713</c:v>
                </c:pt>
                <c:pt idx="213">
                  <c:v>11.376295497811006</c:v>
                </c:pt>
                <c:pt idx="214">
                  <c:v>11.304585068401201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C4B-4549-B77B-ABBF579997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0764111"/>
        <c:axId val="1790765759"/>
      </c:scatterChart>
      <c:valAx>
        <c:axId val="17907641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80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0765759"/>
        <c:crosses val="autoZero"/>
        <c:crossBetween val="midCat"/>
      </c:valAx>
      <c:valAx>
        <c:axId val="179076575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25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076411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'low BP Vs Len'!$E$25:$E$239</c:f>
              <c:numCache>
                <c:formatCode>General</c:formatCode>
                <c:ptCount val="215"/>
                <c:pt idx="0">
                  <c:v>0.23255813953488372</c:v>
                </c:pt>
                <c:pt idx="1">
                  <c:v>0.69767441860465118</c:v>
                </c:pt>
                <c:pt idx="2">
                  <c:v>1.1627906976744187</c:v>
                </c:pt>
                <c:pt idx="3">
                  <c:v>1.6279069767441861</c:v>
                </c:pt>
                <c:pt idx="4">
                  <c:v>2.0930232558139537</c:v>
                </c:pt>
                <c:pt idx="5">
                  <c:v>2.558139534883721</c:v>
                </c:pt>
                <c:pt idx="6">
                  <c:v>3.0232558139534884</c:v>
                </c:pt>
                <c:pt idx="7">
                  <c:v>3.4883720930232558</c:v>
                </c:pt>
                <c:pt idx="8">
                  <c:v>3.9534883720930232</c:v>
                </c:pt>
                <c:pt idx="9">
                  <c:v>4.4186046511627914</c:v>
                </c:pt>
                <c:pt idx="10">
                  <c:v>4.8837209302325588</c:v>
                </c:pt>
                <c:pt idx="11">
                  <c:v>5.3488372093023262</c:v>
                </c:pt>
                <c:pt idx="12">
                  <c:v>5.8139534883720936</c:v>
                </c:pt>
                <c:pt idx="13">
                  <c:v>6.279069767441861</c:v>
                </c:pt>
                <c:pt idx="14">
                  <c:v>6.7441860465116283</c:v>
                </c:pt>
                <c:pt idx="15">
                  <c:v>7.2093023255813957</c:v>
                </c:pt>
                <c:pt idx="16">
                  <c:v>7.6744186046511631</c:v>
                </c:pt>
                <c:pt idx="17">
                  <c:v>8.1395348837209305</c:v>
                </c:pt>
                <c:pt idx="18">
                  <c:v>8.6046511627906987</c:v>
                </c:pt>
                <c:pt idx="19">
                  <c:v>9.0697674418604652</c:v>
                </c:pt>
                <c:pt idx="20">
                  <c:v>9.5348837209302335</c:v>
                </c:pt>
                <c:pt idx="21">
                  <c:v>10</c:v>
                </c:pt>
                <c:pt idx="22">
                  <c:v>10.465116279069768</c:v>
                </c:pt>
                <c:pt idx="23">
                  <c:v>10.930232558139535</c:v>
                </c:pt>
                <c:pt idx="24">
                  <c:v>11.395348837209303</c:v>
                </c:pt>
                <c:pt idx="25">
                  <c:v>11.86046511627907</c:v>
                </c:pt>
                <c:pt idx="26">
                  <c:v>12.325581395348838</c:v>
                </c:pt>
                <c:pt idx="27">
                  <c:v>12.790697674418604</c:v>
                </c:pt>
                <c:pt idx="28">
                  <c:v>13.255813953488373</c:v>
                </c:pt>
                <c:pt idx="29">
                  <c:v>13.720930232558139</c:v>
                </c:pt>
                <c:pt idx="30">
                  <c:v>14.186046511627907</c:v>
                </c:pt>
                <c:pt idx="31">
                  <c:v>14.651162790697674</c:v>
                </c:pt>
                <c:pt idx="32">
                  <c:v>15.116279069767442</c:v>
                </c:pt>
                <c:pt idx="33">
                  <c:v>15.58139534883721</c:v>
                </c:pt>
                <c:pt idx="34">
                  <c:v>16.046511627906977</c:v>
                </c:pt>
                <c:pt idx="35">
                  <c:v>16.511627906976745</c:v>
                </c:pt>
                <c:pt idx="36">
                  <c:v>16.976744186046513</c:v>
                </c:pt>
                <c:pt idx="37">
                  <c:v>17.441860465116278</c:v>
                </c:pt>
                <c:pt idx="38">
                  <c:v>17.906976744186046</c:v>
                </c:pt>
                <c:pt idx="39">
                  <c:v>18.372093023255815</c:v>
                </c:pt>
                <c:pt idx="40">
                  <c:v>18.837209302325583</c:v>
                </c:pt>
                <c:pt idx="41">
                  <c:v>19.302325581395348</c:v>
                </c:pt>
                <c:pt idx="42">
                  <c:v>19.767441860465116</c:v>
                </c:pt>
                <c:pt idx="43">
                  <c:v>20.232558139534884</c:v>
                </c:pt>
                <c:pt idx="44">
                  <c:v>20.697674418604652</c:v>
                </c:pt>
                <c:pt idx="45">
                  <c:v>21.162790697674417</c:v>
                </c:pt>
                <c:pt idx="46">
                  <c:v>21.627906976744185</c:v>
                </c:pt>
                <c:pt idx="47">
                  <c:v>22.093023255813954</c:v>
                </c:pt>
                <c:pt idx="48">
                  <c:v>22.558139534883722</c:v>
                </c:pt>
                <c:pt idx="49">
                  <c:v>23.02325581395349</c:v>
                </c:pt>
                <c:pt idx="50">
                  <c:v>23.488372093023255</c:v>
                </c:pt>
                <c:pt idx="51">
                  <c:v>23.953488372093023</c:v>
                </c:pt>
                <c:pt idx="52">
                  <c:v>24.418604651162791</c:v>
                </c:pt>
                <c:pt idx="53">
                  <c:v>24.88372093023256</c:v>
                </c:pt>
                <c:pt idx="54">
                  <c:v>25.348837209302324</c:v>
                </c:pt>
                <c:pt idx="55">
                  <c:v>25.813953488372093</c:v>
                </c:pt>
                <c:pt idx="56">
                  <c:v>26.279069767441861</c:v>
                </c:pt>
                <c:pt idx="57">
                  <c:v>26.744186046511629</c:v>
                </c:pt>
                <c:pt idx="58">
                  <c:v>27.209302325581394</c:v>
                </c:pt>
                <c:pt idx="59">
                  <c:v>27.674418604651162</c:v>
                </c:pt>
                <c:pt idx="60">
                  <c:v>28.13953488372093</c:v>
                </c:pt>
                <c:pt idx="61">
                  <c:v>28.604651162790699</c:v>
                </c:pt>
                <c:pt idx="62">
                  <c:v>29.069767441860463</c:v>
                </c:pt>
                <c:pt idx="63">
                  <c:v>29.534883720930232</c:v>
                </c:pt>
                <c:pt idx="64">
                  <c:v>30</c:v>
                </c:pt>
                <c:pt idx="65">
                  <c:v>30.465116279069768</c:v>
                </c:pt>
                <c:pt idx="66">
                  <c:v>30.930232558139537</c:v>
                </c:pt>
                <c:pt idx="67">
                  <c:v>31.395348837209301</c:v>
                </c:pt>
                <c:pt idx="68">
                  <c:v>31.86046511627907</c:v>
                </c:pt>
                <c:pt idx="69">
                  <c:v>32.325581395348834</c:v>
                </c:pt>
                <c:pt idx="70">
                  <c:v>32.790697674418603</c:v>
                </c:pt>
                <c:pt idx="71">
                  <c:v>33.255813953488371</c:v>
                </c:pt>
                <c:pt idx="72">
                  <c:v>33.720930232558139</c:v>
                </c:pt>
                <c:pt idx="73">
                  <c:v>34.1860465116279</c:v>
                </c:pt>
                <c:pt idx="74">
                  <c:v>34.651162790697668</c:v>
                </c:pt>
                <c:pt idx="75">
                  <c:v>35.116279069767437</c:v>
                </c:pt>
                <c:pt idx="76">
                  <c:v>35.581395348837205</c:v>
                </c:pt>
                <c:pt idx="77">
                  <c:v>36.046511627906973</c:v>
                </c:pt>
                <c:pt idx="78">
                  <c:v>36.511627906976742</c:v>
                </c:pt>
                <c:pt idx="79">
                  <c:v>36.97674418604651</c:v>
                </c:pt>
                <c:pt idx="80">
                  <c:v>37.441860465116278</c:v>
                </c:pt>
                <c:pt idx="81">
                  <c:v>37.906976744186046</c:v>
                </c:pt>
                <c:pt idx="82">
                  <c:v>38.372093023255808</c:v>
                </c:pt>
                <c:pt idx="83">
                  <c:v>38.837209302325576</c:v>
                </c:pt>
                <c:pt idx="84">
                  <c:v>39.302325581395344</c:v>
                </c:pt>
                <c:pt idx="85">
                  <c:v>39.767441860465112</c:v>
                </c:pt>
                <c:pt idx="86">
                  <c:v>40.232558139534881</c:v>
                </c:pt>
                <c:pt idx="87">
                  <c:v>40.697674418604649</c:v>
                </c:pt>
                <c:pt idx="88">
                  <c:v>41.162790697674417</c:v>
                </c:pt>
                <c:pt idx="89">
                  <c:v>41.627906976744185</c:v>
                </c:pt>
                <c:pt idx="90">
                  <c:v>42.093023255813947</c:v>
                </c:pt>
                <c:pt idx="91">
                  <c:v>42.558139534883715</c:v>
                </c:pt>
                <c:pt idx="92">
                  <c:v>43.023255813953483</c:v>
                </c:pt>
                <c:pt idx="93">
                  <c:v>43.488372093023251</c:v>
                </c:pt>
                <c:pt idx="94">
                  <c:v>43.95348837209302</c:v>
                </c:pt>
                <c:pt idx="95">
                  <c:v>44.418604651162788</c:v>
                </c:pt>
                <c:pt idx="96">
                  <c:v>44.883720930232556</c:v>
                </c:pt>
                <c:pt idx="97">
                  <c:v>45.348837209302324</c:v>
                </c:pt>
                <c:pt idx="98">
                  <c:v>45.813953488372093</c:v>
                </c:pt>
                <c:pt idx="99">
                  <c:v>46.279069767441854</c:v>
                </c:pt>
                <c:pt idx="100">
                  <c:v>46.744186046511622</c:v>
                </c:pt>
                <c:pt idx="101">
                  <c:v>47.20930232558139</c:v>
                </c:pt>
                <c:pt idx="102">
                  <c:v>47.674418604651159</c:v>
                </c:pt>
                <c:pt idx="103">
                  <c:v>48.139534883720927</c:v>
                </c:pt>
                <c:pt idx="104">
                  <c:v>48.604651162790695</c:v>
                </c:pt>
                <c:pt idx="105">
                  <c:v>49.069767441860463</c:v>
                </c:pt>
                <c:pt idx="106">
                  <c:v>49.534883720930232</c:v>
                </c:pt>
                <c:pt idx="107">
                  <c:v>49.999999999999993</c:v>
                </c:pt>
                <c:pt idx="108">
                  <c:v>50.465116279069761</c:v>
                </c:pt>
                <c:pt idx="109">
                  <c:v>50.930232558139529</c:v>
                </c:pt>
                <c:pt idx="110">
                  <c:v>51.395348837209298</c:v>
                </c:pt>
                <c:pt idx="111">
                  <c:v>51.860465116279066</c:v>
                </c:pt>
                <c:pt idx="112">
                  <c:v>52.325581395348834</c:v>
                </c:pt>
                <c:pt idx="113">
                  <c:v>52.790697674418603</c:v>
                </c:pt>
                <c:pt idx="114">
                  <c:v>53.255813953488371</c:v>
                </c:pt>
                <c:pt idx="115">
                  <c:v>53.720930232558139</c:v>
                </c:pt>
                <c:pt idx="116">
                  <c:v>54.1860465116279</c:v>
                </c:pt>
                <c:pt idx="117">
                  <c:v>54.651162790697668</c:v>
                </c:pt>
                <c:pt idx="118">
                  <c:v>55.116279069767437</c:v>
                </c:pt>
                <c:pt idx="119">
                  <c:v>55.581395348837205</c:v>
                </c:pt>
                <c:pt idx="120">
                  <c:v>56.046511627906973</c:v>
                </c:pt>
                <c:pt idx="121">
                  <c:v>56.511627906976742</c:v>
                </c:pt>
                <c:pt idx="122">
                  <c:v>56.97674418604651</c:v>
                </c:pt>
                <c:pt idx="123">
                  <c:v>57.441860465116278</c:v>
                </c:pt>
                <c:pt idx="124">
                  <c:v>57.906976744186039</c:v>
                </c:pt>
                <c:pt idx="125">
                  <c:v>58.372093023255808</c:v>
                </c:pt>
                <c:pt idx="126">
                  <c:v>58.837209302325576</c:v>
                </c:pt>
                <c:pt idx="127">
                  <c:v>59.302325581395344</c:v>
                </c:pt>
                <c:pt idx="128">
                  <c:v>59.767441860465112</c:v>
                </c:pt>
                <c:pt idx="129">
                  <c:v>60.232558139534881</c:v>
                </c:pt>
                <c:pt idx="130">
                  <c:v>60.697674418604649</c:v>
                </c:pt>
                <c:pt idx="131">
                  <c:v>61.162790697674417</c:v>
                </c:pt>
                <c:pt idx="132">
                  <c:v>61.627906976744185</c:v>
                </c:pt>
                <c:pt idx="133">
                  <c:v>62.093023255813947</c:v>
                </c:pt>
                <c:pt idx="134">
                  <c:v>62.558139534883715</c:v>
                </c:pt>
                <c:pt idx="135">
                  <c:v>63.023255813953483</c:v>
                </c:pt>
                <c:pt idx="136">
                  <c:v>63.488372093023251</c:v>
                </c:pt>
                <c:pt idx="137">
                  <c:v>63.95348837209302</c:v>
                </c:pt>
                <c:pt idx="138">
                  <c:v>64.418604651162795</c:v>
                </c:pt>
                <c:pt idx="139">
                  <c:v>64.883720930232556</c:v>
                </c:pt>
                <c:pt idx="140">
                  <c:v>65.348837209302332</c:v>
                </c:pt>
                <c:pt idx="141">
                  <c:v>65.813953488372093</c:v>
                </c:pt>
                <c:pt idx="142">
                  <c:v>66.279069767441868</c:v>
                </c:pt>
                <c:pt idx="143">
                  <c:v>66.744186046511629</c:v>
                </c:pt>
                <c:pt idx="144">
                  <c:v>67.209302325581405</c:v>
                </c:pt>
                <c:pt idx="145">
                  <c:v>67.674418604651166</c:v>
                </c:pt>
                <c:pt idx="146">
                  <c:v>68.139534883720927</c:v>
                </c:pt>
                <c:pt idx="147">
                  <c:v>68.604651162790702</c:v>
                </c:pt>
                <c:pt idx="148">
                  <c:v>69.069767441860463</c:v>
                </c:pt>
                <c:pt idx="149">
                  <c:v>69.534883720930239</c:v>
                </c:pt>
                <c:pt idx="150">
                  <c:v>70</c:v>
                </c:pt>
                <c:pt idx="151">
                  <c:v>70.465116279069775</c:v>
                </c:pt>
                <c:pt idx="152">
                  <c:v>70.930232558139537</c:v>
                </c:pt>
                <c:pt idx="153">
                  <c:v>71.395348837209312</c:v>
                </c:pt>
                <c:pt idx="154">
                  <c:v>71.860465116279073</c:v>
                </c:pt>
                <c:pt idx="155">
                  <c:v>72.325581395348834</c:v>
                </c:pt>
                <c:pt idx="156">
                  <c:v>72.79069767441861</c:v>
                </c:pt>
                <c:pt idx="157">
                  <c:v>73.255813953488371</c:v>
                </c:pt>
                <c:pt idx="158">
                  <c:v>73.720930232558146</c:v>
                </c:pt>
                <c:pt idx="159">
                  <c:v>74.186046511627907</c:v>
                </c:pt>
                <c:pt idx="160">
                  <c:v>74.651162790697683</c:v>
                </c:pt>
                <c:pt idx="161">
                  <c:v>75.116279069767444</c:v>
                </c:pt>
                <c:pt idx="162">
                  <c:v>75.581395348837219</c:v>
                </c:pt>
                <c:pt idx="163">
                  <c:v>76.04651162790698</c:v>
                </c:pt>
                <c:pt idx="164">
                  <c:v>76.511627906976742</c:v>
                </c:pt>
                <c:pt idx="165">
                  <c:v>76.976744186046517</c:v>
                </c:pt>
                <c:pt idx="166">
                  <c:v>77.441860465116278</c:v>
                </c:pt>
                <c:pt idx="167">
                  <c:v>77.906976744186053</c:v>
                </c:pt>
                <c:pt idx="168">
                  <c:v>78.372093023255815</c:v>
                </c:pt>
                <c:pt idx="169">
                  <c:v>78.83720930232559</c:v>
                </c:pt>
                <c:pt idx="170">
                  <c:v>79.302325581395351</c:v>
                </c:pt>
                <c:pt idx="171">
                  <c:v>79.767441860465112</c:v>
                </c:pt>
                <c:pt idx="172">
                  <c:v>80.232558139534888</c:v>
                </c:pt>
                <c:pt idx="173">
                  <c:v>80.697674418604649</c:v>
                </c:pt>
                <c:pt idx="174">
                  <c:v>81.162790697674424</c:v>
                </c:pt>
                <c:pt idx="175">
                  <c:v>81.627906976744185</c:v>
                </c:pt>
                <c:pt idx="176">
                  <c:v>82.093023255813961</c:v>
                </c:pt>
                <c:pt idx="177">
                  <c:v>82.558139534883722</c:v>
                </c:pt>
                <c:pt idx="178">
                  <c:v>83.023255813953497</c:v>
                </c:pt>
                <c:pt idx="179">
                  <c:v>83.488372093023258</c:v>
                </c:pt>
                <c:pt idx="180">
                  <c:v>83.95348837209302</c:v>
                </c:pt>
                <c:pt idx="181">
                  <c:v>84.418604651162795</c:v>
                </c:pt>
                <c:pt idx="182">
                  <c:v>84.883720930232556</c:v>
                </c:pt>
                <c:pt idx="183">
                  <c:v>85.348837209302332</c:v>
                </c:pt>
                <c:pt idx="184">
                  <c:v>85.813953488372093</c:v>
                </c:pt>
                <c:pt idx="185">
                  <c:v>86.279069767441868</c:v>
                </c:pt>
                <c:pt idx="186">
                  <c:v>86.744186046511629</c:v>
                </c:pt>
                <c:pt idx="187">
                  <c:v>87.209302325581405</c:v>
                </c:pt>
                <c:pt idx="188">
                  <c:v>87.674418604651166</c:v>
                </c:pt>
                <c:pt idx="189">
                  <c:v>88.139534883720927</c:v>
                </c:pt>
                <c:pt idx="190">
                  <c:v>88.604651162790702</c:v>
                </c:pt>
                <c:pt idx="191">
                  <c:v>89.069767441860463</c:v>
                </c:pt>
                <c:pt idx="192">
                  <c:v>89.534883720930239</c:v>
                </c:pt>
                <c:pt idx="193">
                  <c:v>90</c:v>
                </c:pt>
                <c:pt idx="194">
                  <c:v>90.465116279069775</c:v>
                </c:pt>
                <c:pt idx="195">
                  <c:v>90.930232558139537</c:v>
                </c:pt>
                <c:pt idx="196">
                  <c:v>91.395348837209312</c:v>
                </c:pt>
                <c:pt idx="197">
                  <c:v>91.860465116279073</c:v>
                </c:pt>
                <c:pt idx="198">
                  <c:v>92.325581395348834</c:v>
                </c:pt>
                <c:pt idx="199">
                  <c:v>92.79069767441861</c:v>
                </c:pt>
                <c:pt idx="200">
                  <c:v>93.255813953488371</c:v>
                </c:pt>
                <c:pt idx="201">
                  <c:v>93.720930232558146</c:v>
                </c:pt>
                <c:pt idx="202">
                  <c:v>94.186046511627907</c:v>
                </c:pt>
                <c:pt idx="203">
                  <c:v>94.651162790697683</c:v>
                </c:pt>
                <c:pt idx="204">
                  <c:v>95.116279069767444</c:v>
                </c:pt>
                <c:pt idx="205">
                  <c:v>95.581395348837205</c:v>
                </c:pt>
                <c:pt idx="206">
                  <c:v>96.04651162790698</c:v>
                </c:pt>
                <c:pt idx="207">
                  <c:v>96.511627906976742</c:v>
                </c:pt>
                <c:pt idx="208">
                  <c:v>96.976744186046517</c:v>
                </c:pt>
                <c:pt idx="209">
                  <c:v>97.441860465116278</c:v>
                </c:pt>
                <c:pt idx="210">
                  <c:v>97.906976744186053</c:v>
                </c:pt>
                <c:pt idx="211">
                  <c:v>98.372093023255815</c:v>
                </c:pt>
                <c:pt idx="212">
                  <c:v>98.83720930232559</c:v>
                </c:pt>
                <c:pt idx="213">
                  <c:v>99.302325581395351</c:v>
                </c:pt>
                <c:pt idx="214">
                  <c:v>99.767441860465112</c:v>
                </c:pt>
              </c:numCache>
            </c:numRef>
          </c:xVal>
          <c:yVal>
            <c:numRef>
              <c:f>'low BP Vs Len'!$F$25:$F$239</c:f>
              <c:numCache>
                <c:formatCode>General</c:formatCode>
                <c:ptCount val="215"/>
                <c:pt idx="0">
                  <c:v>3</c:v>
                </c:pt>
                <c:pt idx="1">
                  <c:v>5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9</c:v>
                </c:pt>
                <c:pt idx="66">
                  <c:v>9</c:v>
                </c:pt>
                <c:pt idx="67">
                  <c:v>9</c:v>
                </c:pt>
                <c:pt idx="68">
                  <c:v>9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10</c:v>
                </c:pt>
                <c:pt idx="108">
                  <c:v>10</c:v>
                </c:pt>
                <c:pt idx="109">
                  <c:v>10</c:v>
                </c:pt>
                <c:pt idx="110">
                  <c:v>10</c:v>
                </c:pt>
                <c:pt idx="111">
                  <c:v>10</c:v>
                </c:pt>
                <c:pt idx="112">
                  <c:v>10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10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11</c:v>
                </c:pt>
                <c:pt idx="121">
                  <c:v>11</c:v>
                </c:pt>
                <c:pt idx="122">
                  <c:v>11</c:v>
                </c:pt>
                <c:pt idx="123">
                  <c:v>11</c:v>
                </c:pt>
                <c:pt idx="124">
                  <c:v>11</c:v>
                </c:pt>
                <c:pt idx="125">
                  <c:v>11</c:v>
                </c:pt>
                <c:pt idx="126">
                  <c:v>11</c:v>
                </c:pt>
                <c:pt idx="127">
                  <c:v>11</c:v>
                </c:pt>
                <c:pt idx="128">
                  <c:v>11</c:v>
                </c:pt>
                <c:pt idx="129">
                  <c:v>11</c:v>
                </c:pt>
                <c:pt idx="130">
                  <c:v>11</c:v>
                </c:pt>
                <c:pt idx="131">
                  <c:v>11</c:v>
                </c:pt>
                <c:pt idx="132">
                  <c:v>11</c:v>
                </c:pt>
                <c:pt idx="133">
                  <c:v>11</c:v>
                </c:pt>
                <c:pt idx="134">
                  <c:v>11</c:v>
                </c:pt>
                <c:pt idx="135">
                  <c:v>11</c:v>
                </c:pt>
                <c:pt idx="136">
                  <c:v>11</c:v>
                </c:pt>
                <c:pt idx="137">
                  <c:v>11</c:v>
                </c:pt>
                <c:pt idx="138">
                  <c:v>12</c:v>
                </c:pt>
                <c:pt idx="139">
                  <c:v>12</c:v>
                </c:pt>
                <c:pt idx="140">
                  <c:v>12</c:v>
                </c:pt>
                <c:pt idx="141">
                  <c:v>12</c:v>
                </c:pt>
                <c:pt idx="142">
                  <c:v>12</c:v>
                </c:pt>
                <c:pt idx="143">
                  <c:v>12</c:v>
                </c:pt>
                <c:pt idx="144">
                  <c:v>12</c:v>
                </c:pt>
                <c:pt idx="145">
                  <c:v>12</c:v>
                </c:pt>
                <c:pt idx="146">
                  <c:v>12</c:v>
                </c:pt>
                <c:pt idx="147">
                  <c:v>12</c:v>
                </c:pt>
                <c:pt idx="148">
                  <c:v>12</c:v>
                </c:pt>
                <c:pt idx="149">
                  <c:v>12</c:v>
                </c:pt>
                <c:pt idx="150">
                  <c:v>12</c:v>
                </c:pt>
                <c:pt idx="151">
                  <c:v>12</c:v>
                </c:pt>
                <c:pt idx="152">
                  <c:v>12</c:v>
                </c:pt>
                <c:pt idx="153">
                  <c:v>12</c:v>
                </c:pt>
                <c:pt idx="154">
                  <c:v>12</c:v>
                </c:pt>
                <c:pt idx="155">
                  <c:v>13</c:v>
                </c:pt>
                <c:pt idx="156">
                  <c:v>13</c:v>
                </c:pt>
                <c:pt idx="157">
                  <c:v>13</c:v>
                </c:pt>
                <c:pt idx="158">
                  <c:v>13</c:v>
                </c:pt>
                <c:pt idx="159">
                  <c:v>13</c:v>
                </c:pt>
                <c:pt idx="160">
                  <c:v>13</c:v>
                </c:pt>
                <c:pt idx="161">
                  <c:v>13</c:v>
                </c:pt>
                <c:pt idx="162">
                  <c:v>13</c:v>
                </c:pt>
                <c:pt idx="163">
                  <c:v>13</c:v>
                </c:pt>
                <c:pt idx="164">
                  <c:v>14</c:v>
                </c:pt>
                <c:pt idx="165">
                  <c:v>14</c:v>
                </c:pt>
                <c:pt idx="166">
                  <c:v>14</c:v>
                </c:pt>
                <c:pt idx="167">
                  <c:v>14</c:v>
                </c:pt>
                <c:pt idx="168">
                  <c:v>14</c:v>
                </c:pt>
                <c:pt idx="169">
                  <c:v>14</c:v>
                </c:pt>
                <c:pt idx="170">
                  <c:v>15</c:v>
                </c:pt>
                <c:pt idx="171">
                  <c:v>15</c:v>
                </c:pt>
                <c:pt idx="172">
                  <c:v>15</c:v>
                </c:pt>
                <c:pt idx="173">
                  <c:v>15</c:v>
                </c:pt>
                <c:pt idx="174">
                  <c:v>15</c:v>
                </c:pt>
                <c:pt idx="175">
                  <c:v>15</c:v>
                </c:pt>
                <c:pt idx="176">
                  <c:v>15</c:v>
                </c:pt>
                <c:pt idx="177">
                  <c:v>15</c:v>
                </c:pt>
                <c:pt idx="178">
                  <c:v>15</c:v>
                </c:pt>
                <c:pt idx="179">
                  <c:v>15</c:v>
                </c:pt>
                <c:pt idx="180">
                  <c:v>15</c:v>
                </c:pt>
                <c:pt idx="181">
                  <c:v>16</c:v>
                </c:pt>
                <c:pt idx="182">
                  <c:v>16</c:v>
                </c:pt>
                <c:pt idx="183">
                  <c:v>16</c:v>
                </c:pt>
                <c:pt idx="184">
                  <c:v>16</c:v>
                </c:pt>
                <c:pt idx="185">
                  <c:v>16</c:v>
                </c:pt>
                <c:pt idx="186">
                  <c:v>16</c:v>
                </c:pt>
                <c:pt idx="187">
                  <c:v>16</c:v>
                </c:pt>
                <c:pt idx="188">
                  <c:v>17</c:v>
                </c:pt>
                <c:pt idx="189">
                  <c:v>17</c:v>
                </c:pt>
                <c:pt idx="190">
                  <c:v>17</c:v>
                </c:pt>
                <c:pt idx="191">
                  <c:v>18</c:v>
                </c:pt>
                <c:pt idx="192">
                  <c:v>18</c:v>
                </c:pt>
                <c:pt idx="193">
                  <c:v>18</c:v>
                </c:pt>
                <c:pt idx="194">
                  <c:v>18</c:v>
                </c:pt>
                <c:pt idx="195">
                  <c:v>19</c:v>
                </c:pt>
                <c:pt idx="196">
                  <c:v>19</c:v>
                </c:pt>
                <c:pt idx="197">
                  <c:v>19</c:v>
                </c:pt>
                <c:pt idx="198">
                  <c:v>19</c:v>
                </c:pt>
                <c:pt idx="199">
                  <c:v>20</c:v>
                </c:pt>
                <c:pt idx="200">
                  <c:v>20</c:v>
                </c:pt>
                <c:pt idx="201">
                  <c:v>21</c:v>
                </c:pt>
                <c:pt idx="202">
                  <c:v>21</c:v>
                </c:pt>
                <c:pt idx="203">
                  <c:v>22</c:v>
                </c:pt>
                <c:pt idx="204">
                  <c:v>22</c:v>
                </c:pt>
                <c:pt idx="205">
                  <c:v>22</c:v>
                </c:pt>
                <c:pt idx="206">
                  <c:v>23</c:v>
                </c:pt>
                <c:pt idx="207">
                  <c:v>23</c:v>
                </c:pt>
                <c:pt idx="208">
                  <c:v>24</c:v>
                </c:pt>
                <c:pt idx="209">
                  <c:v>24</c:v>
                </c:pt>
                <c:pt idx="210">
                  <c:v>26</c:v>
                </c:pt>
                <c:pt idx="211">
                  <c:v>27</c:v>
                </c:pt>
                <c:pt idx="212">
                  <c:v>27</c:v>
                </c:pt>
                <c:pt idx="213">
                  <c:v>31</c:v>
                </c:pt>
                <c:pt idx="214">
                  <c:v>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347-9E4C-9C91-F11C6BAB18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883983"/>
        <c:axId val="154885631"/>
      </c:scatterChart>
      <c:valAx>
        <c:axId val="1548839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4885631"/>
        <c:crosses val="autoZero"/>
        <c:crossBetween val="midCat"/>
      </c:valAx>
      <c:valAx>
        <c:axId val="15488563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25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488398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Average</a:t>
            </a:r>
            <a:r>
              <a:rPr lang="en-US" b="1" baseline="0"/>
              <a:t> stay Vs. Medical condition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Suggestion1!$B$10</c:f>
              <c:strCache>
                <c:ptCount val="1"/>
                <c:pt idx="0">
                  <c:v>Count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Suggestion1!$A$11:$A$14</c:f>
              <c:strCache>
                <c:ptCount val="4"/>
                <c:pt idx="0">
                  <c:v>None</c:v>
                </c:pt>
                <c:pt idx="1">
                  <c:v>hypertension</c:v>
                </c:pt>
                <c:pt idx="2">
                  <c:v>Diabetes</c:v>
                </c:pt>
                <c:pt idx="3">
                  <c:v>other</c:v>
                </c:pt>
              </c:strCache>
            </c:strRef>
          </c:cat>
          <c:val>
            <c:numRef>
              <c:f>Suggestion1!$B$11:$B$14</c:f>
              <c:numCache>
                <c:formatCode>General</c:formatCode>
                <c:ptCount val="4"/>
                <c:pt idx="0">
                  <c:v>164</c:v>
                </c:pt>
                <c:pt idx="1">
                  <c:v>41</c:v>
                </c:pt>
                <c:pt idx="2">
                  <c:v>19</c:v>
                </c:pt>
                <c:pt idx="3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8F-6746-89BA-2066FB8C3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506559"/>
        <c:axId val="558999775"/>
      </c:lineChart>
      <c:lineChart>
        <c:grouping val="standard"/>
        <c:varyColors val="0"/>
        <c:ser>
          <c:idx val="1"/>
          <c:order val="1"/>
          <c:tx>
            <c:strRef>
              <c:f>Suggestion1!$C$10</c:f>
              <c:strCache>
                <c:ptCount val="1"/>
                <c:pt idx="0">
                  <c:v>Average stay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Suggestion1!$A$11:$A$14</c:f>
              <c:strCache>
                <c:ptCount val="4"/>
                <c:pt idx="0">
                  <c:v>None</c:v>
                </c:pt>
                <c:pt idx="1">
                  <c:v>hypertension</c:v>
                </c:pt>
                <c:pt idx="2">
                  <c:v>Diabetes</c:v>
                </c:pt>
                <c:pt idx="3">
                  <c:v>other</c:v>
                </c:pt>
              </c:strCache>
            </c:strRef>
          </c:cat>
          <c:val>
            <c:numRef>
              <c:f>Suggestion1!$C$11:$C$14</c:f>
              <c:numCache>
                <c:formatCode>General</c:formatCode>
                <c:ptCount val="4"/>
                <c:pt idx="0">
                  <c:v>11.286585365853659</c:v>
                </c:pt>
                <c:pt idx="1">
                  <c:v>12.048780487804878</c:v>
                </c:pt>
                <c:pt idx="2">
                  <c:v>14.263157894736842</c:v>
                </c:pt>
                <c:pt idx="3">
                  <c:v>10.461538461538462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8F-6746-89BA-2066FB8C3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3897295"/>
        <c:axId val="1791385087"/>
      </c:lineChart>
      <c:catAx>
        <c:axId val="4650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999775"/>
        <c:crosses val="autoZero"/>
        <c:auto val="1"/>
        <c:lblAlgn val="ctr"/>
        <c:lblOffset val="100"/>
        <c:noMultiLvlLbl val="0"/>
      </c:catAx>
      <c:valAx>
        <c:axId val="55899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accent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06559"/>
        <c:crosses val="autoZero"/>
        <c:crossBetween val="between"/>
      </c:valAx>
      <c:valAx>
        <c:axId val="1791385087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897295"/>
        <c:crosses val="max"/>
        <c:crossBetween val="between"/>
      </c:valAx>
      <c:catAx>
        <c:axId val="62389729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91385087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393700</xdr:colOff>
      <xdr:row>35</xdr:row>
      <xdr:rowOff>12700</xdr:rowOff>
    </xdr:from>
    <xdr:to>
      <xdr:col>24</xdr:col>
      <xdr:colOff>266700</xdr:colOff>
      <xdr:row>59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F15EF4-CB7B-B451-2A00-B843FBF4B7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139700</xdr:colOff>
      <xdr:row>2</xdr:row>
      <xdr:rowOff>127000</xdr:rowOff>
    </xdr:from>
    <xdr:to>
      <xdr:col>28</xdr:col>
      <xdr:colOff>419100</xdr:colOff>
      <xdr:row>33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0C3A5D-E1E9-CD7A-8A48-72CF773133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1</xdr:row>
      <xdr:rowOff>76200</xdr:rowOff>
    </xdr:from>
    <xdr:to>
      <xdr:col>21</xdr:col>
      <xdr:colOff>368300</xdr:colOff>
      <xdr:row>27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297B7B-F0BA-3622-BD44-5C46B294DA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292100</xdr:colOff>
      <xdr:row>20</xdr:row>
      <xdr:rowOff>12700</xdr:rowOff>
    </xdr:from>
    <xdr:to>
      <xdr:col>24</xdr:col>
      <xdr:colOff>406400</xdr:colOff>
      <xdr:row>53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1946F1-4610-E985-29D3-A56A457436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0</xdr:colOff>
      <xdr:row>12</xdr:row>
      <xdr:rowOff>152400</xdr:rowOff>
    </xdr:from>
    <xdr:to>
      <xdr:col>36</xdr:col>
      <xdr:colOff>546100</xdr:colOff>
      <xdr:row>37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90BFCFB-5628-988A-2D79-35C62198E0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1</xdr:row>
      <xdr:rowOff>76200</xdr:rowOff>
    </xdr:from>
    <xdr:to>
      <xdr:col>19</xdr:col>
      <xdr:colOff>177800</xdr:colOff>
      <xdr:row>23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5862B8-FA23-64A6-ADA0-26526D0FA9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116268</xdr:colOff>
      <xdr:row>21</xdr:row>
      <xdr:rowOff>139700</xdr:rowOff>
    </xdr:from>
    <xdr:to>
      <xdr:col>19</xdr:col>
      <xdr:colOff>787400</xdr:colOff>
      <xdr:row>52</xdr:row>
      <xdr:rowOff>125211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CDA297-CC6B-D9EC-E90A-448877D56B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270635</xdr:colOff>
      <xdr:row>26</xdr:row>
      <xdr:rowOff>156693</xdr:rowOff>
    </xdr:from>
    <xdr:to>
      <xdr:col>27</xdr:col>
      <xdr:colOff>706550</xdr:colOff>
      <xdr:row>51</xdr:row>
      <xdr:rowOff>26831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2FF4B7D-00BB-668D-0A08-03EADE22C9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1</xdr:row>
      <xdr:rowOff>76200</xdr:rowOff>
    </xdr:from>
    <xdr:to>
      <xdr:col>15</xdr:col>
      <xdr:colOff>279400</xdr:colOff>
      <xdr:row>11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0332EC-A231-E587-7538-6B844642C2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165100</xdr:colOff>
      <xdr:row>11</xdr:row>
      <xdr:rowOff>50800</xdr:rowOff>
    </xdr:from>
    <xdr:to>
      <xdr:col>16</xdr:col>
      <xdr:colOff>165100</xdr:colOff>
      <xdr:row>21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2806C8F-C506-7E95-FDC5-43ED7406B6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355600</xdr:colOff>
      <xdr:row>21</xdr:row>
      <xdr:rowOff>76200</xdr:rowOff>
    </xdr:from>
    <xdr:to>
      <xdr:col>20</xdr:col>
      <xdr:colOff>355600</xdr:colOff>
      <xdr:row>31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62A4A02-BB2B-1281-6DAA-3D9A72BBE3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1</xdr:row>
      <xdr:rowOff>76200</xdr:rowOff>
    </xdr:from>
    <xdr:to>
      <xdr:col>15</xdr:col>
      <xdr:colOff>279400</xdr:colOff>
      <xdr:row>11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ECDCF1-2A48-DC38-B14E-0205672FA6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12700</xdr:colOff>
      <xdr:row>9</xdr:row>
      <xdr:rowOff>165100</xdr:rowOff>
    </xdr:from>
    <xdr:to>
      <xdr:col>20</xdr:col>
      <xdr:colOff>12700</xdr:colOff>
      <xdr:row>19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CD8A11-8E2D-55E3-FD90-1108BD5E46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558800</xdr:colOff>
      <xdr:row>25</xdr:row>
      <xdr:rowOff>0</xdr:rowOff>
    </xdr:from>
    <xdr:to>
      <xdr:col>19</xdr:col>
      <xdr:colOff>558800</xdr:colOff>
      <xdr:row>35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9F41566-5E78-A074-1FB5-3E9B26629A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151336</xdr:colOff>
      <xdr:row>0</xdr:row>
      <xdr:rowOff>0</xdr:rowOff>
    </xdr:from>
    <xdr:to>
      <xdr:col>10</xdr:col>
      <xdr:colOff>403815</xdr:colOff>
      <xdr:row>14</xdr:row>
      <xdr:rowOff>81523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6447EA6-539C-3B05-625C-EE99194C5D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ripity Venkata, Pruthvinath" refreshedDate="44733.63867025463" createdVersion="8" refreshedVersion="8" minRefreshableVersion="3" recordCount="237" xr:uid="{E813B769-0CC6-4849-8175-C54BD1205280}">
  <cacheSource type="worksheet">
    <worksheetSource ref="A1:C238" sheet="Sheet7"/>
  </cacheSource>
  <cacheFields count="3">
    <cacheField name="TOTAL LENGTH OF STAY" numFmtId="0">
      <sharedItems containsSemiMixedTypes="0" containsString="0" containsNumber="1" containsInteger="1" minValue="3" maxValue="41" count="27">
        <n v="25"/>
        <n v="41"/>
        <n v="18"/>
        <n v="14"/>
        <n v="24"/>
        <n v="31"/>
        <n v="15"/>
        <n v="26"/>
        <n v="20"/>
        <n v="21"/>
        <n v="27"/>
        <n v="17"/>
        <n v="16"/>
        <n v="9"/>
        <n v="10"/>
        <n v="13"/>
        <n v="23"/>
        <n v="11"/>
        <n v="22"/>
        <n v="12"/>
        <n v="32"/>
        <n v="8"/>
        <n v="7"/>
        <n v="6"/>
        <n v="19"/>
        <n v="3"/>
        <n v="5"/>
      </sharedItems>
    </cacheField>
    <cacheField name="PAST MEDICAL HISTORY CODE" numFmtId="0">
      <sharedItems containsBlank="1" count="7">
        <m/>
        <s v="Diabetes2"/>
        <s v="hypertension1"/>
        <s v="hypertension3"/>
        <s v="hypertension2"/>
        <s v="Diabetes1"/>
        <s v="other"/>
      </sharedItems>
    </cacheField>
    <cacheField name="categories of medical history" numFmtId="0">
      <sharedItems count="4">
        <s v="None"/>
        <s v="Diabetes"/>
        <s v="hypertension"/>
        <s v="oth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ripity Venkata, Pruthvinath" refreshedDate="44733.672332407405" createdVersion="8" refreshedVersion="8" minRefreshableVersion="3" recordCount="237" xr:uid="{9101B6B8-776D-2449-B75C-EEBF35901D59}">
  <cacheSource type="worksheet">
    <worksheetSource ref="A1:D238" sheet="Sheet7"/>
  </cacheSource>
  <cacheFields count="4">
    <cacheField name="TOTAL LENGTH OF STAY" numFmtId="0">
      <sharedItems containsSemiMixedTypes="0" containsString="0" containsNumber="1" containsInteger="1" minValue="3" maxValue="41"/>
    </cacheField>
    <cacheField name="PAST MEDICAL HISTORY CODE" numFmtId="0">
      <sharedItems containsBlank="1"/>
    </cacheField>
    <cacheField name="categories of medical history" numFmtId="0">
      <sharedItems count="4">
        <s v="None"/>
        <s v="Diabetes"/>
        <s v="hypertension"/>
        <s v="other"/>
      </sharedItems>
    </cacheField>
    <cacheField name="LENGTH OF STAY - ICU" numFmtId="0">
      <sharedItems containsSemiMixedTypes="0" containsString="0" containsNumber="1" containsInteger="1" minValue="0" maxValue="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7">
  <r>
    <x v="0"/>
    <x v="0"/>
    <x v="0"/>
  </r>
  <r>
    <x v="1"/>
    <x v="0"/>
    <x v="0"/>
  </r>
  <r>
    <x v="2"/>
    <x v="1"/>
    <x v="1"/>
  </r>
  <r>
    <x v="3"/>
    <x v="2"/>
    <x v="2"/>
  </r>
  <r>
    <x v="4"/>
    <x v="1"/>
    <x v="1"/>
  </r>
  <r>
    <x v="5"/>
    <x v="0"/>
    <x v="0"/>
  </r>
  <r>
    <x v="6"/>
    <x v="1"/>
    <x v="1"/>
  </r>
  <r>
    <x v="4"/>
    <x v="0"/>
    <x v="0"/>
  </r>
  <r>
    <x v="7"/>
    <x v="1"/>
    <x v="1"/>
  </r>
  <r>
    <x v="8"/>
    <x v="0"/>
    <x v="0"/>
  </r>
  <r>
    <x v="9"/>
    <x v="2"/>
    <x v="2"/>
  </r>
  <r>
    <x v="10"/>
    <x v="0"/>
    <x v="0"/>
  </r>
  <r>
    <x v="11"/>
    <x v="0"/>
    <x v="0"/>
  </r>
  <r>
    <x v="9"/>
    <x v="0"/>
    <x v="0"/>
  </r>
  <r>
    <x v="12"/>
    <x v="3"/>
    <x v="2"/>
  </r>
  <r>
    <x v="13"/>
    <x v="4"/>
    <x v="2"/>
  </r>
  <r>
    <x v="2"/>
    <x v="5"/>
    <x v="1"/>
  </r>
  <r>
    <x v="11"/>
    <x v="2"/>
    <x v="2"/>
  </r>
  <r>
    <x v="10"/>
    <x v="0"/>
    <x v="0"/>
  </r>
  <r>
    <x v="14"/>
    <x v="0"/>
    <x v="0"/>
  </r>
  <r>
    <x v="12"/>
    <x v="5"/>
    <x v="1"/>
  </r>
  <r>
    <x v="13"/>
    <x v="1"/>
    <x v="1"/>
  </r>
  <r>
    <x v="15"/>
    <x v="5"/>
    <x v="1"/>
  </r>
  <r>
    <x v="16"/>
    <x v="5"/>
    <x v="1"/>
  </r>
  <r>
    <x v="17"/>
    <x v="1"/>
    <x v="1"/>
  </r>
  <r>
    <x v="12"/>
    <x v="2"/>
    <x v="2"/>
  </r>
  <r>
    <x v="18"/>
    <x v="0"/>
    <x v="0"/>
  </r>
  <r>
    <x v="6"/>
    <x v="1"/>
    <x v="1"/>
  </r>
  <r>
    <x v="18"/>
    <x v="2"/>
    <x v="2"/>
  </r>
  <r>
    <x v="19"/>
    <x v="0"/>
    <x v="0"/>
  </r>
  <r>
    <x v="6"/>
    <x v="2"/>
    <x v="2"/>
  </r>
  <r>
    <x v="6"/>
    <x v="2"/>
    <x v="2"/>
  </r>
  <r>
    <x v="19"/>
    <x v="2"/>
    <x v="2"/>
  </r>
  <r>
    <x v="18"/>
    <x v="0"/>
    <x v="0"/>
  </r>
  <r>
    <x v="17"/>
    <x v="2"/>
    <x v="2"/>
  </r>
  <r>
    <x v="20"/>
    <x v="0"/>
    <x v="0"/>
  </r>
  <r>
    <x v="19"/>
    <x v="1"/>
    <x v="1"/>
  </r>
  <r>
    <x v="12"/>
    <x v="3"/>
    <x v="2"/>
  </r>
  <r>
    <x v="14"/>
    <x v="4"/>
    <x v="2"/>
  </r>
  <r>
    <x v="15"/>
    <x v="0"/>
    <x v="0"/>
  </r>
  <r>
    <x v="21"/>
    <x v="0"/>
    <x v="0"/>
  </r>
  <r>
    <x v="15"/>
    <x v="3"/>
    <x v="2"/>
  </r>
  <r>
    <x v="19"/>
    <x v="4"/>
    <x v="2"/>
  </r>
  <r>
    <x v="3"/>
    <x v="0"/>
    <x v="0"/>
  </r>
  <r>
    <x v="17"/>
    <x v="0"/>
    <x v="0"/>
  </r>
  <r>
    <x v="17"/>
    <x v="2"/>
    <x v="2"/>
  </r>
  <r>
    <x v="21"/>
    <x v="0"/>
    <x v="0"/>
  </r>
  <r>
    <x v="13"/>
    <x v="2"/>
    <x v="2"/>
  </r>
  <r>
    <x v="21"/>
    <x v="3"/>
    <x v="2"/>
  </r>
  <r>
    <x v="6"/>
    <x v="0"/>
    <x v="0"/>
  </r>
  <r>
    <x v="21"/>
    <x v="0"/>
    <x v="0"/>
  </r>
  <r>
    <x v="3"/>
    <x v="4"/>
    <x v="2"/>
  </r>
  <r>
    <x v="13"/>
    <x v="2"/>
    <x v="2"/>
  </r>
  <r>
    <x v="13"/>
    <x v="4"/>
    <x v="2"/>
  </r>
  <r>
    <x v="13"/>
    <x v="3"/>
    <x v="2"/>
  </r>
  <r>
    <x v="13"/>
    <x v="2"/>
    <x v="2"/>
  </r>
  <r>
    <x v="22"/>
    <x v="0"/>
    <x v="0"/>
  </r>
  <r>
    <x v="15"/>
    <x v="6"/>
    <x v="3"/>
  </r>
  <r>
    <x v="23"/>
    <x v="0"/>
    <x v="0"/>
  </r>
  <r>
    <x v="13"/>
    <x v="0"/>
    <x v="0"/>
  </r>
  <r>
    <x v="22"/>
    <x v="0"/>
    <x v="0"/>
  </r>
  <r>
    <x v="14"/>
    <x v="0"/>
    <x v="0"/>
  </r>
  <r>
    <x v="13"/>
    <x v="0"/>
    <x v="0"/>
  </r>
  <r>
    <x v="13"/>
    <x v="0"/>
    <x v="0"/>
  </r>
  <r>
    <x v="21"/>
    <x v="0"/>
    <x v="0"/>
  </r>
  <r>
    <x v="22"/>
    <x v="0"/>
    <x v="0"/>
  </r>
  <r>
    <x v="21"/>
    <x v="0"/>
    <x v="0"/>
  </r>
  <r>
    <x v="23"/>
    <x v="0"/>
    <x v="0"/>
  </r>
  <r>
    <x v="13"/>
    <x v="0"/>
    <x v="0"/>
  </r>
  <r>
    <x v="23"/>
    <x v="0"/>
    <x v="0"/>
  </r>
  <r>
    <x v="22"/>
    <x v="0"/>
    <x v="0"/>
  </r>
  <r>
    <x v="22"/>
    <x v="0"/>
    <x v="0"/>
  </r>
  <r>
    <x v="22"/>
    <x v="0"/>
    <x v="0"/>
  </r>
  <r>
    <x v="14"/>
    <x v="0"/>
    <x v="0"/>
  </r>
  <r>
    <x v="13"/>
    <x v="0"/>
    <x v="0"/>
  </r>
  <r>
    <x v="22"/>
    <x v="0"/>
    <x v="0"/>
  </r>
  <r>
    <x v="21"/>
    <x v="0"/>
    <x v="0"/>
  </r>
  <r>
    <x v="13"/>
    <x v="0"/>
    <x v="0"/>
  </r>
  <r>
    <x v="23"/>
    <x v="0"/>
    <x v="0"/>
  </r>
  <r>
    <x v="22"/>
    <x v="0"/>
    <x v="0"/>
  </r>
  <r>
    <x v="22"/>
    <x v="0"/>
    <x v="0"/>
  </r>
  <r>
    <x v="19"/>
    <x v="2"/>
    <x v="2"/>
  </r>
  <r>
    <x v="14"/>
    <x v="0"/>
    <x v="0"/>
  </r>
  <r>
    <x v="24"/>
    <x v="0"/>
    <x v="0"/>
  </r>
  <r>
    <x v="16"/>
    <x v="0"/>
    <x v="0"/>
  </r>
  <r>
    <x v="15"/>
    <x v="0"/>
    <x v="0"/>
  </r>
  <r>
    <x v="10"/>
    <x v="0"/>
    <x v="0"/>
  </r>
  <r>
    <x v="6"/>
    <x v="0"/>
    <x v="0"/>
  </r>
  <r>
    <x v="19"/>
    <x v="0"/>
    <x v="0"/>
  </r>
  <r>
    <x v="2"/>
    <x v="0"/>
    <x v="0"/>
  </r>
  <r>
    <x v="24"/>
    <x v="0"/>
    <x v="0"/>
  </r>
  <r>
    <x v="19"/>
    <x v="6"/>
    <x v="3"/>
  </r>
  <r>
    <x v="2"/>
    <x v="0"/>
    <x v="0"/>
  </r>
  <r>
    <x v="21"/>
    <x v="0"/>
    <x v="0"/>
  </r>
  <r>
    <x v="21"/>
    <x v="0"/>
    <x v="0"/>
  </r>
  <r>
    <x v="24"/>
    <x v="2"/>
    <x v="2"/>
  </r>
  <r>
    <x v="3"/>
    <x v="0"/>
    <x v="0"/>
  </r>
  <r>
    <x v="8"/>
    <x v="0"/>
    <x v="0"/>
  </r>
  <r>
    <x v="13"/>
    <x v="2"/>
    <x v="2"/>
  </r>
  <r>
    <x v="3"/>
    <x v="0"/>
    <x v="0"/>
  </r>
  <r>
    <x v="2"/>
    <x v="6"/>
    <x v="3"/>
  </r>
  <r>
    <x v="14"/>
    <x v="0"/>
    <x v="0"/>
  </r>
  <r>
    <x v="6"/>
    <x v="0"/>
    <x v="0"/>
  </r>
  <r>
    <x v="17"/>
    <x v="6"/>
    <x v="3"/>
  </r>
  <r>
    <x v="17"/>
    <x v="0"/>
    <x v="0"/>
  </r>
  <r>
    <x v="22"/>
    <x v="0"/>
    <x v="0"/>
  </r>
  <r>
    <x v="23"/>
    <x v="0"/>
    <x v="0"/>
  </r>
  <r>
    <x v="14"/>
    <x v="0"/>
    <x v="0"/>
  </r>
  <r>
    <x v="21"/>
    <x v="6"/>
    <x v="3"/>
  </r>
  <r>
    <x v="13"/>
    <x v="0"/>
    <x v="0"/>
  </r>
  <r>
    <x v="23"/>
    <x v="0"/>
    <x v="0"/>
  </r>
  <r>
    <x v="13"/>
    <x v="0"/>
    <x v="0"/>
  </r>
  <r>
    <x v="22"/>
    <x v="4"/>
    <x v="2"/>
  </r>
  <r>
    <x v="19"/>
    <x v="0"/>
    <x v="0"/>
  </r>
  <r>
    <x v="21"/>
    <x v="0"/>
    <x v="0"/>
  </r>
  <r>
    <x v="19"/>
    <x v="0"/>
    <x v="0"/>
  </r>
  <r>
    <x v="17"/>
    <x v="0"/>
    <x v="0"/>
  </r>
  <r>
    <x v="15"/>
    <x v="0"/>
    <x v="0"/>
  </r>
  <r>
    <x v="22"/>
    <x v="4"/>
    <x v="2"/>
  </r>
  <r>
    <x v="17"/>
    <x v="0"/>
    <x v="0"/>
  </r>
  <r>
    <x v="3"/>
    <x v="0"/>
    <x v="0"/>
  </r>
  <r>
    <x v="13"/>
    <x v="0"/>
    <x v="0"/>
  </r>
  <r>
    <x v="14"/>
    <x v="0"/>
    <x v="0"/>
  </r>
  <r>
    <x v="23"/>
    <x v="0"/>
    <x v="0"/>
  </r>
  <r>
    <x v="21"/>
    <x v="0"/>
    <x v="0"/>
  </r>
  <r>
    <x v="6"/>
    <x v="0"/>
    <x v="0"/>
  </r>
  <r>
    <x v="13"/>
    <x v="0"/>
    <x v="0"/>
  </r>
  <r>
    <x v="17"/>
    <x v="0"/>
    <x v="0"/>
  </r>
  <r>
    <x v="22"/>
    <x v="0"/>
    <x v="0"/>
  </r>
  <r>
    <x v="13"/>
    <x v="4"/>
    <x v="2"/>
  </r>
  <r>
    <x v="21"/>
    <x v="0"/>
    <x v="0"/>
  </r>
  <r>
    <x v="21"/>
    <x v="6"/>
    <x v="3"/>
  </r>
  <r>
    <x v="13"/>
    <x v="4"/>
    <x v="2"/>
  </r>
  <r>
    <x v="21"/>
    <x v="0"/>
    <x v="0"/>
  </r>
  <r>
    <x v="17"/>
    <x v="0"/>
    <x v="0"/>
  </r>
  <r>
    <x v="14"/>
    <x v="0"/>
    <x v="0"/>
  </r>
  <r>
    <x v="22"/>
    <x v="5"/>
    <x v="1"/>
  </r>
  <r>
    <x v="14"/>
    <x v="4"/>
    <x v="2"/>
  </r>
  <r>
    <x v="22"/>
    <x v="0"/>
    <x v="0"/>
  </r>
  <r>
    <x v="22"/>
    <x v="0"/>
    <x v="0"/>
  </r>
  <r>
    <x v="22"/>
    <x v="6"/>
    <x v="3"/>
  </r>
  <r>
    <x v="15"/>
    <x v="0"/>
    <x v="0"/>
  </r>
  <r>
    <x v="19"/>
    <x v="0"/>
    <x v="0"/>
  </r>
  <r>
    <x v="13"/>
    <x v="0"/>
    <x v="0"/>
  </r>
  <r>
    <x v="23"/>
    <x v="0"/>
    <x v="0"/>
  </r>
  <r>
    <x v="21"/>
    <x v="0"/>
    <x v="0"/>
  </r>
  <r>
    <x v="22"/>
    <x v="0"/>
    <x v="0"/>
  </r>
  <r>
    <x v="19"/>
    <x v="0"/>
    <x v="0"/>
  </r>
  <r>
    <x v="13"/>
    <x v="0"/>
    <x v="0"/>
  </r>
  <r>
    <x v="22"/>
    <x v="0"/>
    <x v="0"/>
  </r>
  <r>
    <x v="19"/>
    <x v="0"/>
    <x v="0"/>
  </r>
  <r>
    <x v="21"/>
    <x v="0"/>
    <x v="0"/>
  </r>
  <r>
    <x v="21"/>
    <x v="0"/>
    <x v="0"/>
  </r>
  <r>
    <x v="22"/>
    <x v="0"/>
    <x v="0"/>
  </r>
  <r>
    <x v="21"/>
    <x v="6"/>
    <x v="3"/>
  </r>
  <r>
    <x v="25"/>
    <x v="0"/>
    <x v="0"/>
  </r>
  <r>
    <x v="17"/>
    <x v="0"/>
    <x v="0"/>
  </r>
  <r>
    <x v="0"/>
    <x v="0"/>
    <x v="0"/>
  </r>
  <r>
    <x v="19"/>
    <x v="0"/>
    <x v="0"/>
  </r>
  <r>
    <x v="17"/>
    <x v="0"/>
    <x v="0"/>
  </r>
  <r>
    <x v="19"/>
    <x v="4"/>
    <x v="2"/>
  </r>
  <r>
    <x v="14"/>
    <x v="0"/>
    <x v="0"/>
  </r>
  <r>
    <x v="12"/>
    <x v="5"/>
    <x v="1"/>
  </r>
  <r>
    <x v="21"/>
    <x v="2"/>
    <x v="2"/>
  </r>
  <r>
    <x v="13"/>
    <x v="0"/>
    <x v="0"/>
  </r>
  <r>
    <x v="6"/>
    <x v="0"/>
    <x v="0"/>
  </r>
  <r>
    <x v="21"/>
    <x v="0"/>
    <x v="0"/>
  </r>
  <r>
    <x v="6"/>
    <x v="2"/>
    <x v="2"/>
  </r>
  <r>
    <x v="21"/>
    <x v="0"/>
    <x v="0"/>
  </r>
  <r>
    <x v="9"/>
    <x v="0"/>
    <x v="0"/>
  </r>
  <r>
    <x v="14"/>
    <x v="2"/>
    <x v="2"/>
  </r>
  <r>
    <x v="24"/>
    <x v="0"/>
    <x v="0"/>
  </r>
  <r>
    <x v="14"/>
    <x v="5"/>
    <x v="1"/>
  </r>
  <r>
    <x v="19"/>
    <x v="0"/>
    <x v="0"/>
  </r>
  <r>
    <x v="13"/>
    <x v="0"/>
    <x v="0"/>
  </r>
  <r>
    <x v="11"/>
    <x v="0"/>
    <x v="0"/>
  </r>
  <r>
    <x v="21"/>
    <x v="0"/>
    <x v="0"/>
  </r>
  <r>
    <x v="17"/>
    <x v="0"/>
    <x v="0"/>
  </r>
  <r>
    <x v="21"/>
    <x v="0"/>
    <x v="0"/>
  </r>
  <r>
    <x v="13"/>
    <x v="2"/>
    <x v="2"/>
  </r>
  <r>
    <x v="13"/>
    <x v="1"/>
    <x v="1"/>
  </r>
  <r>
    <x v="17"/>
    <x v="0"/>
    <x v="0"/>
  </r>
  <r>
    <x v="6"/>
    <x v="0"/>
    <x v="0"/>
  </r>
  <r>
    <x v="13"/>
    <x v="0"/>
    <x v="0"/>
  </r>
  <r>
    <x v="13"/>
    <x v="0"/>
    <x v="0"/>
  </r>
  <r>
    <x v="13"/>
    <x v="0"/>
    <x v="0"/>
  </r>
  <r>
    <x v="17"/>
    <x v="5"/>
    <x v="1"/>
  </r>
  <r>
    <x v="22"/>
    <x v="0"/>
    <x v="0"/>
  </r>
  <r>
    <x v="12"/>
    <x v="6"/>
    <x v="3"/>
  </r>
  <r>
    <x v="6"/>
    <x v="0"/>
    <x v="0"/>
  </r>
  <r>
    <x v="21"/>
    <x v="0"/>
    <x v="0"/>
  </r>
  <r>
    <x v="22"/>
    <x v="0"/>
    <x v="0"/>
  </r>
  <r>
    <x v="13"/>
    <x v="0"/>
    <x v="0"/>
  </r>
  <r>
    <x v="13"/>
    <x v="0"/>
    <x v="0"/>
  </r>
  <r>
    <x v="21"/>
    <x v="0"/>
    <x v="0"/>
  </r>
  <r>
    <x v="22"/>
    <x v="0"/>
    <x v="0"/>
  </r>
  <r>
    <x v="22"/>
    <x v="0"/>
    <x v="0"/>
  </r>
  <r>
    <x v="23"/>
    <x v="0"/>
    <x v="0"/>
  </r>
  <r>
    <x v="14"/>
    <x v="2"/>
    <x v="2"/>
  </r>
  <r>
    <x v="21"/>
    <x v="0"/>
    <x v="0"/>
  </r>
  <r>
    <x v="23"/>
    <x v="0"/>
    <x v="0"/>
  </r>
  <r>
    <x v="13"/>
    <x v="6"/>
    <x v="3"/>
  </r>
  <r>
    <x v="23"/>
    <x v="0"/>
    <x v="0"/>
  </r>
  <r>
    <x v="13"/>
    <x v="5"/>
    <x v="1"/>
  </r>
  <r>
    <x v="14"/>
    <x v="0"/>
    <x v="0"/>
  </r>
  <r>
    <x v="11"/>
    <x v="0"/>
    <x v="0"/>
  </r>
  <r>
    <x v="21"/>
    <x v="0"/>
    <x v="0"/>
  </r>
  <r>
    <x v="21"/>
    <x v="6"/>
    <x v="3"/>
  </r>
  <r>
    <x v="15"/>
    <x v="0"/>
    <x v="0"/>
  </r>
  <r>
    <x v="14"/>
    <x v="0"/>
    <x v="0"/>
  </r>
  <r>
    <x v="17"/>
    <x v="4"/>
    <x v="2"/>
  </r>
  <r>
    <x v="19"/>
    <x v="0"/>
    <x v="0"/>
  </r>
  <r>
    <x v="21"/>
    <x v="0"/>
    <x v="0"/>
  </r>
  <r>
    <x v="23"/>
    <x v="0"/>
    <x v="0"/>
  </r>
  <r>
    <x v="19"/>
    <x v="0"/>
    <x v="0"/>
  </r>
  <r>
    <x v="21"/>
    <x v="0"/>
    <x v="0"/>
  </r>
  <r>
    <x v="17"/>
    <x v="0"/>
    <x v="0"/>
  </r>
  <r>
    <x v="22"/>
    <x v="0"/>
    <x v="0"/>
  </r>
  <r>
    <x v="22"/>
    <x v="0"/>
    <x v="0"/>
  </r>
  <r>
    <x v="15"/>
    <x v="0"/>
    <x v="0"/>
  </r>
  <r>
    <x v="12"/>
    <x v="2"/>
    <x v="2"/>
  </r>
  <r>
    <x v="13"/>
    <x v="5"/>
    <x v="1"/>
  </r>
  <r>
    <x v="17"/>
    <x v="4"/>
    <x v="2"/>
  </r>
  <r>
    <x v="14"/>
    <x v="0"/>
    <x v="0"/>
  </r>
  <r>
    <x v="17"/>
    <x v="0"/>
    <x v="0"/>
  </r>
  <r>
    <x v="13"/>
    <x v="0"/>
    <x v="0"/>
  </r>
  <r>
    <x v="13"/>
    <x v="0"/>
    <x v="0"/>
  </r>
  <r>
    <x v="22"/>
    <x v="0"/>
    <x v="0"/>
  </r>
  <r>
    <x v="22"/>
    <x v="0"/>
    <x v="0"/>
  </r>
  <r>
    <x v="22"/>
    <x v="6"/>
    <x v="3"/>
  </r>
  <r>
    <x v="14"/>
    <x v="0"/>
    <x v="0"/>
  </r>
  <r>
    <x v="26"/>
    <x v="0"/>
    <x v="0"/>
  </r>
  <r>
    <x v="14"/>
    <x v="0"/>
    <x v="0"/>
  </r>
  <r>
    <x v="17"/>
    <x v="6"/>
    <x v="3"/>
  </r>
  <r>
    <x v="15"/>
    <x v="2"/>
    <x v="2"/>
  </r>
  <r>
    <x v="13"/>
    <x v="0"/>
    <x v="0"/>
  </r>
  <r>
    <x v="14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7">
  <r>
    <n v="25"/>
    <m/>
    <x v="0"/>
    <n v="12"/>
  </r>
  <r>
    <n v="41"/>
    <m/>
    <x v="0"/>
    <n v="20"/>
  </r>
  <r>
    <n v="18"/>
    <s v="Diabetes2"/>
    <x v="1"/>
    <n v="9"/>
  </r>
  <r>
    <n v="14"/>
    <s v="hypertension1"/>
    <x v="2"/>
    <n v="13"/>
  </r>
  <r>
    <n v="24"/>
    <s v="Diabetes2"/>
    <x v="1"/>
    <n v="12"/>
  </r>
  <r>
    <n v="31"/>
    <m/>
    <x v="0"/>
    <n v="9"/>
  </r>
  <r>
    <n v="15"/>
    <s v="Diabetes2"/>
    <x v="1"/>
    <n v="15"/>
  </r>
  <r>
    <n v="24"/>
    <m/>
    <x v="0"/>
    <n v="11"/>
  </r>
  <r>
    <n v="26"/>
    <s v="Diabetes2"/>
    <x v="1"/>
    <n v="9"/>
  </r>
  <r>
    <n v="20"/>
    <m/>
    <x v="0"/>
    <n v="4"/>
  </r>
  <r>
    <n v="21"/>
    <s v="hypertension1"/>
    <x v="2"/>
    <n v="10"/>
  </r>
  <r>
    <n v="27"/>
    <m/>
    <x v="0"/>
    <n v="22"/>
  </r>
  <r>
    <n v="17"/>
    <m/>
    <x v="0"/>
    <n v="10"/>
  </r>
  <r>
    <n v="21"/>
    <m/>
    <x v="0"/>
    <n v="10"/>
  </r>
  <r>
    <n v="16"/>
    <s v="hypertension3"/>
    <x v="2"/>
    <n v="16"/>
  </r>
  <r>
    <n v="9"/>
    <s v="hypertension2"/>
    <x v="2"/>
    <n v="4"/>
  </r>
  <r>
    <n v="18"/>
    <s v="Diabetes1"/>
    <x v="1"/>
    <n v="12"/>
  </r>
  <r>
    <n v="17"/>
    <s v="hypertension1"/>
    <x v="2"/>
    <n v="5"/>
  </r>
  <r>
    <n v="27"/>
    <m/>
    <x v="0"/>
    <n v="13"/>
  </r>
  <r>
    <n v="10"/>
    <m/>
    <x v="0"/>
    <n v="2"/>
  </r>
  <r>
    <n v="16"/>
    <s v="Diabetes1"/>
    <x v="1"/>
    <n v="10"/>
  </r>
  <r>
    <n v="9"/>
    <s v="Diabetes2"/>
    <x v="1"/>
    <n v="8"/>
  </r>
  <r>
    <n v="13"/>
    <s v="Diabetes1"/>
    <x v="1"/>
    <n v="6"/>
  </r>
  <r>
    <n v="23"/>
    <s v="Diabetes1"/>
    <x v="1"/>
    <n v="9"/>
  </r>
  <r>
    <n v="11"/>
    <s v="Diabetes2"/>
    <x v="1"/>
    <n v="11"/>
  </r>
  <r>
    <n v="16"/>
    <s v="hypertension1"/>
    <x v="2"/>
    <n v="9"/>
  </r>
  <r>
    <n v="22"/>
    <m/>
    <x v="0"/>
    <n v="10"/>
  </r>
  <r>
    <n v="15"/>
    <s v="Diabetes2"/>
    <x v="1"/>
    <n v="6"/>
  </r>
  <r>
    <n v="22"/>
    <s v="hypertension1"/>
    <x v="2"/>
    <n v="9"/>
  </r>
  <r>
    <n v="12"/>
    <m/>
    <x v="0"/>
    <n v="5"/>
  </r>
  <r>
    <n v="15"/>
    <s v="hypertension1"/>
    <x v="2"/>
    <n v="4"/>
  </r>
  <r>
    <n v="15"/>
    <s v="hypertension1"/>
    <x v="2"/>
    <n v="4"/>
  </r>
  <r>
    <n v="12"/>
    <s v="hypertension1"/>
    <x v="2"/>
    <n v="11"/>
  </r>
  <r>
    <n v="22"/>
    <m/>
    <x v="0"/>
    <n v="12"/>
  </r>
  <r>
    <n v="11"/>
    <s v="hypertension1"/>
    <x v="2"/>
    <n v="5"/>
  </r>
  <r>
    <n v="32"/>
    <m/>
    <x v="0"/>
    <n v="30"/>
  </r>
  <r>
    <n v="12"/>
    <s v="Diabetes2"/>
    <x v="1"/>
    <n v="5"/>
  </r>
  <r>
    <n v="16"/>
    <s v="hypertension3"/>
    <x v="2"/>
    <n v="5"/>
  </r>
  <r>
    <n v="10"/>
    <s v="hypertension2"/>
    <x v="2"/>
    <n v="1"/>
  </r>
  <r>
    <n v="13"/>
    <m/>
    <x v="0"/>
    <n v="4"/>
  </r>
  <r>
    <n v="8"/>
    <m/>
    <x v="0"/>
    <n v="1"/>
  </r>
  <r>
    <n v="13"/>
    <s v="hypertension3"/>
    <x v="2"/>
    <n v="6"/>
  </r>
  <r>
    <n v="12"/>
    <s v="hypertension2"/>
    <x v="2"/>
    <n v="2"/>
  </r>
  <r>
    <n v="14"/>
    <m/>
    <x v="0"/>
    <n v="3"/>
  </r>
  <r>
    <n v="11"/>
    <m/>
    <x v="0"/>
    <n v="2"/>
  </r>
  <r>
    <n v="11"/>
    <s v="hypertension1"/>
    <x v="2"/>
    <n v="4"/>
  </r>
  <r>
    <n v="8"/>
    <m/>
    <x v="0"/>
    <n v="2"/>
  </r>
  <r>
    <n v="9"/>
    <s v="hypertension1"/>
    <x v="2"/>
    <n v="2"/>
  </r>
  <r>
    <n v="8"/>
    <s v="hypertension3"/>
    <x v="2"/>
    <n v="2"/>
  </r>
  <r>
    <n v="15"/>
    <m/>
    <x v="0"/>
    <n v="6"/>
  </r>
  <r>
    <n v="8"/>
    <m/>
    <x v="0"/>
    <n v="1"/>
  </r>
  <r>
    <n v="14"/>
    <s v="hypertension2"/>
    <x v="2"/>
    <n v="2"/>
  </r>
  <r>
    <n v="9"/>
    <s v="hypertension1"/>
    <x v="2"/>
    <n v="2"/>
  </r>
  <r>
    <n v="9"/>
    <s v="hypertension2"/>
    <x v="2"/>
    <n v="2"/>
  </r>
  <r>
    <n v="9"/>
    <s v="hypertension3"/>
    <x v="2"/>
    <n v="2"/>
  </r>
  <r>
    <n v="9"/>
    <s v="hypertension1"/>
    <x v="2"/>
    <n v="2"/>
  </r>
  <r>
    <n v="7"/>
    <m/>
    <x v="0"/>
    <n v="1"/>
  </r>
  <r>
    <n v="13"/>
    <s v="other"/>
    <x v="3"/>
    <n v="3"/>
  </r>
  <r>
    <n v="6"/>
    <m/>
    <x v="0"/>
    <n v="2"/>
  </r>
  <r>
    <n v="9"/>
    <m/>
    <x v="0"/>
    <n v="1"/>
  </r>
  <r>
    <n v="7"/>
    <m/>
    <x v="0"/>
    <n v="3"/>
  </r>
  <r>
    <n v="10"/>
    <m/>
    <x v="0"/>
    <n v="2"/>
  </r>
  <r>
    <n v="9"/>
    <m/>
    <x v="0"/>
    <n v="1"/>
  </r>
  <r>
    <n v="9"/>
    <m/>
    <x v="0"/>
    <n v="1"/>
  </r>
  <r>
    <n v="8"/>
    <m/>
    <x v="0"/>
    <n v="1"/>
  </r>
  <r>
    <n v="7"/>
    <m/>
    <x v="0"/>
    <n v="1"/>
  </r>
  <r>
    <n v="8"/>
    <m/>
    <x v="0"/>
    <n v="1"/>
  </r>
  <r>
    <n v="6"/>
    <m/>
    <x v="0"/>
    <n v="1"/>
  </r>
  <r>
    <n v="9"/>
    <m/>
    <x v="0"/>
    <n v="1"/>
  </r>
  <r>
    <n v="6"/>
    <m/>
    <x v="0"/>
    <n v="1"/>
  </r>
  <r>
    <n v="7"/>
    <m/>
    <x v="0"/>
    <n v="1"/>
  </r>
  <r>
    <n v="7"/>
    <m/>
    <x v="0"/>
    <n v="1"/>
  </r>
  <r>
    <n v="7"/>
    <m/>
    <x v="0"/>
    <n v="3"/>
  </r>
  <r>
    <n v="10"/>
    <m/>
    <x v="0"/>
    <n v="2"/>
  </r>
  <r>
    <n v="9"/>
    <m/>
    <x v="0"/>
    <n v="1"/>
  </r>
  <r>
    <n v="7"/>
    <m/>
    <x v="0"/>
    <n v="1"/>
  </r>
  <r>
    <n v="8"/>
    <m/>
    <x v="0"/>
    <n v="1"/>
  </r>
  <r>
    <n v="9"/>
    <m/>
    <x v="0"/>
    <n v="1"/>
  </r>
  <r>
    <n v="6"/>
    <m/>
    <x v="0"/>
    <n v="1"/>
  </r>
  <r>
    <n v="7"/>
    <m/>
    <x v="0"/>
    <n v="1"/>
  </r>
  <r>
    <n v="7"/>
    <m/>
    <x v="0"/>
    <n v="1"/>
  </r>
  <r>
    <n v="12"/>
    <s v="hypertension1"/>
    <x v="2"/>
    <n v="4"/>
  </r>
  <r>
    <n v="10"/>
    <m/>
    <x v="0"/>
    <n v="3"/>
  </r>
  <r>
    <n v="19"/>
    <m/>
    <x v="0"/>
    <n v="5"/>
  </r>
  <r>
    <n v="23"/>
    <m/>
    <x v="0"/>
    <n v="4"/>
  </r>
  <r>
    <n v="13"/>
    <m/>
    <x v="0"/>
    <n v="2"/>
  </r>
  <r>
    <n v="27"/>
    <m/>
    <x v="0"/>
    <n v="12"/>
  </r>
  <r>
    <n v="15"/>
    <m/>
    <x v="0"/>
    <n v="5"/>
  </r>
  <r>
    <n v="12"/>
    <m/>
    <x v="0"/>
    <n v="2"/>
  </r>
  <r>
    <n v="18"/>
    <m/>
    <x v="0"/>
    <n v="1"/>
  </r>
  <r>
    <n v="19"/>
    <m/>
    <x v="0"/>
    <n v="2"/>
  </r>
  <r>
    <n v="12"/>
    <s v="other"/>
    <x v="3"/>
    <n v="3"/>
  </r>
  <r>
    <n v="18"/>
    <m/>
    <x v="0"/>
    <n v="15"/>
  </r>
  <r>
    <n v="8"/>
    <m/>
    <x v="0"/>
    <n v="2"/>
  </r>
  <r>
    <n v="8"/>
    <m/>
    <x v="0"/>
    <n v="4"/>
  </r>
  <r>
    <n v="19"/>
    <s v="hypertension1"/>
    <x v="2"/>
    <n v="1"/>
  </r>
  <r>
    <n v="14"/>
    <m/>
    <x v="0"/>
    <n v="4"/>
  </r>
  <r>
    <n v="20"/>
    <m/>
    <x v="0"/>
    <n v="3"/>
  </r>
  <r>
    <n v="9"/>
    <s v="hypertension1"/>
    <x v="2"/>
    <n v="2"/>
  </r>
  <r>
    <n v="14"/>
    <m/>
    <x v="0"/>
    <n v="4"/>
  </r>
  <r>
    <n v="18"/>
    <s v="other"/>
    <x v="3"/>
    <n v="2"/>
  </r>
  <r>
    <n v="10"/>
    <m/>
    <x v="0"/>
    <n v="2"/>
  </r>
  <r>
    <n v="15"/>
    <m/>
    <x v="0"/>
    <n v="4"/>
  </r>
  <r>
    <n v="11"/>
    <s v="other"/>
    <x v="3"/>
    <n v="2"/>
  </r>
  <r>
    <n v="11"/>
    <m/>
    <x v="0"/>
    <n v="1"/>
  </r>
  <r>
    <n v="7"/>
    <m/>
    <x v="0"/>
    <n v="3"/>
  </r>
  <r>
    <n v="6"/>
    <m/>
    <x v="0"/>
    <n v="2"/>
  </r>
  <r>
    <n v="10"/>
    <m/>
    <x v="0"/>
    <n v="1"/>
  </r>
  <r>
    <n v="8"/>
    <s v="other"/>
    <x v="3"/>
    <n v="1"/>
  </r>
  <r>
    <n v="9"/>
    <m/>
    <x v="0"/>
    <n v="2"/>
  </r>
  <r>
    <n v="6"/>
    <m/>
    <x v="0"/>
    <n v="5"/>
  </r>
  <r>
    <n v="9"/>
    <m/>
    <x v="0"/>
    <n v="2"/>
  </r>
  <r>
    <n v="7"/>
    <s v="hypertension2"/>
    <x v="2"/>
    <n v="2"/>
  </r>
  <r>
    <n v="12"/>
    <m/>
    <x v="0"/>
    <n v="3"/>
  </r>
  <r>
    <n v="8"/>
    <m/>
    <x v="0"/>
    <n v="1"/>
  </r>
  <r>
    <n v="12"/>
    <m/>
    <x v="0"/>
    <n v="2"/>
  </r>
  <r>
    <n v="11"/>
    <m/>
    <x v="0"/>
    <n v="3"/>
  </r>
  <r>
    <n v="13"/>
    <m/>
    <x v="0"/>
    <n v="3"/>
  </r>
  <r>
    <n v="7"/>
    <s v="hypertension2"/>
    <x v="2"/>
    <n v="3"/>
  </r>
  <r>
    <n v="11"/>
    <m/>
    <x v="0"/>
    <n v="1"/>
  </r>
  <r>
    <n v="14"/>
    <m/>
    <x v="0"/>
    <n v="1"/>
  </r>
  <r>
    <n v="9"/>
    <m/>
    <x v="0"/>
    <n v="3"/>
  </r>
  <r>
    <n v="10"/>
    <m/>
    <x v="0"/>
    <n v="2"/>
  </r>
  <r>
    <n v="6"/>
    <m/>
    <x v="0"/>
    <n v="1"/>
  </r>
  <r>
    <n v="8"/>
    <m/>
    <x v="0"/>
    <n v="2"/>
  </r>
  <r>
    <n v="15"/>
    <m/>
    <x v="0"/>
    <n v="2"/>
  </r>
  <r>
    <n v="9"/>
    <m/>
    <x v="0"/>
    <n v="3"/>
  </r>
  <r>
    <n v="11"/>
    <m/>
    <x v="0"/>
    <n v="1"/>
  </r>
  <r>
    <n v="7"/>
    <m/>
    <x v="0"/>
    <n v="1"/>
  </r>
  <r>
    <n v="9"/>
    <s v="hypertension2"/>
    <x v="2"/>
    <n v="1"/>
  </r>
  <r>
    <n v="8"/>
    <m/>
    <x v="0"/>
    <n v="2"/>
  </r>
  <r>
    <n v="8"/>
    <s v="other"/>
    <x v="3"/>
    <n v="2"/>
  </r>
  <r>
    <n v="9"/>
    <s v="hypertension2"/>
    <x v="2"/>
    <n v="1"/>
  </r>
  <r>
    <n v="8"/>
    <m/>
    <x v="0"/>
    <n v="1"/>
  </r>
  <r>
    <n v="11"/>
    <m/>
    <x v="0"/>
    <n v="2"/>
  </r>
  <r>
    <n v="10"/>
    <m/>
    <x v="0"/>
    <n v="1"/>
  </r>
  <r>
    <n v="7"/>
    <s v="Diabetes1"/>
    <x v="1"/>
    <n v="1"/>
  </r>
  <r>
    <n v="10"/>
    <s v="hypertension2"/>
    <x v="2"/>
    <n v="1"/>
  </r>
  <r>
    <n v="7"/>
    <m/>
    <x v="0"/>
    <n v="2"/>
  </r>
  <r>
    <n v="7"/>
    <m/>
    <x v="0"/>
    <n v="1"/>
  </r>
  <r>
    <n v="7"/>
    <s v="other"/>
    <x v="3"/>
    <n v="2"/>
  </r>
  <r>
    <n v="13"/>
    <m/>
    <x v="0"/>
    <n v="1"/>
  </r>
  <r>
    <n v="12"/>
    <m/>
    <x v="0"/>
    <n v="2"/>
  </r>
  <r>
    <n v="9"/>
    <m/>
    <x v="0"/>
    <n v="1"/>
  </r>
  <r>
    <n v="6"/>
    <m/>
    <x v="0"/>
    <n v="0"/>
  </r>
  <r>
    <n v="8"/>
    <m/>
    <x v="0"/>
    <n v="1"/>
  </r>
  <r>
    <n v="7"/>
    <m/>
    <x v="0"/>
    <n v="1"/>
  </r>
  <r>
    <n v="12"/>
    <m/>
    <x v="0"/>
    <n v="1"/>
  </r>
  <r>
    <n v="9"/>
    <m/>
    <x v="0"/>
    <n v="1"/>
  </r>
  <r>
    <n v="7"/>
    <m/>
    <x v="0"/>
    <n v="1"/>
  </r>
  <r>
    <n v="12"/>
    <m/>
    <x v="0"/>
    <n v="1"/>
  </r>
  <r>
    <n v="8"/>
    <m/>
    <x v="0"/>
    <n v="1"/>
  </r>
  <r>
    <n v="8"/>
    <m/>
    <x v="0"/>
    <n v="1"/>
  </r>
  <r>
    <n v="7"/>
    <m/>
    <x v="0"/>
    <n v="1"/>
  </r>
  <r>
    <n v="8"/>
    <s v="other"/>
    <x v="3"/>
    <n v="2"/>
  </r>
  <r>
    <n v="3"/>
    <m/>
    <x v="0"/>
    <n v="0"/>
  </r>
  <r>
    <n v="11"/>
    <m/>
    <x v="0"/>
    <n v="2"/>
  </r>
  <r>
    <n v="25"/>
    <m/>
    <x v="0"/>
    <n v="6"/>
  </r>
  <r>
    <n v="12"/>
    <m/>
    <x v="0"/>
    <n v="3"/>
  </r>
  <r>
    <n v="11"/>
    <m/>
    <x v="0"/>
    <n v="2"/>
  </r>
  <r>
    <n v="12"/>
    <s v="hypertension2"/>
    <x v="2"/>
    <n v="6"/>
  </r>
  <r>
    <n v="10"/>
    <m/>
    <x v="0"/>
    <n v="2"/>
  </r>
  <r>
    <n v="16"/>
    <s v="Diabetes1"/>
    <x v="1"/>
    <n v="8"/>
  </r>
  <r>
    <n v="8"/>
    <s v="hypertension1"/>
    <x v="2"/>
    <n v="3"/>
  </r>
  <r>
    <n v="9"/>
    <m/>
    <x v="0"/>
    <n v="2"/>
  </r>
  <r>
    <n v="15"/>
    <m/>
    <x v="0"/>
    <n v="3"/>
  </r>
  <r>
    <n v="8"/>
    <m/>
    <x v="0"/>
    <n v="1"/>
  </r>
  <r>
    <n v="15"/>
    <s v="hypertension1"/>
    <x v="2"/>
    <n v="8"/>
  </r>
  <r>
    <n v="8"/>
    <m/>
    <x v="0"/>
    <n v="2"/>
  </r>
  <r>
    <n v="21"/>
    <m/>
    <x v="0"/>
    <n v="1"/>
  </r>
  <r>
    <n v="10"/>
    <s v="hypertension1"/>
    <x v="2"/>
    <n v="6"/>
  </r>
  <r>
    <n v="19"/>
    <m/>
    <x v="0"/>
    <n v="5"/>
  </r>
  <r>
    <n v="10"/>
    <s v="Diabetes1"/>
    <x v="1"/>
    <n v="1"/>
  </r>
  <r>
    <n v="12"/>
    <m/>
    <x v="0"/>
    <n v="3"/>
  </r>
  <r>
    <n v="9"/>
    <m/>
    <x v="0"/>
    <n v="3"/>
  </r>
  <r>
    <n v="17"/>
    <m/>
    <x v="0"/>
    <n v="3"/>
  </r>
  <r>
    <n v="8"/>
    <m/>
    <x v="0"/>
    <n v="1"/>
  </r>
  <r>
    <n v="11"/>
    <m/>
    <x v="0"/>
    <n v="1"/>
  </r>
  <r>
    <n v="8"/>
    <m/>
    <x v="0"/>
    <n v="3"/>
  </r>
  <r>
    <n v="9"/>
    <s v="hypertension1"/>
    <x v="2"/>
    <n v="4"/>
  </r>
  <r>
    <n v="9"/>
    <s v="Diabetes2"/>
    <x v="1"/>
    <n v="4"/>
  </r>
  <r>
    <n v="11"/>
    <m/>
    <x v="0"/>
    <n v="1"/>
  </r>
  <r>
    <n v="15"/>
    <m/>
    <x v="0"/>
    <n v="1"/>
  </r>
  <r>
    <n v="9"/>
    <m/>
    <x v="0"/>
    <n v="2"/>
  </r>
  <r>
    <n v="9"/>
    <m/>
    <x v="0"/>
    <n v="1"/>
  </r>
  <r>
    <n v="9"/>
    <m/>
    <x v="0"/>
    <n v="2"/>
  </r>
  <r>
    <n v="11"/>
    <s v="Diabetes1"/>
    <x v="1"/>
    <n v="1"/>
  </r>
  <r>
    <n v="7"/>
    <m/>
    <x v="0"/>
    <n v="1"/>
  </r>
  <r>
    <n v="16"/>
    <s v="other"/>
    <x v="3"/>
    <n v="2"/>
  </r>
  <r>
    <n v="15"/>
    <m/>
    <x v="0"/>
    <n v="5"/>
  </r>
  <r>
    <n v="8"/>
    <m/>
    <x v="0"/>
    <n v="3"/>
  </r>
  <r>
    <n v="7"/>
    <m/>
    <x v="0"/>
    <n v="2"/>
  </r>
  <r>
    <n v="9"/>
    <m/>
    <x v="0"/>
    <n v="1"/>
  </r>
  <r>
    <n v="9"/>
    <m/>
    <x v="0"/>
    <n v="2"/>
  </r>
  <r>
    <n v="8"/>
    <m/>
    <x v="0"/>
    <n v="1"/>
  </r>
  <r>
    <n v="7"/>
    <m/>
    <x v="0"/>
    <n v="2"/>
  </r>
  <r>
    <n v="7"/>
    <m/>
    <x v="0"/>
    <n v="2"/>
  </r>
  <r>
    <n v="6"/>
    <m/>
    <x v="0"/>
    <n v="1"/>
  </r>
  <r>
    <n v="10"/>
    <s v="hypertension1"/>
    <x v="2"/>
    <n v="1"/>
  </r>
  <r>
    <n v="8"/>
    <m/>
    <x v="0"/>
    <n v="2"/>
  </r>
  <r>
    <n v="6"/>
    <m/>
    <x v="0"/>
    <n v="1"/>
  </r>
  <r>
    <n v="9"/>
    <s v="other"/>
    <x v="3"/>
    <n v="2"/>
  </r>
  <r>
    <n v="6"/>
    <m/>
    <x v="0"/>
    <n v="1"/>
  </r>
  <r>
    <n v="9"/>
    <s v="Diabetes1"/>
    <x v="1"/>
    <n v="5"/>
  </r>
  <r>
    <n v="10"/>
    <m/>
    <x v="0"/>
    <n v="2"/>
  </r>
  <r>
    <n v="17"/>
    <m/>
    <x v="0"/>
    <n v="3"/>
  </r>
  <r>
    <n v="8"/>
    <m/>
    <x v="0"/>
    <n v="2"/>
  </r>
  <r>
    <n v="8"/>
    <s v="other"/>
    <x v="3"/>
    <n v="1"/>
  </r>
  <r>
    <n v="13"/>
    <m/>
    <x v="0"/>
    <n v="3"/>
  </r>
  <r>
    <n v="10"/>
    <m/>
    <x v="0"/>
    <n v="3"/>
  </r>
  <r>
    <n v="11"/>
    <s v="hypertension2"/>
    <x v="2"/>
    <n v="1"/>
  </r>
  <r>
    <n v="12"/>
    <m/>
    <x v="0"/>
    <n v="2"/>
  </r>
  <r>
    <n v="8"/>
    <m/>
    <x v="0"/>
    <n v="2"/>
  </r>
  <r>
    <n v="6"/>
    <m/>
    <x v="0"/>
    <n v="3"/>
  </r>
  <r>
    <n v="12"/>
    <m/>
    <x v="0"/>
    <n v="3"/>
  </r>
  <r>
    <n v="8"/>
    <m/>
    <x v="0"/>
    <n v="1"/>
  </r>
  <r>
    <n v="11"/>
    <m/>
    <x v="0"/>
    <n v="5"/>
  </r>
  <r>
    <n v="7"/>
    <m/>
    <x v="0"/>
    <n v="2"/>
  </r>
  <r>
    <n v="7"/>
    <m/>
    <x v="0"/>
    <n v="2"/>
  </r>
  <r>
    <n v="13"/>
    <m/>
    <x v="0"/>
    <n v="1"/>
  </r>
  <r>
    <n v="16"/>
    <s v="hypertension1"/>
    <x v="2"/>
    <n v="0"/>
  </r>
  <r>
    <n v="9"/>
    <s v="Diabetes1"/>
    <x v="1"/>
    <n v="3"/>
  </r>
  <r>
    <n v="11"/>
    <s v="hypertension2"/>
    <x v="2"/>
    <n v="5"/>
  </r>
  <r>
    <n v="10"/>
    <m/>
    <x v="0"/>
    <n v="2"/>
  </r>
  <r>
    <n v="11"/>
    <m/>
    <x v="0"/>
    <n v="2"/>
  </r>
  <r>
    <n v="9"/>
    <m/>
    <x v="0"/>
    <n v="2"/>
  </r>
  <r>
    <n v="9"/>
    <m/>
    <x v="0"/>
    <n v="1"/>
  </r>
  <r>
    <n v="7"/>
    <m/>
    <x v="0"/>
    <n v="2"/>
  </r>
  <r>
    <n v="7"/>
    <m/>
    <x v="0"/>
    <n v="2"/>
  </r>
  <r>
    <n v="7"/>
    <s v="other"/>
    <x v="3"/>
    <n v="1"/>
  </r>
  <r>
    <n v="10"/>
    <m/>
    <x v="0"/>
    <n v="4"/>
  </r>
  <r>
    <n v="5"/>
    <m/>
    <x v="0"/>
    <n v="3"/>
  </r>
  <r>
    <n v="10"/>
    <m/>
    <x v="0"/>
    <n v="3"/>
  </r>
  <r>
    <n v="11"/>
    <s v="other"/>
    <x v="3"/>
    <n v="2"/>
  </r>
  <r>
    <n v="13"/>
    <s v="hypertension1"/>
    <x v="2"/>
    <n v="5"/>
  </r>
  <r>
    <n v="9"/>
    <m/>
    <x v="0"/>
    <n v="6"/>
  </r>
  <r>
    <n v="10"/>
    <m/>
    <x v="0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BF91E2-E1FD-F840-8BEF-66352FFB91EF}" name="PivotTable1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32" firstHeaderRow="1" firstDataRow="2" firstDataCol="1"/>
  <pivotFields count="3">
    <pivotField axis="axisRow" showAll="0">
      <items count="28">
        <item x="25"/>
        <item x="26"/>
        <item x="23"/>
        <item x="22"/>
        <item x="21"/>
        <item x="13"/>
        <item x="14"/>
        <item x="17"/>
        <item x="19"/>
        <item x="15"/>
        <item x="3"/>
        <item x="6"/>
        <item x="12"/>
        <item x="11"/>
        <item x="2"/>
        <item x="24"/>
        <item x="8"/>
        <item x="9"/>
        <item x="18"/>
        <item x="16"/>
        <item x="4"/>
        <item x="0"/>
        <item x="7"/>
        <item x="10"/>
        <item x="5"/>
        <item x="20"/>
        <item x="1"/>
        <item t="default"/>
      </items>
    </pivotField>
    <pivotField showAll="0">
      <items count="8">
        <item x="5"/>
        <item x="1"/>
        <item x="2"/>
        <item x="4"/>
        <item x="3"/>
        <item x="6"/>
        <item x="0"/>
        <item t="default"/>
      </items>
    </pivotField>
    <pivotField axis="axisCol" showAll="0">
      <items count="5">
        <item x="1"/>
        <item x="2"/>
        <item x="0"/>
        <item x="3"/>
        <item t="default"/>
      </items>
    </pivotField>
  </pivotFields>
  <rowFields count="1">
    <field x="0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B5AC4F-9DBC-E64D-9318-FCCE357A2DE7}" name="PivotTable2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32" firstHeaderRow="1" firstDataRow="2" firstDataCol="1"/>
  <pivotFields count="3">
    <pivotField axis="axisRow" dataField="1" showAll="0">
      <items count="28">
        <item x="25"/>
        <item x="26"/>
        <item x="23"/>
        <item x="22"/>
        <item x="21"/>
        <item x="13"/>
        <item x="14"/>
        <item x="17"/>
        <item x="19"/>
        <item x="15"/>
        <item x="3"/>
        <item x="6"/>
        <item x="12"/>
        <item x="11"/>
        <item x="2"/>
        <item x="24"/>
        <item x="8"/>
        <item x="9"/>
        <item x="18"/>
        <item x="16"/>
        <item x="4"/>
        <item x="0"/>
        <item x="7"/>
        <item x="10"/>
        <item x="5"/>
        <item x="20"/>
        <item x="1"/>
        <item t="default"/>
      </items>
    </pivotField>
    <pivotField showAll="0">
      <items count="8">
        <item x="5"/>
        <item x="1"/>
        <item x="2"/>
        <item x="4"/>
        <item x="3"/>
        <item x="6"/>
        <item x="0"/>
        <item t="default"/>
      </items>
    </pivotField>
    <pivotField axis="axisCol" showAll="0">
      <items count="5">
        <item x="1"/>
        <item x="2"/>
        <item x="0"/>
        <item x="3"/>
        <item t="default"/>
      </items>
    </pivotField>
  </pivotFields>
  <rowFields count="1">
    <field x="0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Sum of TOTAL LENGTH OF STAY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0636AC-6AB9-2F4A-9519-14ECDC07BD8B}" name="PivotTable1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2:B7" firstHeaderRow="1" firstDataRow="1" firstDataCol="1"/>
  <pivotFields count="3">
    <pivotField dataField="1" showAll="0"/>
    <pivotField showAll="0"/>
    <pivotField axis="axisRow" showAll="0" sortType="descending">
      <items count="5">
        <item x="1"/>
        <item x="2"/>
        <item x="0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2"/>
  </rowFields>
  <rowItems count="5">
    <i>
      <x v="2"/>
    </i>
    <i>
      <x v="1"/>
    </i>
    <i>
      <x/>
    </i>
    <i>
      <x v="3"/>
    </i>
    <i t="grand">
      <x/>
    </i>
  </rowItems>
  <colItems count="1">
    <i/>
  </colItems>
  <dataFields count="1">
    <dataField name="Sum of TOTAL LENGTH OF STAY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6BEDB2-F847-4142-B897-9949E8537428}" name="PivotTable3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B7" firstHeaderRow="1" firstDataRow="1" firstDataCol="1"/>
  <pivotFields count="4">
    <pivotField showAll="0"/>
    <pivotField showAll="0"/>
    <pivotField axis="axisRow" showAll="0" sortType="descending">
      <items count="5">
        <item x="1"/>
        <item x="2"/>
        <item x="0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2"/>
  </rowFields>
  <rowItems count="5">
    <i>
      <x v="2"/>
    </i>
    <i>
      <x v="1"/>
    </i>
    <i>
      <x/>
    </i>
    <i>
      <x v="3"/>
    </i>
    <i t="grand">
      <x/>
    </i>
  </rowItems>
  <colItems count="1">
    <i/>
  </colItems>
  <dataFields count="1">
    <dataField name="Sum of LENGTH OF STAY - ICU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96CF20-25BC-ED46-8352-E7A44F8A11E2}" name="Table2" displayName="Table2" ref="A10:D15" totalsRowShown="0">
  <autoFilter ref="A10:D15" xr:uid="{3396CF20-25BC-ED46-8352-E7A44F8A11E2}"/>
  <tableColumns count="4">
    <tableColumn id="1" xr3:uid="{B9B39BAF-4AA1-7545-B7F5-D7E07E373AFF}" name="Category" dataDxfId="2"/>
    <tableColumn id="2" xr3:uid="{7D76B78C-70E6-6141-BF02-7546D50E728C}" name="Count"/>
    <tableColumn id="3" xr3:uid="{EED278C9-FF99-9C48-980C-C798107A2D72}" name="Average stay"/>
    <tableColumn id="4" xr3:uid="{6212C695-6441-7A44-A8E9-39E45BE3A614}" name="Sum of TOTAL LENGTH OF STA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6E4984-0B80-9D4D-96A8-249F745DF7BA}" name="Table3" displayName="Table3" ref="A10:C14" totalsRowShown="0" tableBorderDxfId="1">
  <autoFilter ref="A10:C14" xr:uid="{AA6E4984-0B80-9D4D-96A8-249F745DF7BA}"/>
  <tableColumns count="3">
    <tableColumn id="1" xr3:uid="{42812C76-3BF4-174D-99B5-DDAB4F0F50F8}" name="Category"/>
    <tableColumn id="2" xr3:uid="{F8C1A5F6-DD41-6547-A720-F2EEF40011F0}" name="Count"/>
    <tableColumn id="3" xr3:uid="{591E5098-82D7-5348-9205-853FCC219F14}" name="AVER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60"/>
  <sheetViews>
    <sheetView workbookViewId="0">
      <selection activeCell="B3" sqref="B3"/>
    </sheetView>
  </sheetViews>
  <sheetFormatPr baseColWidth="10" defaultColWidth="8.83203125" defaultRowHeight="15"/>
  <cols>
    <col min="1" max="1" width="36.5" bestFit="1" customWidth="1"/>
    <col min="2" max="2" width="68.1640625" bestFit="1" customWidth="1"/>
    <col min="5" max="5" width="25.6640625" customWidth="1"/>
    <col min="6" max="6" width="21" customWidth="1"/>
  </cols>
  <sheetData>
    <row r="2" spans="1:2">
      <c r="B2" t="s">
        <v>108</v>
      </c>
    </row>
    <row r="3" spans="1:2">
      <c r="B3" t="s">
        <v>49</v>
      </c>
    </row>
    <row r="4" spans="1:2">
      <c r="B4" t="s">
        <v>52</v>
      </c>
    </row>
    <row r="6" spans="1:2" ht="16" thickBot="1"/>
    <row r="7" spans="1:2" ht="20" thickBot="1">
      <c r="A7" s="27" t="s">
        <v>50</v>
      </c>
      <c r="B7" s="28" t="s">
        <v>51</v>
      </c>
    </row>
    <row r="8" spans="1:2">
      <c r="A8" s="33" t="s">
        <v>1</v>
      </c>
      <c r="B8" s="26" t="s">
        <v>53</v>
      </c>
    </row>
    <row r="9" spans="1:2">
      <c r="A9" s="45" t="s">
        <v>2</v>
      </c>
      <c r="B9" s="24" t="s">
        <v>81</v>
      </c>
    </row>
    <row r="10" spans="1:2">
      <c r="A10" s="45"/>
      <c r="B10" s="29" t="s">
        <v>48</v>
      </c>
    </row>
    <row r="11" spans="1:2">
      <c r="A11" s="45"/>
      <c r="B11" s="29" t="s">
        <v>63</v>
      </c>
    </row>
    <row r="12" spans="1:2">
      <c r="A12" s="45" t="s">
        <v>3</v>
      </c>
      <c r="B12" s="24" t="s">
        <v>80</v>
      </c>
    </row>
    <row r="13" spans="1:2">
      <c r="A13" s="45"/>
      <c r="B13" s="29" t="s">
        <v>61</v>
      </c>
    </row>
    <row r="14" spans="1:2">
      <c r="A14" s="45"/>
      <c r="B14" s="29" t="s">
        <v>62</v>
      </c>
    </row>
    <row r="15" spans="1:2">
      <c r="A15" s="45" t="s">
        <v>102</v>
      </c>
      <c r="B15" s="24" t="s">
        <v>86</v>
      </c>
    </row>
    <row r="16" spans="1:2">
      <c r="A16" s="45"/>
      <c r="B16" s="29" t="s">
        <v>41</v>
      </c>
    </row>
    <row r="17" spans="1:2">
      <c r="A17" s="45"/>
      <c r="B17" s="29" t="s">
        <v>20</v>
      </c>
    </row>
    <row r="18" spans="1:2">
      <c r="A18" s="45"/>
      <c r="B18" s="29" t="s">
        <v>32</v>
      </c>
    </row>
    <row r="19" spans="1:2">
      <c r="A19" s="45"/>
      <c r="B19" s="29" t="s">
        <v>21</v>
      </c>
    </row>
    <row r="20" spans="1:2">
      <c r="A20" s="45"/>
      <c r="B20" s="29" t="s">
        <v>44</v>
      </c>
    </row>
    <row r="21" spans="1:2">
      <c r="A21" s="45"/>
      <c r="B21" s="29" t="s">
        <v>42</v>
      </c>
    </row>
    <row r="22" spans="1:2">
      <c r="A22" s="45"/>
      <c r="B22" s="29" t="s">
        <v>16</v>
      </c>
    </row>
    <row r="23" spans="1:2">
      <c r="A23" s="45"/>
      <c r="B23" s="29" t="s">
        <v>33</v>
      </c>
    </row>
    <row r="24" spans="1:2">
      <c r="A24" s="45"/>
      <c r="B24" s="29" t="s">
        <v>45</v>
      </c>
    </row>
    <row r="25" spans="1:2">
      <c r="A25" s="45"/>
      <c r="B25" s="29" t="s">
        <v>37</v>
      </c>
    </row>
    <row r="26" spans="1:2">
      <c r="A26" s="45"/>
      <c r="B26" s="29" t="s">
        <v>40</v>
      </c>
    </row>
    <row r="27" spans="1:2">
      <c r="A27" s="45"/>
      <c r="B27" s="29" t="s">
        <v>43</v>
      </c>
    </row>
    <row r="28" spans="1:2">
      <c r="A28" s="45"/>
      <c r="B28" s="29" t="s">
        <v>27</v>
      </c>
    </row>
    <row r="29" spans="1:2">
      <c r="A29" s="31" t="s">
        <v>4</v>
      </c>
      <c r="B29" s="24" t="s">
        <v>54</v>
      </c>
    </row>
    <row r="30" spans="1:2">
      <c r="A30" s="31" t="s">
        <v>5</v>
      </c>
      <c r="B30" s="24" t="s">
        <v>55</v>
      </c>
    </row>
    <row r="31" spans="1:2">
      <c r="A31" s="31" t="s">
        <v>6</v>
      </c>
      <c r="B31" s="24" t="s">
        <v>56</v>
      </c>
    </row>
    <row r="32" spans="1:2">
      <c r="A32" s="31" t="s">
        <v>103</v>
      </c>
      <c r="B32" s="24" t="s">
        <v>100</v>
      </c>
    </row>
    <row r="33" spans="1:2">
      <c r="A33" s="31" t="s">
        <v>92</v>
      </c>
      <c r="B33" s="24" t="s">
        <v>101</v>
      </c>
    </row>
    <row r="34" spans="1:2">
      <c r="A34" s="31" t="s">
        <v>7</v>
      </c>
      <c r="B34" s="24" t="s">
        <v>57</v>
      </c>
    </row>
    <row r="35" spans="1:2">
      <c r="A35" s="45" t="s">
        <v>93</v>
      </c>
      <c r="B35" s="24" t="s">
        <v>82</v>
      </c>
    </row>
    <row r="36" spans="1:2">
      <c r="A36" s="45"/>
      <c r="B36" s="29" t="s">
        <v>64</v>
      </c>
    </row>
    <row r="37" spans="1:2">
      <c r="A37" s="45"/>
      <c r="B37" s="29" t="s">
        <v>65</v>
      </c>
    </row>
    <row r="38" spans="1:2">
      <c r="A38" s="45"/>
      <c r="B38" s="29" t="s">
        <v>87</v>
      </c>
    </row>
    <row r="39" spans="1:2">
      <c r="A39" s="45"/>
      <c r="B39" s="29" t="s">
        <v>88</v>
      </c>
    </row>
    <row r="40" spans="1:2">
      <c r="A40" s="45"/>
      <c r="B40" s="29" t="s">
        <v>89</v>
      </c>
    </row>
    <row r="41" spans="1:2">
      <c r="A41" s="45"/>
      <c r="B41" s="29" t="s">
        <v>66</v>
      </c>
    </row>
    <row r="42" spans="1:2">
      <c r="A42" s="31" t="s">
        <v>8</v>
      </c>
      <c r="B42" s="24" t="s">
        <v>58</v>
      </c>
    </row>
    <row r="43" spans="1:2">
      <c r="A43" s="31" t="s">
        <v>9</v>
      </c>
      <c r="B43" s="24" t="s">
        <v>59</v>
      </c>
    </row>
    <row r="44" spans="1:2">
      <c r="A44" s="31" t="s">
        <v>10</v>
      </c>
      <c r="B44" s="24" t="s">
        <v>60</v>
      </c>
    </row>
    <row r="45" spans="1:2">
      <c r="A45" s="45" t="s">
        <v>11</v>
      </c>
      <c r="B45" s="24" t="s">
        <v>83</v>
      </c>
    </row>
    <row r="46" spans="1:2">
      <c r="A46" s="45"/>
      <c r="B46" s="29" t="s">
        <v>67</v>
      </c>
    </row>
    <row r="47" spans="1:2">
      <c r="A47" s="45"/>
      <c r="B47" s="29" t="s">
        <v>68</v>
      </c>
    </row>
    <row r="48" spans="1:2">
      <c r="A48" s="45"/>
      <c r="B48" s="29" t="s">
        <v>69</v>
      </c>
    </row>
    <row r="49" spans="1:2">
      <c r="A49" s="45" t="s">
        <v>12</v>
      </c>
      <c r="B49" s="24" t="s">
        <v>84</v>
      </c>
    </row>
    <row r="50" spans="1:2">
      <c r="A50" s="45"/>
      <c r="B50" s="29" t="s">
        <v>70</v>
      </c>
    </row>
    <row r="51" spans="1:2">
      <c r="A51" s="45"/>
      <c r="B51" s="29" t="s">
        <v>71</v>
      </c>
    </row>
    <row r="52" spans="1:2">
      <c r="A52" s="45" t="s">
        <v>104</v>
      </c>
      <c r="B52" s="24" t="s">
        <v>85</v>
      </c>
    </row>
    <row r="53" spans="1:2">
      <c r="A53" s="45"/>
      <c r="B53" s="29" t="s">
        <v>72</v>
      </c>
    </row>
    <row r="54" spans="1:2">
      <c r="A54" s="45"/>
      <c r="B54" s="29" t="s">
        <v>73</v>
      </c>
    </row>
    <row r="55" spans="1:2">
      <c r="A55" s="31" t="s">
        <v>105</v>
      </c>
      <c r="B55" s="24" t="s">
        <v>74</v>
      </c>
    </row>
    <row r="56" spans="1:2">
      <c r="A56" s="31" t="s">
        <v>95</v>
      </c>
      <c r="B56" s="24" t="s">
        <v>75</v>
      </c>
    </row>
    <row r="57" spans="1:2">
      <c r="A57" s="31" t="s">
        <v>106</v>
      </c>
      <c r="B57" s="24" t="s">
        <v>76</v>
      </c>
    </row>
    <row r="58" spans="1:2">
      <c r="A58" s="31" t="s">
        <v>107</v>
      </c>
      <c r="B58" s="24" t="s">
        <v>77</v>
      </c>
    </row>
    <row r="59" spans="1:2">
      <c r="A59" s="31" t="s">
        <v>98</v>
      </c>
      <c r="B59" s="24" t="s">
        <v>78</v>
      </c>
    </row>
    <row r="60" spans="1:2" ht="16" thickBot="1">
      <c r="A60" s="32" t="s">
        <v>99</v>
      </c>
      <c r="B60" s="25" t="s">
        <v>79</v>
      </c>
    </row>
  </sheetData>
  <mergeCells count="7">
    <mergeCell ref="A52:A54"/>
    <mergeCell ref="A9:A11"/>
    <mergeCell ref="A12:A14"/>
    <mergeCell ref="A15:A28"/>
    <mergeCell ref="A35:A41"/>
    <mergeCell ref="A45:A48"/>
    <mergeCell ref="A49:A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73AE3-53DF-FB49-94DA-26AC794E8BCA}">
  <dimension ref="A1:I261"/>
  <sheetViews>
    <sheetView topLeftCell="J1" workbookViewId="0">
      <selection activeCell="K23" sqref="K23"/>
    </sheetView>
  </sheetViews>
  <sheetFormatPr baseColWidth="10" defaultRowHeight="15"/>
  <sheetData>
    <row r="1" spans="1:9">
      <c r="A1" t="s">
        <v>110</v>
      </c>
    </row>
    <row r="2" spans="1:9" ht="16" thickBot="1"/>
    <row r="3" spans="1:9">
      <c r="A3" s="51" t="s">
        <v>111</v>
      </c>
      <c r="B3" s="51"/>
    </row>
    <row r="4" spans="1:9">
      <c r="A4" s="47" t="s">
        <v>112</v>
      </c>
      <c r="B4" s="47">
        <v>0.29662597466223156</v>
      </c>
    </row>
    <row r="5" spans="1:9">
      <c r="A5" s="47" t="s">
        <v>113</v>
      </c>
      <c r="B5" s="47">
        <v>8.798696884431885E-2</v>
      </c>
    </row>
    <row r="6" spans="1:9">
      <c r="A6" s="47" t="s">
        <v>114</v>
      </c>
      <c r="B6" s="47">
        <v>8.4106062328762762E-2</v>
      </c>
    </row>
    <row r="7" spans="1:9">
      <c r="A7" s="47" t="s">
        <v>115</v>
      </c>
      <c r="B7" s="47">
        <v>119047.58045877128</v>
      </c>
    </row>
    <row r="8" spans="1:9" ht="16" thickBot="1">
      <c r="A8" s="48" t="s">
        <v>116</v>
      </c>
      <c r="B8" s="48">
        <v>237</v>
      </c>
    </row>
    <row r="10" spans="1:9" ht="16" thickBot="1">
      <c r="A10" t="s">
        <v>117</v>
      </c>
    </row>
    <row r="11" spans="1:9">
      <c r="A11" s="50"/>
      <c r="B11" s="50" t="s">
        <v>122</v>
      </c>
      <c r="C11" s="50" t="s">
        <v>123</v>
      </c>
      <c r="D11" s="50" t="s">
        <v>124</v>
      </c>
      <c r="E11" s="50" t="s">
        <v>26</v>
      </c>
      <c r="F11" s="50" t="s">
        <v>125</v>
      </c>
    </row>
    <row r="12" spans="1:9">
      <c r="A12" s="47" t="s">
        <v>118</v>
      </c>
      <c r="B12" s="47">
        <v>1</v>
      </c>
      <c r="C12" s="47">
        <v>321311538312.37793</v>
      </c>
      <c r="D12" s="47">
        <v>321311538312.37793</v>
      </c>
      <c r="E12" s="47">
        <v>22.671756841252158</v>
      </c>
      <c r="F12" s="47">
        <v>3.3618696086138221E-6</v>
      </c>
    </row>
    <row r="13" spans="1:9">
      <c r="A13" s="47" t="s">
        <v>119</v>
      </c>
      <c r="B13" s="47">
        <v>235</v>
      </c>
      <c r="C13" s="47">
        <v>3330496707075.5913</v>
      </c>
      <c r="D13" s="47">
        <v>14172326413.087622</v>
      </c>
      <c r="E13" s="47"/>
      <c r="F13" s="47"/>
    </row>
    <row r="14" spans="1:9" ht="16" thickBot="1">
      <c r="A14" s="48" t="s">
        <v>120</v>
      </c>
      <c r="B14" s="48">
        <v>236</v>
      </c>
      <c r="C14" s="48">
        <v>3651808245387.9692</v>
      </c>
      <c r="D14" s="48"/>
      <c r="E14" s="48"/>
      <c r="F14" s="48"/>
    </row>
    <row r="15" spans="1:9" ht="16" thickBot="1"/>
    <row r="16" spans="1:9">
      <c r="A16" s="50"/>
      <c r="B16" s="50" t="s">
        <v>126</v>
      </c>
      <c r="C16" s="50" t="s">
        <v>115</v>
      </c>
      <c r="D16" s="50" t="s">
        <v>127</v>
      </c>
      <c r="E16" s="50" t="s">
        <v>128</v>
      </c>
      <c r="F16" s="50" t="s">
        <v>129</v>
      </c>
      <c r="G16" s="50" t="s">
        <v>130</v>
      </c>
      <c r="H16" s="50" t="s">
        <v>131</v>
      </c>
      <c r="I16" s="50" t="s">
        <v>132</v>
      </c>
    </row>
    <row r="17" spans="1:9">
      <c r="A17" s="47" t="s">
        <v>121</v>
      </c>
      <c r="B17" s="47">
        <v>75540.264107338677</v>
      </c>
      <c r="C17" s="47">
        <v>27505.998666037798</v>
      </c>
      <c r="D17" s="47">
        <v>2.7463196310196052</v>
      </c>
      <c r="E17" s="47">
        <v>6.4933392090163189E-3</v>
      </c>
      <c r="F17" s="47">
        <v>21350.419362644527</v>
      </c>
      <c r="G17" s="47">
        <v>129730.10885203283</v>
      </c>
      <c r="H17" s="47">
        <v>21350.419362644527</v>
      </c>
      <c r="I17" s="47">
        <v>129730.10885203283</v>
      </c>
    </row>
    <row r="18" spans="1:9" ht="16" thickBot="1">
      <c r="A18" s="48" t="s">
        <v>109</v>
      </c>
      <c r="B18" s="48">
        <v>6770.5293637928589</v>
      </c>
      <c r="C18" s="48">
        <v>1421.9359633198339</v>
      </c>
      <c r="D18" s="48">
        <v>4.7614868309438583</v>
      </c>
      <c r="E18" s="52">
        <v>3.3618696086144269E-6</v>
      </c>
      <c r="F18" s="48">
        <v>3969.1590145555624</v>
      </c>
      <c r="G18" s="48">
        <v>9571.8997130301559</v>
      </c>
      <c r="H18" s="48">
        <v>3969.1590145555624</v>
      </c>
      <c r="I18" s="48">
        <v>9571.8997130301559</v>
      </c>
    </row>
    <row r="22" spans="1:9">
      <c r="A22" t="s">
        <v>133</v>
      </c>
      <c r="E22" t="s">
        <v>137</v>
      </c>
    </row>
    <row r="23" spans="1:9" ht="16" thickBot="1"/>
    <row r="24" spans="1:9">
      <c r="A24" s="50" t="s">
        <v>134</v>
      </c>
      <c r="B24" s="50" t="s">
        <v>135</v>
      </c>
      <c r="C24" s="50" t="s">
        <v>136</v>
      </c>
      <c r="E24" s="50" t="s">
        <v>138</v>
      </c>
      <c r="F24" s="50" t="s">
        <v>94</v>
      </c>
    </row>
    <row r="25" spans="1:9">
      <c r="A25" s="47">
        <v>1</v>
      </c>
      <c r="B25" s="47">
        <v>205661.37531773266</v>
      </c>
      <c r="C25" s="47">
        <v>454631.62468226731</v>
      </c>
      <c r="E25" s="47">
        <v>0.2109704641350211</v>
      </c>
      <c r="F25" s="47">
        <v>46093</v>
      </c>
    </row>
    <row r="26" spans="1:9">
      <c r="A26" s="47">
        <v>2</v>
      </c>
      <c r="B26" s="47">
        <v>191083.11693377246</v>
      </c>
      <c r="C26" s="47">
        <v>618046.88306622754</v>
      </c>
      <c r="E26" s="47">
        <v>0.63291139240506333</v>
      </c>
      <c r="F26" s="47">
        <v>48156</v>
      </c>
    </row>
    <row r="27" spans="1:9">
      <c r="A27" s="47">
        <v>3</v>
      </c>
      <c r="B27" s="47">
        <v>192846.43169833632</v>
      </c>
      <c r="C27" s="47">
        <v>169384.56830166368</v>
      </c>
      <c r="E27" s="47">
        <v>1.0548523206751055</v>
      </c>
      <c r="F27" s="47">
        <v>49700</v>
      </c>
    </row>
    <row r="28" spans="1:9">
      <c r="A28" s="47">
        <v>4</v>
      </c>
      <c r="B28" s="47">
        <v>256516.02310477549</v>
      </c>
      <c r="C28" s="47">
        <v>373473.97689522454</v>
      </c>
      <c r="E28" s="47">
        <v>1.4767932489451479</v>
      </c>
      <c r="F28" s="47">
        <v>51009</v>
      </c>
    </row>
    <row r="29" spans="1:9">
      <c r="A29" s="47">
        <v>5</v>
      </c>
      <c r="B29" s="47">
        <v>203765.79981345648</v>
      </c>
      <c r="C29" s="47">
        <v>241110.20018654352</v>
      </c>
      <c r="E29" s="47">
        <v>1.89873417721519</v>
      </c>
      <c r="F29" s="47">
        <v>55885.7</v>
      </c>
    </row>
    <row r="30" spans="1:9">
      <c r="A30" s="47">
        <v>6</v>
      </c>
      <c r="B30" s="47">
        <v>230986.09133727677</v>
      </c>
      <c r="C30" s="47">
        <v>141370.90866272323</v>
      </c>
      <c r="E30" s="47">
        <v>2.3206751054852321</v>
      </c>
      <c r="F30" s="47">
        <v>57140.85</v>
      </c>
    </row>
    <row r="31" spans="1:9">
      <c r="A31" s="47">
        <v>7</v>
      </c>
      <c r="B31" s="47">
        <v>216104.88757708663</v>
      </c>
      <c r="C31" s="47">
        <v>671245.11242291331</v>
      </c>
      <c r="E31" s="47">
        <v>2.7426160337552745</v>
      </c>
      <c r="F31" s="47">
        <v>61340</v>
      </c>
    </row>
    <row r="32" spans="1:9">
      <c r="A32" s="47">
        <v>8</v>
      </c>
      <c r="B32" s="47">
        <v>185797.99244394159</v>
      </c>
      <c r="C32" s="47">
        <v>204029.00755605841</v>
      </c>
      <c r="E32" s="47">
        <v>3.1645569620253164</v>
      </c>
      <c r="F32" s="47">
        <v>69509</v>
      </c>
    </row>
    <row r="33" spans="1:6">
      <c r="A33" s="47">
        <v>9</v>
      </c>
      <c r="B33" s="47">
        <v>236551.66395972532</v>
      </c>
      <c r="C33" s="47">
        <v>200977.40604027468</v>
      </c>
      <c r="E33" s="47">
        <v>3.5864978902953588</v>
      </c>
      <c r="F33" s="47">
        <v>72374</v>
      </c>
    </row>
    <row r="34" spans="1:6">
      <c r="A34" s="47">
        <v>10</v>
      </c>
      <c r="B34" s="47">
        <v>244886.40264334943</v>
      </c>
      <c r="C34" s="47">
        <v>119335.59735665057</v>
      </c>
      <c r="E34" s="47">
        <v>4.0084388185654012</v>
      </c>
      <c r="F34" s="47">
        <v>73218</v>
      </c>
    </row>
    <row r="35" spans="1:6">
      <c r="A35" s="47">
        <v>11</v>
      </c>
      <c r="B35" s="47">
        <v>225475.86247506982</v>
      </c>
      <c r="C35" s="47">
        <v>289048.13752493018</v>
      </c>
      <c r="E35" s="47">
        <v>4.4303797468354427</v>
      </c>
      <c r="F35" s="47">
        <v>73682</v>
      </c>
    </row>
    <row r="36" spans="1:6">
      <c r="A36" s="47">
        <v>12</v>
      </c>
      <c r="B36" s="47">
        <v>224010.27340063412</v>
      </c>
      <c r="C36" s="47">
        <v>315965.72659936588</v>
      </c>
      <c r="E36" s="47">
        <v>4.852320675105485</v>
      </c>
      <c r="F36" s="47">
        <v>77241</v>
      </c>
    </row>
    <row r="37" spans="1:6">
      <c r="A37" s="47">
        <v>13</v>
      </c>
      <c r="B37" s="47">
        <v>253103.45844152058</v>
      </c>
      <c r="C37" s="47">
        <v>458512.54155847942</v>
      </c>
      <c r="E37" s="47">
        <v>5.2742616033755274</v>
      </c>
      <c r="F37" s="47">
        <v>78215</v>
      </c>
    </row>
    <row r="38" spans="1:6">
      <c r="A38" s="47">
        <v>14</v>
      </c>
      <c r="B38" s="47">
        <v>209876.16418259384</v>
      </c>
      <c r="C38" s="47">
        <v>210163.83581740616</v>
      </c>
      <c r="E38" s="47">
        <v>5.6962025316455698</v>
      </c>
      <c r="F38" s="47">
        <v>78251</v>
      </c>
    </row>
    <row r="39" spans="1:6">
      <c r="A39" s="47">
        <v>15</v>
      </c>
      <c r="B39" s="47">
        <v>303775.43996392924</v>
      </c>
      <c r="C39" s="47">
        <v>192193.26003607077</v>
      </c>
      <c r="E39" s="47">
        <v>6.1181434599156113</v>
      </c>
      <c r="F39" s="47">
        <v>79302</v>
      </c>
    </row>
    <row r="40" spans="1:6">
      <c r="A40" s="47">
        <v>16</v>
      </c>
      <c r="B40" s="47">
        <v>275378.79314490827</v>
      </c>
      <c r="C40" s="47">
        <v>-117615.79314490827</v>
      </c>
      <c r="E40" s="47">
        <v>6.5400843881856536</v>
      </c>
      <c r="F40" s="47">
        <v>84002.5</v>
      </c>
    </row>
    <row r="41" spans="1:6">
      <c r="A41" s="47">
        <v>17</v>
      </c>
      <c r="B41" s="47">
        <v>300073.12566169375</v>
      </c>
      <c r="C41" s="47">
        <v>201823.87433830625</v>
      </c>
      <c r="E41" s="47">
        <v>6.962025316455696</v>
      </c>
      <c r="F41" s="47">
        <v>97060.800000000003</v>
      </c>
    </row>
    <row r="42" spans="1:6">
      <c r="A42" s="47">
        <v>18</v>
      </c>
      <c r="B42" s="47">
        <v>216969.0997065673</v>
      </c>
      <c r="C42" s="47">
        <v>127014.9002934327</v>
      </c>
      <c r="E42" s="47">
        <v>7.3839662447257384</v>
      </c>
      <c r="F42" s="47">
        <v>102537.85</v>
      </c>
    </row>
    <row r="43" spans="1:6">
      <c r="A43" s="47">
        <v>19</v>
      </c>
      <c r="B43" s="47">
        <v>229332.71044552154</v>
      </c>
      <c r="C43" s="47">
        <v>220062.28955447846</v>
      </c>
      <c r="E43" s="47">
        <v>7.8059071729957807</v>
      </c>
      <c r="F43" s="47">
        <v>102852</v>
      </c>
    </row>
    <row r="44" spans="1:6">
      <c r="A44" s="47">
        <v>20</v>
      </c>
      <c r="B44" s="47">
        <v>231579.8080385022</v>
      </c>
      <c r="C44" s="47">
        <v>-16863.808038502204</v>
      </c>
      <c r="E44" s="47">
        <v>8.227848101265824</v>
      </c>
      <c r="F44" s="47">
        <v>106070</v>
      </c>
    </row>
    <row r="45" spans="1:6">
      <c r="A45" s="47">
        <v>21</v>
      </c>
      <c r="B45" s="47">
        <v>235333.40472163633</v>
      </c>
      <c r="C45" s="47">
        <v>105775.59527836367</v>
      </c>
      <c r="E45" s="47">
        <v>8.6497890295358655</v>
      </c>
      <c r="F45" s="47">
        <v>108989</v>
      </c>
    </row>
    <row r="46" spans="1:6">
      <c r="A46" s="47">
        <v>22</v>
      </c>
      <c r="B46" s="47">
        <v>271250.87852947594</v>
      </c>
      <c r="C46" s="47">
        <v>17709.121470524056</v>
      </c>
      <c r="E46" s="47">
        <v>9.0717299578059087</v>
      </c>
      <c r="F46" s="47">
        <v>109085.84</v>
      </c>
    </row>
    <row r="47" spans="1:6">
      <c r="A47" s="47">
        <v>23</v>
      </c>
      <c r="B47" s="47">
        <v>241462.1742192175</v>
      </c>
      <c r="C47" s="47">
        <v>107224.8257807825</v>
      </c>
      <c r="E47" s="47">
        <v>9.4936708860759502</v>
      </c>
      <c r="F47" s="47">
        <v>109085.84</v>
      </c>
    </row>
    <row r="48" spans="1:6">
      <c r="A48" s="47">
        <v>24</v>
      </c>
      <c r="B48" s="47">
        <v>238267.2957639528</v>
      </c>
      <c r="C48" s="47">
        <v>107322.7042360472</v>
      </c>
      <c r="E48" s="47">
        <v>9.9156118143459917</v>
      </c>
      <c r="F48" s="47">
        <v>109117</v>
      </c>
    </row>
    <row r="49" spans="1:6">
      <c r="A49" s="47">
        <v>25</v>
      </c>
      <c r="B49" s="47">
        <v>224900.5372732165</v>
      </c>
      <c r="C49" s="47">
        <v>136837.4627267835</v>
      </c>
      <c r="E49" s="47">
        <v>10.337552742616035</v>
      </c>
      <c r="F49" s="47">
        <v>109452</v>
      </c>
    </row>
    <row r="50" spans="1:6">
      <c r="A50" s="47">
        <v>26</v>
      </c>
      <c r="B50" s="47">
        <v>236006.24735223877</v>
      </c>
      <c r="C50" s="47">
        <v>69186.752647761226</v>
      </c>
      <c r="E50" s="47">
        <v>10.759493670886076</v>
      </c>
      <c r="F50" s="47">
        <v>109575.6</v>
      </c>
    </row>
    <row r="51" spans="1:6">
      <c r="A51" s="47">
        <v>27</v>
      </c>
      <c r="B51" s="47">
        <v>177683.89049535553</v>
      </c>
      <c r="C51" s="47">
        <v>226960.10950464447</v>
      </c>
      <c r="E51" s="47">
        <v>11.18143459915612</v>
      </c>
      <c r="F51" s="47">
        <v>113706.2</v>
      </c>
    </row>
    <row r="52" spans="1:6">
      <c r="A52" s="47">
        <v>28</v>
      </c>
      <c r="B52" s="47">
        <v>244797.70964383127</v>
      </c>
      <c r="C52" s="47">
        <v>33416.020356168709</v>
      </c>
      <c r="E52" s="47">
        <v>11.603375527426161</v>
      </c>
      <c r="F52" s="47">
        <v>114513</v>
      </c>
    </row>
    <row r="53" spans="1:6">
      <c r="A53" s="47">
        <v>29</v>
      </c>
      <c r="B53" s="47">
        <v>248823.41241473242</v>
      </c>
      <c r="C53" s="47">
        <v>106452.58758526758</v>
      </c>
      <c r="E53" s="47">
        <v>12.025316455696203</v>
      </c>
      <c r="F53" s="47">
        <v>114580</v>
      </c>
    </row>
    <row r="54" spans="1:6">
      <c r="A54" s="47">
        <v>30</v>
      </c>
      <c r="B54" s="47">
        <v>217773.29580355785</v>
      </c>
      <c r="C54" s="47">
        <v>11515.704196442151</v>
      </c>
      <c r="E54" s="47">
        <v>12.447257383966246</v>
      </c>
      <c r="F54" s="47">
        <v>114580</v>
      </c>
    </row>
    <row r="55" spans="1:6">
      <c r="A55" s="47">
        <v>31</v>
      </c>
      <c r="B55" s="47">
        <v>217480.08305477805</v>
      </c>
      <c r="C55" s="47">
        <v>29992.91694522195</v>
      </c>
      <c r="E55" s="47">
        <v>12.869198312236287</v>
      </c>
      <c r="F55" s="47">
        <v>115908</v>
      </c>
    </row>
    <row r="56" spans="1:6">
      <c r="A56" s="47">
        <v>32</v>
      </c>
      <c r="B56" s="47">
        <v>230985.44126544188</v>
      </c>
      <c r="C56" s="47">
        <v>164177.55873455812</v>
      </c>
      <c r="E56" s="47">
        <v>13.291139240506331</v>
      </c>
      <c r="F56" s="47">
        <v>115935.54000000001</v>
      </c>
    </row>
    <row r="57" spans="1:6">
      <c r="A57" s="47">
        <v>33</v>
      </c>
      <c r="B57" s="47">
        <v>227818.60619956563</v>
      </c>
      <c r="C57" s="47">
        <v>190610.39380043437</v>
      </c>
      <c r="E57" s="47">
        <v>13.713080168776372</v>
      </c>
      <c r="F57" s="47">
        <v>117185</v>
      </c>
    </row>
    <row r="58" spans="1:6">
      <c r="A58" s="47">
        <v>34</v>
      </c>
      <c r="B58" s="47">
        <v>178035.30205402986</v>
      </c>
      <c r="C58" s="47">
        <v>181244.69794597014</v>
      </c>
      <c r="E58" s="47">
        <v>14.135021097046414</v>
      </c>
      <c r="F58" s="47">
        <v>118607</v>
      </c>
    </row>
    <row r="59" spans="1:6">
      <c r="A59" s="47">
        <v>35</v>
      </c>
      <c r="B59" s="47">
        <v>234224.54607123378</v>
      </c>
      <c r="C59" s="47">
        <v>115093.45392876622</v>
      </c>
      <c r="E59" s="47">
        <v>14.556962025316457</v>
      </c>
      <c r="F59" s="47">
        <v>119348</v>
      </c>
    </row>
    <row r="60" spans="1:6">
      <c r="A60" s="47">
        <v>36</v>
      </c>
      <c r="B60" s="47">
        <v>163393.1537759311</v>
      </c>
      <c r="C60" s="47">
        <v>388415.8462240689</v>
      </c>
      <c r="E60" s="47">
        <v>14.978902953586498</v>
      </c>
      <c r="F60" s="47">
        <v>119685.64</v>
      </c>
    </row>
    <row r="61" spans="1:6">
      <c r="A61" s="47">
        <v>37</v>
      </c>
      <c r="B61" s="47">
        <v>251991.6291298396</v>
      </c>
      <c r="C61" s="47">
        <v>41135.370870160405</v>
      </c>
      <c r="E61" s="47">
        <v>15.400843881856542</v>
      </c>
      <c r="F61" s="47">
        <v>119776</v>
      </c>
    </row>
    <row r="62" spans="1:6">
      <c r="A62" s="47">
        <v>38</v>
      </c>
      <c r="B62" s="47">
        <v>227750.76268369085</v>
      </c>
      <c r="C62" s="47">
        <v>32285.237316309154</v>
      </c>
      <c r="E62" s="47">
        <v>15.822784810126583</v>
      </c>
      <c r="F62" s="47">
        <v>119935.36</v>
      </c>
    </row>
    <row r="63" spans="1:6">
      <c r="A63" s="47">
        <v>39</v>
      </c>
      <c r="B63" s="47">
        <v>289717.2595904842</v>
      </c>
      <c r="C63" s="47">
        <v>-125952.2595904842</v>
      </c>
      <c r="E63" s="47">
        <v>16.244725738396625</v>
      </c>
      <c r="F63" s="47">
        <v>119935.36</v>
      </c>
    </row>
    <row r="64" spans="1:6">
      <c r="A64" s="47">
        <v>40</v>
      </c>
      <c r="B64" s="47">
        <v>213917.46434262604</v>
      </c>
      <c r="C64" s="47">
        <v>-51553.464342626045</v>
      </c>
      <c r="E64" s="47">
        <v>16.666666666666664</v>
      </c>
      <c r="F64" s="47">
        <v>120064</v>
      </c>
    </row>
    <row r="65" spans="1:6">
      <c r="A65" s="47">
        <v>41</v>
      </c>
      <c r="B65" s="47">
        <v>240317.88518396317</v>
      </c>
      <c r="C65" s="47">
        <v>-96280.655183963157</v>
      </c>
      <c r="E65" s="47">
        <v>17.088607594936708</v>
      </c>
      <c r="F65" s="47">
        <v>120064</v>
      </c>
    </row>
    <row r="66" spans="1:6">
      <c r="A66" s="47">
        <v>42</v>
      </c>
      <c r="B66" s="47">
        <v>268606.14049674437</v>
      </c>
      <c r="C66" s="47">
        <v>-85402.140496744367</v>
      </c>
      <c r="E66" s="47">
        <v>17.510548523206751</v>
      </c>
      <c r="F66" s="47">
        <v>120131</v>
      </c>
    </row>
    <row r="67" spans="1:6">
      <c r="A67" s="47">
        <v>43</v>
      </c>
      <c r="B67" s="47">
        <v>285297.26498098852</v>
      </c>
      <c r="C67" s="47">
        <v>-120335.26498098852</v>
      </c>
      <c r="E67" s="47">
        <v>17.932489451476794</v>
      </c>
      <c r="F67" s="47">
        <v>120367.81</v>
      </c>
    </row>
    <row r="68" spans="1:6">
      <c r="A68" s="47">
        <v>44</v>
      </c>
      <c r="B68" s="47">
        <v>258717.95761266054</v>
      </c>
      <c r="C68" s="47">
        <v>-80617.957612660539</v>
      </c>
      <c r="E68" s="47">
        <v>18.354430379746834</v>
      </c>
      <c r="F68" s="47">
        <v>122892</v>
      </c>
    </row>
    <row r="69" spans="1:6">
      <c r="A69" s="47">
        <v>45</v>
      </c>
      <c r="B69" s="47">
        <v>169250.01308717064</v>
      </c>
      <c r="C69" s="47">
        <v>476.4169128293579</v>
      </c>
      <c r="E69" s="47">
        <v>18.776371308016877</v>
      </c>
      <c r="F69" s="47">
        <v>122892</v>
      </c>
    </row>
    <row r="70" spans="1:6">
      <c r="A70" s="47">
        <v>46</v>
      </c>
      <c r="B70" s="47">
        <v>205721.88943262998</v>
      </c>
      <c r="C70" s="47">
        <v>-41002.889432629978</v>
      </c>
      <c r="E70" s="47">
        <v>19.19831223628692</v>
      </c>
      <c r="F70" s="47">
        <v>123187.9</v>
      </c>
    </row>
    <row r="71" spans="1:6">
      <c r="A71" s="47">
        <v>47</v>
      </c>
      <c r="B71" s="47">
        <v>298245.53174459364</v>
      </c>
      <c r="C71" s="47">
        <v>-165115.53174459364</v>
      </c>
      <c r="E71" s="47">
        <v>19.62025316455696</v>
      </c>
      <c r="F71" s="47">
        <v>123320</v>
      </c>
    </row>
    <row r="72" spans="1:6">
      <c r="A72" s="47">
        <v>48</v>
      </c>
      <c r="B72" s="47">
        <v>250969.31331398184</v>
      </c>
      <c r="C72" s="47">
        <v>-104660.71331398183</v>
      </c>
      <c r="E72" s="47">
        <v>20.042194092827003</v>
      </c>
      <c r="F72" s="47">
        <v>124804</v>
      </c>
    </row>
    <row r="73" spans="1:6">
      <c r="A73" s="47">
        <v>49</v>
      </c>
      <c r="B73" s="47">
        <v>228556.00827589849</v>
      </c>
      <c r="C73" s="47">
        <v>-94058.358275898499</v>
      </c>
      <c r="E73" s="47">
        <v>20.464135021097047</v>
      </c>
      <c r="F73" s="47">
        <v>124860</v>
      </c>
    </row>
    <row r="74" spans="1:6">
      <c r="A74" s="47">
        <v>50</v>
      </c>
      <c r="B74" s="47">
        <v>153255.24762194906</v>
      </c>
      <c r="C74" s="47">
        <v>53245.702378050948</v>
      </c>
      <c r="E74" s="47">
        <v>20.886075949367086</v>
      </c>
      <c r="F74" s="47">
        <v>125643</v>
      </c>
    </row>
    <row r="75" spans="1:6">
      <c r="A75" s="47">
        <v>51</v>
      </c>
      <c r="B75" s="47">
        <v>274306.22834229033</v>
      </c>
      <c r="C75" s="47">
        <v>-154175.22834229033</v>
      </c>
      <c r="E75" s="47">
        <v>21.308016877637129</v>
      </c>
      <c r="F75" s="47">
        <v>125643</v>
      </c>
    </row>
    <row r="76" spans="1:6">
      <c r="A76" s="47">
        <v>52</v>
      </c>
      <c r="B76" s="47">
        <v>220011.24580692718</v>
      </c>
      <c r="C76" s="47">
        <v>-43670.495806927182</v>
      </c>
      <c r="E76" s="47">
        <v>21.729957805907173</v>
      </c>
      <c r="F76" s="47">
        <v>127899</v>
      </c>
    </row>
    <row r="77" spans="1:6">
      <c r="A77" s="47">
        <v>53</v>
      </c>
      <c r="B77" s="47">
        <v>223645.59394030744</v>
      </c>
      <c r="C77" s="47">
        <v>-84722.593940307444</v>
      </c>
      <c r="E77" s="47">
        <v>22.151898734177216</v>
      </c>
      <c r="F77" s="47">
        <v>128104.37</v>
      </c>
    </row>
    <row r="78" spans="1:6">
      <c r="A78" s="47">
        <v>54</v>
      </c>
      <c r="B78" s="47">
        <v>249115.7645410604</v>
      </c>
      <c r="C78" s="47">
        <v>-86158.444541060395</v>
      </c>
      <c r="E78" s="47">
        <v>22.573839662447256</v>
      </c>
      <c r="F78" s="47">
        <v>128196</v>
      </c>
    </row>
    <row r="79" spans="1:6">
      <c r="A79" s="47">
        <v>55</v>
      </c>
      <c r="B79" s="47">
        <v>233548.74180354478</v>
      </c>
      <c r="C79" s="47">
        <v>-100539.74180354478</v>
      </c>
      <c r="E79" s="47">
        <v>22.995780590717299</v>
      </c>
      <c r="F79" s="47">
        <v>128196</v>
      </c>
    </row>
    <row r="80" spans="1:6">
      <c r="A80" s="47">
        <v>56</v>
      </c>
      <c r="B80" s="47">
        <v>213132.67388103591</v>
      </c>
      <c r="C80" s="47">
        <v>-49649.673881035909</v>
      </c>
      <c r="E80" s="47">
        <v>23.417721518987342</v>
      </c>
      <c r="F80" s="47">
        <v>129474.64</v>
      </c>
    </row>
    <row r="81" spans="1:6">
      <c r="A81" s="47">
        <v>57</v>
      </c>
      <c r="B81" s="47">
        <v>185649.21915864124</v>
      </c>
      <c r="C81" s="47">
        <v>-53812.219158641237</v>
      </c>
      <c r="E81" s="47">
        <v>23.839662447257382</v>
      </c>
      <c r="F81" s="47">
        <v>129474.64</v>
      </c>
    </row>
    <row r="82" spans="1:6">
      <c r="A82" s="47">
        <v>58</v>
      </c>
      <c r="B82" s="47">
        <v>174717.94033477313</v>
      </c>
      <c r="C82" s="47">
        <v>-11345.940334773128</v>
      </c>
      <c r="E82" s="47">
        <v>24.261603375527425</v>
      </c>
      <c r="F82" s="47">
        <v>129684</v>
      </c>
    </row>
    <row r="83" spans="1:6">
      <c r="A83" s="47">
        <v>59</v>
      </c>
      <c r="B83" s="47">
        <v>173129.08426921043</v>
      </c>
      <c r="C83" s="47">
        <v>-45024.714269210439</v>
      </c>
      <c r="E83" s="47">
        <v>24.683544303797468</v>
      </c>
      <c r="F83" s="47">
        <v>131430</v>
      </c>
    </row>
    <row r="84" spans="1:6">
      <c r="A84" s="47">
        <v>60</v>
      </c>
      <c r="B84" s="47">
        <v>158508.01698028648</v>
      </c>
      <c r="C84" s="47">
        <v>-42600.016980286484</v>
      </c>
      <c r="E84" s="47">
        <v>25.105485232067508</v>
      </c>
      <c r="F84" s="47">
        <v>131727</v>
      </c>
    </row>
    <row r="85" spans="1:6">
      <c r="A85" s="47">
        <v>61</v>
      </c>
      <c r="B85" s="47">
        <v>224973.14498020482</v>
      </c>
      <c r="C85" s="47">
        <v>-95498.504980204816</v>
      </c>
      <c r="E85" s="47">
        <v>25.527426160337551</v>
      </c>
      <c r="F85" s="47">
        <v>131738.27000000002</v>
      </c>
    </row>
    <row r="86" spans="1:6">
      <c r="A86" s="47">
        <v>62</v>
      </c>
      <c r="B86" s="47">
        <v>187899.47269504442</v>
      </c>
      <c r="C86" s="47">
        <v>-35715.472695044416</v>
      </c>
      <c r="E86" s="47">
        <v>25.949367088607595</v>
      </c>
      <c r="F86" s="47">
        <v>131837</v>
      </c>
    </row>
    <row r="87" spans="1:6">
      <c r="A87" s="47">
        <v>63</v>
      </c>
      <c r="B87" s="47">
        <v>159746.06771604629</v>
      </c>
      <c r="C87" s="47">
        <v>-36854.067716046295</v>
      </c>
      <c r="E87" s="47">
        <v>26.371308016877638</v>
      </c>
      <c r="F87" s="47">
        <v>132585</v>
      </c>
    </row>
    <row r="88" spans="1:6">
      <c r="A88" s="47">
        <v>64</v>
      </c>
      <c r="B88" s="47">
        <v>196442.57417506832</v>
      </c>
      <c r="C88" s="47">
        <v>-71638.574175068323</v>
      </c>
      <c r="E88" s="47">
        <v>26.793248945147678</v>
      </c>
      <c r="F88" s="47">
        <v>132997</v>
      </c>
    </row>
    <row r="89" spans="1:6">
      <c r="A89" s="47">
        <v>65</v>
      </c>
      <c r="B89" s="47">
        <v>165353.40872908069</v>
      </c>
      <c r="C89" s="47">
        <v>-22801.408729080693</v>
      </c>
      <c r="E89" s="47">
        <v>27.215189873417721</v>
      </c>
      <c r="F89" s="47">
        <v>133009</v>
      </c>
    </row>
    <row r="90" spans="1:6">
      <c r="A90" s="47">
        <v>66</v>
      </c>
      <c r="B90" s="47">
        <v>167656.3098732279</v>
      </c>
      <c r="C90" s="47">
        <v>-39460.309873227903</v>
      </c>
      <c r="E90" s="47">
        <v>27.637130801687764</v>
      </c>
      <c r="F90" s="47">
        <v>133087</v>
      </c>
    </row>
    <row r="91" spans="1:6">
      <c r="A91" s="47">
        <v>67</v>
      </c>
      <c r="B91" s="47">
        <v>272931.79074852995</v>
      </c>
      <c r="C91" s="47">
        <v>-163845.95074852995</v>
      </c>
      <c r="E91" s="47">
        <v>28.059071729957804</v>
      </c>
      <c r="F91" s="47">
        <v>133130</v>
      </c>
    </row>
    <row r="92" spans="1:6">
      <c r="A92" s="47">
        <v>68</v>
      </c>
      <c r="B92" s="47">
        <v>223046.35046448157</v>
      </c>
      <c r="C92" s="47">
        <v>-113594.35046448157</v>
      </c>
      <c r="E92" s="47">
        <v>28.481012658227847</v>
      </c>
      <c r="F92" s="47">
        <v>133436</v>
      </c>
    </row>
    <row r="93" spans="1:6">
      <c r="A93" s="47">
        <v>69</v>
      </c>
      <c r="B93" s="47">
        <v>197362.93778112024</v>
      </c>
      <c r="C93" s="47">
        <v>-71719.937781120243</v>
      </c>
      <c r="E93" s="47">
        <v>28.90295358649789</v>
      </c>
      <c r="F93" s="47">
        <v>133873</v>
      </c>
    </row>
    <row r="94" spans="1:6">
      <c r="A94" s="47">
        <v>70</v>
      </c>
      <c r="B94" s="47">
        <v>169805.82107705434</v>
      </c>
      <c r="C94" s="47">
        <v>-49741.821077054337</v>
      </c>
      <c r="E94" s="47">
        <v>29.324894514767934</v>
      </c>
      <c r="F94" s="47">
        <v>134497.65</v>
      </c>
    </row>
    <row r="95" spans="1:6">
      <c r="A95" s="47">
        <v>71</v>
      </c>
      <c r="B95" s="47">
        <v>163698.19853172486</v>
      </c>
      <c r="C95" s="47">
        <v>-49118.198531724862</v>
      </c>
      <c r="E95" s="47">
        <v>29.746835443037973</v>
      </c>
      <c r="F95" s="47">
        <v>135019</v>
      </c>
    </row>
    <row r="96" spans="1:6">
      <c r="A96" s="47">
        <v>72</v>
      </c>
      <c r="B96" s="47">
        <v>149729.71582542831</v>
      </c>
      <c r="C96" s="47">
        <v>-29794.355825428313</v>
      </c>
      <c r="E96" s="47">
        <v>30.168776371308017</v>
      </c>
      <c r="F96" s="47">
        <v>135216</v>
      </c>
    </row>
    <row r="97" spans="1:6">
      <c r="A97" s="47">
        <v>73</v>
      </c>
      <c r="B97" s="47">
        <v>224973.14498020482</v>
      </c>
      <c r="C97" s="47">
        <v>-95498.504980204816</v>
      </c>
      <c r="E97" s="47">
        <v>30.59071729957806</v>
      </c>
      <c r="F97" s="47">
        <v>135612</v>
      </c>
    </row>
    <row r="98" spans="1:6">
      <c r="A98" s="47">
        <v>74</v>
      </c>
      <c r="B98" s="47">
        <v>187899.47269504442</v>
      </c>
      <c r="C98" s="47">
        <v>-35715.472695044416</v>
      </c>
      <c r="E98" s="47">
        <v>31.0126582278481</v>
      </c>
      <c r="F98" s="47">
        <v>136040</v>
      </c>
    </row>
    <row r="99" spans="1:6">
      <c r="A99" s="47">
        <v>75</v>
      </c>
      <c r="B99" s="47">
        <v>159746.06771604629</v>
      </c>
      <c r="C99" s="47">
        <v>-36854.067716046295</v>
      </c>
      <c r="E99" s="47">
        <v>31.434599156118143</v>
      </c>
      <c r="F99" s="47">
        <v>137273</v>
      </c>
    </row>
    <row r="100" spans="1:6">
      <c r="A100" s="47">
        <v>76</v>
      </c>
      <c r="B100" s="47">
        <v>167656.3098732279</v>
      </c>
      <c r="C100" s="47">
        <v>-39460.309873227903</v>
      </c>
      <c r="E100" s="47">
        <v>31.856540084388186</v>
      </c>
      <c r="F100" s="47">
        <v>138093.02000000002</v>
      </c>
    </row>
    <row r="101" spans="1:6">
      <c r="A101" s="47">
        <v>77</v>
      </c>
      <c r="B101" s="47">
        <v>272931.79074852995</v>
      </c>
      <c r="C101" s="47">
        <v>-163845.95074852995</v>
      </c>
      <c r="E101" s="47">
        <v>32.278481012658233</v>
      </c>
      <c r="F101" s="47">
        <v>138535</v>
      </c>
    </row>
    <row r="102" spans="1:6">
      <c r="A102" s="47">
        <v>78</v>
      </c>
      <c r="B102" s="47">
        <v>200280.74274864706</v>
      </c>
      <c r="C102" s="47">
        <v>-74637.742748647055</v>
      </c>
      <c r="E102" s="47">
        <v>32.700421940928273</v>
      </c>
      <c r="F102" s="47">
        <v>138769.38</v>
      </c>
    </row>
    <row r="103" spans="1:6">
      <c r="A103" s="47">
        <v>79</v>
      </c>
      <c r="B103" s="47">
        <v>169805.82107705434</v>
      </c>
      <c r="C103" s="47">
        <v>-49741.821077054337</v>
      </c>
      <c r="E103" s="47">
        <v>33.122362869198312</v>
      </c>
      <c r="F103" s="47">
        <v>138923</v>
      </c>
    </row>
    <row r="104" spans="1:6">
      <c r="A104" s="47">
        <v>80</v>
      </c>
      <c r="B104" s="47">
        <v>163698.19853172486</v>
      </c>
      <c r="C104" s="47">
        <v>-49118.198531724862</v>
      </c>
      <c r="E104" s="47">
        <v>33.544303797468359</v>
      </c>
      <c r="F104" s="47">
        <v>139067</v>
      </c>
    </row>
    <row r="105" spans="1:6">
      <c r="A105" s="47">
        <v>81</v>
      </c>
      <c r="B105" s="47">
        <v>149729.71582542831</v>
      </c>
      <c r="C105" s="47">
        <v>-29794.355825428313</v>
      </c>
      <c r="E105" s="47">
        <v>33.966244725738399</v>
      </c>
      <c r="F105" s="47">
        <v>139723</v>
      </c>
    </row>
    <row r="106" spans="1:6">
      <c r="A106" s="47">
        <v>82</v>
      </c>
      <c r="B106" s="47">
        <v>247399.93933874983</v>
      </c>
      <c r="C106" s="47">
        <v>-48131.939338749828</v>
      </c>
      <c r="E106" s="47">
        <v>34.388185654008439</v>
      </c>
      <c r="F106" s="47">
        <v>140372</v>
      </c>
    </row>
    <row r="107" spans="1:6">
      <c r="A107" s="47">
        <v>83</v>
      </c>
      <c r="B107" s="47">
        <v>243292.28388605022</v>
      </c>
      <c r="C107" s="47">
        <v>97718.716113949777</v>
      </c>
      <c r="E107" s="47">
        <v>34.810126582278485</v>
      </c>
      <c r="F107" s="47">
        <v>140545</v>
      </c>
    </row>
    <row r="108" spans="1:6">
      <c r="A108" s="47">
        <v>84</v>
      </c>
      <c r="B108" s="47">
        <v>201510.15487176771</v>
      </c>
      <c r="C108" s="47">
        <v>133444.84512823229</v>
      </c>
      <c r="E108" s="47">
        <v>35.232067510548525</v>
      </c>
      <c r="F108" s="47">
        <v>142326.04</v>
      </c>
    </row>
    <row r="109" spans="1:6">
      <c r="A109" s="47">
        <v>85</v>
      </c>
      <c r="B109" s="47">
        <v>179734.31402720418</v>
      </c>
      <c r="C109" s="47">
        <v>78403.685972795822</v>
      </c>
      <c r="E109" s="47">
        <v>35.654008438818572</v>
      </c>
      <c r="F109" s="47">
        <v>142552</v>
      </c>
    </row>
    <row r="110" spans="1:6">
      <c r="A110" s="47">
        <v>86</v>
      </c>
      <c r="B110" s="47">
        <v>214645.48607875672</v>
      </c>
      <c r="C110" s="47">
        <v>61242.513921243284</v>
      </c>
      <c r="E110" s="47">
        <v>36.075949367088612</v>
      </c>
      <c r="F110" s="47">
        <v>143278.83000000002</v>
      </c>
    </row>
    <row r="111" spans="1:6">
      <c r="A111" s="47">
        <v>87</v>
      </c>
      <c r="B111" s="47">
        <v>196405.36201438264</v>
      </c>
      <c r="C111" s="47">
        <v>112411.63798561736</v>
      </c>
      <c r="E111" s="47">
        <v>36.497890295358651</v>
      </c>
      <c r="F111" s="47">
        <v>143482</v>
      </c>
    </row>
    <row r="112" spans="1:6">
      <c r="A112" s="47">
        <v>88</v>
      </c>
      <c r="B112" s="47">
        <v>178526.27728022897</v>
      </c>
      <c r="C112" s="47">
        <v>116089.62271977105</v>
      </c>
      <c r="E112" s="47">
        <v>36.919831223628698</v>
      </c>
      <c r="F112" s="47">
        <v>143773.58000000002</v>
      </c>
    </row>
    <row r="113" spans="1:6">
      <c r="A113" s="47">
        <v>89</v>
      </c>
      <c r="B113" s="47">
        <v>168823.11311959586</v>
      </c>
      <c r="C113" s="47">
        <v>-12246.263119595853</v>
      </c>
      <c r="E113" s="47">
        <v>37.341772151898738</v>
      </c>
      <c r="F113" s="47">
        <v>144037.23000000001</v>
      </c>
    </row>
    <row r="114" spans="1:6">
      <c r="A114" s="47">
        <v>90</v>
      </c>
      <c r="B114" s="47">
        <v>168414.46662850271</v>
      </c>
      <c r="C114" s="47">
        <v>-58838.866628502699</v>
      </c>
      <c r="E114" s="47">
        <v>37.763713080168777</v>
      </c>
      <c r="F114" s="47">
        <v>144134</v>
      </c>
    </row>
    <row r="115" spans="1:6">
      <c r="A115" s="47">
        <v>91</v>
      </c>
      <c r="B115" s="47">
        <v>184476.58026355153</v>
      </c>
      <c r="C115" s="47">
        <v>24815.419736448472</v>
      </c>
      <c r="E115" s="47">
        <v>38.185654008438824</v>
      </c>
      <c r="F115" s="47">
        <v>144731</v>
      </c>
    </row>
    <row r="116" spans="1:6">
      <c r="A116" s="47">
        <v>92</v>
      </c>
      <c r="B116" s="47">
        <v>197362.93778112024</v>
      </c>
      <c r="C116" s="47">
        <v>-2226.937781120243</v>
      </c>
      <c r="E116" s="47">
        <v>38.607594936708864</v>
      </c>
      <c r="F116" s="47">
        <v>144900.29999999999</v>
      </c>
    </row>
    <row r="117" spans="1:6">
      <c r="A117" s="47">
        <v>93</v>
      </c>
      <c r="B117" s="47">
        <v>166882.31706265063</v>
      </c>
      <c r="C117" s="47">
        <v>98360.682937349367</v>
      </c>
      <c r="E117" s="47">
        <v>39.029535864978904</v>
      </c>
      <c r="F117" s="47">
        <v>145362</v>
      </c>
    </row>
    <row r="118" spans="1:6">
      <c r="A118" s="47">
        <v>94</v>
      </c>
      <c r="B118" s="47">
        <v>196719.35365701315</v>
      </c>
      <c r="C118" s="47">
        <v>4499.6463429868454</v>
      </c>
      <c r="E118" s="47">
        <v>39.451476793248951</v>
      </c>
      <c r="F118" s="47">
        <v>145697</v>
      </c>
    </row>
    <row r="119" spans="1:6">
      <c r="A119" s="47">
        <v>95</v>
      </c>
      <c r="B119" s="47">
        <v>151104.20789966968</v>
      </c>
      <c r="C119" s="47">
        <v>28615.79210033032</v>
      </c>
      <c r="E119" s="47">
        <v>39.87341772151899</v>
      </c>
      <c r="F119" s="47">
        <v>146308.6</v>
      </c>
    </row>
    <row r="120" spans="1:6">
      <c r="A120" s="47">
        <v>96</v>
      </c>
      <c r="B120" s="47">
        <v>209834.81733738753</v>
      </c>
      <c r="C120" s="47">
        <v>-66555.987337387516</v>
      </c>
      <c r="E120" s="47">
        <v>40.29535864978903</v>
      </c>
      <c r="F120" s="47">
        <v>146355</v>
      </c>
    </row>
    <row r="121" spans="1:6">
      <c r="A121" s="47">
        <v>97</v>
      </c>
      <c r="B121" s="47">
        <v>233354.89235807752</v>
      </c>
      <c r="C121" s="47">
        <v>-18675.892358077515</v>
      </c>
      <c r="E121" s="47">
        <v>40.717299578059077</v>
      </c>
      <c r="F121" s="47">
        <v>146700</v>
      </c>
    </row>
    <row r="122" spans="1:6">
      <c r="A122" s="47">
        <v>98</v>
      </c>
      <c r="B122" s="47">
        <v>164403.46200711993</v>
      </c>
      <c r="C122" s="47">
        <v>596.53799288006849</v>
      </c>
      <c r="E122" s="47">
        <v>41.139240506329116</v>
      </c>
      <c r="F122" s="47">
        <v>147021</v>
      </c>
    </row>
    <row r="123" spans="1:6">
      <c r="A123" s="47">
        <v>99</v>
      </c>
      <c r="B123" s="47">
        <v>212150.2406689401</v>
      </c>
      <c r="C123" s="47">
        <v>50431.759331059904</v>
      </c>
      <c r="E123" s="47">
        <v>41.561181434599156</v>
      </c>
      <c r="F123" s="47">
        <v>147132</v>
      </c>
    </row>
    <row r="124" spans="1:6">
      <c r="A124" s="47">
        <v>100</v>
      </c>
      <c r="B124" s="47">
        <v>205652.58394477068</v>
      </c>
      <c r="C124" s="47">
        <v>2883.1260552293097</v>
      </c>
      <c r="E124" s="47">
        <v>41.983122362869203</v>
      </c>
      <c r="F124" s="47">
        <v>148652</v>
      </c>
    </row>
    <row r="125" spans="1:6">
      <c r="A125" s="47">
        <v>101</v>
      </c>
      <c r="B125" s="47">
        <v>172542.20896277667</v>
      </c>
      <c r="C125" s="47">
        <v>7071.0410372233309</v>
      </c>
      <c r="E125" s="47">
        <v>42.405063291139243</v>
      </c>
      <c r="F125" s="47">
        <v>149462</v>
      </c>
    </row>
    <row r="126" spans="1:6">
      <c r="A126" s="47">
        <v>102</v>
      </c>
      <c r="B126" s="47">
        <v>144138.15683131418</v>
      </c>
      <c r="C126" s="47">
        <v>7018.3631686858425</v>
      </c>
      <c r="E126" s="47">
        <v>42.827004219409289</v>
      </c>
      <c r="F126" s="47">
        <v>150337</v>
      </c>
    </row>
    <row r="127" spans="1:6">
      <c r="A127" s="47">
        <v>103</v>
      </c>
      <c r="B127" s="47">
        <v>199180.31823065603</v>
      </c>
      <c r="C127" s="47">
        <v>-9478.7682306560455</v>
      </c>
      <c r="E127" s="47">
        <v>43.248945147679329</v>
      </c>
      <c r="F127" s="47">
        <v>151156.52000000002</v>
      </c>
    </row>
    <row r="128" spans="1:6">
      <c r="A128" s="47">
        <v>104</v>
      </c>
      <c r="B128" s="47">
        <v>191821.30819107452</v>
      </c>
      <c r="C128" s="47">
        <v>-21870.308191074524</v>
      </c>
      <c r="E128" s="47">
        <v>43.670886075949369</v>
      </c>
      <c r="F128" s="47">
        <v>151931</v>
      </c>
    </row>
    <row r="129" spans="1:6">
      <c r="A129" s="47">
        <v>105</v>
      </c>
      <c r="B129" s="47">
        <v>205420.61871414352</v>
      </c>
      <c r="C129" s="47">
        <v>15098.381285856478</v>
      </c>
      <c r="E129" s="47">
        <v>44.092827004219416</v>
      </c>
      <c r="F129" s="47">
        <v>152184</v>
      </c>
    </row>
    <row r="130" spans="1:6">
      <c r="A130" s="47">
        <v>106</v>
      </c>
      <c r="B130" s="47">
        <v>195689.02792118356</v>
      </c>
      <c r="C130" s="47">
        <v>-55966.027921183559</v>
      </c>
      <c r="E130" s="47">
        <v>44.514767932489455</v>
      </c>
      <c r="F130" s="47">
        <v>152184</v>
      </c>
    </row>
    <row r="131" spans="1:6">
      <c r="A131" s="47">
        <v>107</v>
      </c>
      <c r="B131" s="47">
        <v>195443.38152988045</v>
      </c>
      <c r="C131" s="47">
        <v>-75757.741529880455</v>
      </c>
      <c r="E131" s="47">
        <v>44.936708860759495</v>
      </c>
      <c r="F131" s="47">
        <v>154354</v>
      </c>
    </row>
    <row r="132" spans="1:6">
      <c r="A132" s="47">
        <v>108</v>
      </c>
      <c r="B132" s="47">
        <v>239618.02189472847</v>
      </c>
      <c r="C132" s="47">
        <v>13852.978105271526</v>
      </c>
      <c r="E132" s="47">
        <v>45.358649789029542</v>
      </c>
      <c r="F132" s="47">
        <v>154669</v>
      </c>
    </row>
    <row r="133" spans="1:6">
      <c r="A133" s="47">
        <v>109</v>
      </c>
      <c r="B133" s="47">
        <v>170747.06719378149</v>
      </c>
      <c r="C133" s="47">
        <v>-41063.067193781491</v>
      </c>
      <c r="E133" s="47">
        <v>45.780590717299582</v>
      </c>
      <c r="F133" s="47">
        <v>155352</v>
      </c>
    </row>
    <row r="134" spans="1:6">
      <c r="A134" s="47">
        <v>110</v>
      </c>
      <c r="B134" s="47">
        <v>157735.38298793184</v>
      </c>
      <c r="C134" s="47">
        <v>9386.6170120681636</v>
      </c>
      <c r="E134" s="47">
        <v>46.202531645569621</v>
      </c>
      <c r="F134" s="47">
        <v>156374</v>
      </c>
    </row>
    <row r="135" spans="1:6">
      <c r="A135" s="47">
        <v>111</v>
      </c>
      <c r="B135" s="47">
        <v>194234.71606572333</v>
      </c>
      <c r="C135" s="47">
        <v>82223.283934276667</v>
      </c>
      <c r="E135" s="47">
        <v>46.624472573839668</v>
      </c>
      <c r="F135" s="47">
        <v>156576.85</v>
      </c>
    </row>
    <row r="136" spans="1:6">
      <c r="A136" s="47">
        <v>112</v>
      </c>
      <c r="B136" s="47">
        <v>166667.2377750233</v>
      </c>
      <c r="C136" s="47">
        <v>-16330.237775023299</v>
      </c>
      <c r="E136" s="47">
        <v>47.046413502109708</v>
      </c>
      <c r="F136" s="47">
        <v>157763</v>
      </c>
    </row>
    <row r="137" spans="1:6">
      <c r="A137" s="47">
        <v>113</v>
      </c>
      <c r="B137" s="47">
        <v>240346.85335135326</v>
      </c>
      <c r="C137" s="47">
        <v>-102253.83335135324</v>
      </c>
      <c r="E137" s="47">
        <v>47.468354430379748</v>
      </c>
      <c r="F137" s="47">
        <v>159882</v>
      </c>
    </row>
    <row r="138" spans="1:6">
      <c r="A138" s="47">
        <v>114</v>
      </c>
      <c r="B138" s="47">
        <v>141351.7973003262</v>
      </c>
      <c r="C138" s="47">
        <v>37046.202699673799</v>
      </c>
      <c r="E138" s="47">
        <v>47.890295358649794</v>
      </c>
      <c r="F138" s="47">
        <v>160250</v>
      </c>
    </row>
    <row r="139" spans="1:6">
      <c r="A139" s="47">
        <v>115</v>
      </c>
      <c r="B139" s="47">
        <v>195483.03203167365</v>
      </c>
      <c r="C139" s="47">
        <v>-14613.032031673647</v>
      </c>
      <c r="E139" s="47">
        <v>48.312236286919834</v>
      </c>
      <c r="F139" s="47">
        <v>161017</v>
      </c>
    </row>
    <row r="140" spans="1:6">
      <c r="A140" s="47">
        <v>116</v>
      </c>
      <c r="B140" s="47">
        <v>181313.66142310883</v>
      </c>
      <c r="C140" s="47">
        <v>142646.33857689117</v>
      </c>
      <c r="E140" s="47">
        <v>48.734177215189874</v>
      </c>
      <c r="F140" s="47">
        <v>162271</v>
      </c>
    </row>
    <row r="141" spans="1:6">
      <c r="A141" s="47">
        <v>117</v>
      </c>
      <c r="B141" s="47">
        <v>184105.60375999386</v>
      </c>
      <c r="C141" s="47">
        <v>-52675.603759993857</v>
      </c>
      <c r="E141" s="47">
        <v>49.156118143459921</v>
      </c>
      <c r="F141" s="47">
        <v>162364</v>
      </c>
    </row>
    <row r="142" spans="1:6">
      <c r="A142" s="47">
        <v>118</v>
      </c>
      <c r="B142" s="47">
        <v>169250.01308717064</v>
      </c>
      <c r="C142" s="47">
        <v>11165.656912829349</v>
      </c>
      <c r="E142" s="47">
        <v>49.57805907172996</v>
      </c>
      <c r="F142" s="47">
        <v>162957</v>
      </c>
    </row>
    <row r="143" spans="1:6">
      <c r="A143" s="47">
        <v>119</v>
      </c>
      <c r="B143" s="47">
        <v>229067.00705048742</v>
      </c>
      <c r="C143" s="47">
        <v>-90000.007050487417</v>
      </c>
      <c r="E143" s="47">
        <v>50</v>
      </c>
      <c r="F143" s="47">
        <v>162957.32</v>
      </c>
    </row>
    <row r="144" spans="1:6">
      <c r="A144" s="47">
        <v>120</v>
      </c>
      <c r="B144" s="47">
        <v>190698.98514016686</v>
      </c>
      <c r="C144" s="47">
        <v>7166.0148598331434</v>
      </c>
      <c r="E144" s="47">
        <v>50.421940928270047</v>
      </c>
      <c r="F144" s="47">
        <v>163372</v>
      </c>
    </row>
    <row r="145" spans="1:6">
      <c r="A145" s="47">
        <v>121</v>
      </c>
      <c r="B145" s="47">
        <v>163578.4134794717</v>
      </c>
      <c r="C145" s="47">
        <v>-18678.113479471707</v>
      </c>
      <c r="E145" s="47">
        <v>50.843881856540087</v>
      </c>
      <c r="F145" s="47">
        <v>163483</v>
      </c>
    </row>
    <row r="146" spans="1:6">
      <c r="A146" s="47">
        <v>122</v>
      </c>
      <c r="B146" s="47">
        <v>178469.44227335602</v>
      </c>
      <c r="C146" s="47">
        <v>24164.457726643974</v>
      </c>
      <c r="E146" s="47">
        <v>51.265822784810133</v>
      </c>
      <c r="F146" s="47">
        <v>163765</v>
      </c>
    </row>
    <row r="147" spans="1:6">
      <c r="A147" s="47">
        <v>123</v>
      </c>
      <c r="B147" s="47">
        <v>211521.09357127041</v>
      </c>
      <c r="C147" s="47">
        <v>21154.906428729591</v>
      </c>
      <c r="E147" s="47">
        <v>51.687763713080173</v>
      </c>
      <c r="F147" s="47">
        <v>163914</v>
      </c>
    </row>
    <row r="148" spans="1:6">
      <c r="A148" s="47">
        <v>124</v>
      </c>
      <c r="B148" s="47">
        <v>245472.80131304494</v>
      </c>
      <c r="C148" s="47">
        <v>-117573.80131304494</v>
      </c>
      <c r="E148" s="47">
        <v>52.109704641350213</v>
      </c>
      <c r="F148" s="47">
        <v>164719</v>
      </c>
    </row>
    <row r="149" spans="1:6">
      <c r="A149" s="47">
        <v>125</v>
      </c>
      <c r="B149" s="47">
        <v>163065.06197308953</v>
      </c>
      <c r="C149" s="47">
        <v>-17703.061973089527</v>
      </c>
      <c r="E149" s="47">
        <v>52.53164556962026</v>
      </c>
      <c r="F149" s="47">
        <v>164962</v>
      </c>
    </row>
    <row r="150" spans="1:6">
      <c r="A150" s="47">
        <v>126</v>
      </c>
      <c r="B150" s="47">
        <v>174346.47712904168</v>
      </c>
      <c r="C150" s="47">
        <v>-9010.9571290416643</v>
      </c>
      <c r="E150" s="47">
        <v>52.953586497890299</v>
      </c>
      <c r="F150" s="47">
        <v>165000</v>
      </c>
    </row>
    <row r="151" spans="1:6">
      <c r="A151" s="47">
        <v>127</v>
      </c>
      <c r="B151" s="47">
        <v>180536.36400678259</v>
      </c>
      <c r="C151" s="47">
        <v>52729.635993217409</v>
      </c>
      <c r="E151" s="47">
        <v>53.375527426160339</v>
      </c>
      <c r="F151" s="47">
        <v>165335.52000000002</v>
      </c>
    </row>
    <row r="152" spans="1:6">
      <c r="A152" s="47">
        <v>128</v>
      </c>
      <c r="B152" s="47">
        <v>170750.83328567573</v>
      </c>
      <c r="C152" s="47">
        <v>-35534.833285675733</v>
      </c>
      <c r="E152" s="47">
        <v>53.797468354430386</v>
      </c>
      <c r="F152" s="47">
        <v>166709</v>
      </c>
    </row>
    <row r="153" spans="1:6">
      <c r="A153" s="47">
        <v>129</v>
      </c>
      <c r="B153" s="47">
        <v>192017.57817495067</v>
      </c>
      <c r="C153" s="47">
        <v>-74832.578174950671</v>
      </c>
      <c r="E153" s="47">
        <v>54.219409282700425</v>
      </c>
      <c r="F153" s="47">
        <v>167122</v>
      </c>
    </row>
    <row r="154" spans="1:6">
      <c r="A154" s="47">
        <v>130</v>
      </c>
      <c r="B154" s="47">
        <v>190212.93578134925</v>
      </c>
      <c r="C154" s="47">
        <v>-81223.935781349253</v>
      </c>
      <c r="E154" s="47">
        <v>54.641350210970465</v>
      </c>
      <c r="F154" s="47">
        <v>168670</v>
      </c>
    </row>
    <row r="155" spans="1:6">
      <c r="A155" s="47">
        <v>131</v>
      </c>
      <c r="B155" s="47">
        <v>171748.83012939413</v>
      </c>
      <c r="C155" s="47">
        <v>-23096.830129394133</v>
      </c>
      <c r="E155" s="47">
        <v>55.063291139240512</v>
      </c>
      <c r="F155" s="47">
        <v>169726.43</v>
      </c>
    </row>
    <row r="156" spans="1:6">
      <c r="A156" s="47">
        <v>132</v>
      </c>
      <c r="B156" s="47">
        <v>160043.41352893956</v>
      </c>
      <c r="C156" s="47">
        <v>-80741.413528939564</v>
      </c>
      <c r="E156" s="47">
        <v>55.485232067510552</v>
      </c>
      <c r="F156" s="47">
        <v>169951</v>
      </c>
    </row>
    <row r="157" spans="1:6">
      <c r="A157" s="47">
        <v>133</v>
      </c>
      <c r="B157" s="47">
        <v>176253.80747804424</v>
      </c>
      <c r="C157" s="47">
        <v>-29121.80747804424</v>
      </c>
      <c r="E157" s="47">
        <v>55.907172995780591</v>
      </c>
      <c r="F157" s="47">
        <v>170302</v>
      </c>
    </row>
    <row r="158" spans="1:6">
      <c r="A158" s="47">
        <v>134</v>
      </c>
      <c r="B158" s="47">
        <v>167656.3098732279</v>
      </c>
      <c r="C158" s="47">
        <v>-35918.039873227885</v>
      </c>
      <c r="E158" s="47">
        <v>56.329113924050638</v>
      </c>
      <c r="F158" s="47">
        <v>174074</v>
      </c>
    </row>
    <row r="159" spans="1:6">
      <c r="A159" s="47">
        <v>135</v>
      </c>
      <c r="B159" s="47">
        <v>164952.05370916639</v>
      </c>
      <c r="C159" s="47">
        <v>-18597.053709166386</v>
      </c>
      <c r="E159" s="47">
        <v>56.751054852320678</v>
      </c>
      <c r="F159" s="47">
        <v>175576</v>
      </c>
    </row>
    <row r="160" spans="1:6">
      <c r="A160" s="47">
        <v>136</v>
      </c>
      <c r="B160" s="47">
        <v>152178.89510027174</v>
      </c>
      <c r="C160" s="47">
        <v>-55118.095100271734</v>
      </c>
      <c r="E160" s="47">
        <v>57.172995780590718</v>
      </c>
      <c r="F160" s="47">
        <v>176340.75</v>
      </c>
    </row>
    <row r="161" spans="1:6">
      <c r="A161" s="47">
        <v>137</v>
      </c>
      <c r="B161" s="47">
        <v>234224.54607123378</v>
      </c>
      <c r="C161" s="47">
        <v>-150222.04607123378</v>
      </c>
      <c r="E161" s="47">
        <v>57.594936708860764</v>
      </c>
      <c r="F161" s="47">
        <v>176383</v>
      </c>
    </row>
    <row r="162" spans="1:6">
      <c r="A162" s="47">
        <v>138</v>
      </c>
      <c r="B162" s="47">
        <v>180023.74194364823</v>
      </c>
      <c r="C162" s="47">
        <v>-73953.741943648231</v>
      </c>
      <c r="E162" s="47">
        <v>58.016877637130804</v>
      </c>
      <c r="F162" s="47">
        <v>177874</v>
      </c>
    </row>
    <row r="163" spans="1:6">
      <c r="A163" s="47">
        <v>139</v>
      </c>
      <c r="B163" s="47">
        <v>179810.64348729112</v>
      </c>
      <c r="C163" s="47">
        <v>-56622.743487291125</v>
      </c>
      <c r="E163" s="47">
        <v>58.438818565400851</v>
      </c>
      <c r="F163" s="47">
        <v>178037</v>
      </c>
    </row>
    <row r="164" spans="1:6">
      <c r="A164" s="47">
        <v>140</v>
      </c>
      <c r="B164" s="47">
        <v>160171.88115474943</v>
      </c>
      <c r="C164" s="47">
        <v>-39804.071154749428</v>
      </c>
      <c r="E164" s="47">
        <v>58.860759493670891</v>
      </c>
      <c r="F164" s="47">
        <v>178100</v>
      </c>
    </row>
    <row r="165" spans="1:6">
      <c r="A165" s="47">
        <v>141</v>
      </c>
      <c r="B165" s="47">
        <v>163677.33274842915</v>
      </c>
      <c r="C165" s="47">
        <v>-23305.332748429151</v>
      </c>
      <c r="E165" s="47">
        <v>59.28270042194093</v>
      </c>
      <c r="F165" s="47">
        <v>178398</v>
      </c>
    </row>
    <row r="166" spans="1:6">
      <c r="A166" s="47">
        <v>142</v>
      </c>
      <c r="B166" s="47">
        <v>174852.87594868799</v>
      </c>
      <c r="C166" s="47">
        <v>-72000.875948687986</v>
      </c>
      <c r="E166" s="47">
        <v>59.704641350210977</v>
      </c>
      <c r="F166" s="47">
        <v>178428</v>
      </c>
    </row>
    <row r="167" spans="1:6">
      <c r="A167" s="47">
        <v>143</v>
      </c>
      <c r="B167" s="47">
        <v>175106.87239841011</v>
      </c>
      <c r="C167" s="47">
        <v>-20437.872398410109</v>
      </c>
      <c r="E167" s="47">
        <v>60.126582278481017</v>
      </c>
      <c r="F167" s="47">
        <v>179613.25</v>
      </c>
    </row>
    <row r="168" spans="1:6">
      <c r="A168" s="47">
        <v>144</v>
      </c>
      <c r="B168" s="47">
        <v>177891.42606943782</v>
      </c>
      <c r="C168" s="47">
        <v>-61955.886069437809</v>
      </c>
      <c r="E168" s="47">
        <v>60.548523206751057</v>
      </c>
      <c r="F168" s="47">
        <v>179720</v>
      </c>
    </row>
    <row r="169" spans="1:6">
      <c r="A169" s="47">
        <v>145</v>
      </c>
      <c r="B169" s="47">
        <v>167083.38692768558</v>
      </c>
      <c r="C169" s="47">
        <v>-53377.186927685587</v>
      </c>
      <c r="E169" s="47">
        <v>60.970464135021103</v>
      </c>
      <c r="F169" s="47">
        <v>180415.66999999998</v>
      </c>
    </row>
    <row r="170" spans="1:6">
      <c r="A170" s="47">
        <v>146</v>
      </c>
      <c r="B170" s="47">
        <v>177199.8641642885</v>
      </c>
      <c r="C170" s="47">
        <v>-38430.4841642885</v>
      </c>
      <c r="E170" s="47">
        <v>61.392405063291143</v>
      </c>
      <c r="F170" s="47">
        <v>180713</v>
      </c>
    </row>
    <row r="171" spans="1:6">
      <c r="A171" s="47">
        <v>147</v>
      </c>
      <c r="B171" s="47">
        <v>157030.51737073221</v>
      </c>
      <c r="C171" s="47">
        <v>-95690.51737073221</v>
      </c>
      <c r="E171" s="47">
        <v>61.814345991561183</v>
      </c>
      <c r="F171" s="47">
        <v>180728</v>
      </c>
    </row>
    <row r="172" spans="1:6">
      <c r="A172" s="47">
        <v>148</v>
      </c>
      <c r="B172" s="47">
        <v>165668.11728802233</v>
      </c>
      <c r="C172" s="47">
        <v>-93294.117288022331</v>
      </c>
      <c r="E172" s="47">
        <v>62.23628691983123</v>
      </c>
      <c r="F172" s="47">
        <v>180870</v>
      </c>
    </row>
    <row r="173" spans="1:6">
      <c r="A173" s="47">
        <v>149</v>
      </c>
      <c r="B173" s="47">
        <v>163840.8523562976</v>
      </c>
      <c r="C173" s="47">
        <v>-20067.272356297588</v>
      </c>
      <c r="E173" s="47">
        <v>62.658227848101269</v>
      </c>
      <c r="F173" s="47">
        <v>183204</v>
      </c>
    </row>
    <row r="174" spans="1:6">
      <c r="A174" s="47">
        <v>150</v>
      </c>
      <c r="B174" s="47">
        <v>154496.87476381517</v>
      </c>
      <c r="C174" s="47">
        <v>-12170.834763815161</v>
      </c>
      <c r="E174" s="47">
        <v>63.080168776371309</v>
      </c>
      <c r="F174" s="47">
        <v>186450</v>
      </c>
    </row>
    <row r="175" spans="1:6">
      <c r="A175" s="47">
        <v>151</v>
      </c>
      <c r="B175" s="47">
        <v>173391.59610804479</v>
      </c>
      <c r="C175" s="47">
        <v>-32846.596108044789</v>
      </c>
      <c r="E175" s="47">
        <v>63.502109704641356</v>
      </c>
      <c r="F175" s="47">
        <v>188824</v>
      </c>
    </row>
    <row r="176" spans="1:6">
      <c r="A176" s="47">
        <v>152</v>
      </c>
      <c r="B176" s="47">
        <v>173470.34037521697</v>
      </c>
      <c r="C176" s="47">
        <v>-116329.49037521696</v>
      </c>
      <c r="E176" s="47">
        <v>63.924050632911396</v>
      </c>
      <c r="F176" s="47">
        <v>189701.55</v>
      </c>
    </row>
    <row r="177" spans="1:6">
      <c r="A177" s="47">
        <v>153</v>
      </c>
      <c r="B177" s="47">
        <v>179160.24212681921</v>
      </c>
      <c r="C177" s="47">
        <v>-47433.242126819212</v>
      </c>
      <c r="E177" s="47">
        <v>64.345991561181435</v>
      </c>
      <c r="F177" s="47">
        <v>191102</v>
      </c>
    </row>
    <row r="178" spans="1:6">
      <c r="A178" s="47">
        <v>154</v>
      </c>
      <c r="B178" s="47">
        <v>143078.38418072916</v>
      </c>
      <c r="C178" s="47">
        <v>-65837.384180729161</v>
      </c>
      <c r="E178" s="47">
        <v>64.767932489451468</v>
      </c>
      <c r="F178" s="47">
        <v>191188</v>
      </c>
    </row>
    <row r="179" spans="1:6">
      <c r="A179" s="47">
        <v>155</v>
      </c>
      <c r="B179" s="47">
        <v>256745.27475952631</v>
      </c>
      <c r="C179" s="47">
        <v>-200859.57475952629</v>
      </c>
      <c r="E179" s="47">
        <v>65.189873417721515</v>
      </c>
      <c r="F179" s="47">
        <v>193543</v>
      </c>
    </row>
    <row r="180" spans="1:6">
      <c r="A180" s="47">
        <v>156</v>
      </c>
      <c r="B180" s="47">
        <v>169686.67833759438</v>
      </c>
      <c r="C180" s="47">
        <v>-119986.67833759438</v>
      </c>
      <c r="E180" s="47">
        <v>65.611814345991561</v>
      </c>
      <c r="F180" s="47">
        <v>195136</v>
      </c>
    </row>
    <row r="181" spans="1:6">
      <c r="A181" s="47">
        <v>157</v>
      </c>
      <c r="B181" s="47">
        <v>166710.05778722098</v>
      </c>
      <c r="C181" s="47">
        <v>-11358.057787220983</v>
      </c>
      <c r="E181" s="47">
        <v>66.033755274261594</v>
      </c>
      <c r="F181" s="47">
        <v>197865</v>
      </c>
    </row>
    <row r="182" spans="1:6">
      <c r="A182" s="47">
        <v>158</v>
      </c>
      <c r="B182" s="47">
        <v>167656.3098732279</v>
      </c>
      <c r="C182" s="47">
        <v>120957.89012677211</v>
      </c>
      <c r="E182" s="47">
        <v>66.455696202531641</v>
      </c>
      <c r="F182" s="47">
        <v>199268</v>
      </c>
    </row>
    <row r="183" spans="1:6">
      <c r="A183" s="47">
        <v>159</v>
      </c>
      <c r="B183" s="47">
        <v>175367.33201581839</v>
      </c>
      <c r="C183" s="47">
        <v>-5065.3320158183924</v>
      </c>
      <c r="E183" s="47">
        <v>66.877637130801688</v>
      </c>
      <c r="F183" s="47">
        <v>199677</v>
      </c>
    </row>
    <row r="184" spans="1:6">
      <c r="A184" s="47">
        <v>160</v>
      </c>
      <c r="B184" s="47">
        <v>213271.77384516085</v>
      </c>
      <c r="C184" s="47">
        <v>-110733.92384516084</v>
      </c>
      <c r="E184" s="47">
        <v>67.29957805907172</v>
      </c>
      <c r="F184" s="47">
        <v>199790</v>
      </c>
    </row>
    <row r="185" spans="1:6">
      <c r="A185" s="47">
        <v>161</v>
      </c>
      <c r="B185" s="47">
        <v>232381.20153789257</v>
      </c>
      <c r="C185" s="47">
        <v>-13254.961537892581</v>
      </c>
      <c r="E185" s="47">
        <v>67.721518987341767</v>
      </c>
      <c r="F185" s="47">
        <v>200321</v>
      </c>
    </row>
    <row r="186" spans="1:6">
      <c r="A186" s="47">
        <v>162</v>
      </c>
      <c r="B186" s="47">
        <v>222960.70315058573</v>
      </c>
      <c r="C186" s="47">
        <v>-18108.343150585744</v>
      </c>
      <c r="E186" s="47">
        <v>68.143459915611814</v>
      </c>
      <c r="F186" s="47">
        <v>201219</v>
      </c>
    </row>
    <row r="187" spans="1:6">
      <c r="A187" s="47">
        <v>163</v>
      </c>
      <c r="B187" s="47">
        <v>233096.05876120098</v>
      </c>
      <c r="C187" s="47">
        <v>20271.941238799016</v>
      </c>
      <c r="E187" s="47">
        <v>68.565400843881847</v>
      </c>
      <c r="F187" s="47">
        <v>202633.9</v>
      </c>
    </row>
    <row r="188" spans="1:6">
      <c r="A188" s="47">
        <v>164</v>
      </c>
      <c r="B188" s="47">
        <v>206757.65221656111</v>
      </c>
      <c r="C188" s="47">
        <v>-44486.65221656111</v>
      </c>
      <c r="E188" s="47">
        <v>68.987341772151893</v>
      </c>
      <c r="F188" s="47">
        <v>202807</v>
      </c>
    </row>
    <row r="189" spans="1:6">
      <c r="A189" s="47">
        <v>165</v>
      </c>
      <c r="B189" s="47">
        <v>199537.47201863347</v>
      </c>
      <c r="C189" s="47">
        <v>93733.527981366526</v>
      </c>
      <c r="E189" s="47">
        <v>69.40928270042194</v>
      </c>
      <c r="F189" s="47">
        <v>204852.36</v>
      </c>
    </row>
    <row r="190" spans="1:6">
      <c r="A190" s="47">
        <v>166</v>
      </c>
      <c r="B190" s="47">
        <v>166517.54660925831</v>
      </c>
      <c r="C190" s="47">
        <v>-3560.5466092583083</v>
      </c>
      <c r="E190" s="47">
        <v>69.831223628691987</v>
      </c>
      <c r="F190" s="47">
        <v>205998</v>
      </c>
    </row>
    <row r="191" spans="1:6">
      <c r="A191" s="47">
        <v>167</v>
      </c>
      <c r="B191" s="47">
        <v>191761.91498325701</v>
      </c>
      <c r="C191" s="47">
        <v>-54488.914983257011</v>
      </c>
      <c r="E191" s="47">
        <v>70.25316455696202</v>
      </c>
      <c r="F191" s="47">
        <v>206500.95</v>
      </c>
    </row>
    <row r="192" spans="1:6">
      <c r="A192" s="47">
        <v>168</v>
      </c>
      <c r="B192" s="47">
        <v>229790.42605962328</v>
      </c>
      <c r="C192" s="47">
        <v>-30113.426059623278</v>
      </c>
      <c r="E192" s="47">
        <v>70.675105485232066</v>
      </c>
      <c r="F192" s="47">
        <v>208535.71</v>
      </c>
    </row>
    <row r="193" spans="1:6">
      <c r="A193" s="47">
        <v>169</v>
      </c>
      <c r="B193" s="47">
        <v>166403.03033899813</v>
      </c>
      <c r="C193" s="47">
        <v>-5386.0303389981273</v>
      </c>
      <c r="E193" s="47">
        <v>71.097046413502113</v>
      </c>
      <c r="F193" s="47">
        <v>209292</v>
      </c>
    </row>
    <row r="194" spans="1:6">
      <c r="A194" s="47">
        <v>170</v>
      </c>
      <c r="B194" s="47">
        <v>188052.7133595575</v>
      </c>
      <c r="C194" s="47">
        <v>11737.2866404425</v>
      </c>
      <c r="E194" s="47">
        <v>71.518987341772146</v>
      </c>
      <c r="F194" s="47">
        <v>209886</v>
      </c>
    </row>
    <row r="195" spans="1:6">
      <c r="A195" s="47">
        <v>171</v>
      </c>
      <c r="B195" s="47">
        <v>239514.02213669696</v>
      </c>
      <c r="C195" s="47">
        <v>-79632.022136696964</v>
      </c>
      <c r="E195" s="47">
        <v>71.940928270042193</v>
      </c>
      <c r="F195" s="47">
        <v>210622</v>
      </c>
    </row>
    <row r="196" spans="1:6">
      <c r="A196" s="47">
        <v>172</v>
      </c>
      <c r="B196" s="47">
        <v>168569.07291093987</v>
      </c>
      <c r="C196" s="47">
        <v>12158.927089060133</v>
      </c>
      <c r="E196" s="47">
        <v>72.362869198312239</v>
      </c>
      <c r="F196" s="47">
        <v>212287</v>
      </c>
    </row>
    <row r="197" spans="1:6">
      <c r="A197" s="47">
        <v>173</v>
      </c>
      <c r="B197" s="47">
        <v>228556.00827589849</v>
      </c>
      <c r="C197" s="47">
        <v>-84422.008275898494</v>
      </c>
      <c r="E197" s="47">
        <v>72.784810126582272</v>
      </c>
      <c r="F197" s="47">
        <v>214679</v>
      </c>
    </row>
    <row r="198" spans="1:6">
      <c r="A198" s="47">
        <v>174</v>
      </c>
      <c r="B198" s="47">
        <v>152633.39904002484</v>
      </c>
      <c r="C198" s="47">
        <v>7616.600959975156</v>
      </c>
      <c r="E198" s="47">
        <v>73.206751054852319</v>
      </c>
      <c r="F198" s="47">
        <v>214716</v>
      </c>
    </row>
    <row r="199" spans="1:6">
      <c r="A199" s="47">
        <v>175</v>
      </c>
      <c r="B199" s="47">
        <v>244051.21716173872</v>
      </c>
      <c r="C199" s="47">
        <v>-50508.217161738721</v>
      </c>
      <c r="E199" s="47">
        <v>73.628691983122366</v>
      </c>
      <c r="F199" s="47">
        <v>219126.24</v>
      </c>
    </row>
    <row r="200" spans="1:6">
      <c r="A200" s="47">
        <v>176</v>
      </c>
      <c r="B200" s="47">
        <v>148592.34861107246</v>
      </c>
      <c r="C200" s="47">
        <v>84783.651388927537</v>
      </c>
      <c r="E200" s="47">
        <v>74.050632911392398</v>
      </c>
      <c r="F200" s="47">
        <v>220519</v>
      </c>
    </row>
    <row r="201" spans="1:6">
      <c r="A201" s="47">
        <v>177</v>
      </c>
      <c r="B201" s="47">
        <v>180312.75004560733</v>
      </c>
      <c r="C201" s="47">
        <v>-13603.750045607332</v>
      </c>
      <c r="E201" s="47">
        <v>74.472573839662445</v>
      </c>
      <c r="F201" s="47">
        <v>220899</v>
      </c>
    </row>
    <row r="202" spans="1:6">
      <c r="A202" s="47">
        <v>178</v>
      </c>
      <c r="B202" s="47">
        <v>176096.64696603734</v>
      </c>
      <c r="C202" s="47">
        <v>-42223.64696603734</v>
      </c>
      <c r="E202" s="47">
        <v>74.894514767932492</v>
      </c>
      <c r="F202" s="47">
        <v>229289</v>
      </c>
    </row>
    <row r="203" spans="1:6">
      <c r="A203" s="47">
        <v>179</v>
      </c>
      <c r="B203" s="47">
        <v>158602.0384877543</v>
      </c>
      <c r="C203" s="47">
        <v>-25515.038487754297</v>
      </c>
      <c r="E203" s="47">
        <v>75.316455696202524</v>
      </c>
      <c r="F203" s="47">
        <v>232676</v>
      </c>
    </row>
    <row r="204" spans="1:6">
      <c r="A204" s="47">
        <v>180</v>
      </c>
      <c r="B204" s="47">
        <v>278469.62906068936</v>
      </c>
      <c r="C204" s="47">
        <v>-100041.62906068936</v>
      </c>
      <c r="E204" s="47">
        <v>75.738396624472571</v>
      </c>
      <c r="F204" s="47">
        <v>233266</v>
      </c>
    </row>
    <row r="205" spans="1:6">
      <c r="A205" s="47">
        <v>181</v>
      </c>
      <c r="B205" s="47">
        <v>267827.00804211531</v>
      </c>
      <c r="C205" s="47">
        <v>-76725.008042115311</v>
      </c>
      <c r="E205" s="47">
        <v>76.160337552742618</v>
      </c>
      <c r="F205" s="47">
        <v>233376</v>
      </c>
    </row>
    <row r="206" spans="1:6">
      <c r="A206" s="47">
        <v>182</v>
      </c>
      <c r="B206" s="47">
        <v>184826.95967475956</v>
      </c>
      <c r="C206" s="47">
        <v>-16156.959674759564</v>
      </c>
      <c r="E206" s="47">
        <v>76.582278481012651</v>
      </c>
      <c r="F206" s="47">
        <v>233522</v>
      </c>
    </row>
    <row r="207" spans="1:6">
      <c r="A207" s="47">
        <v>183</v>
      </c>
      <c r="B207" s="47">
        <v>183648.5860723865</v>
      </c>
      <c r="C207" s="47">
        <v>-19734.586072386504</v>
      </c>
      <c r="E207" s="47">
        <v>77.004219409282697</v>
      </c>
      <c r="F207" s="47">
        <v>238320</v>
      </c>
    </row>
    <row r="208" spans="1:6">
      <c r="A208" s="47">
        <v>184</v>
      </c>
      <c r="B208" s="47">
        <v>217432.10447887643</v>
      </c>
      <c r="C208" s="47">
        <v>23697.895521123573</v>
      </c>
      <c r="E208" s="47">
        <v>77.426160337552744</v>
      </c>
      <c r="F208" s="47">
        <v>241130</v>
      </c>
    </row>
    <row r="209" spans="1:6">
      <c r="A209" s="47">
        <v>185</v>
      </c>
      <c r="B209" s="47">
        <v>259106.22720899191</v>
      </c>
      <c r="C209" s="47">
        <v>-120571.22720899191</v>
      </c>
      <c r="E209" s="47">
        <v>77.848101265822777</v>
      </c>
      <c r="F209" s="47">
        <v>247473</v>
      </c>
    </row>
    <row r="210" spans="1:6">
      <c r="A210" s="47">
        <v>186</v>
      </c>
      <c r="B210" s="47">
        <v>183842.23179945978</v>
      </c>
      <c r="C210" s="47">
        <v>-64494.231799459783</v>
      </c>
      <c r="E210" s="47">
        <v>78.270042194092824</v>
      </c>
      <c r="F210" s="47">
        <v>248031</v>
      </c>
    </row>
    <row r="211" spans="1:6">
      <c r="A211" s="47">
        <v>187</v>
      </c>
      <c r="B211" s="47">
        <v>222767.4838319917</v>
      </c>
      <c r="C211" s="47">
        <v>-68413.483831991703</v>
      </c>
      <c r="E211" s="47">
        <v>78.691983122362871</v>
      </c>
      <c r="F211" s="47">
        <v>248112</v>
      </c>
    </row>
    <row r="212" spans="1:6">
      <c r="A212" s="47">
        <v>188</v>
      </c>
      <c r="B212" s="47">
        <v>166519.2524333052</v>
      </c>
      <c r="C212" s="47">
        <v>-31500.252433305199</v>
      </c>
      <c r="E212" s="47">
        <v>79.113924050632903</v>
      </c>
      <c r="F212" s="47">
        <v>253368</v>
      </c>
    </row>
    <row r="213" spans="1:6">
      <c r="A213" s="47">
        <v>189</v>
      </c>
      <c r="B213" s="47">
        <v>153902.87248457083</v>
      </c>
      <c r="C213" s="47">
        <v>22480.127515429165</v>
      </c>
      <c r="E213" s="47">
        <v>79.53586497890295</v>
      </c>
      <c r="F213" s="47">
        <v>253471</v>
      </c>
    </row>
    <row r="214" spans="1:6">
      <c r="A214" s="47">
        <v>190</v>
      </c>
      <c r="B214" s="47">
        <v>197952.85944218654</v>
      </c>
      <c r="C214" s="47">
        <v>35569.140557813458</v>
      </c>
      <c r="E214" s="47">
        <v>79.957805907172997</v>
      </c>
      <c r="F214" s="47">
        <v>258138</v>
      </c>
    </row>
    <row r="215" spans="1:6">
      <c r="A215" s="47">
        <v>191</v>
      </c>
      <c r="B215" s="47">
        <v>165067.92511616985</v>
      </c>
      <c r="C215" s="47">
        <v>-32482.925116169848</v>
      </c>
      <c r="E215" s="47">
        <v>80.379746835443029</v>
      </c>
      <c r="F215" s="47">
        <v>260036</v>
      </c>
    </row>
    <row r="216" spans="1:6">
      <c r="A216" s="47">
        <v>192</v>
      </c>
      <c r="B216" s="47">
        <v>160667.76953588659</v>
      </c>
      <c r="C216" s="47">
        <v>-40891.769535886589</v>
      </c>
      <c r="E216" s="47">
        <v>80.801687763713076</v>
      </c>
      <c r="F216" s="47">
        <v>260869</v>
      </c>
    </row>
    <row r="217" spans="1:6">
      <c r="A217" s="47">
        <v>193</v>
      </c>
      <c r="B217" s="47">
        <v>177276.24252646504</v>
      </c>
      <c r="C217" s="47">
        <v>-68159.242526465037</v>
      </c>
      <c r="E217" s="47">
        <v>81.223628691983123</v>
      </c>
      <c r="F217" s="47">
        <v>262582</v>
      </c>
    </row>
    <row r="218" spans="1:6">
      <c r="A218" s="47">
        <v>194</v>
      </c>
      <c r="B218" s="47">
        <v>173186.2617823754</v>
      </c>
      <c r="C218" s="47">
        <v>887.73821762460284</v>
      </c>
      <c r="E218" s="47">
        <v>81.645569620253156</v>
      </c>
      <c r="F218" s="47">
        <v>265243</v>
      </c>
    </row>
    <row r="219" spans="1:6">
      <c r="A219" s="47">
        <v>195</v>
      </c>
      <c r="B219" s="47">
        <v>170750.83328567573</v>
      </c>
      <c r="C219" s="47">
        <v>-34710.833285675733</v>
      </c>
      <c r="E219" s="47">
        <v>82.067510548523202</v>
      </c>
      <c r="F219" s="47">
        <v>275888</v>
      </c>
    </row>
    <row r="220" spans="1:6">
      <c r="A220" s="47">
        <v>196</v>
      </c>
      <c r="B220" s="47">
        <v>178161.5090296921</v>
      </c>
      <c r="C220" s="47">
        <v>-99946.509029692097</v>
      </c>
      <c r="E220" s="47">
        <v>82.489451476793249</v>
      </c>
      <c r="F220" s="47">
        <v>276458</v>
      </c>
    </row>
    <row r="221" spans="1:6">
      <c r="A221" s="47">
        <v>197</v>
      </c>
      <c r="B221" s="47">
        <v>167656.3098732279</v>
      </c>
      <c r="C221" s="47">
        <v>-94438.309873227903</v>
      </c>
      <c r="E221" s="47">
        <v>82.911392405063282</v>
      </c>
      <c r="F221" s="47">
        <v>278213.73</v>
      </c>
    </row>
    <row r="222" spans="1:6">
      <c r="A222" s="47">
        <v>198</v>
      </c>
      <c r="B222" s="47">
        <v>175645.96690394281</v>
      </c>
      <c r="C222" s="47">
        <v>-124636.96690394281</v>
      </c>
      <c r="E222" s="47">
        <v>83.333333333333329</v>
      </c>
      <c r="F222" s="47">
        <v>288614.2</v>
      </c>
    </row>
    <row r="223" spans="1:6">
      <c r="A223" s="47">
        <v>199</v>
      </c>
      <c r="B223" s="47">
        <v>205132.42771118635</v>
      </c>
      <c r="C223" s="47">
        <v>5489.5722888136515</v>
      </c>
      <c r="E223" s="47">
        <v>83.755274261603375</v>
      </c>
      <c r="F223" s="47">
        <v>288960</v>
      </c>
    </row>
    <row r="224" spans="1:6">
      <c r="A224" s="47">
        <v>200</v>
      </c>
      <c r="B224" s="47">
        <v>200573.12401117728</v>
      </c>
      <c r="C224" s="47">
        <v>60295.875988822721</v>
      </c>
      <c r="E224" s="47">
        <v>84.177215189873408</v>
      </c>
      <c r="F224" s="47">
        <v>293127</v>
      </c>
    </row>
    <row r="225" spans="1:6">
      <c r="A225" s="47">
        <v>201</v>
      </c>
      <c r="B225" s="47">
        <v>149099.65963971923</v>
      </c>
      <c r="C225" s="47">
        <v>-100943.65963971923</v>
      </c>
      <c r="E225" s="47">
        <v>84.599156118143455</v>
      </c>
      <c r="F225" s="47">
        <v>293271</v>
      </c>
    </row>
    <row r="226" spans="1:6">
      <c r="A226" s="47">
        <v>202</v>
      </c>
      <c r="B226" s="47">
        <v>177098.20456423156</v>
      </c>
      <c r="C226" s="47">
        <v>-107589.20456423156</v>
      </c>
      <c r="E226" s="47">
        <v>85.021097046413502</v>
      </c>
      <c r="F226" s="47">
        <v>294615.90000000002</v>
      </c>
    </row>
    <row r="227" spans="1:6">
      <c r="A227" s="47">
        <v>203</v>
      </c>
      <c r="B227" s="47">
        <v>183485.91635715906</v>
      </c>
      <c r="C227" s="47">
        <v>-137392.91635715906</v>
      </c>
      <c r="E227" s="47">
        <v>85.443037974683548</v>
      </c>
      <c r="F227" s="47">
        <v>295155</v>
      </c>
    </row>
    <row r="228" spans="1:6">
      <c r="A228" s="47">
        <v>204</v>
      </c>
      <c r="B228" s="47">
        <v>260443.20531242358</v>
      </c>
      <c r="C228" s="47">
        <v>-71619.205312423583</v>
      </c>
      <c r="E228" s="47">
        <v>85.864978902953581</v>
      </c>
      <c r="F228" s="47">
        <v>305193</v>
      </c>
    </row>
    <row r="229" spans="1:6">
      <c r="A229" s="47">
        <v>205</v>
      </c>
      <c r="B229" s="47">
        <v>260671.92639854964</v>
      </c>
      <c r="C229" s="47">
        <v>-117189.92639854964</v>
      </c>
      <c r="E229" s="47">
        <v>86.286919831223628</v>
      </c>
      <c r="F229" s="47">
        <v>308817</v>
      </c>
    </row>
    <row r="230" spans="1:6">
      <c r="A230" s="47">
        <v>206</v>
      </c>
      <c r="B230" s="47">
        <v>159203.15296794241</v>
      </c>
      <c r="C230" s="47">
        <v>61695.847032057587</v>
      </c>
      <c r="E230" s="47">
        <v>86.708860759493675</v>
      </c>
      <c r="F230" s="47">
        <v>323960</v>
      </c>
    </row>
    <row r="231" spans="1:6">
      <c r="A231" s="47">
        <v>207</v>
      </c>
      <c r="B231" s="47">
        <v>250812.8437913254</v>
      </c>
      <c r="C231" s="47">
        <v>-98881.843791325402</v>
      </c>
      <c r="E231" s="47">
        <v>87.130801687763707</v>
      </c>
      <c r="F231" s="47">
        <v>334955</v>
      </c>
    </row>
    <row r="232" spans="1:6">
      <c r="A232" s="47">
        <v>208</v>
      </c>
      <c r="B232" s="47">
        <v>216534.21170818957</v>
      </c>
      <c r="C232" s="47">
        <v>-60160.21170818957</v>
      </c>
      <c r="E232" s="47">
        <v>87.552742616033754</v>
      </c>
      <c r="F232" s="47">
        <v>341011</v>
      </c>
    </row>
    <row r="233" spans="1:6">
      <c r="A233" s="47">
        <v>209</v>
      </c>
      <c r="B233" s="47">
        <v>213714.33275617255</v>
      </c>
      <c r="C233" s="47">
        <v>24605.667243827455</v>
      </c>
      <c r="E233" s="47">
        <v>87.974683544303801</v>
      </c>
      <c r="F233" s="47">
        <v>341109</v>
      </c>
    </row>
    <row r="234" spans="1:6">
      <c r="A234" s="47">
        <v>210</v>
      </c>
      <c r="B234" s="47">
        <v>278406.63023925095</v>
      </c>
      <c r="C234" s="47">
        <v>-72408.630239250953</v>
      </c>
      <c r="E234" s="47">
        <v>88.396624472573833</v>
      </c>
      <c r="F234" s="47">
        <v>343984</v>
      </c>
    </row>
    <row r="235" spans="1:6">
      <c r="A235" s="47">
        <v>211</v>
      </c>
      <c r="B235" s="47">
        <v>229726.79140032575</v>
      </c>
      <c r="C235" s="47">
        <v>-151475.79140032575</v>
      </c>
      <c r="E235" s="47">
        <v>88.81856540084388</v>
      </c>
      <c r="F235" s="47">
        <v>345590</v>
      </c>
    </row>
    <row r="236" spans="1:6">
      <c r="A236" s="47">
        <v>212</v>
      </c>
      <c r="B236" s="47">
        <v>202467.34879949767</v>
      </c>
      <c r="C236" s="47">
        <v>-26891.348799497675</v>
      </c>
      <c r="E236" s="47">
        <v>89.240506329113927</v>
      </c>
      <c r="F236" s="47">
        <v>348687</v>
      </c>
    </row>
    <row r="237" spans="1:6">
      <c r="A237" s="47">
        <v>213</v>
      </c>
      <c r="B237" s="47">
        <v>186737.06907269167</v>
      </c>
      <c r="C237" s="47">
        <v>-8863.0690726916655</v>
      </c>
      <c r="E237" s="47">
        <v>89.66244725738396</v>
      </c>
      <c r="F237" s="47">
        <v>349318</v>
      </c>
    </row>
    <row r="238" spans="1:6">
      <c r="A238" s="47">
        <v>214</v>
      </c>
      <c r="B238" s="47">
        <v>145871.24780324788</v>
      </c>
      <c r="C238" s="47">
        <v>-1140.247803247883</v>
      </c>
      <c r="E238" s="47">
        <v>90.084388185654007</v>
      </c>
      <c r="F238" s="47">
        <v>355276</v>
      </c>
    </row>
    <row r="239" spans="1:6">
      <c r="A239" s="47">
        <v>215</v>
      </c>
      <c r="B239" s="47">
        <v>213991.74946152043</v>
      </c>
      <c r="C239" s="47">
        <v>-35954.749461520434</v>
      </c>
      <c r="E239" s="47">
        <v>90.506329113924053</v>
      </c>
      <c r="F239" s="47">
        <v>359280</v>
      </c>
    </row>
    <row r="240" spans="1:6">
      <c r="A240" s="47">
        <v>216</v>
      </c>
      <c r="B240" s="47">
        <v>164912.49514914065</v>
      </c>
      <c r="C240" s="47">
        <v>-50399.495149140654</v>
      </c>
      <c r="E240" s="47">
        <v>90.928270042194086</v>
      </c>
      <c r="F240" s="47">
        <v>361738</v>
      </c>
    </row>
    <row r="241" spans="1:6">
      <c r="A241" s="47">
        <v>217</v>
      </c>
      <c r="B241" s="47">
        <v>255275.46509440374</v>
      </c>
      <c r="C241" s="47">
        <v>-42988.465094403742</v>
      </c>
      <c r="E241" s="47">
        <v>91.350210970464133</v>
      </c>
      <c r="F241" s="47">
        <v>362231</v>
      </c>
    </row>
    <row r="242" spans="1:6">
      <c r="A242" s="47">
        <v>218</v>
      </c>
      <c r="B242" s="47">
        <v>178733.8224641876</v>
      </c>
      <c r="C242" s="47">
        <v>-33036.8224641876</v>
      </c>
      <c r="E242" s="47">
        <v>91.77215189873418</v>
      </c>
      <c r="F242" s="47">
        <v>364222</v>
      </c>
    </row>
    <row r="243" spans="1:6">
      <c r="A243" s="47">
        <v>219</v>
      </c>
      <c r="B243" s="47">
        <v>150559.98004964183</v>
      </c>
      <c r="C243" s="47">
        <v>-3859.980049641832</v>
      </c>
      <c r="E243" s="47">
        <v>92.194092827004212</v>
      </c>
      <c r="F243" s="47">
        <v>372357</v>
      </c>
    </row>
    <row r="244" spans="1:6">
      <c r="A244" s="47">
        <v>220</v>
      </c>
      <c r="B244" s="47">
        <v>151213.50485979009</v>
      </c>
      <c r="C244" s="47">
        <v>-17777.50485979009</v>
      </c>
      <c r="E244" s="47">
        <v>92.616033755274259</v>
      </c>
      <c r="F244" s="47">
        <v>389827</v>
      </c>
    </row>
    <row r="245" spans="1:6">
      <c r="A245" s="47">
        <v>221</v>
      </c>
      <c r="B245" s="47">
        <v>201749.98497199238</v>
      </c>
      <c r="C245" s="47">
        <v>-54728.98497199238</v>
      </c>
      <c r="E245" s="47">
        <v>93.037974683544306</v>
      </c>
      <c r="F245" s="47">
        <v>395163</v>
      </c>
    </row>
    <row r="246" spans="1:6">
      <c r="A246" s="47">
        <v>222</v>
      </c>
      <c r="B246" s="47">
        <v>282358.77826694865</v>
      </c>
      <c r="C246" s="47">
        <v>-132896.77826694865</v>
      </c>
      <c r="E246" s="47">
        <v>93.459915611814338</v>
      </c>
      <c r="F246" s="47">
        <v>404644</v>
      </c>
    </row>
    <row r="247" spans="1:6">
      <c r="A247" s="47">
        <v>223</v>
      </c>
      <c r="B247" s="47">
        <v>249386.97626048807</v>
      </c>
      <c r="C247" s="47">
        <v>-62936.976260488067</v>
      </c>
      <c r="E247" s="47">
        <v>93.881856540084385</v>
      </c>
      <c r="F247" s="47">
        <v>418429</v>
      </c>
    </row>
    <row r="248" spans="1:6">
      <c r="A248" s="47">
        <v>224</v>
      </c>
      <c r="B248" s="47">
        <v>191083.11693377246</v>
      </c>
      <c r="C248" s="47">
        <v>-10370.116933772457</v>
      </c>
      <c r="E248" s="47">
        <v>94.303797468354432</v>
      </c>
      <c r="F248" s="47">
        <v>420040</v>
      </c>
    </row>
    <row r="249" spans="1:6">
      <c r="A249" s="47">
        <v>225</v>
      </c>
      <c r="B249" s="47">
        <v>189606.54612390144</v>
      </c>
      <c r="C249" s="47">
        <v>-53994.54612390144</v>
      </c>
      <c r="E249" s="47">
        <v>94.725738396624465</v>
      </c>
      <c r="F249" s="47">
        <v>437529.07</v>
      </c>
    </row>
    <row r="250" spans="1:6">
      <c r="A250" s="47">
        <v>226</v>
      </c>
      <c r="B250" s="47">
        <v>197362.93778112024</v>
      </c>
      <c r="C250" s="47">
        <v>12523.062218879757</v>
      </c>
      <c r="E250" s="47">
        <v>95.147679324894511</v>
      </c>
      <c r="F250" s="47">
        <v>444876</v>
      </c>
    </row>
    <row r="251" spans="1:6">
      <c r="A251" s="47">
        <v>227</v>
      </c>
      <c r="B251" s="47">
        <v>154981.14197584154</v>
      </c>
      <c r="C251" s="47">
        <v>-31661.141975841543</v>
      </c>
      <c r="E251" s="47">
        <v>95.569620253164558</v>
      </c>
      <c r="F251" s="47">
        <v>449395</v>
      </c>
    </row>
    <row r="252" spans="1:6">
      <c r="A252" s="47">
        <v>228</v>
      </c>
      <c r="B252" s="47">
        <v>201405.25079295848</v>
      </c>
      <c r="C252" s="47">
        <v>-68408.250792958483</v>
      </c>
      <c r="E252" s="47">
        <v>95.991561181434591</v>
      </c>
      <c r="F252" s="47">
        <v>495968.7</v>
      </c>
    </row>
    <row r="253" spans="1:6">
      <c r="A253" s="47">
        <v>229</v>
      </c>
      <c r="B253" s="47">
        <v>177163.03288224316</v>
      </c>
      <c r="C253" s="47">
        <v>-52303.032882243162</v>
      </c>
      <c r="E253" s="47">
        <v>96.413502109704638</v>
      </c>
      <c r="F253" s="47">
        <v>501897</v>
      </c>
    </row>
    <row r="254" spans="1:6">
      <c r="A254" s="47">
        <v>230</v>
      </c>
      <c r="B254" s="47">
        <v>157716.32432573807</v>
      </c>
      <c r="C254" s="47">
        <v>-39109.324325738067</v>
      </c>
      <c r="E254" s="47">
        <v>96.835443037974684</v>
      </c>
      <c r="F254" s="47">
        <v>514524</v>
      </c>
    </row>
    <row r="255" spans="1:6">
      <c r="A255" s="47">
        <v>231</v>
      </c>
      <c r="B255" s="47">
        <v>214851.56788908472</v>
      </c>
      <c r="C255" s="47">
        <v>33179.432110915281</v>
      </c>
      <c r="E255" s="47">
        <v>97.257383966244717</v>
      </c>
      <c r="F255" s="47">
        <v>539976</v>
      </c>
    </row>
    <row r="256" spans="1:6">
      <c r="A256" s="47">
        <v>232</v>
      </c>
      <c r="B256" s="47">
        <v>229726.79140032575</v>
      </c>
      <c r="C256" s="47">
        <v>-156044.79140032575</v>
      </c>
      <c r="E256" s="47">
        <v>97.679324894514764</v>
      </c>
      <c r="F256" s="47">
        <v>551809</v>
      </c>
    </row>
    <row r="257" spans="1:6">
      <c r="A257" s="47">
        <v>233</v>
      </c>
      <c r="B257" s="47">
        <v>226355.90399037951</v>
      </c>
      <c r="C257" s="47">
        <v>68799.096009620494</v>
      </c>
      <c r="E257" s="47">
        <v>98.101265822784811</v>
      </c>
      <c r="F257" s="47">
        <v>629990</v>
      </c>
    </row>
    <row r="258" spans="1:6">
      <c r="A258" s="47">
        <v>234</v>
      </c>
      <c r="B258" s="47">
        <v>228192.52222062252</v>
      </c>
      <c r="C258" s="47">
        <v>-27871.522220622515</v>
      </c>
      <c r="E258" s="47">
        <v>98.523206751054843</v>
      </c>
      <c r="F258" s="47">
        <v>660293</v>
      </c>
    </row>
    <row r="259" spans="1:6">
      <c r="A259" s="47">
        <v>235</v>
      </c>
      <c r="B259" s="47">
        <v>230870.63201208366</v>
      </c>
      <c r="C259" s="47">
        <v>-39682.632012083661</v>
      </c>
      <c r="E259" s="47">
        <v>98.94514767932489</v>
      </c>
      <c r="F259" s="47">
        <v>711616</v>
      </c>
    </row>
    <row r="260" spans="1:6">
      <c r="A260" s="47">
        <v>236</v>
      </c>
      <c r="B260" s="47">
        <v>237187.42981772835</v>
      </c>
      <c r="C260" s="47">
        <v>-34380.429817728349</v>
      </c>
      <c r="E260" s="47">
        <v>99.367088607594937</v>
      </c>
      <c r="F260" s="47">
        <v>809130</v>
      </c>
    </row>
    <row r="261" spans="1:6" ht="16" thickBot="1">
      <c r="A261" s="48">
        <v>237</v>
      </c>
      <c r="B261" s="48">
        <v>223906.80263489822</v>
      </c>
      <c r="C261" s="48">
        <v>24205.197365101776</v>
      </c>
      <c r="E261" s="48">
        <v>99.789029535864969</v>
      </c>
      <c r="F261" s="48">
        <v>887350</v>
      </c>
    </row>
  </sheetData>
  <sortState xmlns:xlrd2="http://schemas.microsoft.com/office/spreadsheetml/2017/richdata2" ref="F25:F261">
    <sortCondition ref="F25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C733-747D-F44C-B0B8-D7015C76F874}">
  <dimension ref="A1:I261"/>
  <sheetViews>
    <sheetView topLeftCell="B5" zoomScale="81" workbookViewId="0">
      <selection activeCell="X14" sqref="X14"/>
    </sheetView>
  </sheetViews>
  <sheetFormatPr baseColWidth="10" defaultRowHeight="15"/>
  <sheetData>
    <row r="1" spans="1:9">
      <c r="A1" t="s">
        <v>110</v>
      </c>
    </row>
    <row r="2" spans="1:9" ht="16" thickBot="1"/>
    <row r="3" spans="1:9">
      <c r="A3" s="51" t="s">
        <v>111</v>
      </c>
      <c r="B3" s="51"/>
    </row>
    <row r="4" spans="1:9">
      <c r="A4" s="47" t="s">
        <v>112</v>
      </c>
      <c r="B4" s="47">
        <v>9.6256935955439396E-2</v>
      </c>
    </row>
    <row r="5" spans="1:9">
      <c r="A5" s="47" t="s">
        <v>113</v>
      </c>
      <c r="B5" s="47">
        <v>9.2653977195295608E-3</v>
      </c>
    </row>
    <row r="6" spans="1:9">
      <c r="A6" s="47" t="s">
        <v>114</v>
      </c>
      <c r="B6" s="47">
        <v>5.0495057949318141E-3</v>
      </c>
    </row>
    <row r="7" spans="1:9">
      <c r="A7" s="47" t="s">
        <v>115</v>
      </c>
      <c r="B7" s="47">
        <v>5.4021859950454365</v>
      </c>
    </row>
    <row r="8" spans="1:9" ht="16" thickBot="1">
      <c r="A8" s="48" t="s">
        <v>116</v>
      </c>
      <c r="B8" s="48">
        <v>237</v>
      </c>
    </row>
    <row r="10" spans="1:9" ht="16" thickBot="1">
      <c r="A10" t="s">
        <v>117</v>
      </c>
    </row>
    <row r="11" spans="1:9">
      <c r="A11" s="50"/>
      <c r="B11" s="50" t="s">
        <v>122</v>
      </c>
      <c r="C11" s="50" t="s">
        <v>123</v>
      </c>
      <c r="D11" s="50" t="s">
        <v>124</v>
      </c>
      <c r="E11" s="50" t="s">
        <v>26</v>
      </c>
      <c r="F11" s="50" t="s">
        <v>125</v>
      </c>
    </row>
    <row r="12" spans="1:9">
      <c r="A12" s="47" t="s">
        <v>118</v>
      </c>
      <c r="B12" s="47">
        <v>1</v>
      </c>
      <c r="C12" s="47">
        <v>64.137741440933496</v>
      </c>
      <c r="D12" s="47">
        <v>64.137741440933496</v>
      </c>
      <c r="E12" s="47">
        <v>2.1977313188391578</v>
      </c>
      <c r="F12" s="47">
        <v>0.13955377571818434</v>
      </c>
    </row>
    <row r="13" spans="1:9">
      <c r="A13" s="47" t="s">
        <v>119</v>
      </c>
      <c r="B13" s="47">
        <v>235</v>
      </c>
      <c r="C13" s="47">
        <v>6858.1491783902866</v>
      </c>
      <c r="D13" s="47">
        <v>29.183613525065049</v>
      </c>
      <c r="E13" s="47"/>
      <c r="F13" s="47"/>
    </row>
    <row r="14" spans="1:9" ht="16" thickBot="1">
      <c r="A14" s="48" t="s">
        <v>120</v>
      </c>
      <c r="B14" s="48">
        <v>236</v>
      </c>
      <c r="C14" s="48">
        <v>6922.2869198312201</v>
      </c>
      <c r="D14" s="48"/>
      <c r="E14" s="48"/>
      <c r="F14" s="48"/>
    </row>
    <row r="15" spans="1:9" ht="16" thickBot="1"/>
    <row r="16" spans="1:9">
      <c r="A16" s="50"/>
      <c r="B16" s="50" t="s">
        <v>126</v>
      </c>
      <c r="C16" s="50" t="s">
        <v>115</v>
      </c>
      <c r="D16" s="50" t="s">
        <v>127</v>
      </c>
      <c r="E16" s="50" t="s">
        <v>128</v>
      </c>
      <c r="F16" s="50" t="s">
        <v>129</v>
      </c>
      <c r="G16" s="50" t="s">
        <v>130</v>
      </c>
      <c r="H16" s="50" t="s">
        <v>131</v>
      </c>
      <c r="I16" s="50" t="s">
        <v>132</v>
      </c>
    </row>
    <row r="17" spans="1:9">
      <c r="A17" s="47" t="s">
        <v>121</v>
      </c>
      <c r="B17" s="47">
        <v>9.8360536288783766</v>
      </c>
      <c r="C17" s="47">
        <v>1.2481775790887963</v>
      </c>
      <c r="D17" s="47">
        <v>7.8803319284576192</v>
      </c>
      <c r="E17" s="47">
        <v>1.2124019781889387E-13</v>
      </c>
      <c r="F17" s="47">
        <v>7.3770064208180948</v>
      </c>
      <c r="G17" s="47">
        <v>12.295100836938659</v>
      </c>
      <c r="H17" s="47">
        <v>7.3770064208180948</v>
      </c>
      <c r="I17" s="47">
        <v>12.295100836938659</v>
      </c>
    </row>
    <row r="18" spans="1:9" ht="16" thickBot="1">
      <c r="A18" s="48" t="s">
        <v>109</v>
      </c>
      <c r="B18" s="48">
        <v>9.5656898717433506E-2</v>
      </c>
      <c r="C18" s="48">
        <v>6.4525146309530726E-2</v>
      </c>
      <c r="D18" s="48">
        <v>1.4824747278923169</v>
      </c>
      <c r="E18" s="52">
        <v>0.13955377571816274</v>
      </c>
      <c r="F18" s="48">
        <v>-3.1464741296294688E-2</v>
      </c>
      <c r="G18" s="48">
        <v>0.22277853873116171</v>
      </c>
      <c r="H18" s="48">
        <v>-3.1464741296294688E-2</v>
      </c>
      <c r="I18" s="48">
        <v>0.22277853873116171</v>
      </c>
    </row>
    <row r="22" spans="1:9">
      <c r="A22" t="s">
        <v>133</v>
      </c>
      <c r="E22" t="s">
        <v>137</v>
      </c>
    </row>
    <row r="23" spans="1:9" ht="16" thickBot="1"/>
    <row r="24" spans="1:9">
      <c r="A24" s="50" t="s">
        <v>134</v>
      </c>
      <c r="B24" s="50" t="s">
        <v>139</v>
      </c>
      <c r="C24" s="50" t="s">
        <v>136</v>
      </c>
      <c r="E24" s="50" t="s">
        <v>138</v>
      </c>
      <c r="F24" s="50" t="s">
        <v>95</v>
      </c>
    </row>
    <row r="25" spans="1:9">
      <c r="A25" s="47">
        <v>1</v>
      </c>
      <c r="B25" s="47">
        <v>11.674459651104051</v>
      </c>
      <c r="C25" s="47">
        <v>13.325540348895949</v>
      </c>
      <c r="E25" s="47">
        <v>0.2109704641350211</v>
      </c>
      <c r="F25" s="47">
        <v>3</v>
      </c>
    </row>
    <row r="26" spans="1:9">
      <c r="A26" s="47">
        <v>2</v>
      </c>
      <c r="B26" s="47">
        <v>11.468491858811685</v>
      </c>
      <c r="C26" s="47">
        <v>29.531508141188315</v>
      </c>
      <c r="E26" s="47">
        <v>0.63291139240506333</v>
      </c>
      <c r="F26" s="47">
        <v>5</v>
      </c>
    </row>
    <row r="27" spans="1:9">
      <c r="A27" s="47">
        <v>3</v>
      </c>
      <c r="B27" s="47">
        <v>11.493404714628081</v>
      </c>
      <c r="C27" s="47">
        <v>6.5065952853719189</v>
      </c>
      <c r="E27" s="47">
        <v>1.0548523206751055</v>
      </c>
      <c r="F27" s="47">
        <v>6</v>
      </c>
    </row>
    <row r="28" spans="1:9">
      <c r="A28" s="47">
        <v>4</v>
      </c>
      <c r="B28" s="47">
        <v>12.392955595998789</v>
      </c>
      <c r="C28" s="47">
        <v>1.6070444040012113</v>
      </c>
      <c r="E28" s="47">
        <v>1.4767932489451479</v>
      </c>
      <c r="F28" s="47">
        <v>6</v>
      </c>
    </row>
    <row r="29" spans="1:9">
      <c r="A29" s="47">
        <v>5</v>
      </c>
      <c r="B29" s="47">
        <v>11.647678159690178</v>
      </c>
      <c r="C29" s="47">
        <v>12.352321840309822</v>
      </c>
      <c r="E29" s="47">
        <v>1.89873417721519</v>
      </c>
      <c r="F29" s="47">
        <v>6</v>
      </c>
    </row>
    <row r="30" spans="1:9">
      <c r="A30" s="47">
        <v>6</v>
      </c>
      <c r="B30" s="47">
        <v>12.032257936166392</v>
      </c>
      <c r="C30" s="47">
        <v>18.967742063833608</v>
      </c>
      <c r="E30" s="47">
        <v>2.3206751054852321</v>
      </c>
      <c r="F30" s="47">
        <v>6</v>
      </c>
    </row>
    <row r="31" spans="1:9">
      <c r="A31" s="47">
        <v>7</v>
      </c>
      <c r="B31" s="47">
        <v>11.822010003634782</v>
      </c>
      <c r="C31" s="47">
        <v>3.1779899963652181</v>
      </c>
      <c r="E31" s="47">
        <v>2.7426160337552745</v>
      </c>
      <c r="F31" s="47">
        <v>6</v>
      </c>
    </row>
    <row r="32" spans="1:9">
      <c r="A32" s="47">
        <v>8</v>
      </c>
      <c r="B32" s="47">
        <v>11.393821387587325</v>
      </c>
      <c r="C32" s="47">
        <v>12.606178612412675</v>
      </c>
      <c r="E32" s="47">
        <v>3.1645569620253164</v>
      </c>
      <c r="F32" s="47">
        <v>6</v>
      </c>
    </row>
    <row r="33" spans="1:6">
      <c r="A33" s="47">
        <v>9</v>
      </c>
      <c r="B33" s="47">
        <v>12.110890697069422</v>
      </c>
      <c r="C33" s="47">
        <v>13.889109302930578</v>
      </c>
      <c r="E33" s="47">
        <v>3.5864978902953588</v>
      </c>
      <c r="F33" s="47">
        <v>6</v>
      </c>
    </row>
    <row r="34" spans="1:6">
      <c r="A34" s="47">
        <v>10</v>
      </c>
      <c r="B34" s="47">
        <v>12.228647405778101</v>
      </c>
      <c r="C34" s="47">
        <v>7.7713525942218986</v>
      </c>
      <c r="E34" s="47">
        <v>4.0084388185654012</v>
      </c>
      <c r="F34" s="47">
        <v>6</v>
      </c>
    </row>
    <row r="35" spans="1:6">
      <c r="A35" s="47">
        <v>11</v>
      </c>
      <c r="B35" s="47">
        <v>11.954407095285209</v>
      </c>
      <c r="C35" s="47">
        <v>9.0455929047147912</v>
      </c>
      <c r="E35" s="47">
        <v>4.4303797468354427</v>
      </c>
      <c r="F35" s="47">
        <v>6</v>
      </c>
    </row>
    <row r="36" spans="1:6">
      <c r="A36" s="47">
        <v>12</v>
      </c>
      <c r="B36" s="47">
        <v>11.93370063377802</v>
      </c>
      <c r="C36" s="47">
        <v>15.06629936622198</v>
      </c>
      <c r="E36" s="47">
        <v>4.852320675105485</v>
      </c>
      <c r="F36" s="47">
        <v>6</v>
      </c>
    </row>
    <row r="37" spans="1:6">
      <c r="A37" s="47">
        <v>13</v>
      </c>
      <c r="B37" s="47">
        <v>12.34474144097195</v>
      </c>
      <c r="C37" s="47">
        <v>4.6552585590280504</v>
      </c>
      <c r="E37" s="47">
        <v>5.2742616033755274</v>
      </c>
      <c r="F37" s="47">
        <v>6</v>
      </c>
    </row>
    <row r="38" spans="1:6">
      <c r="A38" s="47">
        <v>14</v>
      </c>
      <c r="B38" s="47">
        <v>11.734007968509994</v>
      </c>
      <c r="C38" s="47">
        <v>9.2659920314900059</v>
      </c>
      <c r="E38" s="47">
        <v>5.6962025316455698</v>
      </c>
      <c r="F38" s="47">
        <v>6</v>
      </c>
    </row>
    <row r="39" spans="1:6">
      <c r="A39" s="47">
        <v>15</v>
      </c>
      <c r="B39" s="47">
        <v>13.060656599721863</v>
      </c>
      <c r="C39" s="47">
        <v>2.9393434002781369</v>
      </c>
      <c r="E39" s="47">
        <v>6.1181434599156113</v>
      </c>
      <c r="F39" s="47">
        <v>7</v>
      </c>
    </row>
    <row r="40" spans="1:6">
      <c r="A40" s="47">
        <v>16</v>
      </c>
      <c r="B40" s="47">
        <v>12.659456778743593</v>
      </c>
      <c r="C40" s="47">
        <v>-3.6594567787435928</v>
      </c>
      <c r="E40" s="47">
        <v>6.5400843881856536</v>
      </c>
      <c r="F40" s="47">
        <v>7</v>
      </c>
    </row>
    <row r="41" spans="1:6">
      <c r="A41" s="47">
        <v>17</v>
      </c>
      <c r="B41" s="47">
        <v>13.008348739405509</v>
      </c>
      <c r="C41" s="47">
        <v>4.9916512605944909</v>
      </c>
      <c r="E41" s="47">
        <v>6.962025316455696</v>
      </c>
      <c r="F41" s="47">
        <v>7</v>
      </c>
    </row>
    <row r="42" spans="1:6">
      <c r="A42" s="47">
        <v>18</v>
      </c>
      <c r="B42" s="47">
        <v>11.834219957642544</v>
      </c>
      <c r="C42" s="47">
        <v>5.165780042357456</v>
      </c>
      <c r="E42" s="47">
        <v>7.3839662447257384</v>
      </c>
      <c r="F42" s="47">
        <v>7</v>
      </c>
    </row>
    <row r="43" spans="1:6">
      <c r="A43" s="47">
        <v>19</v>
      </c>
      <c r="B43" s="47">
        <v>12.008898272541009</v>
      </c>
      <c r="C43" s="47">
        <v>14.991101727458991</v>
      </c>
      <c r="E43" s="47">
        <v>7.8059071729957807</v>
      </c>
      <c r="F43" s="47">
        <v>7</v>
      </c>
    </row>
    <row r="44" spans="1:6">
      <c r="A44" s="47">
        <v>20</v>
      </c>
      <c r="B44" s="47">
        <v>12.040646216506726</v>
      </c>
      <c r="C44" s="47">
        <v>-2.0406462165067261</v>
      </c>
      <c r="E44" s="47">
        <v>8.227848101265824</v>
      </c>
      <c r="F44" s="47">
        <v>7</v>
      </c>
    </row>
    <row r="45" spans="1:6">
      <c r="A45" s="47">
        <v>21</v>
      </c>
      <c r="B45" s="47">
        <v>12.09367861596205</v>
      </c>
      <c r="C45" s="47">
        <v>3.90632138403795</v>
      </c>
      <c r="E45" s="47">
        <v>8.6497890295358655</v>
      </c>
      <c r="F45" s="47">
        <v>7</v>
      </c>
    </row>
    <row r="46" spans="1:6">
      <c r="A46" s="47">
        <v>22</v>
      </c>
      <c r="B46" s="47">
        <v>12.601135857429188</v>
      </c>
      <c r="C46" s="47">
        <v>-3.6011358574291883</v>
      </c>
      <c r="E46" s="47">
        <v>9.0717299578059087</v>
      </c>
      <c r="F46" s="47">
        <v>7</v>
      </c>
    </row>
    <row r="47" spans="1:6">
      <c r="A47" s="47">
        <v>23</v>
      </c>
      <c r="B47" s="47">
        <v>12.180268460210829</v>
      </c>
      <c r="C47" s="47">
        <v>0.81973153978917068</v>
      </c>
      <c r="E47" s="47">
        <v>9.4936708860759502</v>
      </c>
      <c r="F47" s="47">
        <v>7</v>
      </c>
    </row>
    <row r="48" spans="1:6">
      <c r="A48" s="47">
        <v>24</v>
      </c>
      <c r="B48" s="47">
        <v>12.135129867880945</v>
      </c>
      <c r="C48" s="47">
        <v>10.864870132119055</v>
      </c>
      <c r="E48" s="47">
        <v>9.9156118143459917</v>
      </c>
      <c r="F48" s="47">
        <v>7</v>
      </c>
    </row>
    <row r="49" spans="1:6">
      <c r="A49" s="47">
        <v>25</v>
      </c>
      <c r="B49" s="47">
        <v>11.946278657816556</v>
      </c>
      <c r="C49" s="47">
        <v>-0.94627865781655629</v>
      </c>
      <c r="E49" s="47">
        <v>10.337552742616035</v>
      </c>
      <c r="F49" s="47">
        <v>7</v>
      </c>
    </row>
    <row r="50" spans="1:6">
      <c r="A50" s="47">
        <v>26</v>
      </c>
      <c r="B50" s="47">
        <v>12.103184820855347</v>
      </c>
      <c r="C50" s="47">
        <v>3.896815179144653</v>
      </c>
      <c r="E50" s="47">
        <v>10.759493670886076</v>
      </c>
      <c r="F50" s="47">
        <v>7</v>
      </c>
    </row>
    <row r="51" spans="1:6">
      <c r="A51" s="47">
        <v>27</v>
      </c>
      <c r="B51" s="47">
        <v>11.279181927868031</v>
      </c>
      <c r="C51" s="47">
        <v>10.720818072131969</v>
      </c>
      <c r="E51" s="47">
        <v>11.18143459915612</v>
      </c>
      <c r="F51" s="47">
        <v>7</v>
      </c>
    </row>
    <row r="52" spans="1:6">
      <c r="A52" s="47">
        <v>28</v>
      </c>
      <c r="B52" s="47">
        <v>12.227394313617062</v>
      </c>
      <c r="C52" s="47">
        <v>2.7726056863829385</v>
      </c>
      <c r="E52" s="47">
        <v>11.603375527426161</v>
      </c>
      <c r="F52" s="47">
        <v>7</v>
      </c>
    </row>
    <row r="53" spans="1:6">
      <c r="A53" s="47">
        <v>29</v>
      </c>
      <c r="B53" s="47">
        <v>12.284271142817733</v>
      </c>
      <c r="C53" s="47">
        <v>9.7157288571822669</v>
      </c>
      <c r="E53" s="47">
        <v>12.025316455696203</v>
      </c>
      <c r="F53" s="47">
        <v>7</v>
      </c>
    </row>
    <row r="54" spans="1:6">
      <c r="A54" s="47">
        <v>30</v>
      </c>
      <c r="B54" s="47">
        <v>11.845581979792565</v>
      </c>
      <c r="C54" s="47">
        <v>0.15441802020743545</v>
      </c>
      <c r="E54" s="47">
        <v>12.447257383966246</v>
      </c>
      <c r="F54" s="47">
        <v>7</v>
      </c>
    </row>
    <row r="55" spans="1:6">
      <c r="A55" s="47">
        <v>31</v>
      </c>
      <c r="B55" s="47">
        <v>11.841439346224991</v>
      </c>
      <c r="C55" s="47">
        <v>3.1585606537750088</v>
      </c>
      <c r="E55" s="47">
        <v>12.869198312236287</v>
      </c>
      <c r="F55" s="47">
        <v>7</v>
      </c>
    </row>
    <row r="56" spans="1:6">
      <c r="A56" s="47">
        <v>32</v>
      </c>
      <c r="B56" s="47">
        <v>12.032248751676917</v>
      </c>
      <c r="C56" s="47">
        <v>2.9677512483230828</v>
      </c>
      <c r="E56" s="47">
        <v>13.291139240506331</v>
      </c>
      <c r="F56" s="47">
        <v>7</v>
      </c>
    </row>
    <row r="57" spans="1:6">
      <c r="A57" s="47">
        <v>33</v>
      </c>
      <c r="B57" s="47">
        <v>11.987506368197815</v>
      </c>
      <c r="C57" s="47">
        <v>1.2493631802184879E-2</v>
      </c>
      <c r="E57" s="47">
        <v>13.713080168776372</v>
      </c>
      <c r="F57" s="47">
        <v>7</v>
      </c>
    </row>
    <row r="58" spans="1:6">
      <c r="A58" s="47">
        <v>34</v>
      </c>
      <c r="B58" s="47">
        <v>11.284146818804922</v>
      </c>
      <c r="C58" s="47">
        <v>10.715853181195078</v>
      </c>
      <c r="E58" s="47">
        <v>14.135021097046414</v>
      </c>
      <c r="F58" s="47">
        <v>7</v>
      </c>
    </row>
    <row r="59" spans="1:6">
      <c r="A59" s="47">
        <v>35</v>
      </c>
      <c r="B59" s="47">
        <v>12.078012192568224</v>
      </c>
      <c r="C59" s="47">
        <v>-1.0780121925682238</v>
      </c>
      <c r="E59" s="47">
        <v>14.556962025316457</v>
      </c>
      <c r="F59" s="47">
        <v>7</v>
      </c>
    </row>
    <row r="60" spans="1:6">
      <c r="A60" s="47">
        <v>36</v>
      </c>
      <c r="B60" s="47">
        <v>11.077276363101129</v>
      </c>
      <c r="C60" s="47">
        <v>20.922723636898873</v>
      </c>
      <c r="E60" s="47">
        <v>14.978902953586498</v>
      </c>
      <c r="F60" s="47">
        <v>7</v>
      </c>
    </row>
    <row r="61" spans="1:6">
      <c r="A61" s="47">
        <v>37</v>
      </c>
      <c r="B61" s="47">
        <v>12.329033046820779</v>
      </c>
      <c r="C61" s="47">
        <v>-0.32903304682077916</v>
      </c>
      <c r="E61" s="47">
        <v>15.400843881856542</v>
      </c>
      <c r="F61" s="47">
        <v>7</v>
      </c>
    </row>
    <row r="62" spans="1:6">
      <c r="A62" s="47">
        <v>38</v>
      </c>
      <c r="B62" s="47">
        <v>11.986547846348493</v>
      </c>
      <c r="C62" s="47">
        <v>4.0134521536515066</v>
      </c>
      <c r="E62" s="47">
        <v>15.822784810126583</v>
      </c>
      <c r="F62" s="47">
        <v>7</v>
      </c>
    </row>
    <row r="63" spans="1:6">
      <c r="A63" s="47">
        <v>39</v>
      </c>
      <c r="B63" s="47">
        <v>12.862036689242558</v>
      </c>
      <c r="C63" s="47">
        <v>-2.8620366892425579</v>
      </c>
      <c r="E63" s="47">
        <v>16.244725738396625</v>
      </c>
      <c r="F63" s="47">
        <v>7</v>
      </c>
    </row>
    <row r="64" spans="1:6">
      <c r="A64" s="47">
        <v>40</v>
      </c>
      <c r="B64" s="47">
        <v>11.791105164212635</v>
      </c>
      <c r="C64" s="47">
        <v>1.2088948357873655</v>
      </c>
      <c r="E64" s="47">
        <v>16.666666666666664</v>
      </c>
      <c r="F64" s="47">
        <v>7</v>
      </c>
    </row>
    <row r="65" spans="1:6">
      <c r="A65" s="47">
        <v>41</v>
      </c>
      <c r="B65" s="47">
        <v>12.164101461374054</v>
      </c>
      <c r="C65" s="47">
        <v>-4.1641014613740541</v>
      </c>
      <c r="E65" s="47">
        <v>17.088607594936708</v>
      </c>
      <c r="F65" s="47">
        <v>7</v>
      </c>
    </row>
    <row r="66" spans="1:6">
      <c r="A66" s="47">
        <v>42</v>
      </c>
      <c r="B66" s="47">
        <v>12.563769881367691</v>
      </c>
      <c r="C66" s="47">
        <v>0.43623011863230943</v>
      </c>
      <c r="E66" s="47">
        <v>17.510548523206751</v>
      </c>
      <c r="F66" s="47">
        <v>7</v>
      </c>
    </row>
    <row r="67" spans="1:6">
      <c r="A67" s="47">
        <v>43</v>
      </c>
      <c r="B67" s="47">
        <v>12.799589138397689</v>
      </c>
      <c r="C67" s="47">
        <v>-0.79958913839768897</v>
      </c>
      <c r="E67" s="47">
        <v>17.932489451476794</v>
      </c>
      <c r="F67" s="47">
        <v>7</v>
      </c>
    </row>
    <row r="68" spans="1:6">
      <c r="A68" s="47">
        <v>44</v>
      </c>
      <c r="B68" s="47">
        <v>12.424065456821427</v>
      </c>
      <c r="C68" s="47">
        <v>1.5759345431785725</v>
      </c>
      <c r="E68" s="47">
        <v>18.354430379746834</v>
      </c>
      <c r="F68" s="47">
        <v>8</v>
      </c>
    </row>
    <row r="69" spans="1:6">
      <c r="A69" s="47">
        <v>45</v>
      </c>
      <c r="B69" s="47">
        <v>11.160024545382647</v>
      </c>
      <c r="C69" s="47">
        <v>-0.16002454538264743</v>
      </c>
      <c r="E69" s="47">
        <v>18.776371308016877</v>
      </c>
      <c r="F69" s="47">
        <v>8</v>
      </c>
    </row>
    <row r="70" spans="1:6">
      <c r="A70" s="47">
        <v>46</v>
      </c>
      <c r="B70" s="47">
        <v>11.67531462008043</v>
      </c>
      <c r="C70" s="47">
        <v>-0.67531462008042986</v>
      </c>
      <c r="E70" s="47">
        <v>19.19831223628692</v>
      </c>
      <c r="F70" s="47">
        <v>8</v>
      </c>
    </row>
    <row r="71" spans="1:6">
      <c r="A71" s="47">
        <v>47</v>
      </c>
      <c r="B71" s="47">
        <v>12.982527720570623</v>
      </c>
      <c r="C71" s="47">
        <v>-4.9825277205706229</v>
      </c>
      <c r="E71" s="47">
        <v>19.62025316455696</v>
      </c>
      <c r="F71" s="47">
        <v>8</v>
      </c>
    </row>
    <row r="72" spans="1:6">
      <c r="A72" s="47">
        <v>48</v>
      </c>
      <c r="B72" s="47">
        <v>12.31458933714902</v>
      </c>
      <c r="C72" s="47">
        <v>-3.3145893371490196</v>
      </c>
      <c r="E72" s="47">
        <v>20.042194092827003</v>
      </c>
      <c r="F72" s="47">
        <v>8</v>
      </c>
    </row>
    <row r="73" spans="1:6">
      <c r="A73" s="47">
        <v>49</v>
      </c>
      <c r="B73" s="47">
        <v>11.997924696210248</v>
      </c>
      <c r="C73" s="47">
        <v>-3.9979246962102479</v>
      </c>
      <c r="E73" s="47">
        <v>20.464135021097047</v>
      </c>
      <c r="F73" s="47">
        <v>8</v>
      </c>
    </row>
    <row r="74" spans="1:6">
      <c r="A74" s="47">
        <v>50</v>
      </c>
      <c r="B74" s="47">
        <v>10.934043742714849</v>
      </c>
      <c r="C74" s="47">
        <v>4.0659562572851513</v>
      </c>
      <c r="E74" s="47">
        <v>20.886075949367086</v>
      </c>
      <c r="F74" s="47">
        <v>8</v>
      </c>
    </row>
    <row r="75" spans="1:6">
      <c r="A75" s="47">
        <v>51</v>
      </c>
      <c r="B75" s="47">
        <v>12.644303130161758</v>
      </c>
      <c r="C75" s="47">
        <v>-4.6443031301617577</v>
      </c>
      <c r="E75" s="47">
        <v>21.308016877637129</v>
      </c>
      <c r="F75" s="47">
        <v>8</v>
      </c>
    </row>
    <row r="76" spans="1:6">
      <c r="A76" s="47">
        <v>52</v>
      </c>
      <c r="B76" s="47">
        <v>11.877200682748319</v>
      </c>
      <c r="C76" s="47">
        <v>2.1227993172516815</v>
      </c>
      <c r="E76" s="47">
        <v>21.729957805907173</v>
      </c>
      <c r="F76" s="47">
        <v>8</v>
      </c>
    </row>
    <row r="77" spans="1:6">
      <c r="A77" s="47">
        <v>53</v>
      </c>
      <c r="B77" s="47">
        <v>11.928548288322235</v>
      </c>
      <c r="C77" s="47">
        <v>-2.9285482883222347</v>
      </c>
      <c r="E77" s="47">
        <v>22.151898734177216</v>
      </c>
      <c r="F77" s="47">
        <v>8</v>
      </c>
    </row>
    <row r="78" spans="1:6">
      <c r="A78" s="47">
        <v>54</v>
      </c>
      <c r="B78" s="47">
        <v>12.288401617147782</v>
      </c>
      <c r="C78" s="47">
        <v>-3.2884016171477821</v>
      </c>
      <c r="E78" s="47">
        <v>22.573839662447256</v>
      </c>
      <c r="F78" s="47">
        <v>8</v>
      </c>
    </row>
    <row r="79" spans="1:6">
      <c r="A79" s="47">
        <v>55</v>
      </c>
      <c r="B79" s="47">
        <v>12.068464144415174</v>
      </c>
      <c r="C79" s="47">
        <v>-3.0684641444151737</v>
      </c>
      <c r="E79" s="47">
        <v>22.995780590717299</v>
      </c>
      <c r="F79" s="47">
        <v>8</v>
      </c>
    </row>
    <row r="80" spans="1:6">
      <c r="A80" s="47">
        <v>56</v>
      </c>
      <c r="B80" s="47">
        <v>11.780017313076474</v>
      </c>
      <c r="C80" s="47">
        <v>-2.780017313076474</v>
      </c>
      <c r="E80" s="47">
        <v>23.417721518987342</v>
      </c>
      <c r="F80" s="47">
        <v>8</v>
      </c>
    </row>
    <row r="81" spans="1:6">
      <c r="A81" s="47">
        <v>57</v>
      </c>
      <c r="B81" s="47">
        <v>11.391719455770893</v>
      </c>
      <c r="C81" s="47">
        <v>-4.3917194557708932</v>
      </c>
      <c r="E81" s="47">
        <v>23.839662447257382</v>
      </c>
      <c r="F81" s="47">
        <v>8</v>
      </c>
    </row>
    <row r="82" spans="1:6">
      <c r="A82" s="47">
        <v>58</v>
      </c>
      <c r="B82" s="47">
        <v>11.237277731184532</v>
      </c>
      <c r="C82" s="47">
        <v>1.7627222688154678</v>
      </c>
      <c r="E82" s="47">
        <v>24.261603375527425</v>
      </c>
      <c r="F82" s="47">
        <v>8</v>
      </c>
    </row>
    <row r="83" spans="1:6">
      <c r="A83" s="47">
        <v>59</v>
      </c>
      <c r="B83" s="47">
        <v>11.214829701558829</v>
      </c>
      <c r="C83" s="47">
        <v>-5.2148297015588287</v>
      </c>
      <c r="E83" s="47">
        <v>24.683544303797468</v>
      </c>
      <c r="F83" s="47">
        <v>8</v>
      </c>
    </row>
    <row r="84" spans="1:6">
      <c r="A84" s="47">
        <v>60</v>
      </c>
      <c r="B84" s="47">
        <v>11.008257086974689</v>
      </c>
      <c r="C84" s="47">
        <v>-2.0082570869746892</v>
      </c>
      <c r="E84" s="47">
        <v>25.105485232067508</v>
      </c>
      <c r="F84" s="47">
        <v>8</v>
      </c>
    </row>
    <row r="85" spans="1:6">
      <c r="A85" s="47">
        <v>61</v>
      </c>
      <c r="B85" s="47">
        <v>11.947304490170319</v>
      </c>
      <c r="C85" s="47">
        <v>-4.9473044901703194</v>
      </c>
      <c r="E85" s="47">
        <v>25.527426160337551</v>
      </c>
      <c r="F85" s="47">
        <v>8</v>
      </c>
    </row>
    <row r="86" spans="1:6">
      <c r="A86" s="47">
        <v>62</v>
      </c>
      <c r="B86" s="47">
        <v>11.423511988238353</v>
      </c>
      <c r="C86" s="47">
        <v>-1.4235119882383529</v>
      </c>
      <c r="E86" s="47">
        <v>25.949367088607595</v>
      </c>
      <c r="F86" s="47">
        <v>8</v>
      </c>
    </row>
    <row r="87" spans="1:6">
      <c r="A87" s="47">
        <v>63</v>
      </c>
      <c r="B87" s="47">
        <v>11.025748790721067</v>
      </c>
      <c r="C87" s="47">
        <v>-2.0257487907210674</v>
      </c>
      <c r="E87" s="47">
        <v>26.371308016877638</v>
      </c>
      <c r="F87" s="47">
        <v>8</v>
      </c>
    </row>
    <row r="88" spans="1:6">
      <c r="A88" s="47">
        <v>64</v>
      </c>
      <c r="B88" s="47">
        <v>11.544212534546833</v>
      </c>
      <c r="C88" s="47">
        <v>-2.5442125345468334</v>
      </c>
      <c r="E88" s="47">
        <v>26.793248945147678</v>
      </c>
      <c r="F88" s="47">
        <v>8</v>
      </c>
    </row>
    <row r="89" spans="1:6">
      <c r="A89" s="47">
        <v>65</v>
      </c>
      <c r="B89" s="47">
        <v>11.10497167308923</v>
      </c>
      <c r="C89" s="47">
        <v>-3.1049716730892296</v>
      </c>
      <c r="E89" s="47">
        <v>27.215189873417721</v>
      </c>
      <c r="F89" s="47">
        <v>8</v>
      </c>
    </row>
    <row r="90" spans="1:6">
      <c r="A90" s="47">
        <v>66</v>
      </c>
      <c r="B90" s="47">
        <v>11.1375080331972</v>
      </c>
      <c r="C90" s="47">
        <v>-4.1375080331972001</v>
      </c>
      <c r="E90" s="47">
        <v>27.637130801687764</v>
      </c>
      <c r="F90" s="47">
        <v>8</v>
      </c>
    </row>
    <row r="91" spans="1:6">
      <c r="A91" s="47">
        <v>67</v>
      </c>
      <c r="B91" s="47">
        <v>12.624884495275856</v>
      </c>
      <c r="C91" s="47">
        <v>-4.6248844952758557</v>
      </c>
      <c r="E91" s="47">
        <v>28.059071729957804</v>
      </c>
      <c r="F91" s="47">
        <v>8</v>
      </c>
    </row>
    <row r="92" spans="1:6">
      <c r="A92" s="47">
        <v>68</v>
      </c>
      <c r="B92" s="47">
        <v>11.920081923375839</v>
      </c>
      <c r="C92" s="47">
        <v>-5.9200819233758395</v>
      </c>
      <c r="E92" s="47">
        <v>28.481012658227847</v>
      </c>
      <c r="F92" s="47">
        <v>8</v>
      </c>
    </row>
    <row r="93" spans="1:6">
      <c r="A93" s="47">
        <v>69</v>
      </c>
      <c r="B93" s="47">
        <v>11.557215820333928</v>
      </c>
      <c r="C93" s="47">
        <v>-2.5572158203339281</v>
      </c>
      <c r="E93" s="47">
        <v>28.90295358649789</v>
      </c>
      <c r="F93" s="47">
        <v>8</v>
      </c>
    </row>
    <row r="94" spans="1:6">
      <c r="A94" s="47">
        <v>70</v>
      </c>
      <c r="B94" s="47">
        <v>11.167877235436539</v>
      </c>
      <c r="C94" s="47">
        <v>-5.1678772354365385</v>
      </c>
      <c r="E94" s="47">
        <v>29.324894514767934</v>
      </c>
      <c r="F94" s="47">
        <v>8</v>
      </c>
    </row>
    <row r="95" spans="1:6">
      <c r="A95" s="47">
        <v>71</v>
      </c>
      <c r="B95" s="47">
        <v>11.081586164261626</v>
      </c>
      <c r="C95" s="47">
        <v>-4.0815861642616262</v>
      </c>
      <c r="E95" s="47">
        <v>29.746835443037973</v>
      </c>
      <c r="F95" s="47">
        <v>8</v>
      </c>
    </row>
    <row r="96" spans="1:6">
      <c r="A96" s="47">
        <v>72</v>
      </c>
      <c r="B96" s="47">
        <v>10.884233540312012</v>
      </c>
      <c r="C96" s="47">
        <v>-3.8842335403120121</v>
      </c>
      <c r="E96" s="47">
        <v>30.168776371308017</v>
      </c>
      <c r="F96" s="47">
        <v>8</v>
      </c>
    </row>
    <row r="97" spans="1:6">
      <c r="A97" s="47">
        <v>73</v>
      </c>
      <c r="B97" s="47">
        <v>11.947304490170319</v>
      </c>
      <c r="C97" s="47">
        <v>-4.9473044901703194</v>
      </c>
      <c r="E97" s="47">
        <v>30.59071729957806</v>
      </c>
      <c r="F97" s="47">
        <v>8</v>
      </c>
    </row>
    <row r="98" spans="1:6">
      <c r="A98" s="47">
        <v>74</v>
      </c>
      <c r="B98" s="47">
        <v>11.423511988238353</v>
      </c>
      <c r="C98" s="47">
        <v>-1.4235119882383529</v>
      </c>
      <c r="E98" s="47">
        <v>31.0126582278481</v>
      </c>
      <c r="F98" s="47">
        <v>8</v>
      </c>
    </row>
    <row r="99" spans="1:6">
      <c r="A99" s="47">
        <v>75</v>
      </c>
      <c r="B99" s="47">
        <v>11.025748790721067</v>
      </c>
      <c r="C99" s="47">
        <v>-2.0257487907210674</v>
      </c>
      <c r="E99" s="47">
        <v>31.434599156118143</v>
      </c>
      <c r="F99" s="47">
        <v>9</v>
      </c>
    </row>
    <row r="100" spans="1:6">
      <c r="A100" s="47">
        <v>76</v>
      </c>
      <c r="B100" s="47">
        <v>11.1375080331972</v>
      </c>
      <c r="C100" s="47">
        <v>-4.1375080331972001</v>
      </c>
      <c r="E100" s="47">
        <v>31.856540084388186</v>
      </c>
      <c r="F100" s="47">
        <v>9</v>
      </c>
    </row>
    <row r="101" spans="1:6">
      <c r="A101" s="47">
        <v>77</v>
      </c>
      <c r="B101" s="47">
        <v>12.624884495275856</v>
      </c>
      <c r="C101" s="47">
        <v>-4.6248844952758557</v>
      </c>
      <c r="E101" s="47">
        <v>32.278481012658233</v>
      </c>
      <c r="F101" s="47">
        <v>9</v>
      </c>
    </row>
    <row r="102" spans="1:6">
      <c r="A102" s="47">
        <v>78</v>
      </c>
      <c r="B102" s="47">
        <v>11.59843980139345</v>
      </c>
      <c r="C102" s="47">
        <v>-2.5984398013934502</v>
      </c>
      <c r="E102" s="47">
        <v>32.700421940928273</v>
      </c>
      <c r="F102" s="47">
        <v>9</v>
      </c>
    </row>
    <row r="103" spans="1:6">
      <c r="A103" s="47">
        <v>79</v>
      </c>
      <c r="B103" s="47">
        <v>11.167877235436539</v>
      </c>
      <c r="C103" s="47">
        <v>-5.1678772354365385</v>
      </c>
      <c r="E103" s="47">
        <v>33.122362869198312</v>
      </c>
      <c r="F103" s="47">
        <v>9</v>
      </c>
    </row>
    <row r="104" spans="1:6">
      <c r="A104" s="47">
        <v>80</v>
      </c>
      <c r="B104" s="47">
        <v>11.081586164261626</v>
      </c>
      <c r="C104" s="47">
        <v>-4.0815861642616262</v>
      </c>
      <c r="E104" s="47">
        <v>33.544303797468359</v>
      </c>
      <c r="F104" s="47">
        <v>9</v>
      </c>
    </row>
    <row r="105" spans="1:6">
      <c r="A105" s="47">
        <v>81</v>
      </c>
      <c r="B105" s="47">
        <v>10.884233540312012</v>
      </c>
      <c r="C105" s="47">
        <v>-3.8842335403120121</v>
      </c>
      <c r="E105" s="47">
        <v>33.966244725738399</v>
      </c>
      <c r="F105" s="47">
        <v>9</v>
      </c>
    </row>
    <row r="106" spans="1:6">
      <c r="A106" s="47">
        <v>82</v>
      </c>
      <c r="B106" s="47">
        <v>12.264159713926452</v>
      </c>
      <c r="C106" s="47">
        <v>-0.26415971392645154</v>
      </c>
      <c r="E106" s="47">
        <v>34.388185654008439</v>
      </c>
      <c r="F106" s="47">
        <v>9</v>
      </c>
    </row>
    <row r="107" spans="1:6">
      <c r="A107" s="47">
        <v>83</v>
      </c>
      <c r="B107" s="47">
        <v>12.206125022620588</v>
      </c>
      <c r="C107" s="47">
        <v>-2.2061250226205882</v>
      </c>
      <c r="E107" s="47">
        <v>34.810126582278485</v>
      </c>
      <c r="F107" s="47">
        <v>9</v>
      </c>
    </row>
    <row r="108" spans="1:6">
      <c r="A108" s="47">
        <v>84</v>
      </c>
      <c r="B108" s="47">
        <v>11.615809455171521</v>
      </c>
      <c r="C108" s="47">
        <v>7.3841905448284795</v>
      </c>
      <c r="E108" s="47">
        <v>35.232067510548525</v>
      </c>
      <c r="F108" s="47">
        <v>9</v>
      </c>
    </row>
    <row r="109" spans="1:6">
      <c r="A109" s="47">
        <v>85</v>
      </c>
      <c r="B109" s="47">
        <v>11.308151177623122</v>
      </c>
      <c r="C109" s="47">
        <v>11.691848822376878</v>
      </c>
      <c r="E109" s="47">
        <v>35.654008438818572</v>
      </c>
      <c r="F109" s="47">
        <v>9</v>
      </c>
    </row>
    <row r="110" spans="1:6">
      <c r="A110" s="47">
        <v>86</v>
      </c>
      <c r="B110" s="47">
        <v>11.801390962816441</v>
      </c>
      <c r="C110" s="47">
        <v>1.1986090371835587</v>
      </c>
      <c r="E110" s="47">
        <v>36.075949367088612</v>
      </c>
      <c r="F110" s="47">
        <v>9</v>
      </c>
    </row>
    <row r="111" spans="1:6">
      <c r="A111" s="47">
        <v>87</v>
      </c>
      <c r="B111" s="47">
        <v>11.543686785422281</v>
      </c>
      <c r="C111" s="47">
        <v>15.456313214577719</v>
      </c>
      <c r="E111" s="47">
        <v>36.497890295358651</v>
      </c>
      <c r="F111" s="47">
        <v>9</v>
      </c>
    </row>
    <row r="112" spans="1:6">
      <c r="A112" s="47">
        <v>88</v>
      </c>
      <c r="B112" s="47">
        <v>11.291083524188176</v>
      </c>
      <c r="C112" s="47">
        <v>3.708916475811824</v>
      </c>
      <c r="E112" s="47">
        <v>36.919831223628698</v>
      </c>
      <c r="F112" s="47">
        <v>9</v>
      </c>
    </row>
    <row r="113" spans="1:6">
      <c r="A113" s="47">
        <v>89</v>
      </c>
      <c r="B113" s="47">
        <v>11.153993122318571</v>
      </c>
      <c r="C113" s="47">
        <v>0.8460068776814289</v>
      </c>
      <c r="E113" s="47">
        <v>37.341772151898738</v>
      </c>
      <c r="F113" s="47">
        <v>9</v>
      </c>
    </row>
    <row r="114" spans="1:6">
      <c r="A114" s="47">
        <v>90</v>
      </c>
      <c r="B114" s="47">
        <v>11.148219592080482</v>
      </c>
      <c r="C114" s="47">
        <v>6.8517804079195184</v>
      </c>
      <c r="E114" s="47">
        <v>37.763713080168777</v>
      </c>
      <c r="F114" s="47">
        <v>9</v>
      </c>
    </row>
    <row r="115" spans="1:6">
      <c r="A115" s="47">
        <v>91</v>
      </c>
      <c r="B115" s="47">
        <v>11.375151918139409</v>
      </c>
      <c r="C115" s="47">
        <v>7.6248480818605913</v>
      </c>
      <c r="E115" s="47">
        <v>38.185654008438824</v>
      </c>
      <c r="F115" s="47">
        <v>9</v>
      </c>
    </row>
    <row r="116" spans="1:6">
      <c r="A116" s="47">
        <v>92</v>
      </c>
      <c r="B116" s="47">
        <v>11.557215820333928</v>
      </c>
      <c r="C116" s="47">
        <v>0.44278417966607186</v>
      </c>
      <c r="E116" s="47">
        <v>38.607594936708864</v>
      </c>
      <c r="F116" s="47">
        <v>9</v>
      </c>
    </row>
    <row r="117" spans="1:6">
      <c r="A117" s="47">
        <v>93</v>
      </c>
      <c r="B117" s="47">
        <v>11.126572735835468</v>
      </c>
      <c r="C117" s="47">
        <v>6.8734272641645315</v>
      </c>
      <c r="E117" s="47">
        <v>39.029535864978904</v>
      </c>
      <c r="F117" s="47">
        <v>9</v>
      </c>
    </row>
    <row r="118" spans="1:6">
      <c r="A118" s="47">
        <v>94</v>
      </c>
      <c r="B118" s="47">
        <v>11.548122991979163</v>
      </c>
      <c r="C118" s="47">
        <v>-3.548122991979163</v>
      </c>
      <c r="E118" s="47">
        <v>39.451476793248951</v>
      </c>
      <c r="F118" s="47">
        <v>9</v>
      </c>
    </row>
    <row r="119" spans="1:6">
      <c r="A119" s="47">
        <v>95</v>
      </c>
      <c r="B119" s="47">
        <v>10.903652944921161</v>
      </c>
      <c r="C119" s="47">
        <v>-2.903652944921161</v>
      </c>
      <c r="E119" s="47">
        <v>39.87341772151899</v>
      </c>
      <c r="F119" s="47">
        <v>9</v>
      </c>
    </row>
    <row r="120" spans="1:6">
      <c r="A120" s="47">
        <v>96</v>
      </c>
      <c r="B120" s="47">
        <v>11.733423802816048</v>
      </c>
      <c r="C120" s="47">
        <v>7.2665761971839515</v>
      </c>
      <c r="E120" s="47">
        <v>40.29535864978903</v>
      </c>
      <c r="F120" s="47">
        <v>9</v>
      </c>
    </row>
    <row r="121" spans="1:6">
      <c r="A121" s="47">
        <v>97</v>
      </c>
      <c r="B121" s="47">
        <v>12.065725357567773</v>
      </c>
      <c r="C121" s="47">
        <v>1.9342746424322268</v>
      </c>
      <c r="E121" s="47">
        <v>40.717299578059077</v>
      </c>
      <c r="F121" s="47">
        <v>9</v>
      </c>
    </row>
    <row r="122" spans="1:6">
      <c r="A122" s="47">
        <v>98</v>
      </c>
      <c r="B122" s="47">
        <v>11.091550424544691</v>
      </c>
      <c r="C122" s="47">
        <v>8.9084495754553092</v>
      </c>
      <c r="E122" s="47">
        <v>41.139240506329116</v>
      </c>
      <c r="F122" s="47">
        <v>9</v>
      </c>
    </row>
    <row r="123" spans="1:6">
      <c r="A123" s="47">
        <v>99</v>
      </c>
      <c r="B123" s="47">
        <v>11.766137081677043</v>
      </c>
      <c r="C123" s="47">
        <v>-2.7661370816770425</v>
      </c>
      <c r="E123" s="47">
        <v>41.561181434599156</v>
      </c>
      <c r="F123" s="47">
        <v>9</v>
      </c>
    </row>
    <row r="124" spans="1:6">
      <c r="A124" s="47">
        <v>100</v>
      </c>
      <c r="B124" s="47">
        <v>11.674335442873376</v>
      </c>
      <c r="C124" s="47">
        <v>2.3256645571266237</v>
      </c>
      <c r="E124" s="47">
        <v>41.983122362869203</v>
      </c>
      <c r="F124" s="47">
        <v>9</v>
      </c>
    </row>
    <row r="125" spans="1:6">
      <c r="A125" s="47">
        <v>101</v>
      </c>
      <c r="B125" s="47">
        <v>11.206538079333908</v>
      </c>
      <c r="C125" s="47">
        <v>6.7934619206660916</v>
      </c>
      <c r="E125" s="47">
        <v>42.405063291139243</v>
      </c>
      <c r="F125" s="47">
        <v>9</v>
      </c>
    </row>
    <row r="126" spans="1:6">
      <c r="A126" s="47">
        <v>102</v>
      </c>
      <c r="B126" s="47">
        <v>10.805233632973467</v>
      </c>
      <c r="C126" s="47">
        <v>-0.80523363297346684</v>
      </c>
      <c r="E126" s="47">
        <v>42.827004219409289</v>
      </c>
      <c r="F126" s="47">
        <v>9</v>
      </c>
    </row>
    <row r="127" spans="1:6">
      <c r="A127" s="47">
        <v>103</v>
      </c>
      <c r="B127" s="47">
        <v>11.582892538984906</v>
      </c>
      <c r="C127" s="47">
        <v>3.4171074610150942</v>
      </c>
      <c r="E127" s="47">
        <v>43.248945147679329</v>
      </c>
      <c r="F127" s="47">
        <v>9</v>
      </c>
    </row>
    <row r="128" spans="1:6">
      <c r="A128" s="47">
        <v>104</v>
      </c>
      <c r="B128" s="47">
        <v>11.478921336706199</v>
      </c>
      <c r="C128" s="47">
        <v>-0.47892133670619863</v>
      </c>
      <c r="E128" s="47">
        <v>43.670886075949369</v>
      </c>
      <c r="F128" s="47">
        <v>9</v>
      </c>
    </row>
    <row r="129" spans="1:6">
      <c r="A129" s="47">
        <v>105</v>
      </c>
      <c r="B129" s="47">
        <v>11.671058140113162</v>
      </c>
      <c r="C129" s="47">
        <v>-0.67105814011316234</v>
      </c>
      <c r="E129" s="47">
        <v>44.092827004219416</v>
      </c>
      <c r="F129" s="47">
        <v>9</v>
      </c>
    </row>
    <row r="130" spans="1:6">
      <c r="A130" s="47">
        <v>106</v>
      </c>
      <c r="B130" s="47">
        <v>11.533566114774661</v>
      </c>
      <c r="C130" s="47">
        <v>-4.5335661147746613</v>
      </c>
      <c r="E130" s="47">
        <v>44.514767932489455</v>
      </c>
      <c r="F130" s="47">
        <v>9</v>
      </c>
    </row>
    <row r="131" spans="1:6">
      <c r="A131" s="47">
        <v>107</v>
      </c>
      <c r="B131" s="47">
        <v>11.530095518797506</v>
      </c>
      <c r="C131" s="47">
        <v>-5.5300955187975056</v>
      </c>
      <c r="E131" s="47">
        <v>44.936708860759495</v>
      </c>
      <c r="F131" s="47">
        <v>9</v>
      </c>
    </row>
    <row r="132" spans="1:6">
      <c r="A132" s="47">
        <v>108</v>
      </c>
      <c r="B132" s="47">
        <v>12.154213497202097</v>
      </c>
      <c r="C132" s="47">
        <v>-2.1542134972020968</v>
      </c>
      <c r="E132" s="47">
        <v>45.358649789029542</v>
      </c>
      <c r="F132" s="47">
        <v>9</v>
      </c>
    </row>
    <row r="133" spans="1:6">
      <c r="A133" s="47">
        <v>109</v>
      </c>
      <c r="B133" s="47">
        <v>11.181175558155209</v>
      </c>
      <c r="C133" s="47">
        <v>-3.1811755581552088</v>
      </c>
      <c r="E133" s="47">
        <v>45.780590717299582</v>
      </c>
      <c r="F133" s="47">
        <v>9</v>
      </c>
    </row>
    <row r="134" spans="1:6">
      <c r="A134" s="47">
        <v>110</v>
      </c>
      <c r="B134" s="47">
        <v>10.997340987570771</v>
      </c>
      <c r="C134" s="47">
        <v>-1.9973409875707713</v>
      </c>
      <c r="E134" s="47">
        <v>46.202531645569621</v>
      </c>
      <c r="F134" s="47">
        <v>9</v>
      </c>
    </row>
    <row r="135" spans="1:6">
      <c r="A135" s="47">
        <v>111</v>
      </c>
      <c r="B135" s="47">
        <v>11.513018982580643</v>
      </c>
      <c r="C135" s="47">
        <v>-5.5130189825806433</v>
      </c>
      <c r="E135" s="47">
        <v>46.624472573839668</v>
      </c>
      <c r="F135" s="47">
        <v>9</v>
      </c>
    </row>
    <row r="136" spans="1:6">
      <c r="A136" s="47">
        <v>112</v>
      </c>
      <c r="B136" s="47">
        <v>11.123534004810564</v>
      </c>
      <c r="C136" s="47">
        <v>-2.1235340048105638</v>
      </c>
      <c r="E136" s="47">
        <v>47.046413502109708</v>
      </c>
      <c r="F136" s="47">
        <v>10</v>
      </c>
    </row>
    <row r="137" spans="1:6">
      <c r="A137" s="47">
        <v>113</v>
      </c>
      <c r="B137" s="47">
        <v>12.16451073587907</v>
      </c>
      <c r="C137" s="47">
        <v>-5.1645107358790696</v>
      </c>
      <c r="E137" s="47">
        <v>47.468354430379748</v>
      </c>
      <c r="F137" s="47">
        <v>10</v>
      </c>
    </row>
    <row r="138" spans="1:6">
      <c r="A138" s="47">
        <v>114</v>
      </c>
      <c r="B138" s="47">
        <v>10.765866768563804</v>
      </c>
      <c r="C138" s="47">
        <v>1.2341332314361964</v>
      </c>
      <c r="E138" s="47">
        <v>47.890295358649794</v>
      </c>
      <c r="F138" s="47">
        <v>10</v>
      </c>
    </row>
    <row r="139" spans="1:6">
      <c r="A139" s="47">
        <v>115</v>
      </c>
      <c r="B139" s="47">
        <v>11.530655717835177</v>
      </c>
      <c r="C139" s="47">
        <v>-3.5306557178351774</v>
      </c>
      <c r="E139" s="47">
        <v>48.312236286919834</v>
      </c>
      <c r="F139" s="47">
        <v>10</v>
      </c>
    </row>
    <row r="140" spans="1:6">
      <c r="A140" s="47">
        <v>116</v>
      </c>
      <c r="B140" s="47">
        <v>11.330464864747441</v>
      </c>
      <c r="C140" s="47">
        <v>0.66953513525255914</v>
      </c>
      <c r="E140" s="47">
        <v>48.734177215189874</v>
      </c>
      <c r="F140" s="47">
        <v>10</v>
      </c>
    </row>
    <row r="141" spans="1:6">
      <c r="A141" s="47">
        <v>117</v>
      </c>
      <c r="B141" s="47">
        <v>11.36991060539699</v>
      </c>
      <c r="C141" s="47">
        <v>-0.36991060539699028</v>
      </c>
      <c r="E141" s="47">
        <v>49.156118143459921</v>
      </c>
      <c r="F141" s="47">
        <v>10</v>
      </c>
    </row>
    <row r="142" spans="1:6">
      <c r="A142" s="47">
        <v>118</v>
      </c>
      <c r="B142" s="47">
        <v>11.160024545382647</v>
      </c>
      <c r="C142" s="47">
        <v>1.8399754546173526</v>
      </c>
      <c r="E142" s="47">
        <v>49.57805907172996</v>
      </c>
      <c r="F142" s="47">
        <v>10</v>
      </c>
    </row>
    <row r="143" spans="1:6">
      <c r="A143" s="47">
        <v>119</v>
      </c>
      <c r="B143" s="47">
        <v>12.005144302743082</v>
      </c>
      <c r="C143" s="47">
        <v>-5.0051443027430818</v>
      </c>
      <c r="E143" s="47">
        <v>50</v>
      </c>
      <c r="F143" s="47">
        <v>10</v>
      </c>
    </row>
    <row r="144" spans="1:6">
      <c r="A144" s="47">
        <v>120</v>
      </c>
      <c r="B144" s="47">
        <v>11.463064682574686</v>
      </c>
      <c r="C144" s="47">
        <v>-0.4630646825746858</v>
      </c>
      <c r="E144" s="47">
        <v>50.421940928270047</v>
      </c>
      <c r="F144" s="47">
        <v>10</v>
      </c>
    </row>
    <row r="145" spans="1:6">
      <c r="A145" s="47">
        <v>121</v>
      </c>
      <c r="B145" s="47">
        <v>11.07989379044629</v>
      </c>
      <c r="C145" s="47">
        <v>2.92010620955371</v>
      </c>
      <c r="E145" s="47">
        <v>50.843881856540087</v>
      </c>
      <c r="F145" s="47">
        <v>10</v>
      </c>
    </row>
    <row r="146" spans="1:6">
      <c r="A146" s="47">
        <v>122</v>
      </c>
      <c r="B146" s="47">
        <v>11.290280535204015</v>
      </c>
      <c r="C146" s="47">
        <v>-2.2902805352040154</v>
      </c>
      <c r="E146" s="47">
        <v>51.265822784810133</v>
      </c>
      <c r="F146" s="47">
        <v>10</v>
      </c>
    </row>
    <row r="147" spans="1:6">
      <c r="A147" s="47">
        <v>123</v>
      </c>
      <c r="B147" s="47">
        <v>11.757248225729972</v>
      </c>
      <c r="C147" s="47">
        <v>-1.7572482257299722</v>
      </c>
      <c r="E147" s="47">
        <v>51.687763713080173</v>
      </c>
      <c r="F147" s="47">
        <v>10</v>
      </c>
    </row>
    <row r="148" spans="1:6">
      <c r="A148" s="47">
        <v>124</v>
      </c>
      <c r="B148" s="47">
        <v>12.236932293877851</v>
      </c>
      <c r="C148" s="47">
        <v>-6.2369322938778513</v>
      </c>
      <c r="E148" s="47">
        <v>52.109704641350213</v>
      </c>
      <c r="F148" s="47">
        <v>10</v>
      </c>
    </row>
    <row r="149" spans="1:6">
      <c r="A149" s="47">
        <v>125</v>
      </c>
      <c r="B149" s="47">
        <v>11.072640943524888</v>
      </c>
      <c r="C149" s="47">
        <v>-3.0726409435248883</v>
      </c>
      <c r="E149" s="47">
        <v>52.53164556962026</v>
      </c>
      <c r="F149" s="47">
        <v>10</v>
      </c>
    </row>
    <row r="150" spans="1:6">
      <c r="A150" s="47">
        <v>126</v>
      </c>
      <c r="B150" s="47">
        <v>11.232029542108219</v>
      </c>
      <c r="C150" s="47">
        <v>3.7679704578917814</v>
      </c>
      <c r="E150" s="47">
        <v>52.953586497890299</v>
      </c>
      <c r="F150" s="47">
        <v>10</v>
      </c>
    </row>
    <row r="151" spans="1:6">
      <c r="A151" s="47">
        <v>127</v>
      </c>
      <c r="B151" s="47">
        <v>11.319482878519826</v>
      </c>
      <c r="C151" s="47">
        <v>-2.3194828785198265</v>
      </c>
      <c r="E151" s="47">
        <v>53.375527426160339</v>
      </c>
      <c r="F151" s="47">
        <v>10</v>
      </c>
    </row>
    <row r="152" spans="1:6">
      <c r="A152" s="47">
        <v>128</v>
      </c>
      <c r="B152" s="47">
        <v>11.181228767092286</v>
      </c>
      <c r="C152" s="47">
        <v>-0.18122876709228564</v>
      </c>
      <c r="E152" s="47">
        <v>53.797468354430386</v>
      </c>
      <c r="F152" s="47">
        <v>10</v>
      </c>
    </row>
    <row r="153" spans="1:6">
      <c r="A153" s="47">
        <v>129</v>
      </c>
      <c r="B153" s="47">
        <v>11.481694321942674</v>
      </c>
      <c r="C153" s="47">
        <v>-4.4816943219426744</v>
      </c>
      <c r="E153" s="47">
        <v>54.219409282700425</v>
      </c>
      <c r="F153" s="47">
        <v>10</v>
      </c>
    </row>
    <row r="154" spans="1:6">
      <c r="A154" s="47">
        <v>130</v>
      </c>
      <c r="B154" s="47">
        <v>11.456197571926481</v>
      </c>
      <c r="C154" s="47">
        <v>-2.4561975719264808</v>
      </c>
      <c r="E154" s="47">
        <v>54.641350210970465</v>
      </c>
      <c r="F154" s="47">
        <v>10</v>
      </c>
    </row>
    <row r="155" spans="1:6">
      <c r="A155" s="47">
        <v>131</v>
      </c>
      <c r="B155" s="47">
        <v>11.195328888053345</v>
      </c>
      <c r="C155" s="47">
        <v>-3.1953288880533446</v>
      </c>
      <c r="E155" s="47">
        <v>55.063291139240512</v>
      </c>
      <c r="F155" s="47">
        <v>10</v>
      </c>
    </row>
    <row r="156" spans="1:6">
      <c r="A156" s="47">
        <v>132</v>
      </c>
      <c r="B156" s="47">
        <v>11.029949817964239</v>
      </c>
      <c r="C156" s="47">
        <v>-3.0299498179642388</v>
      </c>
      <c r="E156" s="47">
        <v>55.485232067510552</v>
      </c>
      <c r="F156" s="47">
        <v>11</v>
      </c>
    </row>
    <row r="157" spans="1:6">
      <c r="A157" s="47">
        <v>133</v>
      </c>
      <c r="B157" s="47">
        <v>11.258977110933623</v>
      </c>
      <c r="C157" s="47">
        <v>-2.258977110933623</v>
      </c>
      <c r="E157" s="47">
        <v>55.907172995780591</v>
      </c>
      <c r="F157" s="47">
        <v>11</v>
      </c>
    </row>
    <row r="158" spans="1:6">
      <c r="A158" s="47">
        <v>134</v>
      </c>
      <c r="B158" s="47">
        <v>11.1375080331972</v>
      </c>
      <c r="C158" s="47">
        <v>-3.1375080331972001</v>
      </c>
      <c r="E158" s="47">
        <v>56.329113924050638</v>
      </c>
      <c r="F158" s="47">
        <v>11</v>
      </c>
    </row>
    <row r="159" spans="1:6">
      <c r="A159" s="47">
        <v>135</v>
      </c>
      <c r="B159" s="47">
        <v>11.099301159835866</v>
      </c>
      <c r="C159" s="47">
        <v>-9.930115983586596E-2</v>
      </c>
      <c r="E159" s="47">
        <v>56.751054852320678</v>
      </c>
      <c r="F159" s="47">
        <v>11</v>
      </c>
    </row>
    <row r="160" spans="1:6">
      <c r="A160" s="47">
        <v>136</v>
      </c>
      <c r="B160" s="47">
        <v>10.918836579638214</v>
      </c>
      <c r="C160" s="47">
        <v>-0.91883657963821364</v>
      </c>
      <c r="E160" s="47">
        <v>57.172995780590718</v>
      </c>
      <c r="F160" s="47">
        <v>11</v>
      </c>
    </row>
    <row r="161" spans="1:6">
      <c r="A161" s="47">
        <v>137</v>
      </c>
      <c r="B161" s="47">
        <v>12.078012192568224</v>
      </c>
      <c r="C161" s="47">
        <v>-5.0780121925682238</v>
      </c>
      <c r="E161" s="47">
        <v>57.594936708860764</v>
      </c>
      <c r="F161" s="47">
        <v>11</v>
      </c>
    </row>
    <row r="162" spans="1:6">
      <c r="A162" s="47">
        <v>138</v>
      </c>
      <c r="B162" s="47">
        <v>11.312240337480745</v>
      </c>
      <c r="C162" s="47">
        <v>-1.3122403374807448</v>
      </c>
      <c r="E162" s="47">
        <v>58.016877637130804</v>
      </c>
      <c r="F162" s="47">
        <v>11</v>
      </c>
    </row>
    <row r="163" spans="1:6">
      <c r="A163" s="47">
        <v>139</v>
      </c>
      <c r="B163" s="47">
        <v>11.309229592476727</v>
      </c>
      <c r="C163" s="47">
        <v>-4.3092295924767274</v>
      </c>
      <c r="E163" s="47">
        <v>58.438818565400851</v>
      </c>
      <c r="F163" s="47">
        <v>11</v>
      </c>
    </row>
    <row r="164" spans="1:6">
      <c r="A164" s="47">
        <v>140</v>
      </c>
      <c r="B164" s="47">
        <v>11.031764862846295</v>
      </c>
      <c r="C164" s="47">
        <v>-4.0317648628462948</v>
      </c>
      <c r="E164" s="47">
        <v>58.860759493670891</v>
      </c>
      <c r="F164" s="47">
        <v>11</v>
      </c>
    </row>
    <row r="165" spans="1:6">
      <c r="A165" s="47">
        <v>141</v>
      </c>
      <c r="B165" s="47">
        <v>11.081291363661535</v>
      </c>
      <c r="C165" s="47">
        <v>-4.0812913636615349</v>
      </c>
      <c r="E165" s="47">
        <v>59.28270042194093</v>
      </c>
      <c r="F165" s="47">
        <v>11</v>
      </c>
    </row>
    <row r="166" spans="1:6">
      <c r="A166" s="47">
        <v>142</v>
      </c>
      <c r="B166" s="47">
        <v>11.239184158534608</v>
      </c>
      <c r="C166" s="47">
        <v>1.7608158414653925</v>
      </c>
      <c r="E166" s="47">
        <v>59.704641350210977</v>
      </c>
      <c r="F166" s="47">
        <v>11</v>
      </c>
    </row>
    <row r="167" spans="1:6">
      <c r="A167" s="47">
        <v>143</v>
      </c>
      <c r="B167" s="47">
        <v>11.242772727664164</v>
      </c>
      <c r="C167" s="47">
        <v>0.75722727233583598</v>
      </c>
      <c r="E167" s="47">
        <v>60.126582278481017</v>
      </c>
      <c r="F167" s="47">
        <v>11</v>
      </c>
    </row>
    <row r="168" spans="1:6">
      <c r="A168" s="47">
        <v>144</v>
      </c>
      <c r="B168" s="47">
        <v>11.282114078121513</v>
      </c>
      <c r="C168" s="47">
        <v>-2.2821140781215128</v>
      </c>
      <c r="E168" s="47">
        <v>60.548523206751057</v>
      </c>
      <c r="F168" s="47">
        <v>11</v>
      </c>
    </row>
    <row r="169" spans="1:6">
      <c r="A169" s="47">
        <v>145</v>
      </c>
      <c r="B169" s="47">
        <v>11.129413535820419</v>
      </c>
      <c r="C169" s="47">
        <v>-5.1294135358204187</v>
      </c>
      <c r="E169" s="47">
        <v>60.970464135021103</v>
      </c>
      <c r="F169" s="47">
        <v>11</v>
      </c>
    </row>
    <row r="170" spans="1:6">
      <c r="A170" s="47">
        <v>146</v>
      </c>
      <c r="B170" s="47">
        <v>11.272343399410412</v>
      </c>
      <c r="C170" s="47">
        <v>-3.2723433994104116</v>
      </c>
      <c r="E170" s="47">
        <v>61.392405063291143</v>
      </c>
      <c r="F170" s="47">
        <v>11</v>
      </c>
    </row>
    <row r="171" spans="1:6">
      <c r="A171" s="47">
        <v>147</v>
      </c>
      <c r="B171" s="47">
        <v>10.987382348396345</v>
      </c>
      <c r="C171" s="47">
        <v>-3.9873823483963449</v>
      </c>
      <c r="E171" s="47">
        <v>61.814345991561183</v>
      </c>
      <c r="F171" s="47">
        <v>11</v>
      </c>
    </row>
    <row r="172" spans="1:6">
      <c r="A172" s="47">
        <v>148</v>
      </c>
      <c r="B172" s="47">
        <v>11.109418008542582</v>
      </c>
      <c r="C172" s="47">
        <v>0.89058199145741845</v>
      </c>
      <c r="E172" s="47">
        <v>62.23628691983123</v>
      </c>
      <c r="F172" s="47">
        <v>11</v>
      </c>
    </row>
    <row r="173" spans="1:6">
      <c r="A173" s="47">
        <v>149</v>
      </c>
      <c r="B173" s="47">
        <v>11.083601637752041</v>
      </c>
      <c r="C173" s="47">
        <v>-2.0836016377520412</v>
      </c>
      <c r="E173" s="47">
        <v>62.658227848101269</v>
      </c>
      <c r="F173" s="47">
        <v>11</v>
      </c>
    </row>
    <row r="174" spans="1:6">
      <c r="A174" s="47">
        <v>150</v>
      </c>
      <c r="B174" s="47">
        <v>10.951585975437368</v>
      </c>
      <c r="C174" s="47">
        <v>-3.9515859754373679</v>
      </c>
      <c r="E174" s="47">
        <v>63.080168776371309</v>
      </c>
      <c r="F174" s="47">
        <v>11</v>
      </c>
    </row>
    <row r="175" spans="1:6">
      <c r="A175" s="47">
        <v>151</v>
      </c>
      <c r="B175" s="47">
        <v>11.218538579702656</v>
      </c>
      <c r="C175" s="47">
        <v>0.78146142029734378</v>
      </c>
      <c r="E175" s="47">
        <v>63.502109704641356</v>
      </c>
      <c r="F175" s="47">
        <v>11</v>
      </c>
    </row>
    <row r="176" spans="1:6">
      <c r="A176" s="47">
        <v>152</v>
      </c>
      <c r="B176" s="47">
        <v>11.219651111970775</v>
      </c>
      <c r="C176" s="47">
        <v>-3.2196511119707747</v>
      </c>
      <c r="E176" s="47">
        <v>63.924050632911396</v>
      </c>
      <c r="F176" s="47">
        <v>12</v>
      </c>
    </row>
    <row r="177" spans="1:6">
      <c r="A177" s="47">
        <v>153</v>
      </c>
      <c r="B177" s="47">
        <v>11.300040447327007</v>
      </c>
      <c r="C177" s="47">
        <v>-3.3000404473270066</v>
      </c>
      <c r="E177" s="47">
        <v>64.345991561181435</v>
      </c>
      <c r="F177" s="47">
        <v>12</v>
      </c>
    </row>
    <row r="178" spans="1:6">
      <c r="A178" s="47">
        <v>154</v>
      </c>
      <c r="B178" s="47">
        <v>10.790260717318947</v>
      </c>
      <c r="C178" s="47">
        <v>-3.7902607173189473</v>
      </c>
      <c r="E178" s="47">
        <v>64.767932489451468</v>
      </c>
      <c r="F178" s="47">
        <v>12</v>
      </c>
    </row>
    <row r="179" spans="1:6">
      <c r="A179" s="47">
        <v>155</v>
      </c>
      <c r="B179" s="47">
        <v>12.396194560212809</v>
      </c>
      <c r="C179" s="47">
        <v>-4.396194560212809</v>
      </c>
      <c r="E179" s="47">
        <v>65.189873417721515</v>
      </c>
      <c r="F179" s="47">
        <v>12</v>
      </c>
    </row>
    <row r="180" spans="1:6">
      <c r="A180" s="47">
        <v>156</v>
      </c>
      <c r="B180" s="47">
        <v>11.166193936487659</v>
      </c>
      <c r="C180" s="47">
        <v>-8.1661939364876588</v>
      </c>
      <c r="E180" s="47">
        <v>65.611814345991561</v>
      </c>
      <c r="F180" s="47">
        <v>12</v>
      </c>
    </row>
    <row r="181" spans="1:6">
      <c r="A181" s="47">
        <v>157</v>
      </c>
      <c r="B181" s="47">
        <v>11.124138984030029</v>
      </c>
      <c r="C181" s="47">
        <v>-0.12413898403002932</v>
      </c>
      <c r="E181" s="47">
        <v>66.033755274261594</v>
      </c>
      <c r="F181" s="47">
        <v>12</v>
      </c>
    </row>
    <row r="182" spans="1:6">
      <c r="A182" s="47">
        <v>158</v>
      </c>
      <c r="B182" s="47">
        <v>11.1375080331972</v>
      </c>
      <c r="C182" s="47">
        <v>13.8624919668028</v>
      </c>
      <c r="E182" s="47">
        <v>66.455696202531641</v>
      </c>
      <c r="F182" s="47">
        <v>12</v>
      </c>
    </row>
    <row r="183" spans="1:6">
      <c r="A183" s="47">
        <v>159</v>
      </c>
      <c r="B183" s="47">
        <v>11.246452611156826</v>
      </c>
      <c r="C183" s="47">
        <v>0.75354738884317385</v>
      </c>
      <c r="E183" s="47">
        <v>66.877637130801688</v>
      </c>
      <c r="F183" s="47">
        <v>12</v>
      </c>
    </row>
    <row r="184" spans="1:6">
      <c r="A184" s="47">
        <v>160</v>
      </c>
      <c r="B184" s="47">
        <v>11.781982576125335</v>
      </c>
      <c r="C184" s="47">
        <v>-0.78198257612533517</v>
      </c>
      <c r="E184" s="47">
        <v>67.29957805907172</v>
      </c>
      <c r="F184" s="47">
        <v>12</v>
      </c>
    </row>
    <row r="185" spans="1:6">
      <c r="A185" s="47">
        <v>161</v>
      </c>
      <c r="B185" s="47">
        <v>12.051968642374037</v>
      </c>
      <c r="C185" s="47">
        <v>-5.1968642374037088E-2</v>
      </c>
      <c r="E185" s="47">
        <v>67.721518987341767</v>
      </c>
      <c r="F185" s="47">
        <v>12</v>
      </c>
    </row>
    <row r="186" spans="1:6">
      <c r="A186" s="47">
        <v>162</v>
      </c>
      <c r="B186" s="47">
        <v>11.918871861947766</v>
      </c>
      <c r="C186" s="47">
        <v>-1.9188718619477658</v>
      </c>
      <c r="E186" s="47">
        <v>68.143459915611814</v>
      </c>
      <c r="F186" s="47">
        <v>12</v>
      </c>
    </row>
    <row r="187" spans="1:6">
      <c r="A187" s="47">
        <v>163</v>
      </c>
      <c r="B187" s="47">
        <v>12.062068447180014</v>
      </c>
      <c r="C187" s="47">
        <v>3.9379315528199861</v>
      </c>
      <c r="E187" s="47">
        <v>68.565400843881847</v>
      </c>
      <c r="F187" s="47">
        <v>12</v>
      </c>
    </row>
    <row r="188" spans="1:6">
      <c r="A188" s="47">
        <v>164</v>
      </c>
      <c r="B188" s="47">
        <v>11.689948314197117</v>
      </c>
      <c r="C188" s="47">
        <v>-3.6899483141971174</v>
      </c>
      <c r="E188" s="47">
        <v>68.987341772151893</v>
      </c>
      <c r="F188" s="47">
        <v>12</v>
      </c>
    </row>
    <row r="189" spans="1:6">
      <c r="A189" s="47">
        <v>165</v>
      </c>
      <c r="B189" s="47">
        <v>11.587938558562902</v>
      </c>
      <c r="C189" s="47">
        <v>-2.587938558562902</v>
      </c>
      <c r="E189" s="47">
        <v>69.40928270042194</v>
      </c>
      <c r="F189" s="47">
        <v>12</v>
      </c>
    </row>
    <row r="190" spans="1:6">
      <c r="A190" s="47">
        <v>166</v>
      </c>
      <c r="B190" s="47">
        <v>11.121419104791215</v>
      </c>
      <c r="C190" s="47">
        <v>3.8785808952087848</v>
      </c>
      <c r="E190" s="47">
        <v>69.831223628691987</v>
      </c>
      <c r="F190" s="47">
        <v>12</v>
      </c>
    </row>
    <row r="191" spans="1:6">
      <c r="A191" s="47">
        <v>167</v>
      </c>
      <c r="B191" s="47">
        <v>11.478082204378513</v>
      </c>
      <c r="C191" s="47">
        <v>-3.4780822043785129</v>
      </c>
      <c r="E191" s="47">
        <v>70.25316455696202</v>
      </c>
      <c r="F191" s="47">
        <v>12</v>
      </c>
    </row>
    <row r="192" spans="1:6">
      <c r="A192" s="47">
        <v>168</v>
      </c>
      <c r="B192" s="47">
        <v>12.015365072075721</v>
      </c>
      <c r="C192" s="47">
        <v>2.9846349279242794</v>
      </c>
      <c r="E192" s="47">
        <v>70.675105485232066</v>
      </c>
      <c r="F192" s="47">
        <v>12</v>
      </c>
    </row>
    <row r="193" spans="1:6">
      <c r="A193" s="47">
        <v>169</v>
      </c>
      <c r="B193" s="47">
        <v>11.119801170553407</v>
      </c>
      <c r="C193" s="47">
        <v>-3.1198011705534068</v>
      </c>
      <c r="E193" s="47">
        <v>71.097046413502113</v>
      </c>
      <c r="F193" s="47">
        <v>13</v>
      </c>
    </row>
    <row r="194" spans="1:6">
      <c r="A194" s="47">
        <v>170</v>
      </c>
      <c r="B194" s="47">
        <v>11.425677037075317</v>
      </c>
      <c r="C194" s="47">
        <v>9.5743229629246827</v>
      </c>
      <c r="E194" s="47">
        <v>71.518987341772146</v>
      </c>
      <c r="F194" s="47">
        <v>13</v>
      </c>
    </row>
    <row r="195" spans="1:6">
      <c r="A195" s="47">
        <v>171</v>
      </c>
      <c r="B195" s="47">
        <v>12.152744144691219</v>
      </c>
      <c r="C195" s="47">
        <v>-2.1527441446912192</v>
      </c>
      <c r="E195" s="47">
        <v>71.940928270042193</v>
      </c>
      <c r="F195" s="47">
        <v>13</v>
      </c>
    </row>
    <row r="196" spans="1:6">
      <c r="A196" s="47">
        <v>172</v>
      </c>
      <c r="B196" s="47">
        <v>11.150403934944315</v>
      </c>
      <c r="C196" s="47">
        <v>7.8495960650556853</v>
      </c>
      <c r="E196" s="47">
        <v>72.362869198312239</v>
      </c>
      <c r="F196" s="47">
        <v>13</v>
      </c>
    </row>
    <row r="197" spans="1:6">
      <c r="A197" s="47">
        <v>173</v>
      </c>
      <c r="B197" s="47">
        <v>11.997924696210248</v>
      </c>
      <c r="C197" s="47">
        <v>-1.9979246962102479</v>
      </c>
      <c r="E197" s="47">
        <v>72.784810126582272</v>
      </c>
      <c r="F197" s="47">
        <v>13</v>
      </c>
    </row>
    <row r="198" spans="1:6">
      <c r="A198" s="47">
        <v>174</v>
      </c>
      <c r="B198" s="47">
        <v>10.925258003281119</v>
      </c>
      <c r="C198" s="47">
        <v>1.0747419967188812</v>
      </c>
      <c r="E198" s="47">
        <v>73.206751054852319</v>
      </c>
      <c r="F198" s="47">
        <v>13</v>
      </c>
    </row>
    <row r="199" spans="1:6">
      <c r="A199" s="47">
        <v>175</v>
      </c>
      <c r="B199" s="47">
        <v>12.216847552512277</v>
      </c>
      <c r="C199" s="47">
        <v>-3.2168475525122773</v>
      </c>
      <c r="E199" s="47">
        <v>73.628691983122366</v>
      </c>
      <c r="F199" s="47">
        <v>13</v>
      </c>
    </row>
    <row r="200" spans="1:6">
      <c r="A200" s="47">
        <v>176</v>
      </c>
      <c r="B200" s="47">
        <v>10.868164335884661</v>
      </c>
      <c r="C200" s="47">
        <v>6.1318356641153393</v>
      </c>
      <c r="E200" s="47">
        <v>74.050632911392398</v>
      </c>
      <c r="F200" s="47">
        <v>13</v>
      </c>
    </row>
    <row r="201" spans="1:6">
      <c r="A201" s="47">
        <v>177</v>
      </c>
      <c r="B201" s="47">
        <v>11.316323566021996</v>
      </c>
      <c r="C201" s="47">
        <v>-3.3163235660219961</v>
      </c>
      <c r="E201" s="47">
        <v>74.472573839662445</v>
      </c>
      <c r="F201" s="47">
        <v>13</v>
      </c>
    </row>
    <row r="202" spans="1:6">
      <c r="A202" s="47">
        <v>178</v>
      </c>
      <c r="B202" s="47">
        <v>11.256756680835526</v>
      </c>
      <c r="C202" s="47">
        <v>-0.25675668083552594</v>
      </c>
      <c r="E202" s="47">
        <v>74.894514767932492</v>
      </c>
      <c r="F202" s="47">
        <v>13</v>
      </c>
    </row>
    <row r="203" spans="1:6">
      <c r="A203" s="47">
        <v>179</v>
      </c>
      <c r="B203" s="47">
        <v>11.009585462546799</v>
      </c>
      <c r="C203" s="47">
        <v>-3.0095854625467986</v>
      </c>
      <c r="E203" s="47">
        <v>75.316455696202524</v>
      </c>
      <c r="F203" s="47">
        <v>14</v>
      </c>
    </row>
    <row r="204" spans="1:6">
      <c r="A204" s="47">
        <v>180</v>
      </c>
      <c r="B204" s="47">
        <v>12.703125414128174</v>
      </c>
      <c r="C204" s="47">
        <v>-3.7031254141281735</v>
      </c>
      <c r="E204" s="47">
        <v>75.738396624472571</v>
      </c>
      <c r="F204" s="47">
        <v>14</v>
      </c>
    </row>
    <row r="205" spans="1:6">
      <c r="A205" s="47">
        <v>181</v>
      </c>
      <c r="B205" s="47">
        <v>12.552761968943814</v>
      </c>
      <c r="C205" s="47">
        <v>-3.5527619689438144</v>
      </c>
      <c r="E205" s="47">
        <v>76.160337552742618</v>
      </c>
      <c r="F205" s="47">
        <v>14</v>
      </c>
    </row>
    <row r="206" spans="1:6">
      <c r="A206" s="47">
        <v>182</v>
      </c>
      <c r="B206" s="47">
        <v>11.380102226460917</v>
      </c>
      <c r="C206" s="47">
        <v>-0.38010222646091663</v>
      </c>
      <c r="E206" s="47">
        <v>76.582278481012651</v>
      </c>
      <c r="F206" s="47">
        <v>14</v>
      </c>
    </row>
    <row r="207" spans="1:6">
      <c r="A207" s="47">
        <v>183</v>
      </c>
      <c r="B207" s="47">
        <v>11.363453666462595</v>
      </c>
      <c r="C207" s="47">
        <v>3.6365463335374049</v>
      </c>
      <c r="E207" s="47">
        <v>77.004219409282697</v>
      </c>
      <c r="F207" s="47">
        <v>14</v>
      </c>
    </row>
    <row r="208" spans="1:6">
      <c r="A208" s="47">
        <v>184</v>
      </c>
      <c r="B208" s="47">
        <v>11.840761484638543</v>
      </c>
      <c r="C208" s="47">
        <v>-2.8407614846385432</v>
      </c>
      <c r="E208" s="47">
        <v>77.426160337552744</v>
      </c>
      <c r="F208" s="47">
        <v>14</v>
      </c>
    </row>
    <row r="209" spans="1:6">
      <c r="A209" s="47">
        <v>185</v>
      </c>
      <c r="B209" s="47">
        <v>12.429551093683139</v>
      </c>
      <c r="C209" s="47">
        <v>-3.4295510936831395</v>
      </c>
      <c r="E209" s="47">
        <v>77.848101265822777</v>
      </c>
      <c r="F209" s="47">
        <v>15</v>
      </c>
    </row>
    <row r="210" spans="1:6">
      <c r="A210" s="47">
        <v>186</v>
      </c>
      <c r="B210" s="47">
        <v>11.366189575090475</v>
      </c>
      <c r="C210" s="47">
        <v>-2.3661895750904751</v>
      </c>
      <c r="E210" s="47">
        <v>78.270042194092824</v>
      </c>
      <c r="F210" s="47">
        <v>15</v>
      </c>
    </row>
    <row r="211" spans="1:6">
      <c r="A211" s="47">
        <v>187</v>
      </c>
      <c r="B211" s="47">
        <v>11.916141977798997</v>
      </c>
      <c r="C211" s="47">
        <v>-0.91614197779899698</v>
      </c>
      <c r="E211" s="47">
        <v>78.691983122362871</v>
      </c>
      <c r="F211" s="47">
        <v>15</v>
      </c>
    </row>
    <row r="212" spans="1:6">
      <c r="A212" s="47">
        <v>188</v>
      </c>
      <c r="B212" s="47">
        <v>11.12144320539389</v>
      </c>
      <c r="C212" s="47">
        <v>-4.1214432053938896</v>
      </c>
      <c r="E212" s="47">
        <v>79.113924050632903</v>
      </c>
      <c r="F212" s="47">
        <v>15</v>
      </c>
    </row>
    <row r="213" spans="1:6">
      <c r="A213" s="47">
        <v>189</v>
      </c>
      <c r="B213" s="47">
        <v>10.943193660330154</v>
      </c>
      <c r="C213" s="47">
        <v>5.0568063396698459</v>
      </c>
      <c r="E213" s="47">
        <v>79.53586497890295</v>
      </c>
      <c r="F213" s="47">
        <v>15</v>
      </c>
    </row>
    <row r="214" spans="1:6">
      <c r="A214" s="47">
        <v>190</v>
      </c>
      <c r="B214" s="47">
        <v>11.565550482743873</v>
      </c>
      <c r="C214" s="47">
        <v>3.4344495172561267</v>
      </c>
      <c r="E214" s="47">
        <v>79.957805907172997</v>
      </c>
      <c r="F214" s="47">
        <v>15</v>
      </c>
    </row>
    <row r="215" spans="1:6">
      <c r="A215" s="47">
        <v>191</v>
      </c>
      <c r="B215" s="47">
        <v>11.100938240017992</v>
      </c>
      <c r="C215" s="47">
        <v>-3.1009382400179923</v>
      </c>
      <c r="E215" s="47">
        <v>80.379746835443029</v>
      </c>
      <c r="F215" s="47">
        <v>15</v>
      </c>
    </row>
    <row r="216" spans="1:6">
      <c r="A216" s="47">
        <v>192</v>
      </c>
      <c r="B216" s="47">
        <v>11.038770983357827</v>
      </c>
      <c r="C216" s="47">
        <v>-4.0387709833578267</v>
      </c>
      <c r="E216" s="47">
        <v>80.801687763713076</v>
      </c>
      <c r="F216" s="47">
        <v>15</v>
      </c>
    </row>
    <row r="217" spans="1:6">
      <c r="A217" s="47">
        <v>193</v>
      </c>
      <c r="B217" s="47">
        <v>11.273422505173397</v>
      </c>
      <c r="C217" s="47">
        <v>-2.2734225051733965</v>
      </c>
      <c r="E217" s="47">
        <v>81.223628691983123</v>
      </c>
      <c r="F217" s="47">
        <v>15</v>
      </c>
    </row>
    <row r="218" spans="1:6">
      <c r="A218" s="47">
        <v>194</v>
      </c>
      <c r="B218" s="47">
        <v>11.215637529616556</v>
      </c>
      <c r="C218" s="47">
        <v>-2.215637529616556</v>
      </c>
      <c r="E218" s="47">
        <v>81.645569620253156</v>
      </c>
      <c r="F218" s="47">
        <v>15</v>
      </c>
    </row>
    <row r="219" spans="1:6">
      <c r="A219" s="47">
        <v>195</v>
      </c>
      <c r="B219" s="47">
        <v>11.181228767092286</v>
      </c>
      <c r="C219" s="47">
        <v>-3.1812287670922856</v>
      </c>
      <c r="E219" s="47">
        <v>82.067510548523202</v>
      </c>
      <c r="F219" s="47">
        <v>15</v>
      </c>
    </row>
    <row r="220" spans="1:6">
      <c r="A220" s="47">
        <v>196</v>
      </c>
      <c r="B220" s="47">
        <v>11.285929924266796</v>
      </c>
      <c r="C220" s="47">
        <v>-4.2859299242667959</v>
      </c>
      <c r="E220" s="47">
        <v>82.489451476793249</v>
      </c>
      <c r="F220" s="47">
        <v>15</v>
      </c>
    </row>
    <row r="221" spans="1:6">
      <c r="A221" s="47">
        <v>197</v>
      </c>
      <c r="B221" s="47">
        <v>11.1375080331972</v>
      </c>
      <c r="C221" s="47">
        <v>-4.1375080331972001</v>
      </c>
      <c r="E221" s="47">
        <v>82.911392405063282</v>
      </c>
      <c r="F221" s="47">
        <v>16</v>
      </c>
    </row>
    <row r="222" spans="1:6">
      <c r="A222" s="47">
        <v>198</v>
      </c>
      <c r="B222" s="47">
        <v>11.250389282551383</v>
      </c>
      <c r="C222" s="47">
        <v>-5.2503892825513834</v>
      </c>
      <c r="E222" s="47">
        <v>83.333333333333329</v>
      </c>
      <c r="F222" s="47">
        <v>16</v>
      </c>
    </row>
    <row r="223" spans="1:6">
      <c r="A223" s="47">
        <v>199</v>
      </c>
      <c r="B223" s="47">
        <v>11.666986455891752</v>
      </c>
      <c r="C223" s="47">
        <v>-1.6669864558917524</v>
      </c>
      <c r="E223" s="47">
        <v>83.755274261603375</v>
      </c>
      <c r="F223" s="47">
        <v>16</v>
      </c>
    </row>
    <row r="224" spans="1:6">
      <c r="A224" s="47">
        <v>200</v>
      </c>
      <c r="B224" s="47">
        <v>11.60257068737207</v>
      </c>
      <c r="C224" s="47">
        <v>-3.6025706873720704</v>
      </c>
      <c r="E224" s="47">
        <v>84.177215189873408</v>
      </c>
      <c r="F224" s="47">
        <v>16</v>
      </c>
    </row>
    <row r="225" spans="1:6">
      <c r="A225" s="47">
        <v>201</v>
      </c>
      <c r="B225" s="47">
        <v>10.875331840385124</v>
      </c>
      <c r="C225" s="47">
        <v>-4.8753318403851242</v>
      </c>
      <c r="E225" s="47">
        <v>84.599156118143455</v>
      </c>
      <c r="F225" s="47">
        <v>16</v>
      </c>
    </row>
    <row r="226" spans="1:6">
      <c r="A226" s="47">
        <v>202</v>
      </c>
      <c r="B226" s="47">
        <v>11.270907109639879</v>
      </c>
      <c r="C226" s="47">
        <v>-2.2709071096398787</v>
      </c>
      <c r="E226" s="47">
        <v>85.021097046413502</v>
      </c>
      <c r="F226" s="47">
        <v>16</v>
      </c>
    </row>
    <row r="227" spans="1:6">
      <c r="A227" s="47">
        <v>203</v>
      </c>
      <c r="B227" s="47">
        <v>11.361155400014315</v>
      </c>
      <c r="C227" s="47">
        <v>-5.3611554000143151</v>
      </c>
      <c r="E227" s="47">
        <v>85.443037974683548</v>
      </c>
      <c r="F227" s="47">
        <v>16</v>
      </c>
    </row>
    <row r="228" spans="1:6">
      <c r="A228" s="47">
        <v>204</v>
      </c>
      <c r="B228" s="47">
        <v>12.44844048506682</v>
      </c>
      <c r="C228" s="47">
        <v>-3.4484404850668202</v>
      </c>
      <c r="E228" s="47">
        <v>85.864978902953581</v>
      </c>
      <c r="F228" s="47">
        <v>17</v>
      </c>
    </row>
    <row r="229" spans="1:6">
      <c r="A229" s="47">
        <v>205</v>
      </c>
      <c r="B229" s="47">
        <v>12.451671953183199</v>
      </c>
      <c r="C229" s="47">
        <v>-2.4516719531831992</v>
      </c>
      <c r="E229" s="47">
        <v>86.286919831223628</v>
      </c>
      <c r="F229" s="47">
        <v>17</v>
      </c>
    </row>
    <row r="230" spans="1:6">
      <c r="A230" s="47">
        <v>206</v>
      </c>
      <c r="B230" s="47">
        <v>11.018078261833136</v>
      </c>
      <c r="C230" s="47">
        <v>5.9819217381668643</v>
      </c>
      <c r="E230" s="47">
        <v>86.708860759493675</v>
      </c>
      <c r="F230" s="47">
        <v>17</v>
      </c>
    </row>
    <row r="231" spans="1:6">
      <c r="A231" s="47">
        <v>207</v>
      </c>
      <c r="B231" s="47">
        <v>12.312378669640339</v>
      </c>
      <c r="C231" s="47">
        <v>-4.3123786696403386</v>
      </c>
      <c r="E231" s="47">
        <v>87.130801687763707</v>
      </c>
      <c r="F231" s="47">
        <v>17</v>
      </c>
    </row>
    <row r="232" spans="1:6">
      <c r="A232" s="47">
        <v>208</v>
      </c>
      <c r="B232" s="47">
        <v>11.828075676305147</v>
      </c>
      <c r="C232" s="47">
        <v>-3.8280756763051471</v>
      </c>
      <c r="E232" s="47">
        <v>87.552742616033754</v>
      </c>
      <c r="F232" s="47">
        <v>18</v>
      </c>
    </row>
    <row r="233" spans="1:6">
      <c r="A233" s="47">
        <v>209</v>
      </c>
      <c r="B233" s="47">
        <v>11.788235235356613</v>
      </c>
      <c r="C233" s="47">
        <v>1.2117647646433873</v>
      </c>
      <c r="E233" s="47">
        <v>87.974683544303801</v>
      </c>
      <c r="F233" s="47">
        <v>18</v>
      </c>
    </row>
    <row r="234" spans="1:6">
      <c r="A234" s="47">
        <v>210</v>
      </c>
      <c r="B234" s="47">
        <v>12.702235340168244</v>
      </c>
      <c r="C234" s="47">
        <v>-2.7022353401682437</v>
      </c>
      <c r="E234" s="47">
        <v>88.396624472573833</v>
      </c>
      <c r="F234" s="47">
        <v>18</v>
      </c>
    </row>
    <row r="235" spans="1:6">
      <c r="A235" s="47">
        <v>211</v>
      </c>
      <c r="B235" s="47">
        <v>12.014466014729939</v>
      </c>
      <c r="C235" s="47">
        <v>-1.0144660147299387</v>
      </c>
      <c r="E235" s="47">
        <v>88.81856540084388</v>
      </c>
      <c r="F235" s="47">
        <v>18</v>
      </c>
    </row>
    <row r="236" spans="1:6">
      <c r="A236" s="47">
        <v>212</v>
      </c>
      <c r="B236" s="47">
        <v>11.62933309530038</v>
      </c>
      <c r="C236" s="47">
        <v>0.37066690469962005</v>
      </c>
      <c r="E236" s="47">
        <v>89.240506329113927</v>
      </c>
      <c r="F236" s="47">
        <v>18</v>
      </c>
    </row>
    <row r="237" spans="1:6">
      <c r="A237" s="47">
        <v>213</v>
      </c>
      <c r="B237" s="47">
        <v>11.407089058863464</v>
      </c>
      <c r="C237" s="47">
        <v>-3.4070890588634644</v>
      </c>
      <c r="E237" s="47">
        <v>89.66244725738396</v>
      </c>
      <c r="F237" s="47">
        <v>19</v>
      </c>
    </row>
    <row r="238" spans="1:6">
      <c r="A238" s="47">
        <v>214</v>
      </c>
      <c r="B238" s="47">
        <v>10.829719474281079</v>
      </c>
      <c r="C238" s="47">
        <v>-4.8297194742810792</v>
      </c>
      <c r="E238" s="47">
        <v>90.084388185654007</v>
      </c>
      <c r="F238" s="47">
        <v>19</v>
      </c>
    </row>
    <row r="239" spans="1:6">
      <c r="A239" s="47">
        <v>215</v>
      </c>
      <c r="B239" s="47">
        <v>11.792154695750344</v>
      </c>
      <c r="C239" s="47">
        <v>0.20784530424965553</v>
      </c>
      <c r="E239" s="47">
        <v>90.506329113924053</v>
      </c>
      <c r="F239" s="47">
        <v>19</v>
      </c>
    </row>
    <row r="240" spans="1:6">
      <c r="A240" s="47">
        <v>216</v>
      </c>
      <c r="B240" s="47">
        <v>11.09874225979032</v>
      </c>
      <c r="C240" s="47">
        <v>-3.0987422597903205</v>
      </c>
      <c r="E240" s="47">
        <v>90.928270042194086</v>
      </c>
      <c r="F240" s="47">
        <v>19</v>
      </c>
    </row>
    <row r="241" spans="1:6">
      <c r="A241" s="47">
        <v>217</v>
      </c>
      <c r="B241" s="47">
        <v>12.375428468417622</v>
      </c>
      <c r="C241" s="47">
        <v>-1.3754284684176223</v>
      </c>
      <c r="E241" s="47">
        <v>91.350210970464133</v>
      </c>
      <c r="F241" s="47">
        <v>20</v>
      </c>
    </row>
    <row r="242" spans="1:6">
      <c r="A242" s="47">
        <v>218</v>
      </c>
      <c r="B242" s="47">
        <v>11.294015810214049</v>
      </c>
      <c r="C242" s="47">
        <v>-4.2940158102140487</v>
      </c>
      <c r="E242" s="47">
        <v>91.77215189873418</v>
      </c>
      <c r="F242" s="47">
        <v>20</v>
      </c>
    </row>
    <row r="243" spans="1:6">
      <c r="A243" s="47">
        <v>219</v>
      </c>
      <c r="B243" s="47">
        <v>10.895963863974593</v>
      </c>
      <c r="C243" s="47">
        <v>-3.8959638639745933</v>
      </c>
      <c r="E243" s="47">
        <v>92.194092827004212</v>
      </c>
      <c r="F243" s="47">
        <v>21</v>
      </c>
    </row>
    <row r="244" spans="1:6">
      <c r="A244" s="47">
        <v>220</v>
      </c>
      <c r="B244" s="47">
        <v>10.905197138540684</v>
      </c>
      <c r="C244" s="47">
        <v>2.0948028614593159</v>
      </c>
      <c r="E244" s="47">
        <v>92.616033755274259</v>
      </c>
      <c r="F244" s="47">
        <v>21</v>
      </c>
    </row>
    <row r="245" spans="1:6">
      <c r="A245" s="47">
        <v>221</v>
      </c>
      <c r="B245" s="47">
        <v>11.619197876131523</v>
      </c>
      <c r="C245" s="47">
        <v>4.3808021238684773</v>
      </c>
      <c r="E245" s="47">
        <v>93.037974683544306</v>
      </c>
      <c r="F245" s="47">
        <v>21</v>
      </c>
    </row>
    <row r="246" spans="1:6">
      <c r="A246" s="47">
        <v>222</v>
      </c>
      <c r="B246" s="47">
        <v>12.758072956887478</v>
      </c>
      <c r="C246" s="47">
        <v>-3.758072956887478</v>
      </c>
      <c r="E246" s="47">
        <v>93.459915611814338</v>
      </c>
      <c r="F246" s="47">
        <v>22</v>
      </c>
    </row>
    <row r="247" spans="1:6">
      <c r="A247" s="47">
        <v>223</v>
      </c>
      <c r="B247" s="47">
        <v>12.292233410879453</v>
      </c>
      <c r="C247" s="47">
        <v>-1.2922334108794526</v>
      </c>
      <c r="E247" s="47">
        <v>93.881856540084385</v>
      </c>
      <c r="F247" s="47">
        <v>22</v>
      </c>
    </row>
    <row r="248" spans="1:6">
      <c r="A248" s="47">
        <v>224</v>
      </c>
      <c r="B248" s="47">
        <v>11.468491858811685</v>
      </c>
      <c r="C248" s="47">
        <v>-1.4684918588116851</v>
      </c>
      <c r="E248" s="47">
        <v>94.303797468354432</v>
      </c>
      <c r="F248" s="47">
        <v>22</v>
      </c>
    </row>
    <row r="249" spans="1:6">
      <c r="A249" s="47">
        <v>225</v>
      </c>
      <c r="B249" s="47">
        <v>11.447630242707589</v>
      </c>
      <c r="C249" s="47">
        <v>-0.44763024270758933</v>
      </c>
      <c r="E249" s="47">
        <v>94.725738396624465</v>
      </c>
      <c r="F249" s="47">
        <v>23</v>
      </c>
    </row>
    <row r="250" spans="1:6">
      <c r="A250" s="47">
        <v>226</v>
      </c>
      <c r="B250" s="47">
        <v>11.557215820333928</v>
      </c>
      <c r="C250" s="47">
        <v>-2.5572158203339281</v>
      </c>
      <c r="E250" s="47">
        <v>95.147679324894511</v>
      </c>
      <c r="F250" s="47">
        <v>23</v>
      </c>
    </row>
    <row r="251" spans="1:6">
      <c r="A251" s="47">
        <v>227</v>
      </c>
      <c r="B251" s="47">
        <v>10.95842790716293</v>
      </c>
      <c r="C251" s="47">
        <v>-1.95842790716293</v>
      </c>
      <c r="E251" s="47">
        <v>95.569620253164558</v>
      </c>
      <c r="F251" s="47">
        <v>24</v>
      </c>
    </row>
    <row r="252" spans="1:6">
      <c r="A252" s="47">
        <v>228</v>
      </c>
      <c r="B252" s="47">
        <v>11.614327326034712</v>
      </c>
      <c r="C252" s="47">
        <v>-4.6143273260347115</v>
      </c>
      <c r="E252" s="47">
        <v>95.991561181434591</v>
      </c>
      <c r="F252" s="47">
        <v>24</v>
      </c>
    </row>
    <row r="253" spans="1:6">
      <c r="A253" s="47">
        <v>229</v>
      </c>
      <c r="B253" s="47">
        <v>11.271823031500173</v>
      </c>
      <c r="C253" s="47">
        <v>-4.2718230315001726</v>
      </c>
      <c r="E253" s="47">
        <v>96.413502109704638</v>
      </c>
      <c r="F253" s="47">
        <v>25</v>
      </c>
    </row>
    <row r="254" spans="1:6">
      <c r="A254" s="47">
        <v>230</v>
      </c>
      <c r="B254" s="47">
        <v>10.997071718740935</v>
      </c>
      <c r="C254" s="47">
        <v>-3.9970717187409353</v>
      </c>
      <c r="E254" s="47">
        <v>96.835443037974684</v>
      </c>
      <c r="F254" s="47">
        <v>25</v>
      </c>
    </row>
    <row r="255" spans="1:6">
      <c r="A255" s="47">
        <v>231</v>
      </c>
      <c r="B255" s="47">
        <v>11.804302573681534</v>
      </c>
      <c r="C255" s="47">
        <v>-1.8043025736815341</v>
      </c>
      <c r="E255" s="47">
        <v>97.257383966244717</v>
      </c>
      <c r="F255" s="47">
        <v>26</v>
      </c>
    </row>
    <row r="256" spans="1:6">
      <c r="A256" s="47">
        <v>232</v>
      </c>
      <c r="B256" s="47">
        <v>12.014466014729939</v>
      </c>
      <c r="C256" s="47">
        <v>-7.0144660147299387</v>
      </c>
      <c r="E256" s="47">
        <v>97.679324894514764</v>
      </c>
      <c r="F256" s="47">
        <v>27</v>
      </c>
    </row>
    <row r="257" spans="1:6">
      <c r="A257" s="47">
        <v>233</v>
      </c>
      <c r="B257" s="47">
        <v>11.966840693542281</v>
      </c>
      <c r="C257" s="47">
        <v>-1.9668406935422809</v>
      </c>
      <c r="E257" s="47">
        <v>98.101265822784811</v>
      </c>
      <c r="F257" s="47">
        <v>27</v>
      </c>
    </row>
    <row r="258" spans="1:6">
      <c r="A258" s="47">
        <v>234</v>
      </c>
      <c r="B258" s="47">
        <v>11.992789211685112</v>
      </c>
      <c r="C258" s="47">
        <v>-0.99278921168511225</v>
      </c>
      <c r="E258" s="47">
        <v>98.523206751054843</v>
      </c>
      <c r="F258" s="47">
        <v>27</v>
      </c>
    </row>
    <row r="259" spans="1:6">
      <c r="A259" s="47">
        <v>235</v>
      </c>
      <c r="B259" s="47">
        <v>12.030626678050144</v>
      </c>
      <c r="C259" s="47">
        <v>0.96937332194985615</v>
      </c>
      <c r="E259" s="47">
        <v>98.94514767932489</v>
      </c>
      <c r="F259" s="47">
        <v>31</v>
      </c>
    </row>
    <row r="260" spans="1:6">
      <c r="A260" s="47">
        <v>236</v>
      </c>
      <c r="B260" s="47">
        <v>12.11987306565824</v>
      </c>
      <c r="C260" s="47">
        <v>-3.1198730656582399</v>
      </c>
      <c r="E260" s="47">
        <v>99.367088607594937</v>
      </c>
      <c r="F260" s="47">
        <v>32</v>
      </c>
    </row>
    <row r="261" spans="1:6" ht="16" thickBot="1">
      <c r="A261" s="48">
        <v>237</v>
      </c>
      <c r="B261" s="48">
        <v>11.93223875509374</v>
      </c>
      <c r="C261" s="48">
        <v>-1.9322387550937403</v>
      </c>
      <c r="E261" s="48">
        <v>99.789029535864969</v>
      </c>
      <c r="F261" s="48">
        <v>41</v>
      </c>
    </row>
  </sheetData>
  <sortState xmlns:xlrd2="http://schemas.microsoft.com/office/spreadsheetml/2017/richdata2" ref="F25:F261">
    <sortCondition ref="F25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7FA77-3C90-3F42-90BB-FB1EC27F7F93}">
  <dimension ref="A1:I261"/>
  <sheetViews>
    <sheetView topLeftCell="A18" workbookViewId="0">
      <selection activeCell="I11" sqref="I11"/>
    </sheetView>
  </sheetViews>
  <sheetFormatPr baseColWidth="10" defaultRowHeight="15"/>
  <sheetData>
    <row r="1" spans="1:9">
      <c r="A1" t="s">
        <v>110</v>
      </c>
    </row>
    <row r="2" spans="1:9" ht="16" thickBot="1"/>
    <row r="3" spans="1:9">
      <c r="A3" s="51" t="s">
        <v>111</v>
      </c>
      <c r="B3" s="51"/>
    </row>
    <row r="4" spans="1:9">
      <c r="A4" s="47" t="s">
        <v>112</v>
      </c>
      <c r="B4" s="47">
        <v>0.24824672580099311</v>
      </c>
    </row>
    <row r="5" spans="1:9">
      <c r="A5" s="47" t="s">
        <v>113</v>
      </c>
      <c r="B5" s="47">
        <v>6.1626436870913459E-2</v>
      </c>
    </row>
    <row r="6" spans="1:9">
      <c r="A6" s="47" t="s">
        <v>114</v>
      </c>
      <c r="B6" s="47">
        <v>5.7633357878874795E-2</v>
      </c>
    </row>
    <row r="7" spans="1:9">
      <c r="A7" s="47" t="s">
        <v>115</v>
      </c>
      <c r="B7" s="47">
        <v>3.8067269517915188</v>
      </c>
    </row>
    <row r="8" spans="1:9" ht="16" thickBot="1">
      <c r="A8" s="48" t="s">
        <v>116</v>
      </c>
      <c r="B8" s="48">
        <v>237</v>
      </c>
    </row>
    <row r="10" spans="1:9" ht="16" thickBot="1">
      <c r="A10" t="s">
        <v>117</v>
      </c>
    </row>
    <row r="11" spans="1:9">
      <c r="A11" s="50"/>
      <c r="B11" s="50" t="s">
        <v>122</v>
      </c>
      <c r="C11" s="50" t="s">
        <v>123</v>
      </c>
      <c r="D11" s="50" t="s">
        <v>124</v>
      </c>
      <c r="E11" s="50" t="s">
        <v>26</v>
      </c>
      <c r="F11" s="50" t="s">
        <v>125</v>
      </c>
    </row>
    <row r="12" spans="1:9">
      <c r="A12" s="47" t="s">
        <v>118</v>
      </c>
      <c r="B12" s="47">
        <v>1</v>
      </c>
      <c r="C12" s="47">
        <v>223.64675986626162</v>
      </c>
      <c r="D12" s="47">
        <v>223.64675986626162</v>
      </c>
      <c r="E12" s="47">
        <v>15.4333127378104</v>
      </c>
      <c r="F12" s="47">
        <v>1.1240081539336105E-4</v>
      </c>
    </row>
    <row r="13" spans="1:9">
      <c r="A13" s="47" t="s">
        <v>119</v>
      </c>
      <c r="B13" s="47">
        <v>235</v>
      </c>
      <c r="C13" s="47">
        <v>3405.4249700915475</v>
      </c>
      <c r="D13" s="47">
        <v>14.491170085495947</v>
      </c>
      <c r="E13" s="47"/>
      <c r="F13" s="47"/>
    </row>
    <row r="14" spans="1:9" ht="16" thickBot="1">
      <c r="A14" s="48" t="s">
        <v>120</v>
      </c>
      <c r="B14" s="48">
        <v>236</v>
      </c>
      <c r="C14" s="48">
        <v>3629.0717299578091</v>
      </c>
      <c r="D14" s="48"/>
      <c r="E14" s="48"/>
      <c r="F14" s="48"/>
    </row>
    <row r="15" spans="1:9" ht="16" thickBot="1"/>
    <row r="16" spans="1:9">
      <c r="A16" s="50"/>
      <c r="B16" s="50" t="s">
        <v>126</v>
      </c>
      <c r="C16" s="50" t="s">
        <v>115</v>
      </c>
      <c r="D16" s="50" t="s">
        <v>127</v>
      </c>
      <c r="E16" s="50" t="s">
        <v>128</v>
      </c>
      <c r="F16" s="50" t="s">
        <v>129</v>
      </c>
      <c r="G16" s="50" t="s">
        <v>130</v>
      </c>
      <c r="H16" s="50" t="s">
        <v>131</v>
      </c>
      <c r="I16" s="50" t="s">
        <v>132</v>
      </c>
    </row>
    <row r="17" spans="1:9">
      <c r="A17" s="47" t="s">
        <v>121</v>
      </c>
      <c r="B17" s="47">
        <v>0.21146894426135665</v>
      </c>
      <c r="C17" s="47">
        <v>0.87954602734836929</v>
      </c>
      <c r="D17" s="47">
        <v>0.24042965084941295</v>
      </c>
      <c r="E17" s="47">
        <v>0.81020680398061373</v>
      </c>
      <c r="F17" s="47">
        <v>-1.5213335344456038</v>
      </c>
      <c r="G17" s="47">
        <v>1.9442714229683171</v>
      </c>
      <c r="H17" s="47">
        <v>-1.5213335344456038</v>
      </c>
      <c r="I17" s="47">
        <v>1.9442714229683171</v>
      </c>
    </row>
    <row r="18" spans="1:9" ht="16" thickBot="1">
      <c r="A18" s="48" t="s">
        <v>109</v>
      </c>
      <c r="B18" s="48">
        <v>0.17862439489324841</v>
      </c>
      <c r="C18" s="48">
        <v>4.5468559162912661E-2</v>
      </c>
      <c r="D18" s="48">
        <v>3.9285255170114772</v>
      </c>
      <c r="E18" s="52">
        <v>1.1240081539336772E-4</v>
      </c>
      <c r="F18" s="48">
        <v>8.9046328969561522E-2</v>
      </c>
      <c r="G18" s="48">
        <v>0.26820246081693533</v>
      </c>
      <c r="H18" s="48">
        <v>8.9046328969561522E-2</v>
      </c>
      <c r="I18" s="48">
        <v>0.26820246081693533</v>
      </c>
    </row>
    <row r="22" spans="1:9">
      <c r="A22" t="s">
        <v>133</v>
      </c>
      <c r="E22" t="s">
        <v>137</v>
      </c>
    </row>
    <row r="23" spans="1:9" ht="16" thickBot="1"/>
    <row r="24" spans="1:9">
      <c r="A24" s="50" t="s">
        <v>134</v>
      </c>
      <c r="B24" s="50" t="s">
        <v>140</v>
      </c>
      <c r="C24" s="50" t="s">
        <v>136</v>
      </c>
      <c r="E24" s="50" t="s">
        <v>138</v>
      </c>
      <c r="F24" s="50" t="s">
        <v>96</v>
      </c>
    </row>
    <row r="25" spans="1:9">
      <c r="A25" s="47">
        <v>1</v>
      </c>
      <c r="B25" s="47">
        <v>3.6444065336159741</v>
      </c>
      <c r="C25" s="47">
        <v>8.3555934663840254</v>
      </c>
      <c r="E25" s="47">
        <v>0.2109704641350211</v>
      </c>
      <c r="F25" s="47">
        <v>0</v>
      </c>
    </row>
    <row r="26" spans="1:9">
      <c r="A26" s="47">
        <v>2</v>
      </c>
      <c r="B26" s="47">
        <v>3.2597936854156475</v>
      </c>
      <c r="C26" s="47">
        <v>16.740206314584352</v>
      </c>
      <c r="E26" s="47">
        <v>0.63291139240506333</v>
      </c>
      <c r="F26" s="47">
        <v>0</v>
      </c>
    </row>
    <row r="27" spans="1:9">
      <c r="A27" s="47">
        <v>3</v>
      </c>
      <c r="B27" s="47">
        <v>3.3063145726170147</v>
      </c>
      <c r="C27" s="47">
        <v>5.6936854273829853</v>
      </c>
      <c r="E27" s="47">
        <v>1.0548523206751055</v>
      </c>
      <c r="F27" s="47">
        <v>0</v>
      </c>
    </row>
    <row r="28" spans="1:9">
      <c r="A28" s="47">
        <v>4</v>
      </c>
      <c r="B28" s="47">
        <v>4.9860860686089357</v>
      </c>
      <c r="C28" s="47">
        <v>8.0139139313910643</v>
      </c>
      <c r="E28" s="47">
        <v>1.4767932489451479</v>
      </c>
      <c r="F28" s="47">
        <v>1</v>
      </c>
    </row>
    <row r="29" spans="1:9">
      <c r="A29" s="47">
        <v>5</v>
      </c>
      <c r="B29" s="47">
        <v>3.5943962597906327</v>
      </c>
      <c r="C29" s="47">
        <v>8.4056037402093668</v>
      </c>
      <c r="E29" s="47">
        <v>1.89873417721519</v>
      </c>
      <c r="F29" s="47">
        <v>1</v>
      </c>
    </row>
    <row r="30" spans="1:9">
      <c r="A30" s="47">
        <v>6</v>
      </c>
      <c r="B30" s="47">
        <v>4.3125392351777752</v>
      </c>
      <c r="C30" s="47">
        <v>4.6874607648222248</v>
      </c>
      <c r="E30" s="47">
        <v>2.3206751054852321</v>
      </c>
      <c r="F30" s="47">
        <v>1</v>
      </c>
    </row>
    <row r="31" spans="1:9">
      <c r="A31" s="47">
        <v>7</v>
      </c>
      <c r="B31" s="47">
        <v>3.9199338901419467</v>
      </c>
      <c r="C31" s="47">
        <v>11.080066109858054</v>
      </c>
      <c r="E31" s="47">
        <v>2.7426160337552745</v>
      </c>
      <c r="F31" s="47">
        <v>1</v>
      </c>
    </row>
    <row r="32" spans="1:9">
      <c r="A32" s="47">
        <v>8</v>
      </c>
      <c r="B32" s="47">
        <v>3.1203581829304081</v>
      </c>
      <c r="C32" s="47">
        <v>7.8796418170695919</v>
      </c>
      <c r="E32" s="47">
        <v>3.1645569620253164</v>
      </c>
      <c r="F32" s="47">
        <v>1</v>
      </c>
    </row>
    <row r="33" spans="1:6">
      <c r="A33" s="47">
        <v>9</v>
      </c>
      <c r="B33" s="47">
        <v>4.4593736979652423</v>
      </c>
      <c r="C33" s="47">
        <v>4.5406263020347577</v>
      </c>
      <c r="E33" s="47">
        <v>3.5864978902953588</v>
      </c>
      <c r="F33" s="47">
        <v>1</v>
      </c>
    </row>
    <row r="34" spans="1:6">
      <c r="A34" s="47">
        <v>10</v>
      </c>
      <c r="B34" s="47">
        <v>4.6792660540810544</v>
      </c>
      <c r="C34" s="47">
        <v>-0.67926605408105445</v>
      </c>
      <c r="E34" s="47">
        <v>4.0084388185654012</v>
      </c>
      <c r="F34" s="47">
        <v>1</v>
      </c>
    </row>
    <row r="35" spans="1:6">
      <c r="A35" s="47">
        <v>11</v>
      </c>
      <c r="B35" s="47">
        <v>4.1671648865339863</v>
      </c>
      <c r="C35" s="47">
        <v>5.8328351134660137</v>
      </c>
      <c r="E35" s="47">
        <v>4.4303797468354427</v>
      </c>
      <c r="F35" s="47">
        <v>1</v>
      </c>
    </row>
    <row r="36" spans="1:6">
      <c r="A36" s="47">
        <v>12</v>
      </c>
      <c r="B36" s="47">
        <v>4.1284987871026448</v>
      </c>
      <c r="C36" s="47">
        <v>17.871501212897357</v>
      </c>
      <c r="E36" s="47">
        <v>4.852320675105485</v>
      </c>
      <c r="F36" s="47">
        <v>1</v>
      </c>
    </row>
    <row r="37" spans="1:6">
      <c r="A37" s="47">
        <v>13</v>
      </c>
      <c r="B37" s="47">
        <v>4.8960536257592224</v>
      </c>
      <c r="C37" s="47">
        <v>5.1039463742407776</v>
      </c>
      <c r="E37" s="47">
        <v>5.2742616033755274</v>
      </c>
      <c r="F37" s="47">
        <v>1</v>
      </c>
    </row>
    <row r="38" spans="1:6">
      <c r="A38" s="47">
        <v>14</v>
      </c>
      <c r="B38" s="47">
        <v>3.7556037635718416</v>
      </c>
      <c r="C38" s="47">
        <v>6.2443962364281589</v>
      </c>
      <c r="E38" s="47">
        <v>5.6962025316455698</v>
      </c>
      <c r="F38" s="47">
        <v>1</v>
      </c>
    </row>
    <row r="39" spans="1:6">
      <c r="A39" s="47">
        <v>15</v>
      </c>
      <c r="B39" s="47">
        <v>6.2329139436371719</v>
      </c>
      <c r="C39" s="47">
        <v>9.7670860563628281</v>
      </c>
      <c r="E39" s="47">
        <v>6.1181434599156113</v>
      </c>
      <c r="F39" s="47">
        <v>1</v>
      </c>
    </row>
    <row r="40" spans="1:6">
      <c r="A40" s="47">
        <v>16</v>
      </c>
      <c r="B40" s="47">
        <v>5.4837356176157961</v>
      </c>
      <c r="C40" s="47">
        <v>-1.4837356176157961</v>
      </c>
      <c r="E40" s="47">
        <v>6.5400843881856536</v>
      </c>
      <c r="F40" s="47">
        <v>1</v>
      </c>
    </row>
    <row r="41" spans="1:6">
      <c r="A41" s="47">
        <v>17</v>
      </c>
      <c r="B41" s="47">
        <v>6.1352371422517393</v>
      </c>
      <c r="C41" s="47">
        <v>5.8647628577482607</v>
      </c>
      <c r="E41" s="47">
        <v>6.962025316455696</v>
      </c>
      <c r="F41" s="47">
        <v>1</v>
      </c>
    </row>
    <row r="42" spans="1:6">
      <c r="A42" s="47">
        <v>18</v>
      </c>
      <c r="B42" s="47">
        <v>3.9427340820314347</v>
      </c>
      <c r="C42" s="47">
        <v>1.0572659179685653</v>
      </c>
      <c r="E42" s="47">
        <v>7.3839662447257384</v>
      </c>
      <c r="F42" s="47">
        <v>1</v>
      </c>
    </row>
    <row r="43" spans="1:6">
      <c r="A43" s="47">
        <v>19</v>
      </c>
      <c r="B43" s="47">
        <v>4.2689186930533705</v>
      </c>
      <c r="C43" s="47">
        <v>8.7310813069466295</v>
      </c>
      <c r="E43" s="47">
        <v>7.8059071729957807</v>
      </c>
      <c r="F43" s="47">
        <v>1</v>
      </c>
    </row>
    <row r="44" spans="1:6">
      <c r="A44" s="47">
        <v>20</v>
      </c>
      <c r="B44" s="47">
        <v>4.3282030453166911</v>
      </c>
      <c r="C44" s="47">
        <v>-2.3282030453166911</v>
      </c>
      <c r="E44" s="47">
        <v>8.227848101265824</v>
      </c>
      <c r="F44" s="47">
        <v>1</v>
      </c>
    </row>
    <row r="45" spans="1:6">
      <c r="A45" s="47">
        <v>21</v>
      </c>
      <c r="B45" s="47">
        <v>4.4272328109630408</v>
      </c>
      <c r="C45" s="47">
        <v>5.5727671890369592</v>
      </c>
      <c r="E45" s="47">
        <v>8.6497890295358655</v>
      </c>
      <c r="F45" s="47">
        <v>1</v>
      </c>
    </row>
    <row r="46" spans="1:6">
      <c r="A46" s="47">
        <v>22</v>
      </c>
      <c r="B46" s="47">
        <v>5.3748303591443172</v>
      </c>
      <c r="C46" s="47">
        <v>2.6251696408556828</v>
      </c>
      <c r="E46" s="47">
        <v>9.0717299578059087</v>
      </c>
      <c r="F46" s="47">
        <v>1</v>
      </c>
    </row>
    <row r="47" spans="1:6">
      <c r="A47" s="47">
        <v>23</v>
      </c>
      <c r="B47" s="47">
        <v>4.5889258905027415</v>
      </c>
      <c r="C47" s="47">
        <v>1.4110741094972585</v>
      </c>
      <c r="E47" s="47">
        <v>9.4936708860759502</v>
      </c>
      <c r="F47" s="47">
        <v>1</v>
      </c>
    </row>
    <row r="48" spans="1:6">
      <c r="A48" s="47">
        <v>24</v>
      </c>
      <c r="B48" s="47">
        <v>4.504636583099245</v>
      </c>
      <c r="C48" s="47">
        <v>4.495363416900755</v>
      </c>
      <c r="E48" s="47">
        <v>9.9156118143459917</v>
      </c>
      <c r="F48" s="47">
        <v>1</v>
      </c>
    </row>
    <row r="49" spans="1:6">
      <c r="A49" s="47">
        <v>25</v>
      </c>
      <c r="B49" s="47">
        <v>4.1519862925827571</v>
      </c>
      <c r="C49" s="47">
        <v>6.8480137074172429</v>
      </c>
      <c r="E49" s="47">
        <v>10.337552742616035</v>
      </c>
      <c r="F49" s="47">
        <v>1</v>
      </c>
    </row>
    <row r="50" spans="1:6">
      <c r="A50" s="47">
        <v>26</v>
      </c>
      <c r="B50" s="47">
        <v>4.4449841714980778</v>
      </c>
      <c r="C50" s="47">
        <v>4.5550158285019222</v>
      </c>
      <c r="E50" s="47">
        <v>10.759493670886076</v>
      </c>
      <c r="F50" s="47">
        <v>1</v>
      </c>
    </row>
    <row r="51" spans="1:6">
      <c r="A51" s="47">
        <v>27</v>
      </c>
      <c r="B51" s="47">
        <v>2.9062868049345858</v>
      </c>
      <c r="C51" s="47">
        <v>7.0937131950654138</v>
      </c>
      <c r="E51" s="47">
        <v>11.18143459915612</v>
      </c>
      <c r="F51" s="47">
        <v>1</v>
      </c>
    </row>
    <row r="52" spans="1:6">
      <c r="A52" s="47">
        <v>28</v>
      </c>
      <c r="B52" s="47">
        <v>4.6769260991796084</v>
      </c>
      <c r="C52" s="47">
        <v>1.3230739008203916</v>
      </c>
      <c r="E52" s="47">
        <v>11.603375527426161</v>
      </c>
      <c r="F52" s="47">
        <v>1</v>
      </c>
    </row>
    <row r="53" spans="1:6">
      <c r="A53" s="47">
        <v>29</v>
      </c>
      <c r="B53" s="47">
        <v>4.783134740016143</v>
      </c>
      <c r="C53" s="47">
        <v>4.216865259983857</v>
      </c>
      <c r="E53" s="47">
        <v>12.025316455696203</v>
      </c>
      <c r="F53" s="47">
        <v>1</v>
      </c>
    </row>
    <row r="54" spans="1:6">
      <c r="A54" s="47">
        <v>30</v>
      </c>
      <c r="B54" s="47">
        <v>3.9639508929308382</v>
      </c>
      <c r="C54" s="47">
        <v>1.0360491070691618</v>
      </c>
      <c r="E54" s="47">
        <v>12.447257383966246</v>
      </c>
      <c r="F54" s="47">
        <v>1</v>
      </c>
    </row>
    <row r="55" spans="1:6">
      <c r="A55" s="47">
        <v>31</v>
      </c>
      <c r="B55" s="47">
        <v>3.9562151684384719</v>
      </c>
      <c r="C55" s="47">
        <v>4.3784831561528126E-2</v>
      </c>
      <c r="E55" s="47">
        <v>12.869198312236287</v>
      </c>
      <c r="F55" s="47">
        <v>1</v>
      </c>
    </row>
    <row r="56" spans="1:6">
      <c r="A56" s="47">
        <v>32</v>
      </c>
      <c r="B56" s="47">
        <v>4.3125220845707979</v>
      </c>
      <c r="C56" s="47">
        <v>-0.31252208457079789</v>
      </c>
      <c r="E56" s="47">
        <v>13.291139240506331</v>
      </c>
      <c r="F56" s="47">
        <v>1</v>
      </c>
    </row>
    <row r="57" spans="1:6">
      <c r="A57" s="47">
        <v>33</v>
      </c>
      <c r="B57" s="47">
        <v>4.2289726356319957</v>
      </c>
      <c r="C57" s="47">
        <v>6.7710273643680043</v>
      </c>
      <c r="E57" s="47">
        <v>13.713080168776372</v>
      </c>
      <c r="F57" s="47">
        <v>1</v>
      </c>
    </row>
    <row r="58" spans="1:6">
      <c r="A58" s="47">
        <v>34</v>
      </c>
      <c r="B58" s="47">
        <v>2.9155579672992862</v>
      </c>
      <c r="C58" s="47">
        <v>9.0844420327007143</v>
      </c>
      <c r="E58" s="47">
        <v>14.135021097046414</v>
      </c>
      <c r="F58" s="47">
        <v>1</v>
      </c>
    </row>
    <row r="59" spans="1:6">
      <c r="A59" s="47">
        <v>35</v>
      </c>
      <c r="B59" s="47">
        <v>4.397978199571865</v>
      </c>
      <c r="C59" s="47">
        <v>0.60202180042813502</v>
      </c>
      <c r="E59" s="47">
        <v>14.556962025316457</v>
      </c>
      <c r="F59" s="47">
        <v>1</v>
      </c>
    </row>
    <row r="60" spans="1:6">
      <c r="A60" s="47">
        <v>36</v>
      </c>
      <c r="B60" s="47">
        <v>2.5292595354367249</v>
      </c>
      <c r="C60" s="47">
        <v>27.470740464563274</v>
      </c>
      <c r="E60" s="47">
        <v>14.978902953586498</v>
      </c>
      <c r="F60" s="47">
        <v>1</v>
      </c>
    </row>
    <row r="61" spans="1:6">
      <c r="A61" s="47">
        <v>37</v>
      </c>
      <c r="B61" s="47">
        <v>4.8667206405002474</v>
      </c>
      <c r="C61" s="47">
        <v>0.13327935949975256</v>
      </c>
      <c r="E61" s="47">
        <v>15.400843881856542</v>
      </c>
      <c r="F61" s="47">
        <v>1</v>
      </c>
    </row>
    <row r="62" spans="1:6">
      <c r="A62" s="47">
        <v>38</v>
      </c>
      <c r="B62" s="47">
        <v>4.2271827450164459</v>
      </c>
      <c r="C62" s="47">
        <v>0.77281725498355414</v>
      </c>
      <c r="E62" s="47">
        <v>15.822784810126583</v>
      </c>
      <c r="F62" s="47">
        <v>1</v>
      </c>
    </row>
    <row r="63" spans="1:6">
      <c r="A63" s="47">
        <v>39</v>
      </c>
      <c r="B63" s="47">
        <v>5.8620221229863834</v>
      </c>
      <c r="C63" s="47">
        <v>-4.8620221229863834</v>
      </c>
      <c r="E63" s="47">
        <v>16.244725738396625</v>
      </c>
      <c r="F63" s="47">
        <v>1</v>
      </c>
    </row>
    <row r="64" spans="1:6">
      <c r="A64" s="47">
        <v>40</v>
      </c>
      <c r="B64" s="47">
        <v>3.8622239046095799</v>
      </c>
      <c r="C64" s="47">
        <v>0.13777609539042013</v>
      </c>
      <c r="E64" s="47">
        <v>16.666666666666664</v>
      </c>
      <c r="F64" s="47">
        <v>1</v>
      </c>
    </row>
    <row r="65" spans="1:6">
      <c r="A65" s="47">
        <v>41</v>
      </c>
      <c r="B65" s="47">
        <v>4.5587365322527997</v>
      </c>
      <c r="C65" s="47">
        <v>-3.5587365322527997</v>
      </c>
      <c r="E65" s="47">
        <v>17.088607594936708</v>
      </c>
      <c r="F65" s="47">
        <v>1</v>
      </c>
    </row>
    <row r="66" spans="1:6">
      <c r="A66" s="47">
        <v>42</v>
      </c>
      <c r="B66" s="47">
        <v>5.3050552048891415</v>
      </c>
      <c r="C66" s="47">
        <v>0.69494479511085849</v>
      </c>
      <c r="E66" s="47">
        <v>17.510548523206751</v>
      </c>
      <c r="F66" s="47">
        <v>1</v>
      </c>
    </row>
    <row r="67" spans="1:6">
      <c r="A67" s="47">
        <v>43</v>
      </c>
      <c r="B67" s="47">
        <v>5.7454110250750823</v>
      </c>
      <c r="C67" s="47">
        <v>-3.7454110250750823</v>
      </c>
      <c r="E67" s="47">
        <v>17.932489451476794</v>
      </c>
      <c r="F67" s="47">
        <v>1</v>
      </c>
    </row>
    <row r="68" spans="1:6">
      <c r="A68" s="47">
        <v>44</v>
      </c>
      <c r="B68" s="47">
        <v>5.0441788997498662</v>
      </c>
      <c r="C68" s="47">
        <v>-2.0441788997498662</v>
      </c>
      <c r="E68" s="47">
        <v>18.354430379746834</v>
      </c>
      <c r="F68" s="47">
        <v>1</v>
      </c>
    </row>
    <row r="69" spans="1:6">
      <c r="A69" s="47">
        <v>45</v>
      </c>
      <c r="B69" s="47">
        <v>2.68377890818175</v>
      </c>
      <c r="C69" s="47">
        <v>-0.68377890818175002</v>
      </c>
      <c r="E69" s="47">
        <v>18.776371308016877</v>
      </c>
      <c r="F69" s="47">
        <v>1</v>
      </c>
    </row>
    <row r="70" spans="1:6">
      <c r="A70" s="47">
        <v>46</v>
      </c>
      <c r="B70" s="47">
        <v>3.6460030553316667</v>
      </c>
      <c r="C70" s="47">
        <v>0.35399694466833331</v>
      </c>
      <c r="E70" s="47">
        <v>19.19831223628692</v>
      </c>
      <c r="F70" s="47">
        <v>1</v>
      </c>
    </row>
    <row r="71" spans="1:6">
      <c r="A71" s="47">
        <v>47</v>
      </c>
      <c r="B71" s="47">
        <v>6.0870204017264893</v>
      </c>
      <c r="C71" s="47">
        <v>-4.0870204017264893</v>
      </c>
      <c r="E71" s="47">
        <v>19.62025316455696</v>
      </c>
      <c r="F71" s="47">
        <v>1</v>
      </c>
    </row>
    <row r="72" spans="1:6">
      <c r="A72" s="47">
        <v>48</v>
      </c>
      <c r="B72" s="47">
        <v>4.8397492569960345</v>
      </c>
      <c r="C72" s="47">
        <v>-2.8397492569960345</v>
      </c>
      <c r="E72" s="47">
        <v>20.042194092827003</v>
      </c>
      <c r="F72" s="47">
        <v>1</v>
      </c>
    </row>
    <row r="73" spans="1:6">
      <c r="A73" s="47">
        <v>49</v>
      </c>
      <c r="B73" s="47">
        <v>4.2484272443635351</v>
      </c>
      <c r="C73" s="47">
        <v>-2.2484272443635351</v>
      </c>
      <c r="E73" s="47">
        <v>20.464135021097047</v>
      </c>
      <c r="F73" s="47">
        <v>1</v>
      </c>
    </row>
    <row r="74" spans="1:6">
      <c r="A74" s="47">
        <v>50</v>
      </c>
      <c r="B74" s="47">
        <v>2.2617948727880828</v>
      </c>
      <c r="C74" s="47">
        <v>3.7382051272119172</v>
      </c>
      <c r="E74" s="47">
        <v>20.886075949367086</v>
      </c>
      <c r="F74" s="47">
        <v>1</v>
      </c>
    </row>
    <row r="75" spans="1:6">
      <c r="A75" s="47">
        <v>51</v>
      </c>
      <c r="B75" s="47">
        <v>5.4554385335094953</v>
      </c>
      <c r="C75" s="47">
        <v>-4.4554385335094953</v>
      </c>
      <c r="E75" s="47">
        <v>21.308016877637129</v>
      </c>
      <c r="F75" s="47">
        <v>1</v>
      </c>
    </row>
    <row r="76" spans="1:6">
      <c r="A76" s="47">
        <v>52</v>
      </c>
      <c r="B76" s="47">
        <v>4.0229939076899157</v>
      </c>
      <c r="C76" s="47">
        <v>-2.0229939076899157</v>
      </c>
      <c r="E76" s="47">
        <v>21.729957805907173</v>
      </c>
      <c r="F76" s="47">
        <v>1</v>
      </c>
    </row>
    <row r="77" spans="1:6">
      <c r="A77" s="47">
        <v>53</v>
      </c>
      <c r="B77" s="47">
        <v>4.118877582551165</v>
      </c>
      <c r="C77" s="47">
        <v>-2.118877582551165</v>
      </c>
      <c r="E77" s="47">
        <v>22.151898734177216</v>
      </c>
      <c r="F77" s="47">
        <v>1</v>
      </c>
    </row>
    <row r="78" spans="1:6">
      <c r="A78" s="47">
        <v>54</v>
      </c>
      <c r="B78" s="47">
        <v>4.7908477590217693</v>
      </c>
      <c r="C78" s="47">
        <v>-2.7908477590217693</v>
      </c>
      <c r="E78" s="47">
        <v>22.573839662447256</v>
      </c>
      <c r="F78" s="47">
        <v>1</v>
      </c>
    </row>
    <row r="79" spans="1:6">
      <c r="A79" s="47">
        <v>55</v>
      </c>
      <c r="B79" s="47">
        <v>4.3801487032509758</v>
      </c>
      <c r="C79" s="47">
        <v>-2.3801487032509758</v>
      </c>
      <c r="E79" s="47">
        <v>22.995780590717299</v>
      </c>
      <c r="F79" s="47">
        <v>1</v>
      </c>
    </row>
    <row r="80" spans="1:6">
      <c r="A80" s="47">
        <v>56</v>
      </c>
      <c r="B80" s="47">
        <v>3.8415190654770304</v>
      </c>
      <c r="C80" s="47">
        <v>-1.8415190654770304</v>
      </c>
      <c r="E80" s="47">
        <v>23.417721518987342</v>
      </c>
      <c r="F80" s="47">
        <v>1</v>
      </c>
    </row>
    <row r="81" spans="1:6">
      <c r="A81" s="47">
        <v>57</v>
      </c>
      <c r="B81" s="47">
        <v>3.116433151867819</v>
      </c>
      <c r="C81" s="47">
        <v>-2.116433151867819</v>
      </c>
      <c r="E81" s="47">
        <v>23.839662447257382</v>
      </c>
      <c r="F81" s="47">
        <v>1</v>
      </c>
    </row>
    <row r="82" spans="1:6">
      <c r="A82" s="47">
        <v>58</v>
      </c>
      <c r="B82" s="47">
        <v>2.828037228830425</v>
      </c>
      <c r="C82" s="47">
        <v>0.17196277116957503</v>
      </c>
      <c r="E82" s="47">
        <v>24.261603375527425</v>
      </c>
      <c r="F82" s="47">
        <v>1</v>
      </c>
    </row>
    <row r="83" spans="1:6">
      <c r="A83" s="47">
        <v>59</v>
      </c>
      <c r="B83" s="47">
        <v>2.7861190215479423</v>
      </c>
      <c r="C83" s="47">
        <v>-0.78611902154794233</v>
      </c>
      <c r="E83" s="47">
        <v>24.683544303797468</v>
      </c>
      <c r="F83" s="47">
        <v>1</v>
      </c>
    </row>
    <row r="84" spans="1:6">
      <c r="A84" s="47">
        <v>60</v>
      </c>
      <c r="B84" s="47">
        <v>2.4003767616968692</v>
      </c>
      <c r="C84" s="47">
        <v>-1.4003767616968692</v>
      </c>
      <c r="E84" s="47">
        <v>25.105485232067508</v>
      </c>
      <c r="F84" s="47">
        <v>1</v>
      </c>
    </row>
    <row r="85" spans="1:6">
      <c r="A85" s="47">
        <v>61</v>
      </c>
      <c r="B85" s="47">
        <v>4.1539018751064418</v>
      </c>
      <c r="C85" s="47">
        <v>-1.1539018751064418</v>
      </c>
      <c r="E85" s="47">
        <v>25.527426160337551</v>
      </c>
      <c r="F85" s="47">
        <v>1</v>
      </c>
    </row>
    <row r="86" spans="1:6">
      <c r="A86" s="47">
        <v>62</v>
      </c>
      <c r="B86" s="47">
        <v>3.1758007662298424</v>
      </c>
      <c r="C86" s="47">
        <v>-1.1758007662298424</v>
      </c>
      <c r="E86" s="47">
        <v>25.949367088607595</v>
      </c>
      <c r="F86" s="47">
        <v>1</v>
      </c>
    </row>
    <row r="87" spans="1:6">
      <c r="A87" s="47">
        <v>63</v>
      </c>
      <c r="B87" s="47">
        <v>2.4330398005287912</v>
      </c>
      <c r="C87" s="47">
        <v>-1.4330398005287912</v>
      </c>
      <c r="E87" s="47">
        <v>26.371308016877638</v>
      </c>
      <c r="F87" s="47">
        <v>1</v>
      </c>
    </row>
    <row r="88" spans="1:6">
      <c r="A88" s="47">
        <v>64</v>
      </c>
      <c r="B88" s="47">
        <v>3.4011902816407935</v>
      </c>
      <c r="C88" s="47">
        <v>-2.4011902816407935</v>
      </c>
      <c r="E88" s="47">
        <v>26.793248945147678</v>
      </c>
      <c r="F88" s="47">
        <v>1</v>
      </c>
    </row>
    <row r="89" spans="1:6">
      <c r="A89" s="47">
        <v>65</v>
      </c>
      <c r="B89" s="47">
        <v>2.5809762234575095</v>
      </c>
      <c r="C89" s="47">
        <v>-1.5809762234575095</v>
      </c>
      <c r="E89" s="47">
        <v>27.215189873417721</v>
      </c>
      <c r="F89" s="47">
        <v>1</v>
      </c>
    </row>
    <row r="90" spans="1:6">
      <c r="A90" s="47">
        <v>66</v>
      </c>
      <c r="B90" s="47">
        <v>2.6417328203599744</v>
      </c>
      <c r="C90" s="47">
        <v>-1.6417328203599744</v>
      </c>
      <c r="E90" s="47">
        <v>27.637130801687764</v>
      </c>
      <c r="F90" s="47">
        <v>1</v>
      </c>
    </row>
    <row r="91" spans="1:6">
      <c r="A91" s="47">
        <v>67</v>
      </c>
      <c r="B91" s="47">
        <v>5.4191772501869675</v>
      </c>
      <c r="C91" s="47">
        <v>-4.4191772501869675</v>
      </c>
      <c r="E91" s="47">
        <v>28.059071729957804</v>
      </c>
      <c r="F91" s="47">
        <v>1</v>
      </c>
    </row>
    <row r="92" spans="1:6">
      <c r="A92" s="47">
        <v>68</v>
      </c>
      <c r="B92" s="47">
        <v>4.1030679615434575</v>
      </c>
      <c r="C92" s="47">
        <v>-3.1030679615434575</v>
      </c>
      <c r="E92" s="47">
        <v>28.481012658227847</v>
      </c>
      <c r="F92" s="47">
        <v>1</v>
      </c>
    </row>
    <row r="93" spans="1:6">
      <c r="A93" s="47">
        <v>69</v>
      </c>
      <c r="B93" s="47">
        <v>3.4254718973578684</v>
      </c>
      <c r="C93" s="47">
        <v>-2.4254718973578684</v>
      </c>
      <c r="E93" s="47">
        <v>28.90295358649789</v>
      </c>
      <c r="F93" s="47">
        <v>1</v>
      </c>
    </row>
    <row r="94" spans="1:6">
      <c r="A94" s="47">
        <v>70</v>
      </c>
      <c r="B94" s="47">
        <v>2.6984425866823911</v>
      </c>
      <c r="C94" s="47">
        <v>-1.6984425866823911</v>
      </c>
      <c r="E94" s="47">
        <v>29.324894514767934</v>
      </c>
      <c r="F94" s="47">
        <v>1</v>
      </c>
    </row>
    <row r="95" spans="1:6">
      <c r="A95" s="47">
        <v>71</v>
      </c>
      <c r="B95" s="47">
        <v>2.5373074194338621</v>
      </c>
      <c r="C95" s="47">
        <v>-1.5373074194338621</v>
      </c>
      <c r="E95" s="47">
        <v>29.746835443037973</v>
      </c>
      <c r="F95" s="47">
        <v>1</v>
      </c>
    </row>
    <row r="96" spans="1:6">
      <c r="A96" s="47">
        <v>72</v>
      </c>
      <c r="B96" s="47">
        <v>2.1687820594624134</v>
      </c>
      <c r="C96" s="47">
        <v>-1.1687820594624134</v>
      </c>
      <c r="E96" s="47">
        <v>30.168776371308017</v>
      </c>
      <c r="F96" s="47">
        <v>1</v>
      </c>
    </row>
    <row r="97" spans="1:6">
      <c r="A97" s="47">
        <v>73</v>
      </c>
      <c r="B97" s="47">
        <v>4.1539018751064418</v>
      </c>
      <c r="C97" s="47">
        <v>-1.1539018751064418</v>
      </c>
      <c r="E97" s="47">
        <v>30.59071729957806</v>
      </c>
      <c r="F97" s="47">
        <v>1</v>
      </c>
    </row>
    <row r="98" spans="1:6">
      <c r="A98" s="47">
        <v>74</v>
      </c>
      <c r="B98" s="47">
        <v>3.1758007662298424</v>
      </c>
      <c r="C98" s="47">
        <v>-1.1758007662298424</v>
      </c>
      <c r="E98" s="47">
        <v>31.0126582278481</v>
      </c>
      <c r="F98" s="47">
        <v>1</v>
      </c>
    </row>
    <row r="99" spans="1:6">
      <c r="A99" s="47">
        <v>75</v>
      </c>
      <c r="B99" s="47">
        <v>2.4330398005287912</v>
      </c>
      <c r="C99" s="47">
        <v>-1.4330398005287912</v>
      </c>
      <c r="E99" s="47">
        <v>31.434599156118143</v>
      </c>
      <c r="F99" s="47">
        <v>1</v>
      </c>
    </row>
    <row r="100" spans="1:6">
      <c r="A100" s="47">
        <v>76</v>
      </c>
      <c r="B100" s="47">
        <v>2.6417328203599744</v>
      </c>
      <c r="C100" s="47">
        <v>-1.6417328203599744</v>
      </c>
      <c r="E100" s="47">
        <v>31.856540084388186</v>
      </c>
      <c r="F100" s="47">
        <v>1</v>
      </c>
    </row>
    <row r="101" spans="1:6">
      <c r="A101" s="47">
        <v>77</v>
      </c>
      <c r="B101" s="47">
        <v>5.4191772501869675</v>
      </c>
      <c r="C101" s="47">
        <v>-4.4191772501869675</v>
      </c>
      <c r="E101" s="47">
        <v>32.278481012658233</v>
      </c>
      <c r="F101" s="47">
        <v>2</v>
      </c>
    </row>
    <row r="102" spans="1:6">
      <c r="A102" s="47">
        <v>78</v>
      </c>
      <c r="B102" s="47">
        <v>3.5024512764782356</v>
      </c>
      <c r="C102" s="47">
        <v>-2.5024512764782356</v>
      </c>
      <c r="E102" s="47">
        <v>32.700421940928273</v>
      </c>
      <c r="F102" s="47">
        <v>2</v>
      </c>
    </row>
    <row r="103" spans="1:6">
      <c r="A103" s="47">
        <v>79</v>
      </c>
      <c r="B103" s="47">
        <v>2.6984425866823911</v>
      </c>
      <c r="C103" s="47">
        <v>-1.6984425866823911</v>
      </c>
      <c r="E103" s="47">
        <v>33.122362869198312</v>
      </c>
      <c r="F103" s="47">
        <v>2</v>
      </c>
    </row>
    <row r="104" spans="1:6">
      <c r="A104" s="47">
        <v>80</v>
      </c>
      <c r="B104" s="47">
        <v>2.5373074194338621</v>
      </c>
      <c r="C104" s="47">
        <v>-1.5373074194338621</v>
      </c>
      <c r="E104" s="47">
        <v>33.544303797468359</v>
      </c>
      <c r="F104" s="47">
        <v>2</v>
      </c>
    </row>
    <row r="105" spans="1:6">
      <c r="A105" s="47">
        <v>81</v>
      </c>
      <c r="B105" s="47">
        <v>2.1687820594624134</v>
      </c>
      <c r="C105" s="47">
        <v>-1.1687820594624134</v>
      </c>
      <c r="E105" s="47">
        <v>33.966244725738399</v>
      </c>
      <c r="F105" s="47">
        <v>2</v>
      </c>
    </row>
    <row r="106" spans="1:6">
      <c r="A106" s="47">
        <v>82</v>
      </c>
      <c r="B106" s="47">
        <v>4.7455797715370203</v>
      </c>
      <c r="C106" s="47">
        <v>-0.74557977153702026</v>
      </c>
      <c r="E106" s="47">
        <v>34.388185654008439</v>
      </c>
      <c r="F106" s="47">
        <v>2</v>
      </c>
    </row>
    <row r="107" spans="1:6">
      <c r="A107" s="47">
        <v>83</v>
      </c>
      <c r="B107" s="47">
        <v>4.637209003131197</v>
      </c>
      <c r="C107" s="47">
        <v>-1.637209003131197</v>
      </c>
      <c r="E107" s="47">
        <v>34.810126582278485</v>
      </c>
      <c r="F107" s="47">
        <v>2</v>
      </c>
    </row>
    <row r="108" spans="1:6">
      <c r="A108" s="47">
        <v>84</v>
      </c>
      <c r="B108" s="47">
        <v>3.5348864059588396</v>
      </c>
      <c r="C108" s="47">
        <v>1.4651135940411604</v>
      </c>
      <c r="E108" s="47">
        <v>35.232067510548525</v>
      </c>
      <c r="F108" s="47">
        <v>2</v>
      </c>
    </row>
    <row r="109" spans="1:6">
      <c r="A109" s="47">
        <v>85</v>
      </c>
      <c r="B109" s="47">
        <v>2.9603823775215665</v>
      </c>
      <c r="C109" s="47">
        <v>1.0396176224784335</v>
      </c>
      <c r="E109" s="47">
        <v>35.654008438818572</v>
      </c>
      <c r="F109" s="47">
        <v>2</v>
      </c>
    </row>
    <row r="110" spans="1:6">
      <c r="A110" s="47">
        <v>86</v>
      </c>
      <c r="B110" s="47">
        <v>3.8814310352633377</v>
      </c>
      <c r="C110" s="47">
        <v>-1.8814310352633377</v>
      </c>
      <c r="E110" s="47">
        <v>36.075949367088612</v>
      </c>
      <c r="F110" s="47">
        <v>2</v>
      </c>
    </row>
    <row r="111" spans="1:6">
      <c r="A111" s="47">
        <v>87</v>
      </c>
      <c r="B111" s="47">
        <v>3.4002085268431999</v>
      </c>
      <c r="C111" s="47">
        <v>8.5997914731568006</v>
      </c>
      <c r="E111" s="47">
        <v>36.497890295358651</v>
      </c>
      <c r="F111" s="47">
        <v>2</v>
      </c>
    </row>
    <row r="112" spans="1:6">
      <c r="A112" s="47">
        <v>88</v>
      </c>
      <c r="B112" s="47">
        <v>2.9285111867560087</v>
      </c>
      <c r="C112" s="47">
        <v>2.0714888132439913</v>
      </c>
      <c r="E112" s="47">
        <v>36.919831223628698</v>
      </c>
      <c r="F112" s="47">
        <v>2</v>
      </c>
    </row>
    <row r="113" spans="1:6">
      <c r="A113" s="47">
        <v>89</v>
      </c>
      <c r="B113" s="47">
        <v>2.6725161627905569</v>
      </c>
      <c r="C113" s="47">
        <v>-0.67251616279055693</v>
      </c>
      <c r="E113" s="47">
        <v>37.341772151898738</v>
      </c>
      <c r="F113" s="47">
        <v>2</v>
      </c>
    </row>
    <row r="114" spans="1:6">
      <c r="A114" s="47">
        <v>90</v>
      </c>
      <c r="B114" s="47">
        <v>2.6617349921797158</v>
      </c>
      <c r="C114" s="47">
        <v>-1.6617349921797158</v>
      </c>
      <c r="E114" s="47">
        <v>37.763713080168777</v>
      </c>
      <c r="F114" s="47">
        <v>2</v>
      </c>
    </row>
    <row r="115" spans="1:6">
      <c r="A115" s="47">
        <v>91</v>
      </c>
      <c r="B115" s="47">
        <v>3.0854958496556999</v>
      </c>
      <c r="C115" s="47">
        <v>-1.0854958496556999</v>
      </c>
      <c r="E115" s="47">
        <v>38.185654008438824</v>
      </c>
      <c r="F115" s="47">
        <v>2</v>
      </c>
    </row>
    <row r="116" spans="1:6">
      <c r="A116" s="47">
        <v>92</v>
      </c>
      <c r="B116" s="47">
        <v>3.4254718973578684</v>
      </c>
      <c r="C116" s="47">
        <v>-0.42547189735786839</v>
      </c>
      <c r="E116" s="47">
        <v>38.607594936708864</v>
      </c>
      <c r="F116" s="47">
        <v>2</v>
      </c>
    </row>
    <row r="117" spans="1:6">
      <c r="A117" s="47">
        <v>93</v>
      </c>
      <c r="B117" s="47">
        <v>2.6213128516968971</v>
      </c>
      <c r="C117" s="47">
        <v>12.378687148303102</v>
      </c>
      <c r="E117" s="47">
        <v>39.029535864978904</v>
      </c>
      <c r="F117" s="47">
        <v>2</v>
      </c>
    </row>
    <row r="118" spans="1:6">
      <c r="A118" s="47">
        <v>94</v>
      </c>
      <c r="B118" s="47">
        <v>3.4084924532768324</v>
      </c>
      <c r="C118" s="47">
        <v>-1.4084924532768324</v>
      </c>
      <c r="E118" s="47">
        <v>39.451476793248951</v>
      </c>
      <c r="F118" s="47">
        <v>2</v>
      </c>
    </row>
    <row r="119" spans="1:6">
      <c r="A119" s="47">
        <v>95</v>
      </c>
      <c r="B119" s="47">
        <v>2.205044780123504</v>
      </c>
      <c r="C119" s="47">
        <v>1.794955219876496</v>
      </c>
      <c r="E119" s="47">
        <v>39.87341772151899</v>
      </c>
      <c r="F119" s="47">
        <v>2</v>
      </c>
    </row>
    <row r="120" spans="1:6">
      <c r="A120" s="47">
        <v>96</v>
      </c>
      <c r="B120" s="47">
        <v>3.754512924907849</v>
      </c>
      <c r="C120" s="47">
        <v>-2.754512924907849</v>
      </c>
      <c r="E120" s="47">
        <v>40.29535864978903</v>
      </c>
      <c r="F120" s="47">
        <v>2</v>
      </c>
    </row>
    <row r="121" spans="1:6">
      <c r="A121" s="47">
        <v>97</v>
      </c>
      <c r="B121" s="47">
        <v>4.3750344443745348</v>
      </c>
      <c r="C121" s="47">
        <v>-0.37503444437453481</v>
      </c>
      <c r="E121" s="47">
        <v>40.717299578059077</v>
      </c>
      <c r="F121" s="47">
        <v>2</v>
      </c>
    </row>
    <row r="122" spans="1:6">
      <c r="A122" s="47">
        <v>98</v>
      </c>
      <c r="B122" s="47">
        <v>2.5559141272352419</v>
      </c>
      <c r="C122" s="47">
        <v>0.44408587276475808</v>
      </c>
      <c r="E122" s="47">
        <v>41.139240506329116</v>
      </c>
      <c r="F122" s="47">
        <v>2</v>
      </c>
    </row>
    <row r="123" spans="1:6">
      <c r="A123" s="47">
        <v>99</v>
      </c>
      <c r="B123" s="47">
        <v>3.8155998900914092</v>
      </c>
      <c r="C123" s="47">
        <v>-1.8155998900914092</v>
      </c>
      <c r="E123" s="47">
        <v>41.561181434599156</v>
      </c>
      <c r="F123" s="47">
        <v>2</v>
      </c>
    </row>
    <row r="124" spans="1:6">
      <c r="A124" s="47">
        <v>100</v>
      </c>
      <c r="B124" s="47">
        <v>3.644174594045043</v>
      </c>
      <c r="C124" s="47">
        <v>0.35582540595495704</v>
      </c>
      <c r="E124" s="47">
        <v>41.983122362869203</v>
      </c>
      <c r="F124" s="47">
        <v>2</v>
      </c>
    </row>
    <row r="125" spans="1:6">
      <c r="A125" s="47">
        <v>101</v>
      </c>
      <c r="B125" s="47">
        <v>2.7706357054205317</v>
      </c>
      <c r="C125" s="47">
        <v>-0.77063570542053172</v>
      </c>
      <c r="E125" s="47">
        <v>42.405063291139243</v>
      </c>
      <c r="F125" s="47">
        <v>2</v>
      </c>
    </row>
    <row r="126" spans="1:6">
      <c r="A126" s="47">
        <v>102</v>
      </c>
      <c r="B126" s="47">
        <v>2.0212620077549621</v>
      </c>
      <c r="C126" s="47">
        <v>-2.126200775496212E-2</v>
      </c>
      <c r="E126" s="47">
        <v>42.827004219409289</v>
      </c>
      <c r="F126" s="47">
        <v>2</v>
      </c>
    </row>
    <row r="127" spans="1:6">
      <c r="A127" s="47">
        <v>103</v>
      </c>
      <c r="B127" s="47">
        <v>3.473419179711474</v>
      </c>
      <c r="C127" s="47">
        <v>0.52658082028852604</v>
      </c>
      <c r="E127" s="47">
        <v>43.248945147679329</v>
      </c>
      <c r="F127" s="47">
        <v>2</v>
      </c>
    </row>
    <row r="128" spans="1:6">
      <c r="A128" s="47">
        <v>104</v>
      </c>
      <c r="B128" s="47">
        <v>3.2792691148194715</v>
      </c>
      <c r="C128" s="47">
        <v>-1.2792691148194715</v>
      </c>
      <c r="E128" s="47">
        <v>43.670886075949369</v>
      </c>
      <c r="F128" s="47">
        <v>2</v>
      </c>
    </row>
    <row r="129" spans="1:6">
      <c r="A129" s="47">
        <v>105</v>
      </c>
      <c r="B129" s="47">
        <v>3.6380547403776715</v>
      </c>
      <c r="C129" s="47">
        <v>-2.6380547403776715</v>
      </c>
      <c r="E129" s="47">
        <v>44.092827004219416</v>
      </c>
      <c r="F129" s="47">
        <v>2</v>
      </c>
    </row>
    <row r="130" spans="1:6">
      <c r="A130" s="47">
        <v>106</v>
      </c>
      <c r="B130" s="47">
        <v>3.3813097469895359</v>
      </c>
      <c r="C130" s="47">
        <v>-0.3813097469895359</v>
      </c>
      <c r="E130" s="47">
        <v>44.514767932489455</v>
      </c>
      <c r="F130" s="47">
        <v>2</v>
      </c>
    </row>
    <row r="131" spans="1:6">
      <c r="A131" s="47">
        <v>107</v>
      </c>
      <c r="B131" s="47">
        <v>3.3748289482740206</v>
      </c>
      <c r="C131" s="47">
        <v>-1.3748289482740206</v>
      </c>
      <c r="E131" s="47">
        <v>44.936708860759495</v>
      </c>
      <c r="F131" s="47">
        <v>2</v>
      </c>
    </row>
    <row r="132" spans="1:6">
      <c r="A132" s="47">
        <v>108</v>
      </c>
      <c r="B132" s="47">
        <v>4.540272295583792</v>
      </c>
      <c r="C132" s="47">
        <v>-3.540272295583792</v>
      </c>
      <c r="E132" s="47">
        <v>45.358649789029542</v>
      </c>
      <c r="F132" s="47">
        <v>2</v>
      </c>
    </row>
    <row r="133" spans="1:6">
      <c r="A133" s="47">
        <v>109</v>
      </c>
      <c r="B133" s="47">
        <v>2.7232751380254405</v>
      </c>
      <c r="C133" s="47">
        <v>-1.7232751380254405</v>
      </c>
      <c r="E133" s="47">
        <v>45.780590717299582</v>
      </c>
      <c r="F133" s="47">
        <v>2</v>
      </c>
    </row>
    <row r="134" spans="1:6">
      <c r="A134" s="47">
        <v>110</v>
      </c>
      <c r="B134" s="47">
        <v>2.3799926422369704</v>
      </c>
      <c r="C134" s="47">
        <v>-0.37999264223697038</v>
      </c>
      <c r="E134" s="47">
        <v>46.202531645569621</v>
      </c>
      <c r="F134" s="47">
        <v>2</v>
      </c>
    </row>
    <row r="135" spans="1:6">
      <c r="A135" s="47">
        <v>111</v>
      </c>
      <c r="B135" s="47">
        <v>3.3429411702934688</v>
      </c>
      <c r="C135" s="47">
        <v>1.6570588297065312</v>
      </c>
      <c r="E135" s="47">
        <v>46.624472573839668</v>
      </c>
      <c r="F135" s="47">
        <v>2</v>
      </c>
    </row>
    <row r="136" spans="1:6">
      <c r="A136" s="47">
        <v>112</v>
      </c>
      <c r="B136" s="47">
        <v>2.6156384936752111</v>
      </c>
      <c r="C136" s="47">
        <v>-0.61563849367521106</v>
      </c>
      <c r="E136" s="47">
        <v>47.046413502109708</v>
      </c>
      <c r="F136" s="47">
        <v>2</v>
      </c>
    </row>
    <row r="137" spans="1:6">
      <c r="A137" s="47">
        <v>113</v>
      </c>
      <c r="B137" s="47">
        <v>4.5595007887965924</v>
      </c>
      <c r="C137" s="47">
        <v>-2.5595007887965924</v>
      </c>
      <c r="E137" s="47">
        <v>47.468354430379748</v>
      </c>
      <c r="F137" s="47">
        <v>2</v>
      </c>
    </row>
    <row r="138" spans="1:6">
      <c r="A138" s="47">
        <v>114</v>
      </c>
      <c r="B138" s="47">
        <v>1.9477505054137416</v>
      </c>
      <c r="C138" s="47">
        <v>1.0522494945862584</v>
      </c>
      <c r="E138" s="47">
        <v>47.890295358649794</v>
      </c>
      <c r="F138" s="47">
        <v>2</v>
      </c>
    </row>
    <row r="139" spans="1:6">
      <c r="A139" s="47">
        <v>115</v>
      </c>
      <c r="B139" s="47">
        <v>3.3758750329314329</v>
      </c>
      <c r="C139" s="47">
        <v>-2.3758750329314329</v>
      </c>
      <c r="E139" s="47">
        <v>48.312236286919834</v>
      </c>
      <c r="F139" s="47">
        <v>2</v>
      </c>
    </row>
    <row r="140" spans="1:6">
      <c r="A140" s="47">
        <v>116</v>
      </c>
      <c r="B140" s="47">
        <v>3.0020497210572654</v>
      </c>
      <c r="C140" s="47">
        <v>-1.0020497210572654</v>
      </c>
      <c r="E140" s="47">
        <v>48.734177215189874</v>
      </c>
      <c r="F140" s="47">
        <v>2</v>
      </c>
    </row>
    <row r="141" spans="1:6">
      <c r="A141" s="47">
        <v>117</v>
      </c>
      <c r="B141" s="47">
        <v>3.0757085125204422</v>
      </c>
      <c r="C141" s="47">
        <v>-7.5708512520442195E-2</v>
      </c>
      <c r="E141" s="47">
        <v>49.156118143459921</v>
      </c>
      <c r="F141" s="47">
        <v>2</v>
      </c>
    </row>
    <row r="142" spans="1:6">
      <c r="A142" s="47">
        <v>118</v>
      </c>
      <c r="B142" s="47">
        <v>2.68377890818175</v>
      </c>
      <c r="C142" s="47">
        <v>0.31622109181824998</v>
      </c>
      <c r="E142" s="47">
        <v>49.57805907172996</v>
      </c>
      <c r="F142" s="47">
        <v>2</v>
      </c>
    </row>
    <row r="143" spans="1:6">
      <c r="A143" s="47">
        <v>119</v>
      </c>
      <c r="B143" s="47">
        <v>4.2619087377590539</v>
      </c>
      <c r="C143" s="47">
        <v>-1.2619087377590539</v>
      </c>
      <c r="E143" s="47">
        <v>50</v>
      </c>
      <c r="F143" s="47">
        <v>2</v>
      </c>
    </row>
    <row r="144" spans="1:6">
      <c r="A144" s="47">
        <v>120</v>
      </c>
      <c r="B144" s="47">
        <v>3.2496592770842994</v>
      </c>
      <c r="C144" s="47">
        <v>-2.2496592770842994</v>
      </c>
      <c r="E144" s="47">
        <v>50.421940928270047</v>
      </c>
      <c r="F144" s="47">
        <v>2</v>
      </c>
    </row>
    <row r="145" spans="1:6">
      <c r="A145" s="47">
        <v>121</v>
      </c>
      <c r="B145" s="47">
        <v>2.5341471742999442</v>
      </c>
      <c r="C145" s="47">
        <v>-1.5341471742999442</v>
      </c>
      <c r="E145" s="47">
        <v>50.843881856540087</v>
      </c>
      <c r="F145" s="47">
        <v>2</v>
      </c>
    </row>
    <row r="146" spans="1:6">
      <c r="A146" s="47">
        <v>122</v>
      </c>
      <c r="B146" s="47">
        <v>2.927011729598977</v>
      </c>
      <c r="C146" s="47">
        <v>7.2988270401022959E-2</v>
      </c>
      <c r="E146" s="47">
        <v>51.265822784810133</v>
      </c>
      <c r="F146" s="47">
        <v>2</v>
      </c>
    </row>
    <row r="147" spans="1:6">
      <c r="A147" s="47">
        <v>123</v>
      </c>
      <c r="B147" s="47">
        <v>3.799001332787888</v>
      </c>
      <c r="C147" s="47">
        <v>-1.799001332787888</v>
      </c>
      <c r="E147" s="47">
        <v>51.687763713080173</v>
      </c>
      <c r="F147" s="47">
        <v>2</v>
      </c>
    </row>
    <row r="148" spans="1:6">
      <c r="A148" s="47">
        <v>124</v>
      </c>
      <c r="B148" s="47">
        <v>4.6947367952760821</v>
      </c>
      <c r="C148" s="47">
        <v>-3.6947367952760821</v>
      </c>
      <c r="E148" s="47">
        <v>52.109704641350213</v>
      </c>
      <c r="F148" s="47">
        <v>2</v>
      </c>
    </row>
    <row r="149" spans="1:6">
      <c r="A149" s="47">
        <v>125</v>
      </c>
      <c r="B149" s="47">
        <v>2.5206036096437696</v>
      </c>
      <c r="C149" s="47">
        <v>-0.52060360964376962</v>
      </c>
      <c r="E149" s="47">
        <v>52.53164556962026</v>
      </c>
      <c r="F149" s="47">
        <v>2</v>
      </c>
    </row>
    <row r="150" spans="1:6">
      <c r="A150" s="47">
        <v>126</v>
      </c>
      <c r="B150" s="47">
        <v>2.8182370512100863</v>
      </c>
      <c r="C150" s="47">
        <v>-0.81823705121008627</v>
      </c>
      <c r="E150" s="47">
        <v>52.953586497890299</v>
      </c>
      <c r="F150" s="47">
        <v>2</v>
      </c>
    </row>
    <row r="151" spans="1:6">
      <c r="A151" s="47">
        <v>127</v>
      </c>
      <c r="B151" s="47">
        <v>2.9815425681918102</v>
      </c>
      <c r="C151" s="47">
        <v>1.8457431808189817E-2</v>
      </c>
      <c r="E151" s="47">
        <v>53.375527426160339</v>
      </c>
      <c r="F151" s="47">
        <v>2</v>
      </c>
    </row>
    <row r="152" spans="1:6">
      <c r="A152" s="47">
        <v>128</v>
      </c>
      <c r="B152" s="47">
        <v>2.7233744974476619</v>
      </c>
      <c r="C152" s="47">
        <v>-1.7233744974476619</v>
      </c>
      <c r="E152" s="47">
        <v>53.797468354430386</v>
      </c>
      <c r="F152" s="47">
        <v>2</v>
      </c>
    </row>
    <row r="153" spans="1:6">
      <c r="A153" s="47">
        <v>129</v>
      </c>
      <c r="B153" s="47">
        <v>3.2844472338736588</v>
      </c>
      <c r="C153" s="47">
        <v>-2.2844472338736588</v>
      </c>
      <c r="E153" s="47">
        <v>54.219409282700425</v>
      </c>
      <c r="F153" s="47">
        <v>2</v>
      </c>
    </row>
    <row r="154" spans="1:6">
      <c r="A154" s="47">
        <v>130</v>
      </c>
      <c r="B154" s="47">
        <v>3.2368360149814364</v>
      </c>
      <c r="C154" s="47">
        <v>-2.2368360149814364</v>
      </c>
      <c r="E154" s="47">
        <v>54.641350210970465</v>
      </c>
      <c r="F154" s="47">
        <v>2</v>
      </c>
    </row>
    <row r="155" spans="1:6">
      <c r="A155" s="47">
        <v>131</v>
      </c>
      <c r="B155" s="47">
        <v>2.7497042824225111</v>
      </c>
      <c r="C155" s="47">
        <v>-0.74970428242251108</v>
      </c>
      <c r="E155" s="47">
        <v>55.063291139240512</v>
      </c>
      <c r="F155" s="47">
        <v>2</v>
      </c>
    </row>
    <row r="156" spans="1:6">
      <c r="A156" s="47">
        <v>132</v>
      </c>
      <c r="B156" s="47">
        <v>2.4408845661369485</v>
      </c>
      <c r="C156" s="47">
        <v>-0.44088456613694849</v>
      </c>
      <c r="E156" s="47">
        <v>55.485232067510552</v>
      </c>
      <c r="F156" s="47">
        <v>2</v>
      </c>
    </row>
    <row r="157" spans="1:6">
      <c r="A157" s="47">
        <v>133</v>
      </c>
      <c r="B157" s="47">
        <v>2.868557448795845</v>
      </c>
      <c r="C157" s="47">
        <v>-1.868557448795845</v>
      </c>
      <c r="E157" s="47">
        <v>55.907172995780591</v>
      </c>
      <c r="F157" s="47">
        <v>2</v>
      </c>
    </row>
    <row r="158" spans="1:6">
      <c r="A158" s="47">
        <v>134</v>
      </c>
      <c r="B158" s="47">
        <v>2.6417328203599744</v>
      </c>
      <c r="C158" s="47">
        <v>-1.6417328203599744</v>
      </c>
      <c r="E158" s="47">
        <v>56.329113924050638</v>
      </c>
      <c r="F158" s="47">
        <v>2</v>
      </c>
    </row>
    <row r="159" spans="1:6">
      <c r="A159" s="47">
        <v>135</v>
      </c>
      <c r="B159" s="47">
        <v>2.5703874210585491</v>
      </c>
      <c r="C159" s="47">
        <v>-0.57038742105854912</v>
      </c>
      <c r="E159" s="47">
        <v>56.751054852320678</v>
      </c>
      <c r="F159" s="47">
        <v>2</v>
      </c>
    </row>
    <row r="160" spans="1:6">
      <c r="A160" s="47">
        <v>136</v>
      </c>
      <c r="B160" s="47">
        <v>2.2333978586779879</v>
      </c>
      <c r="C160" s="47">
        <v>-1.2333978586779879</v>
      </c>
      <c r="E160" s="47">
        <v>57.172995780590718</v>
      </c>
      <c r="F160" s="47">
        <v>2</v>
      </c>
    </row>
    <row r="161" spans="1:6">
      <c r="A161" s="47">
        <v>137</v>
      </c>
      <c r="B161" s="47">
        <v>4.397978199571865</v>
      </c>
      <c r="C161" s="47">
        <v>-3.397978199571865</v>
      </c>
      <c r="E161" s="47">
        <v>57.594936708860764</v>
      </c>
      <c r="F161" s="47">
        <v>2</v>
      </c>
    </row>
    <row r="162" spans="1:6">
      <c r="A162" s="47">
        <v>138</v>
      </c>
      <c r="B162" s="47">
        <v>2.9680182481695114</v>
      </c>
      <c r="C162" s="47">
        <v>-1.9680182481695114</v>
      </c>
      <c r="E162" s="47">
        <v>58.016877637130804</v>
      </c>
      <c r="F162" s="47">
        <v>2</v>
      </c>
    </row>
    <row r="163" spans="1:6">
      <c r="A163" s="47">
        <v>139</v>
      </c>
      <c r="B163" s="47">
        <v>2.9623961496932778</v>
      </c>
      <c r="C163" s="47">
        <v>-0.9623961496932778</v>
      </c>
      <c r="E163" s="47">
        <v>58.438818565400851</v>
      </c>
      <c r="F163" s="47">
        <v>2</v>
      </c>
    </row>
    <row r="164" spans="1:6">
      <c r="A164" s="47">
        <v>140</v>
      </c>
      <c r="B164" s="47">
        <v>2.4442738804269619</v>
      </c>
      <c r="C164" s="47">
        <v>-1.4442738804269619</v>
      </c>
      <c r="E164" s="47">
        <v>58.860759493670891</v>
      </c>
      <c r="F164" s="47">
        <v>3</v>
      </c>
    </row>
    <row r="165" spans="1:6">
      <c r="A165" s="47">
        <v>141</v>
      </c>
      <c r="B165" s="47">
        <v>2.5367569251202116</v>
      </c>
      <c r="C165" s="47">
        <v>-0.53675692512021156</v>
      </c>
      <c r="E165" s="47">
        <v>59.28270042194093</v>
      </c>
      <c r="F165" s="47">
        <v>3</v>
      </c>
    </row>
    <row r="166" spans="1:6">
      <c r="A166" s="47">
        <v>142</v>
      </c>
      <c r="B166" s="47">
        <v>2.8315971856801787</v>
      </c>
      <c r="C166" s="47">
        <v>-1.8315971856801787</v>
      </c>
      <c r="E166" s="47">
        <v>59.704641350210977</v>
      </c>
      <c r="F166" s="47">
        <v>3</v>
      </c>
    </row>
    <row r="167" spans="1:6">
      <c r="A167" s="47">
        <v>143</v>
      </c>
      <c r="B167" s="47">
        <v>2.8382982809267738</v>
      </c>
      <c r="C167" s="47">
        <v>-0.83829828092677383</v>
      </c>
      <c r="E167" s="47">
        <v>60.126582278481017</v>
      </c>
      <c r="F167" s="47">
        <v>3</v>
      </c>
    </row>
    <row r="168" spans="1:6">
      <c r="A168" s="47">
        <v>144</v>
      </c>
      <c r="B168" s="47">
        <v>2.9117621399264877</v>
      </c>
      <c r="C168" s="47">
        <v>-1.9117621399264877</v>
      </c>
      <c r="E168" s="47">
        <v>60.548523206751057</v>
      </c>
      <c r="F168" s="47">
        <v>3</v>
      </c>
    </row>
    <row r="169" spans="1:6">
      <c r="A169" s="47">
        <v>145</v>
      </c>
      <c r="B169" s="47">
        <v>2.6266176042566025</v>
      </c>
      <c r="C169" s="47">
        <v>-2.6266176042566025</v>
      </c>
      <c r="E169" s="47">
        <v>60.970464135021103</v>
      </c>
      <c r="F169" s="47">
        <v>3</v>
      </c>
    </row>
    <row r="170" spans="1:6">
      <c r="A170" s="47">
        <v>146</v>
      </c>
      <c r="B170" s="47">
        <v>2.8935169156314524</v>
      </c>
      <c r="C170" s="47">
        <v>-1.8935169156314524</v>
      </c>
      <c r="E170" s="47">
        <v>61.392405063291143</v>
      </c>
      <c r="F170" s="47">
        <v>3</v>
      </c>
    </row>
    <row r="171" spans="1:6">
      <c r="A171" s="47">
        <v>147</v>
      </c>
      <c r="B171" s="47">
        <v>2.3613964309825519</v>
      </c>
      <c r="C171" s="47">
        <v>-1.3613964309825519</v>
      </c>
      <c r="E171" s="47">
        <v>61.814345991561183</v>
      </c>
      <c r="F171" s="47">
        <v>3</v>
      </c>
    </row>
    <row r="172" spans="1:6">
      <c r="A172" s="47">
        <v>148</v>
      </c>
      <c r="B172" s="47">
        <v>2.5892790640314383</v>
      </c>
      <c r="C172" s="47">
        <v>-1.5892790640314383</v>
      </c>
      <c r="E172" s="47">
        <v>62.23628691983123</v>
      </c>
      <c r="F172" s="47">
        <v>3</v>
      </c>
    </row>
    <row r="173" spans="1:6">
      <c r="A173" s="47">
        <v>149</v>
      </c>
      <c r="B173" s="47">
        <v>2.5410710030067776</v>
      </c>
      <c r="C173" s="47">
        <v>-1.5410710030067776</v>
      </c>
      <c r="E173" s="47">
        <v>62.658227848101269</v>
      </c>
      <c r="F173" s="47">
        <v>3</v>
      </c>
    </row>
    <row r="174" spans="1:6">
      <c r="A174" s="47">
        <v>150</v>
      </c>
      <c r="B174" s="47">
        <v>2.2945522666316007</v>
      </c>
      <c r="C174" s="47">
        <v>-1.2945522666316007</v>
      </c>
      <c r="E174" s="47">
        <v>63.080168776371309</v>
      </c>
      <c r="F174" s="47">
        <v>3</v>
      </c>
    </row>
    <row r="175" spans="1:6">
      <c r="A175" s="47">
        <v>151</v>
      </c>
      <c r="B175" s="47">
        <v>2.7930447751847063</v>
      </c>
      <c r="C175" s="47">
        <v>-1.7930447751847063</v>
      </c>
      <c r="E175" s="47">
        <v>63.502109704641356</v>
      </c>
      <c r="F175" s="47">
        <v>3</v>
      </c>
    </row>
    <row r="176" spans="1:6">
      <c r="A176" s="47">
        <v>152</v>
      </c>
      <c r="B176" s="47">
        <v>2.795122256326751</v>
      </c>
      <c r="C176" s="47">
        <v>-1.795122256326751</v>
      </c>
      <c r="E176" s="47">
        <v>63.924050632911396</v>
      </c>
      <c r="F176" s="47">
        <v>3</v>
      </c>
    </row>
    <row r="177" spans="1:6">
      <c r="A177" s="47">
        <v>153</v>
      </c>
      <c r="B177" s="47">
        <v>2.9452368489636589</v>
      </c>
      <c r="C177" s="47">
        <v>-1.9452368489636589</v>
      </c>
      <c r="E177" s="47">
        <v>64.345991561181435</v>
      </c>
      <c r="F177" s="47">
        <v>3</v>
      </c>
    </row>
    <row r="178" spans="1:6">
      <c r="A178" s="47">
        <v>154</v>
      </c>
      <c r="B178" s="47">
        <v>1.9933024143075877</v>
      </c>
      <c r="C178" s="47">
        <v>-0.9933024143075877</v>
      </c>
      <c r="E178" s="47">
        <v>64.767932489451468</v>
      </c>
      <c r="F178" s="47">
        <v>3</v>
      </c>
    </row>
    <row r="179" spans="1:6">
      <c r="A179" s="47">
        <v>155</v>
      </c>
      <c r="B179" s="47">
        <v>4.9921343309984518</v>
      </c>
      <c r="C179" s="47">
        <v>-2.9921343309984518</v>
      </c>
      <c r="E179" s="47">
        <v>65.189873417721515</v>
      </c>
      <c r="F179" s="47">
        <v>3</v>
      </c>
    </row>
    <row r="180" spans="1:6">
      <c r="A180" s="47">
        <v>156</v>
      </c>
      <c r="B180" s="47">
        <v>2.6952992874514967</v>
      </c>
      <c r="C180" s="47">
        <v>-2.6952992874514967</v>
      </c>
      <c r="E180" s="47">
        <v>65.611814345991561</v>
      </c>
      <c r="F180" s="47">
        <v>3</v>
      </c>
    </row>
    <row r="181" spans="1:6">
      <c r="A181" s="47">
        <v>157</v>
      </c>
      <c r="B181" s="47">
        <v>2.6167681983640403</v>
      </c>
      <c r="C181" s="47">
        <v>-0.61676819836404029</v>
      </c>
      <c r="E181" s="47">
        <v>66.033755274261594</v>
      </c>
      <c r="F181" s="47">
        <v>3</v>
      </c>
    </row>
    <row r="182" spans="1:6">
      <c r="A182" s="47">
        <v>158</v>
      </c>
      <c r="B182" s="47">
        <v>2.6417328203599744</v>
      </c>
      <c r="C182" s="47">
        <v>3.3582671796400256</v>
      </c>
      <c r="E182" s="47">
        <v>66.455696202531641</v>
      </c>
      <c r="F182" s="47">
        <v>3</v>
      </c>
    </row>
    <row r="183" spans="1:6">
      <c r="A183" s="47">
        <v>159</v>
      </c>
      <c r="B183" s="47">
        <v>2.8451698915577661</v>
      </c>
      <c r="C183" s="47">
        <v>0.15483010844223388</v>
      </c>
      <c r="E183" s="47">
        <v>66.877637130801688</v>
      </c>
      <c r="F183" s="47">
        <v>3</v>
      </c>
    </row>
    <row r="184" spans="1:6">
      <c r="A184" s="47">
        <v>160</v>
      </c>
      <c r="B184" s="47">
        <v>3.8451888888521957</v>
      </c>
      <c r="C184" s="47">
        <v>-1.8451888888521957</v>
      </c>
      <c r="E184" s="47">
        <v>67.29957805907172</v>
      </c>
      <c r="F184" s="47">
        <v>3</v>
      </c>
    </row>
    <row r="185" spans="1:6">
      <c r="A185" s="47">
        <v>161</v>
      </c>
      <c r="B185" s="47">
        <v>4.3493459163107229</v>
      </c>
      <c r="C185" s="47">
        <v>1.6506540836892771</v>
      </c>
      <c r="E185" s="47">
        <v>67.721518987341767</v>
      </c>
      <c r="F185" s="47">
        <v>3</v>
      </c>
    </row>
    <row r="186" spans="1:6">
      <c r="A186" s="47">
        <v>162</v>
      </c>
      <c r="B186" s="47">
        <v>4.1008083598495784</v>
      </c>
      <c r="C186" s="47">
        <v>-2.1008083598495784</v>
      </c>
      <c r="E186" s="47">
        <v>68.143459915611814</v>
      </c>
      <c r="F186" s="47">
        <v>3</v>
      </c>
    </row>
    <row r="187" spans="1:6">
      <c r="A187" s="47">
        <v>163</v>
      </c>
      <c r="B187" s="47">
        <v>4.3682057324473167</v>
      </c>
      <c r="C187" s="47">
        <v>3.6317942675526833</v>
      </c>
      <c r="E187" s="47">
        <v>68.565400843881847</v>
      </c>
      <c r="F187" s="47">
        <v>3</v>
      </c>
    </row>
    <row r="188" spans="1:6">
      <c r="A188" s="47">
        <v>164</v>
      </c>
      <c r="B188" s="47">
        <v>3.6733292052664193</v>
      </c>
      <c r="C188" s="47">
        <v>-0.67332920526641926</v>
      </c>
      <c r="E188" s="47">
        <v>68.987341772151893</v>
      </c>
      <c r="F188" s="47">
        <v>3</v>
      </c>
    </row>
    <row r="189" spans="1:6">
      <c r="A189" s="47">
        <v>165</v>
      </c>
      <c r="B189" s="47">
        <v>3.4828418372074248</v>
      </c>
      <c r="C189" s="47">
        <v>-1.4828418372074248</v>
      </c>
      <c r="E189" s="47">
        <v>69.40928270042194</v>
      </c>
      <c r="F189" s="47">
        <v>3</v>
      </c>
    </row>
    <row r="190" spans="1:6">
      <c r="A190" s="47">
        <v>166</v>
      </c>
      <c r="B190" s="47">
        <v>2.6116892465087149</v>
      </c>
      <c r="C190" s="47">
        <v>0.38831075349128508</v>
      </c>
      <c r="E190" s="47">
        <v>69.831223628691987</v>
      </c>
      <c r="F190" s="47">
        <v>3</v>
      </c>
    </row>
    <row r="191" spans="1:6">
      <c r="A191" s="47">
        <v>167</v>
      </c>
      <c r="B191" s="47">
        <v>3.2777021655844667</v>
      </c>
      <c r="C191" s="47">
        <v>-2.2777021655844667</v>
      </c>
      <c r="E191" s="47">
        <v>70.25316455696202</v>
      </c>
      <c r="F191" s="47">
        <v>3</v>
      </c>
    </row>
    <row r="192" spans="1:6">
      <c r="A192" s="47">
        <v>168</v>
      </c>
      <c r="B192" s="47">
        <v>4.2809944363533479</v>
      </c>
      <c r="C192" s="47">
        <v>3.7190055636466521</v>
      </c>
      <c r="E192" s="47">
        <v>70.675105485232066</v>
      </c>
      <c r="F192" s="47">
        <v>3</v>
      </c>
    </row>
    <row r="193" spans="1:6">
      <c r="A193" s="47">
        <v>169</v>
      </c>
      <c r="B193" s="47">
        <v>2.6086680057191769</v>
      </c>
      <c r="C193" s="47">
        <v>-0.6086680057191769</v>
      </c>
      <c r="E193" s="47">
        <v>71.097046413502113</v>
      </c>
      <c r="F193" s="47">
        <v>3</v>
      </c>
    </row>
    <row r="194" spans="1:6">
      <c r="A194" s="47">
        <v>170</v>
      </c>
      <c r="B194" s="47">
        <v>3.1798436585209635</v>
      </c>
      <c r="C194" s="47">
        <v>-2.1798436585209635</v>
      </c>
      <c r="E194" s="47">
        <v>71.518987341772146</v>
      </c>
      <c r="F194" s="47">
        <v>4</v>
      </c>
    </row>
    <row r="195" spans="1:6">
      <c r="A195" s="47">
        <v>171</v>
      </c>
      <c r="B195" s="47">
        <v>4.5375285080822163</v>
      </c>
      <c r="C195" s="47">
        <v>1.4624714919177837</v>
      </c>
      <c r="E195" s="47">
        <v>71.940928270042193</v>
      </c>
      <c r="F195" s="47">
        <v>4</v>
      </c>
    </row>
    <row r="196" spans="1:6">
      <c r="A196" s="47">
        <v>172</v>
      </c>
      <c r="B196" s="47">
        <v>2.6658139130680465</v>
      </c>
      <c r="C196" s="47">
        <v>2.3341860869319535</v>
      </c>
      <c r="E196" s="47">
        <v>72.362869198312239</v>
      </c>
      <c r="F196" s="47">
        <v>4</v>
      </c>
    </row>
    <row r="197" spans="1:6">
      <c r="A197" s="47">
        <v>173</v>
      </c>
      <c r="B197" s="47">
        <v>4.2484272443635351</v>
      </c>
      <c r="C197" s="47">
        <v>-3.2484272443635351</v>
      </c>
      <c r="E197" s="47">
        <v>72.784810126582272</v>
      </c>
      <c r="F197" s="47">
        <v>4</v>
      </c>
    </row>
    <row r="198" spans="1:6">
      <c r="A198" s="47">
        <v>174</v>
      </c>
      <c r="B198" s="47">
        <v>2.2453888695506614</v>
      </c>
      <c r="C198" s="47">
        <v>0.75461113044933859</v>
      </c>
      <c r="E198" s="47">
        <v>73.206751054852319</v>
      </c>
      <c r="F198" s="47">
        <v>4</v>
      </c>
    </row>
    <row r="199" spans="1:6">
      <c r="A199" s="47">
        <v>175</v>
      </c>
      <c r="B199" s="47">
        <v>4.6572316616044276</v>
      </c>
      <c r="C199" s="47">
        <v>-1.6572316616044276</v>
      </c>
      <c r="E199" s="47">
        <v>73.628691983122366</v>
      </c>
      <c r="F199" s="47">
        <v>4</v>
      </c>
    </row>
    <row r="200" spans="1:6">
      <c r="A200" s="47">
        <v>176</v>
      </c>
      <c r="B200" s="47">
        <v>2.1387753170764796</v>
      </c>
      <c r="C200" s="47">
        <v>0.86122468292352039</v>
      </c>
      <c r="E200" s="47">
        <v>74.050632911392398</v>
      </c>
      <c r="F200" s="47">
        <v>4</v>
      </c>
    </row>
    <row r="201" spans="1:6">
      <c r="A201" s="47">
        <v>177</v>
      </c>
      <c r="B201" s="47">
        <v>2.9756430430057561</v>
      </c>
      <c r="C201" s="47">
        <v>-1.9756430430057561</v>
      </c>
      <c r="E201" s="47">
        <v>74.472573839662445</v>
      </c>
      <c r="F201" s="47">
        <v>4</v>
      </c>
    </row>
    <row r="202" spans="1:6">
      <c r="A202" s="47">
        <v>178</v>
      </c>
      <c r="B202" s="47">
        <v>2.8644111406048682</v>
      </c>
      <c r="C202" s="47">
        <v>-1.8644111406048682</v>
      </c>
      <c r="E202" s="47">
        <v>74.894514767932492</v>
      </c>
      <c r="F202" s="47">
        <v>4</v>
      </c>
    </row>
    <row r="203" spans="1:6">
      <c r="A203" s="47">
        <v>179</v>
      </c>
      <c r="B203" s="47">
        <v>2.4028572966707218</v>
      </c>
      <c r="C203" s="47">
        <v>0.59714270332927821</v>
      </c>
      <c r="E203" s="47">
        <v>75.316455696202524</v>
      </c>
      <c r="F203" s="47">
        <v>4</v>
      </c>
    </row>
    <row r="204" spans="1:6">
      <c r="A204" s="47">
        <v>180</v>
      </c>
      <c r="B204" s="47">
        <v>5.5652800088303458</v>
      </c>
      <c r="C204" s="47">
        <v>-1.5652800088303458</v>
      </c>
      <c r="E204" s="47">
        <v>75.738396624472571</v>
      </c>
      <c r="F204" s="47">
        <v>4</v>
      </c>
    </row>
    <row r="205" spans="1:6">
      <c r="A205" s="47">
        <v>181</v>
      </c>
      <c r="B205" s="47">
        <v>5.2844996388806607</v>
      </c>
      <c r="C205" s="47">
        <v>-1.2844996388806607</v>
      </c>
      <c r="E205" s="47">
        <v>76.160337552742618</v>
      </c>
      <c r="F205" s="47">
        <v>4</v>
      </c>
    </row>
    <row r="206" spans="1:6">
      <c r="A206" s="47">
        <v>182</v>
      </c>
      <c r="B206" s="47">
        <v>3.0947397812520658</v>
      </c>
      <c r="C206" s="47">
        <v>-2.0947397812520658</v>
      </c>
      <c r="E206" s="47">
        <v>76.582278481012651</v>
      </c>
      <c r="F206" s="47">
        <v>4</v>
      </c>
    </row>
    <row r="207" spans="1:6">
      <c r="A207" s="47">
        <v>183</v>
      </c>
      <c r="B207" s="47">
        <v>3.0636511823593864</v>
      </c>
      <c r="C207" s="47">
        <v>-2.0636511823593864</v>
      </c>
      <c r="E207" s="47">
        <v>77.004219409282697</v>
      </c>
      <c r="F207" s="47">
        <v>4</v>
      </c>
    </row>
    <row r="208" spans="1:6">
      <c r="A208" s="47">
        <v>184</v>
      </c>
      <c r="B208" s="47">
        <v>3.9549493672539886</v>
      </c>
      <c r="C208" s="47">
        <v>-1.9549493672539886</v>
      </c>
      <c r="E208" s="47">
        <v>77.426160337552744</v>
      </c>
      <c r="F208" s="47">
        <v>4</v>
      </c>
    </row>
    <row r="209" spans="1:6">
      <c r="A209" s="47">
        <v>185</v>
      </c>
      <c r="B209" s="47">
        <v>5.0544224742140784</v>
      </c>
      <c r="C209" s="47">
        <v>-4.0544224742140784</v>
      </c>
      <c r="E209" s="47">
        <v>77.848101265822777</v>
      </c>
      <c r="F209" s="47">
        <v>4</v>
      </c>
    </row>
    <row r="210" spans="1:6">
      <c r="A210" s="47">
        <v>186</v>
      </c>
      <c r="B210" s="47">
        <v>3.0687600666080983</v>
      </c>
      <c r="C210" s="47">
        <v>-1.0687600666080983</v>
      </c>
      <c r="E210" s="47">
        <v>78.270042194092824</v>
      </c>
      <c r="F210" s="47">
        <v>5</v>
      </c>
    </row>
    <row r="211" spans="1:6">
      <c r="A211" s="47">
        <v>187</v>
      </c>
      <c r="B211" s="47">
        <v>4.0957107253795009</v>
      </c>
      <c r="C211" s="47">
        <v>-3.0957107253795009</v>
      </c>
      <c r="E211" s="47">
        <v>78.691983122362871</v>
      </c>
      <c r="F211" s="47">
        <v>5</v>
      </c>
    </row>
    <row r="212" spans="1:6">
      <c r="A212" s="47">
        <v>188</v>
      </c>
      <c r="B212" s="47">
        <v>2.6117342506393815</v>
      </c>
      <c r="C212" s="47">
        <v>-1.6117342506393815</v>
      </c>
      <c r="E212" s="47">
        <v>79.113924050632903</v>
      </c>
      <c r="F212" s="47">
        <v>5</v>
      </c>
    </row>
    <row r="213" spans="1:6">
      <c r="A213" s="47">
        <v>189</v>
      </c>
      <c r="B213" s="47">
        <v>2.2788809221924726</v>
      </c>
      <c r="C213" s="47">
        <v>-0.27888092219247262</v>
      </c>
      <c r="E213" s="47">
        <v>79.53586497890295</v>
      </c>
      <c r="F213" s="47">
        <v>5</v>
      </c>
    </row>
    <row r="214" spans="1:6">
      <c r="A214" s="47">
        <v>190</v>
      </c>
      <c r="B214" s="47">
        <v>3.4410355843430991</v>
      </c>
      <c r="C214" s="47">
        <v>1.5589644156569009</v>
      </c>
      <c r="E214" s="47">
        <v>79.957805907172997</v>
      </c>
      <c r="F214" s="47">
        <v>5</v>
      </c>
    </row>
    <row r="215" spans="1:6">
      <c r="A215" s="47">
        <v>191</v>
      </c>
      <c r="B215" s="47">
        <v>2.5734444139241455</v>
      </c>
      <c r="C215" s="47">
        <v>0.42655558607585453</v>
      </c>
      <c r="E215" s="47">
        <v>80.379746835443029</v>
      </c>
      <c r="F215" s="47">
        <v>5</v>
      </c>
    </row>
    <row r="216" spans="1:6">
      <c r="A216" s="47">
        <v>192</v>
      </c>
      <c r="B216" s="47">
        <v>2.4573567218498074</v>
      </c>
      <c r="C216" s="47">
        <v>-0.45735672184980736</v>
      </c>
      <c r="E216" s="47">
        <v>80.801687763713076</v>
      </c>
      <c r="F216" s="47">
        <v>5</v>
      </c>
    </row>
    <row r="217" spans="1:6">
      <c r="A217" s="47">
        <v>193</v>
      </c>
      <c r="B217" s="47">
        <v>2.8955319779690711</v>
      </c>
      <c r="C217" s="47">
        <v>-1.8955319779690711</v>
      </c>
      <c r="E217" s="47">
        <v>81.223628691983123</v>
      </c>
      <c r="F217" s="47">
        <v>5</v>
      </c>
    </row>
    <row r="218" spans="1:6">
      <c r="A218" s="47">
        <v>194</v>
      </c>
      <c r="B218" s="47">
        <v>2.7876275149229524</v>
      </c>
      <c r="C218" s="47">
        <v>-0.78762751492295235</v>
      </c>
      <c r="E218" s="47">
        <v>81.645569620253156</v>
      </c>
      <c r="F218" s="47">
        <v>5</v>
      </c>
    </row>
    <row r="219" spans="1:6">
      <c r="A219" s="47">
        <v>195</v>
      </c>
      <c r="B219" s="47">
        <v>2.7233744974476619</v>
      </c>
      <c r="C219" s="47">
        <v>-1.7233744974476619</v>
      </c>
      <c r="E219" s="47">
        <v>82.067510548523202</v>
      </c>
      <c r="F219" s="47">
        <v>5</v>
      </c>
    </row>
    <row r="220" spans="1:6">
      <c r="A220" s="47">
        <v>196</v>
      </c>
      <c r="B220" s="47">
        <v>2.9188876396849541</v>
      </c>
      <c r="C220" s="47">
        <v>-0.91888763968495413</v>
      </c>
      <c r="E220" s="47">
        <v>82.489451476793249</v>
      </c>
      <c r="F220" s="47">
        <v>5</v>
      </c>
    </row>
    <row r="221" spans="1:6">
      <c r="A221" s="47">
        <v>197</v>
      </c>
      <c r="B221" s="47">
        <v>2.6417328203599744</v>
      </c>
      <c r="C221" s="47">
        <v>-0.64173282035997437</v>
      </c>
      <c r="E221" s="47">
        <v>82.911392405063282</v>
      </c>
      <c r="F221" s="47">
        <v>5</v>
      </c>
    </row>
    <row r="222" spans="1:6">
      <c r="A222" s="47">
        <v>198</v>
      </c>
      <c r="B222" s="47">
        <v>2.8525210136950587</v>
      </c>
      <c r="C222" s="47">
        <v>-1.8525210136950587</v>
      </c>
      <c r="E222" s="47">
        <v>83.333333333333329</v>
      </c>
      <c r="F222" s="47">
        <v>5</v>
      </c>
    </row>
    <row r="223" spans="1:6">
      <c r="A223" s="47">
        <v>199</v>
      </c>
      <c r="B223" s="47">
        <v>3.6304515027649389</v>
      </c>
      <c r="C223" s="47">
        <v>-2.6304515027649389</v>
      </c>
      <c r="E223" s="47">
        <v>83.755274261603375</v>
      </c>
      <c r="F223" s="47">
        <v>5</v>
      </c>
    </row>
    <row r="224" spans="1:6">
      <c r="A224" s="47">
        <v>200</v>
      </c>
      <c r="B224" s="47">
        <v>3.5101650641736084</v>
      </c>
      <c r="C224" s="47">
        <v>-1.5101650641736084</v>
      </c>
      <c r="E224" s="47">
        <v>84.177215189873408</v>
      </c>
      <c r="F224" s="47">
        <v>6</v>
      </c>
    </row>
    <row r="225" spans="1:6">
      <c r="A225" s="47">
        <v>201</v>
      </c>
      <c r="B225" s="47">
        <v>2.1521595180223176</v>
      </c>
      <c r="C225" s="47">
        <v>-1.1521595180223176</v>
      </c>
      <c r="E225" s="47">
        <v>84.599156118143455</v>
      </c>
      <c r="F225" s="47">
        <v>6</v>
      </c>
    </row>
    <row r="226" spans="1:6">
      <c r="A226" s="47">
        <v>202</v>
      </c>
      <c r="B226" s="47">
        <v>2.8908348676600828</v>
      </c>
      <c r="C226" s="47">
        <v>-0.8908348676600828</v>
      </c>
      <c r="E226" s="47">
        <v>85.021097046413502</v>
      </c>
      <c r="F226" s="47">
        <v>6</v>
      </c>
    </row>
    <row r="227" spans="1:6">
      <c r="A227" s="47">
        <v>203</v>
      </c>
      <c r="B227" s="47">
        <v>3.0593595268788931</v>
      </c>
      <c r="C227" s="47">
        <v>-2.0593595268788931</v>
      </c>
      <c r="E227" s="47">
        <v>85.443037974683548</v>
      </c>
      <c r="F227" s="47">
        <v>6</v>
      </c>
    </row>
    <row r="228" spans="1:6">
      <c r="A228" s="47">
        <v>204</v>
      </c>
      <c r="B228" s="47">
        <v>5.0896954775316825</v>
      </c>
      <c r="C228" s="47">
        <v>-8.9695477531682499E-2</v>
      </c>
      <c r="E228" s="47">
        <v>85.864978902953581</v>
      </c>
      <c r="F228" s="47">
        <v>6</v>
      </c>
    </row>
    <row r="229" spans="1:6">
      <c r="A229" s="47">
        <v>205</v>
      </c>
      <c r="B229" s="47">
        <v>5.0957297421236181</v>
      </c>
      <c r="C229" s="47">
        <v>-3.0957297421236181</v>
      </c>
      <c r="E229" s="47">
        <v>86.286919831223628</v>
      </c>
      <c r="F229" s="47">
        <v>6</v>
      </c>
    </row>
    <row r="230" spans="1:6">
      <c r="A230" s="47">
        <v>206</v>
      </c>
      <c r="B230" s="47">
        <v>2.4187162797008206</v>
      </c>
      <c r="C230" s="47">
        <v>0.58128372029917941</v>
      </c>
      <c r="E230" s="47">
        <v>86.708860759493675</v>
      </c>
      <c r="F230" s="47">
        <v>6</v>
      </c>
    </row>
    <row r="231" spans="1:6">
      <c r="A231" s="47">
        <v>207</v>
      </c>
      <c r="B231" s="47">
        <v>4.8356211789238515</v>
      </c>
      <c r="C231" s="47">
        <v>-2.8356211789238515</v>
      </c>
      <c r="E231" s="47">
        <v>87.130801687763707</v>
      </c>
      <c r="F231" s="47">
        <v>6</v>
      </c>
    </row>
    <row r="232" spans="1:6">
      <c r="A232" s="47">
        <v>208</v>
      </c>
      <c r="B232" s="47">
        <v>3.9312605913510783</v>
      </c>
      <c r="C232" s="47">
        <v>-2.9312605913510783</v>
      </c>
      <c r="E232" s="47">
        <v>87.552742616033754</v>
      </c>
      <c r="F232" s="47">
        <v>8</v>
      </c>
    </row>
    <row r="233" spans="1:6">
      <c r="A233" s="47">
        <v>209</v>
      </c>
      <c r="B233" s="47">
        <v>3.8568647584092841</v>
      </c>
      <c r="C233" s="47">
        <v>-0.85686475840928411</v>
      </c>
      <c r="E233" s="47">
        <v>87.974683544303801</v>
      </c>
      <c r="F233" s="47">
        <v>8</v>
      </c>
    </row>
    <row r="234" spans="1:6">
      <c r="A234" s="47">
        <v>210</v>
      </c>
      <c r="B234" s="47">
        <v>5.5636179340125889</v>
      </c>
      <c r="C234" s="47">
        <v>-2.5636179340125889</v>
      </c>
      <c r="E234" s="47">
        <v>88.396624472573833</v>
      </c>
      <c r="F234" s="47">
        <v>8</v>
      </c>
    </row>
    <row r="235" spans="1:6">
      <c r="A235" s="47">
        <v>211</v>
      </c>
      <c r="B235" s="47">
        <v>4.2793155864583827</v>
      </c>
      <c r="C235" s="47">
        <v>-3.2793155864583827</v>
      </c>
      <c r="E235" s="47">
        <v>88.81856540084388</v>
      </c>
      <c r="F235" s="47">
        <v>9</v>
      </c>
    </row>
    <row r="236" spans="1:6">
      <c r="A236" s="47">
        <v>212</v>
      </c>
      <c r="B236" s="47">
        <v>3.5601397025549089</v>
      </c>
      <c r="C236" s="47">
        <v>-1.5601397025549089</v>
      </c>
      <c r="E236" s="47">
        <v>89.240506329113927</v>
      </c>
      <c r="F236" s="47">
        <v>9</v>
      </c>
    </row>
    <row r="237" spans="1:6">
      <c r="A237" s="47">
        <v>213</v>
      </c>
      <c r="B237" s="47">
        <v>3.1451334974672465</v>
      </c>
      <c r="C237" s="47">
        <v>-1.1451334974672465</v>
      </c>
      <c r="E237" s="47">
        <v>89.66244725738396</v>
      </c>
      <c r="F237" s="47">
        <v>9</v>
      </c>
    </row>
    <row r="238" spans="1:6">
      <c r="A238" s="47">
        <v>214</v>
      </c>
      <c r="B238" s="47">
        <v>2.066985511711998</v>
      </c>
      <c r="C238" s="47">
        <v>0.93301448828800204</v>
      </c>
      <c r="E238" s="47">
        <v>90.084388185654007</v>
      </c>
      <c r="F238" s="47">
        <v>9</v>
      </c>
    </row>
    <row r="239" spans="1:6">
      <c r="A239" s="47">
        <v>215</v>
      </c>
      <c r="B239" s="47">
        <v>3.8641837416768325</v>
      </c>
      <c r="C239" s="47">
        <v>-0.86418374167683254</v>
      </c>
      <c r="E239" s="47">
        <v>90.506329113924053</v>
      </c>
      <c r="F239" s="47">
        <v>9</v>
      </c>
    </row>
    <row r="240" spans="1:6">
      <c r="A240" s="47">
        <v>216</v>
      </c>
      <c r="B240" s="47">
        <v>2.5693437620670916</v>
      </c>
      <c r="C240" s="47">
        <v>-1.5693437620670916</v>
      </c>
      <c r="E240" s="47">
        <v>90.928270042194086</v>
      </c>
      <c r="F240" s="47">
        <v>9</v>
      </c>
    </row>
    <row r="241" spans="1:6">
      <c r="A241" s="47">
        <v>217</v>
      </c>
      <c r="B241" s="47">
        <v>4.9533568812698121</v>
      </c>
      <c r="C241" s="47">
        <v>4.6643118730187894E-2</v>
      </c>
      <c r="E241" s="47">
        <v>91.350210970464133</v>
      </c>
      <c r="F241" s="47">
        <v>10</v>
      </c>
    </row>
    <row r="242" spans="1:6">
      <c r="A242" s="47">
        <v>218</v>
      </c>
      <c r="B242" s="47">
        <v>2.9339867752817557</v>
      </c>
      <c r="C242" s="47">
        <v>-0.93398677528175567</v>
      </c>
      <c r="E242" s="47">
        <v>91.77215189873418</v>
      </c>
      <c r="F242" s="47">
        <v>10</v>
      </c>
    </row>
    <row r="243" spans="1:6">
      <c r="A243" s="47">
        <v>219</v>
      </c>
      <c r="B243" s="47">
        <v>2.1906866162087075</v>
      </c>
      <c r="C243" s="47">
        <v>-0.19068661620870753</v>
      </c>
      <c r="E243" s="47">
        <v>92.194092827004212</v>
      </c>
      <c r="F243" s="47">
        <v>10</v>
      </c>
    </row>
    <row r="244" spans="1:6">
      <c r="A244" s="47">
        <v>220</v>
      </c>
      <c r="B244" s="47">
        <v>2.2079283217664347</v>
      </c>
      <c r="C244" s="47">
        <v>-1.2079283217664347</v>
      </c>
      <c r="E244" s="47">
        <v>92.616033755274259</v>
      </c>
      <c r="F244" s="47">
        <v>10</v>
      </c>
    </row>
    <row r="245" spans="1:6">
      <c r="A245" s="47">
        <v>221</v>
      </c>
      <c r="B245" s="47">
        <v>3.5412137555984282</v>
      </c>
      <c r="C245" s="47">
        <v>-3.5412137555984282</v>
      </c>
      <c r="E245" s="47">
        <v>93.037974683544306</v>
      </c>
      <c r="F245" s="47">
        <v>10</v>
      </c>
    </row>
    <row r="246" spans="1:6">
      <c r="A246" s="47">
        <v>222</v>
      </c>
      <c r="B246" s="47">
        <v>5.6678860070160528</v>
      </c>
      <c r="C246" s="47">
        <v>-2.6678860070160528</v>
      </c>
      <c r="E246" s="47">
        <v>93.459915611814338</v>
      </c>
      <c r="F246" s="47">
        <v>11</v>
      </c>
    </row>
    <row r="247" spans="1:6">
      <c r="A247" s="47">
        <v>223</v>
      </c>
      <c r="B247" s="47">
        <v>4.7980030384198322</v>
      </c>
      <c r="C247" s="47">
        <v>0.20199696158016778</v>
      </c>
      <c r="E247" s="47">
        <v>93.881856540084385</v>
      </c>
      <c r="F247" s="47">
        <v>11</v>
      </c>
    </row>
    <row r="248" spans="1:6">
      <c r="A248" s="47">
        <v>224</v>
      </c>
      <c r="B248" s="47">
        <v>3.2597936854156475</v>
      </c>
      <c r="C248" s="47">
        <v>-1.2597936854156475</v>
      </c>
      <c r="E248" s="47">
        <v>94.303797468354432</v>
      </c>
      <c r="F248" s="47">
        <v>11</v>
      </c>
    </row>
    <row r="249" spans="1:6">
      <c r="A249" s="47">
        <v>225</v>
      </c>
      <c r="B249" s="47">
        <v>3.2208378588829807</v>
      </c>
      <c r="C249" s="47">
        <v>-1.2208378588829807</v>
      </c>
      <c r="E249" s="47">
        <v>94.725738396624465</v>
      </c>
      <c r="F249" s="47">
        <v>12</v>
      </c>
    </row>
    <row r="250" spans="1:6">
      <c r="A250" s="47">
        <v>226</v>
      </c>
      <c r="B250" s="47">
        <v>3.4254718973578684</v>
      </c>
      <c r="C250" s="47">
        <v>-1.4254718973578684</v>
      </c>
      <c r="E250" s="47">
        <v>95.147679324894511</v>
      </c>
      <c r="F250" s="47">
        <v>12</v>
      </c>
    </row>
    <row r="251" spans="1:6">
      <c r="A251" s="47">
        <v>227</v>
      </c>
      <c r="B251" s="47">
        <v>2.3073285110088047</v>
      </c>
      <c r="C251" s="47">
        <v>-1.3073285110088047</v>
      </c>
      <c r="E251" s="47">
        <v>95.569620253164558</v>
      </c>
      <c r="F251" s="47">
        <v>12</v>
      </c>
    </row>
    <row r="252" spans="1:6">
      <c r="A252" s="47">
        <v>228</v>
      </c>
      <c r="B252" s="47">
        <v>3.5321187600936077</v>
      </c>
      <c r="C252" s="47">
        <v>-1.5321187600936077</v>
      </c>
      <c r="E252" s="47">
        <v>95.991561181434591</v>
      </c>
      <c r="F252" s="47">
        <v>12</v>
      </c>
    </row>
    <row r="253" spans="1:6">
      <c r="A253" s="47">
        <v>229</v>
      </c>
      <c r="B253" s="47">
        <v>2.8925452094154402</v>
      </c>
      <c r="C253" s="47">
        <v>-0.89254520941544024</v>
      </c>
      <c r="E253" s="47">
        <v>96.413502109704638</v>
      </c>
      <c r="F253" s="47">
        <v>12</v>
      </c>
    </row>
    <row r="254" spans="1:6">
      <c r="A254" s="47">
        <v>230</v>
      </c>
      <c r="B254" s="47">
        <v>2.3794898245370666</v>
      </c>
      <c r="C254" s="47">
        <v>-1.3794898245370666</v>
      </c>
      <c r="E254" s="47">
        <v>96.835443037974684</v>
      </c>
      <c r="F254" s="47">
        <v>13</v>
      </c>
    </row>
    <row r="255" spans="1:6">
      <c r="A255" s="47">
        <v>231</v>
      </c>
      <c r="B255" s="47">
        <v>3.8868680161388949</v>
      </c>
      <c r="C255" s="47">
        <v>0.11313198386110512</v>
      </c>
      <c r="E255" s="47">
        <v>97.257383966244717</v>
      </c>
      <c r="F255" s="47">
        <v>13</v>
      </c>
    </row>
    <row r="256" spans="1:6">
      <c r="A256" s="47">
        <v>232</v>
      </c>
      <c r="B256" s="47">
        <v>4.2793155864583827</v>
      </c>
      <c r="C256" s="47">
        <v>-1.2793155864583827</v>
      </c>
      <c r="E256" s="47">
        <v>97.679324894514764</v>
      </c>
      <c r="F256" s="47">
        <v>15</v>
      </c>
    </row>
    <row r="257" spans="1:6">
      <c r="A257" s="47">
        <v>233</v>
      </c>
      <c r="B257" s="47">
        <v>4.1903826993085351</v>
      </c>
      <c r="C257" s="47">
        <v>-1.1903826993085351</v>
      </c>
      <c r="E257" s="47">
        <v>98.101265822784811</v>
      </c>
      <c r="F257" s="47">
        <v>15</v>
      </c>
    </row>
    <row r="258" spans="1:6">
      <c r="A258" s="47">
        <v>234</v>
      </c>
      <c r="B258" s="47">
        <v>4.2388375249801413</v>
      </c>
      <c r="C258" s="47">
        <v>-2.2388375249801413</v>
      </c>
      <c r="E258" s="47">
        <v>98.523206751054843</v>
      </c>
      <c r="F258" s="47">
        <v>16</v>
      </c>
    </row>
    <row r="259" spans="1:6">
      <c r="A259" s="47">
        <v>235</v>
      </c>
      <c r="B259" s="47">
        <v>4.3094931141155577</v>
      </c>
      <c r="C259" s="47">
        <v>0.69050688588444231</v>
      </c>
      <c r="E259" s="47">
        <v>98.94514767932489</v>
      </c>
      <c r="F259" s="47">
        <v>20</v>
      </c>
    </row>
    <row r="260" spans="1:6">
      <c r="A260" s="47">
        <v>236</v>
      </c>
      <c r="B260" s="47">
        <v>4.4761468755969478</v>
      </c>
      <c r="C260" s="47">
        <v>1.5238531244030522</v>
      </c>
      <c r="E260" s="47">
        <v>99.367088607594937</v>
      </c>
      <c r="F260" s="47">
        <v>22</v>
      </c>
    </row>
    <row r="261" spans="1:6" ht="16" thickBot="1">
      <c r="A261" s="48">
        <v>237</v>
      </c>
      <c r="B261" s="48">
        <v>4.1257689558109352</v>
      </c>
      <c r="C261" s="48">
        <v>-0.12576895581093517</v>
      </c>
      <c r="E261" s="48">
        <v>99.789029535864969</v>
      </c>
      <c r="F261" s="48">
        <v>30</v>
      </c>
    </row>
  </sheetData>
  <sortState xmlns:xlrd2="http://schemas.microsoft.com/office/spreadsheetml/2017/richdata2" ref="F25:F261">
    <sortCondition ref="F25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50229-0B44-9448-92CF-F61E1D5B2839}">
  <sheetPr>
    <outlinePr summaryBelow="0"/>
  </sheetPr>
  <dimension ref="B1:E12"/>
  <sheetViews>
    <sheetView showGridLines="0" zoomScale="150" workbookViewId="0">
      <selection sqref="A1:F13"/>
    </sheetView>
  </sheetViews>
  <sheetFormatPr baseColWidth="10" defaultRowHeight="15" outlineLevelRow="1" outlineLevelCol="1"/>
  <cols>
    <col min="3" max="3" width="6.1640625" bestFit="1" customWidth="1"/>
    <col min="4" max="5" width="12.6640625" bestFit="1" customWidth="1" outlineLevel="1"/>
  </cols>
  <sheetData>
    <row r="1" spans="2:5" ht="16" thickBot="1"/>
    <row r="2" spans="2:5" ht="16">
      <c r="B2" s="55" t="s">
        <v>153</v>
      </c>
      <c r="C2" s="55"/>
      <c r="D2" s="59"/>
      <c r="E2" s="59"/>
    </row>
    <row r="3" spans="2:5" ht="16" collapsed="1">
      <c r="B3" s="54"/>
      <c r="C3" s="54"/>
      <c r="D3" s="60" t="s">
        <v>155</v>
      </c>
      <c r="E3" s="60" t="s">
        <v>151</v>
      </c>
    </row>
    <row r="4" spans="2:5" ht="36" hidden="1" outlineLevel="1">
      <c r="B4" s="56"/>
      <c r="C4" s="56"/>
      <c r="D4" s="47"/>
      <c r="E4" s="62" t="s">
        <v>152</v>
      </c>
    </row>
    <row r="5" spans="2:5">
      <c r="B5" s="57" t="s">
        <v>154</v>
      </c>
      <c r="C5" s="57"/>
      <c r="D5" s="49"/>
      <c r="E5" s="49"/>
    </row>
    <row r="6" spans="2:5" outlineLevel="1">
      <c r="B6" s="56"/>
      <c r="C6" s="56" t="s">
        <v>148</v>
      </c>
      <c r="D6" s="47">
        <v>1E-3</v>
      </c>
      <c r="E6" s="61">
        <v>-2889.7422666594598</v>
      </c>
    </row>
    <row r="7" spans="2:5" outlineLevel="1">
      <c r="B7" s="56"/>
      <c r="C7" s="56" t="s">
        <v>149</v>
      </c>
      <c r="D7" s="47">
        <v>1E-3</v>
      </c>
      <c r="E7" s="61">
        <v>-53687.090199999999</v>
      </c>
    </row>
    <row r="8" spans="2:5">
      <c r="B8" s="57" t="s">
        <v>156</v>
      </c>
      <c r="C8" s="57"/>
      <c r="D8" s="49"/>
      <c r="E8" s="49"/>
    </row>
    <row r="9" spans="2:5" ht="16" outlineLevel="1" thickBot="1">
      <c r="B9" s="58"/>
      <c r="C9" s="58" t="s">
        <v>150</v>
      </c>
      <c r="D9" s="48">
        <v>-166.60641321221601</v>
      </c>
      <c r="E9" s="48">
        <v>0</v>
      </c>
    </row>
    <row r="10" spans="2:5">
      <c r="B10" t="s">
        <v>157</v>
      </c>
    </row>
    <row r="11" spans="2:5">
      <c r="B11" t="s">
        <v>158</v>
      </c>
    </row>
    <row r="12" spans="2:5">
      <c r="B12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J238"/>
  <sheetViews>
    <sheetView topLeftCell="J1" zoomScale="125" zoomScaleNormal="93" workbookViewId="0">
      <selection activeCell="T1" activeCellId="1" sqref="I1:J1048576 T1:T1048576"/>
    </sheetView>
  </sheetViews>
  <sheetFormatPr baseColWidth="10" defaultColWidth="12.6640625" defaultRowHeight="15"/>
  <cols>
    <col min="27" max="27" width="12.6640625" customWidth="1"/>
  </cols>
  <sheetData>
    <row r="1" spans="1:36" ht="65" thickBot="1">
      <c r="A1" s="42" t="s">
        <v>0</v>
      </c>
      <c r="B1" s="43" t="s">
        <v>1</v>
      </c>
      <c r="C1" s="43" t="s">
        <v>2</v>
      </c>
      <c r="D1" s="43" t="s">
        <v>3</v>
      </c>
      <c r="E1" s="43" t="s">
        <v>90</v>
      </c>
      <c r="F1" s="43" t="s">
        <v>4</v>
      </c>
      <c r="G1" s="43" t="s">
        <v>5</v>
      </c>
      <c r="H1" s="43" t="s">
        <v>6</v>
      </c>
      <c r="I1" s="43" t="s">
        <v>91</v>
      </c>
      <c r="J1" s="43" t="s">
        <v>92</v>
      </c>
      <c r="K1" s="43" t="s">
        <v>7</v>
      </c>
      <c r="L1" s="43" t="s">
        <v>93</v>
      </c>
      <c r="M1" s="43" t="s">
        <v>8</v>
      </c>
      <c r="N1" s="43" t="s">
        <v>9</v>
      </c>
      <c r="O1" s="43" t="s">
        <v>10</v>
      </c>
      <c r="P1" s="43" t="s">
        <v>11</v>
      </c>
      <c r="Q1" s="43" t="s">
        <v>12</v>
      </c>
      <c r="R1" s="43" t="s">
        <v>13</v>
      </c>
      <c r="S1" s="43" t="s">
        <v>94</v>
      </c>
      <c r="T1" s="43" t="s">
        <v>95</v>
      </c>
      <c r="U1" s="43" t="s">
        <v>96</v>
      </c>
      <c r="V1" s="43" t="s">
        <v>97</v>
      </c>
      <c r="W1" s="43" t="s">
        <v>98</v>
      </c>
      <c r="X1" s="44" t="s">
        <v>99</v>
      </c>
      <c r="Y1" s="46" t="s">
        <v>109</v>
      </c>
      <c r="Z1" s="53" t="s">
        <v>141</v>
      </c>
      <c r="AA1" s="53" t="s">
        <v>144</v>
      </c>
      <c r="AB1" s="53" t="s">
        <v>145</v>
      </c>
      <c r="AC1" s="53" t="s">
        <v>146</v>
      </c>
      <c r="AD1" s="53" t="s">
        <v>147</v>
      </c>
      <c r="AE1" s="53" t="s">
        <v>160</v>
      </c>
    </row>
    <row r="2" spans="1:36" ht="16">
      <c r="A2" s="36">
        <v>1</v>
      </c>
      <c r="B2" s="34">
        <v>58</v>
      </c>
      <c r="C2" s="34" t="s">
        <v>14</v>
      </c>
      <c r="D2" s="34" t="s">
        <v>15</v>
      </c>
      <c r="E2" s="35" t="s">
        <v>16</v>
      </c>
      <c r="F2" s="37">
        <v>49.2</v>
      </c>
      <c r="G2" s="34">
        <v>160</v>
      </c>
      <c r="H2" s="38">
        <v>118</v>
      </c>
      <c r="I2" s="39">
        <v>100</v>
      </c>
      <c r="J2" s="38">
        <v>80</v>
      </c>
      <c r="K2" s="38">
        <v>32</v>
      </c>
      <c r="L2" s="34"/>
      <c r="M2" s="37">
        <v>11.4</v>
      </c>
      <c r="N2" s="34">
        <v>33</v>
      </c>
      <c r="O2" s="34">
        <v>0.8</v>
      </c>
      <c r="P2" s="34" t="s">
        <v>17</v>
      </c>
      <c r="Q2" s="34" t="s">
        <v>18</v>
      </c>
      <c r="R2" s="34" t="s">
        <v>19</v>
      </c>
      <c r="S2" s="40">
        <v>660293</v>
      </c>
      <c r="T2" s="40">
        <v>25</v>
      </c>
      <c r="U2" s="40">
        <v>12</v>
      </c>
      <c r="V2" s="40">
        <v>13</v>
      </c>
      <c r="W2" s="40" t="s">
        <v>46</v>
      </c>
      <c r="X2" s="41">
        <v>38000</v>
      </c>
      <c r="Y2">
        <f>F2/(G2/100)^2</f>
        <v>19.218749999999996</v>
      </c>
      <c r="Z2">
        <f>IF(ISBLANK(L2), 0, 1)</f>
        <v>0</v>
      </c>
      <c r="AA2">
        <f>$AJ$6+$AJ$7*Y2</f>
        <v>-1034688.5070479093</v>
      </c>
      <c r="AB2">
        <f>EXP(AA2)</f>
        <v>0</v>
      </c>
      <c r="AC2">
        <f>1/(1+AB2)</f>
        <v>1</v>
      </c>
      <c r="AD2">
        <f>LN(AC2)</f>
        <v>0</v>
      </c>
    </row>
    <row r="3" spans="1:36" ht="16">
      <c r="A3" s="13">
        <v>2</v>
      </c>
      <c r="B3" s="1">
        <v>59</v>
      </c>
      <c r="C3" s="1" t="s">
        <v>14</v>
      </c>
      <c r="D3" s="1" t="s">
        <v>15</v>
      </c>
      <c r="E3" s="2" t="s">
        <v>20</v>
      </c>
      <c r="F3" s="3">
        <v>41</v>
      </c>
      <c r="G3" s="1">
        <v>155</v>
      </c>
      <c r="H3" s="4">
        <v>78</v>
      </c>
      <c r="I3" s="5">
        <v>70</v>
      </c>
      <c r="J3" s="5">
        <v>50</v>
      </c>
      <c r="K3" s="4">
        <v>28</v>
      </c>
      <c r="L3" s="1"/>
      <c r="M3" s="3">
        <v>11.4</v>
      </c>
      <c r="N3" s="1">
        <v>95</v>
      </c>
      <c r="O3" s="1">
        <v>1.7</v>
      </c>
      <c r="P3" s="1" t="s">
        <v>17</v>
      </c>
      <c r="Q3" s="1" t="s">
        <v>18</v>
      </c>
      <c r="R3" s="1" t="s">
        <v>19</v>
      </c>
      <c r="S3" s="12">
        <v>809130</v>
      </c>
      <c r="T3" s="12">
        <v>41</v>
      </c>
      <c r="U3" s="12">
        <v>20</v>
      </c>
      <c r="V3" s="12">
        <v>21</v>
      </c>
      <c r="W3" s="12" t="s">
        <v>46</v>
      </c>
      <c r="X3" s="14">
        <v>39690</v>
      </c>
      <c r="Y3">
        <f t="shared" ref="Y3:Y66" si="0">F3/(G3/100)^2</f>
        <v>17.065556711758582</v>
      </c>
      <c r="Z3">
        <f t="shared" ref="Z3:Z66" si="1">IF(ISBLANK(L3), 0, 1)</f>
        <v>0</v>
      </c>
      <c r="AA3">
        <f t="shared" ref="AA3:AA66" si="2">$AJ$6+$AJ$7*Y3</f>
        <v>-919089.82476405788</v>
      </c>
      <c r="AB3">
        <f t="shared" ref="AB3:AB66" si="3">EXP(AA3)</f>
        <v>0</v>
      </c>
      <c r="AC3">
        <f t="shared" ref="AC3:AC66" si="4">1/(1+AB3)</f>
        <v>1</v>
      </c>
      <c r="AD3">
        <f t="shared" ref="AD3:AD66" si="5">LN(AC3)</f>
        <v>0</v>
      </c>
    </row>
    <row r="4" spans="1:36" ht="16">
      <c r="A4" s="13">
        <v>3</v>
      </c>
      <c r="B4" s="1">
        <v>82</v>
      </c>
      <c r="C4" s="1" t="s">
        <v>14</v>
      </c>
      <c r="D4" s="1" t="s">
        <v>15</v>
      </c>
      <c r="E4" s="2" t="s">
        <v>21</v>
      </c>
      <c r="F4" s="3">
        <v>46.6</v>
      </c>
      <c r="G4" s="1">
        <v>164</v>
      </c>
      <c r="H4" s="4">
        <v>100</v>
      </c>
      <c r="I4" s="5">
        <v>110</v>
      </c>
      <c r="J4" s="5">
        <v>80</v>
      </c>
      <c r="K4" s="4">
        <v>20</v>
      </c>
      <c r="L4" s="1" t="s">
        <v>22</v>
      </c>
      <c r="M4" s="3">
        <v>11.8</v>
      </c>
      <c r="N4" s="1">
        <v>15</v>
      </c>
      <c r="O4" s="1">
        <v>0.8</v>
      </c>
      <c r="P4" s="1" t="s">
        <v>23</v>
      </c>
      <c r="Q4" s="1" t="s">
        <v>18</v>
      </c>
      <c r="R4" s="1" t="s">
        <v>24</v>
      </c>
      <c r="S4" s="12">
        <v>362231</v>
      </c>
      <c r="T4" s="12">
        <v>18</v>
      </c>
      <c r="U4" s="12">
        <v>9</v>
      </c>
      <c r="V4" s="12">
        <v>9</v>
      </c>
      <c r="W4" s="12" t="s">
        <v>47</v>
      </c>
      <c r="X4" s="14">
        <v>0</v>
      </c>
      <c r="Y4">
        <f t="shared" si="0"/>
        <v>17.325996430696019</v>
      </c>
      <c r="Z4">
        <f t="shared" si="1"/>
        <v>1</v>
      </c>
      <c r="AA4">
        <f t="shared" si="2"/>
        <v>-933072.07544631476</v>
      </c>
      <c r="AB4">
        <f t="shared" si="3"/>
        <v>0</v>
      </c>
      <c r="AC4">
        <f t="shared" si="4"/>
        <v>1</v>
      </c>
      <c r="AD4">
        <f t="shared" si="5"/>
        <v>0</v>
      </c>
    </row>
    <row r="5" spans="1:36" ht="16">
      <c r="A5" s="13">
        <v>4</v>
      </c>
      <c r="B5" s="1">
        <v>46</v>
      </c>
      <c r="C5" s="1" t="s">
        <v>14</v>
      </c>
      <c r="D5" s="1" t="s">
        <v>15</v>
      </c>
      <c r="E5" s="2" t="s">
        <v>20</v>
      </c>
      <c r="F5" s="3">
        <v>80</v>
      </c>
      <c r="G5" s="1">
        <v>173</v>
      </c>
      <c r="H5" s="4">
        <v>122</v>
      </c>
      <c r="I5" s="5">
        <v>110</v>
      </c>
      <c r="J5" s="5">
        <v>80</v>
      </c>
      <c r="K5" s="4">
        <v>24</v>
      </c>
      <c r="L5" s="1" t="s">
        <v>25</v>
      </c>
      <c r="M5" s="3">
        <v>11.8</v>
      </c>
      <c r="N5" s="1">
        <v>74</v>
      </c>
      <c r="O5" s="1">
        <v>1.5</v>
      </c>
      <c r="P5" s="1" t="s">
        <v>17</v>
      </c>
      <c r="Q5" s="1" t="s">
        <v>18</v>
      </c>
      <c r="R5" s="1" t="s">
        <v>19</v>
      </c>
      <c r="S5" s="12">
        <v>629990</v>
      </c>
      <c r="T5" s="12">
        <v>14</v>
      </c>
      <c r="U5" s="12">
        <v>13</v>
      </c>
      <c r="V5" s="12">
        <v>1</v>
      </c>
      <c r="W5" s="12" t="s">
        <v>46</v>
      </c>
      <c r="X5" s="14">
        <v>89450</v>
      </c>
      <c r="Y5">
        <f t="shared" si="0"/>
        <v>26.729927495071667</v>
      </c>
      <c r="Z5">
        <f t="shared" si="1"/>
        <v>1</v>
      </c>
      <c r="AA5">
        <f t="shared" si="2"/>
        <v>-1437941.7707340319</v>
      </c>
      <c r="AB5">
        <f t="shared" si="3"/>
        <v>0</v>
      </c>
      <c r="AC5">
        <f t="shared" si="4"/>
        <v>1</v>
      </c>
      <c r="AD5">
        <f t="shared" si="5"/>
        <v>0</v>
      </c>
    </row>
    <row r="6" spans="1:36" ht="16">
      <c r="A6" s="13">
        <v>5</v>
      </c>
      <c r="B6" s="1">
        <v>60</v>
      </c>
      <c r="C6" s="1" t="s">
        <v>14</v>
      </c>
      <c r="D6" s="1" t="s">
        <v>15</v>
      </c>
      <c r="E6" s="2" t="s">
        <v>20</v>
      </c>
      <c r="F6" s="3">
        <v>58</v>
      </c>
      <c r="G6" s="1">
        <v>175</v>
      </c>
      <c r="H6" s="4">
        <v>72</v>
      </c>
      <c r="I6" s="5">
        <v>180</v>
      </c>
      <c r="J6" s="5">
        <v>100</v>
      </c>
      <c r="K6" s="4">
        <v>18</v>
      </c>
      <c r="L6" s="1" t="s">
        <v>22</v>
      </c>
      <c r="M6" s="3">
        <v>10</v>
      </c>
      <c r="N6" s="1">
        <v>48</v>
      </c>
      <c r="O6" s="1">
        <v>1.9</v>
      </c>
      <c r="P6" s="1" t="s">
        <v>17</v>
      </c>
      <c r="Q6" s="1" t="s">
        <v>18</v>
      </c>
      <c r="R6" s="1" t="s">
        <v>19</v>
      </c>
      <c r="S6" s="12">
        <v>444876</v>
      </c>
      <c r="T6" s="12">
        <v>24</v>
      </c>
      <c r="U6" s="12">
        <v>12</v>
      </c>
      <c r="V6" s="12">
        <v>12</v>
      </c>
      <c r="W6" s="12" t="s">
        <v>47</v>
      </c>
      <c r="X6" s="14">
        <v>0</v>
      </c>
      <c r="Y6">
        <f t="shared" si="0"/>
        <v>18.938775510204081</v>
      </c>
      <c r="Z6">
        <f t="shared" si="1"/>
        <v>1</v>
      </c>
      <c r="AA6">
        <f t="shared" si="2"/>
        <v>-1019657.491360537</v>
      </c>
      <c r="AB6">
        <f t="shared" si="3"/>
        <v>0</v>
      </c>
      <c r="AC6">
        <f t="shared" si="4"/>
        <v>1</v>
      </c>
      <c r="AD6">
        <f t="shared" si="5"/>
        <v>0</v>
      </c>
      <c r="AF6">
        <f>SUM(AD2:AD238)</f>
        <v>0</v>
      </c>
      <c r="AI6" t="s">
        <v>142</v>
      </c>
      <c r="AJ6" s="61">
        <v>-2889.7422666594598</v>
      </c>
    </row>
    <row r="7" spans="1:36" ht="16">
      <c r="A7" s="13">
        <v>6</v>
      </c>
      <c r="B7" s="1">
        <v>75</v>
      </c>
      <c r="C7" s="1" t="s">
        <v>14</v>
      </c>
      <c r="D7" s="1" t="s">
        <v>15</v>
      </c>
      <c r="E7" s="2" t="s">
        <v>20</v>
      </c>
      <c r="F7" s="3">
        <v>45</v>
      </c>
      <c r="G7" s="1">
        <v>140</v>
      </c>
      <c r="H7" s="4">
        <v>130</v>
      </c>
      <c r="I7" s="5">
        <v>215</v>
      </c>
      <c r="J7" s="5">
        <v>140</v>
      </c>
      <c r="K7" s="4">
        <v>42</v>
      </c>
      <c r="L7" s="1"/>
      <c r="M7" s="3">
        <v>11.8</v>
      </c>
      <c r="N7" s="1">
        <v>29</v>
      </c>
      <c r="O7" s="1">
        <v>1</v>
      </c>
      <c r="P7" s="1" t="s">
        <v>17</v>
      </c>
      <c r="Q7" s="1" t="s">
        <v>18</v>
      </c>
      <c r="R7" s="1" t="s">
        <v>19</v>
      </c>
      <c r="S7" s="12">
        <v>372357</v>
      </c>
      <c r="T7" s="12">
        <v>31</v>
      </c>
      <c r="U7" s="12">
        <v>9</v>
      </c>
      <c r="V7" s="12">
        <v>22</v>
      </c>
      <c r="W7" s="12" t="s">
        <v>47</v>
      </c>
      <c r="X7" s="14">
        <v>0</v>
      </c>
      <c r="Y7">
        <f t="shared" si="0"/>
        <v>22.95918367346939</v>
      </c>
      <c r="Z7">
        <f t="shared" si="1"/>
        <v>0</v>
      </c>
      <c r="AA7">
        <f t="shared" si="2"/>
        <v>-1235501.5070625779</v>
      </c>
      <c r="AB7">
        <f t="shared" si="3"/>
        <v>0</v>
      </c>
      <c r="AC7">
        <f t="shared" si="4"/>
        <v>1</v>
      </c>
      <c r="AD7">
        <f t="shared" si="5"/>
        <v>0</v>
      </c>
      <c r="AI7" t="s">
        <v>143</v>
      </c>
      <c r="AJ7" s="61">
        <v>-53687.090199999999</v>
      </c>
    </row>
    <row r="8" spans="1:36" ht="16">
      <c r="A8" s="13">
        <v>7</v>
      </c>
      <c r="B8" s="1">
        <v>73</v>
      </c>
      <c r="C8" s="1" t="s">
        <v>14</v>
      </c>
      <c r="D8" s="1" t="s">
        <v>15</v>
      </c>
      <c r="E8" s="2" t="s">
        <v>21</v>
      </c>
      <c r="F8" s="3">
        <v>60</v>
      </c>
      <c r="G8" s="1">
        <v>170</v>
      </c>
      <c r="H8" s="4">
        <v>108</v>
      </c>
      <c r="I8" s="5">
        <v>160</v>
      </c>
      <c r="J8" s="5">
        <v>90</v>
      </c>
      <c r="K8" s="4">
        <v>24</v>
      </c>
      <c r="L8" s="1" t="s">
        <v>22</v>
      </c>
      <c r="M8" s="3">
        <v>14.5</v>
      </c>
      <c r="N8" s="1">
        <v>31</v>
      </c>
      <c r="O8" s="1">
        <v>1.6</v>
      </c>
      <c r="P8" s="1" t="s">
        <v>23</v>
      </c>
      <c r="Q8" s="1" t="s">
        <v>18</v>
      </c>
      <c r="R8" s="1" t="s">
        <v>24</v>
      </c>
      <c r="S8" s="12">
        <v>887350</v>
      </c>
      <c r="T8" s="12">
        <v>15</v>
      </c>
      <c r="U8" s="12">
        <v>15</v>
      </c>
      <c r="V8" s="12">
        <v>0</v>
      </c>
      <c r="W8" s="12" t="s">
        <v>47</v>
      </c>
      <c r="X8" s="14">
        <v>0</v>
      </c>
      <c r="Y8">
        <f t="shared" si="0"/>
        <v>20.761245674740486</v>
      </c>
      <c r="Z8">
        <f t="shared" si="1"/>
        <v>1</v>
      </c>
      <c r="AA8">
        <f t="shared" si="2"/>
        <v>-1117500.6114708118</v>
      </c>
      <c r="AB8">
        <f t="shared" si="3"/>
        <v>0</v>
      </c>
      <c r="AC8">
        <f t="shared" si="4"/>
        <v>1</v>
      </c>
      <c r="AD8">
        <f t="shared" si="5"/>
        <v>0</v>
      </c>
    </row>
    <row r="9" spans="1:36" ht="16">
      <c r="A9" s="13">
        <v>8</v>
      </c>
      <c r="B9" s="1">
        <v>71</v>
      </c>
      <c r="C9" s="1" t="s">
        <v>14</v>
      </c>
      <c r="D9" s="1" t="s">
        <v>15</v>
      </c>
      <c r="E9" s="2" t="s">
        <v>21</v>
      </c>
      <c r="F9" s="3">
        <v>43.8</v>
      </c>
      <c r="G9" s="1">
        <v>164</v>
      </c>
      <c r="H9" s="4">
        <v>60</v>
      </c>
      <c r="I9" s="5">
        <v>130</v>
      </c>
      <c r="J9" s="5">
        <v>90</v>
      </c>
      <c r="K9" s="4">
        <v>22</v>
      </c>
      <c r="L9" s="1"/>
      <c r="M9" s="3">
        <v>10.1</v>
      </c>
      <c r="N9" s="1">
        <v>37</v>
      </c>
      <c r="O9" s="1">
        <v>1.5</v>
      </c>
      <c r="P9" s="1" t="s">
        <v>23</v>
      </c>
      <c r="Q9" s="1" t="s">
        <v>18</v>
      </c>
      <c r="R9" s="1" t="s">
        <v>19</v>
      </c>
      <c r="S9" s="12">
        <v>389827</v>
      </c>
      <c r="T9" s="12">
        <v>24</v>
      </c>
      <c r="U9" s="12">
        <v>11</v>
      </c>
      <c r="V9" s="12">
        <v>13</v>
      </c>
      <c r="W9" s="12" t="s">
        <v>47</v>
      </c>
      <c r="X9" s="14">
        <v>0</v>
      </c>
      <c r="Y9">
        <f t="shared" si="0"/>
        <v>16.284949434860202</v>
      </c>
      <c r="Z9">
        <f t="shared" si="1"/>
        <v>0</v>
      </c>
      <c r="AA9">
        <f t="shared" si="2"/>
        <v>-877181.29147843819</v>
      </c>
      <c r="AB9">
        <f t="shared" si="3"/>
        <v>0</v>
      </c>
      <c r="AC9">
        <f t="shared" si="4"/>
        <v>1</v>
      </c>
      <c r="AD9">
        <f t="shared" si="5"/>
        <v>0</v>
      </c>
    </row>
    <row r="10" spans="1:36" ht="16">
      <c r="A10" s="13">
        <v>9</v>
      </c>
      <c r="B10" s="1">
        <v>72</v>
      </c>
      <c r="C10" s="1" t="s">
        <v>14</v>
      </c>
      <c r="D10" s="1" t="s">
        <v>15</v>
      </c>
      <c r="E10" s="2" t="s">
        <v>20</v>
      </c>
      <c r="F10" s="3">
        <v>72</v>
      </c>
      <c r="G10" s="1">
        <v>174</v>
      </c>
      <c r="H10" s="4">
        <v>95</v>
      </c>
      <c r="I10" s="5">
        <v>100</v>
      </c>
      <c r="J10" s="5">
        <v>50</v>
      </c>
      <c r="K10" s="4">
        <v>25</v>
      </c>
      <c r="L10" s="1" t="s">
        <v>22</v>
      </c>
      <c r="M10" s="3">
        <v>9.6</v>
      </c>
      <c r="N10" s="1">
        <v>32</v>
      </c>
      <c r="O10" s="1">
        <v>1.2</v>
      </c>
      <c r="P10" s="1" t="s">
        <v>17</v>
      </c>
      <c r="Q10" s="1" t="s">
        <v>18</v>
      </c>
      <c r="R10" s="1" t="s">
        <v>19</v>
      </c>
      <c r="S10" s="12">
        <v>437529.07</v>
      </c>
      <c r="T10" s="12">
        <v>26</v>
      </c>
      <c r="U10" s="12">
        <v>9</v>
      </c>
      <c r="V10" s="12">
        <v>17</v>
      </c>
      <c r="W10" s="12" t="s">
        <v>47</v>
      </c>
      <c r="X10" s="14">
        <v>0</v>
      </c>
      <c r="Y10">
        <f t="shared" si="0"/>
        <v>23.781212841854934</v>
      </c>
      <c r="Z10">
        <f t="shared" si="1"/>
        <v>1</v>
      </c>
      <c r="AA10">
        <f t="shared" si="2"/>
        <v>-1279633.8611727236</v>
      </c>
      <c r="AB10">
        <f t="shared" si="3"/>
        <v>0</v>
      </c>
      <c r="AC10">
        <f t="shared" si="4"/>
        <v>1</v>
      </c>
      <c r="AD10">
        <f t="shared" si="5"/>
        <v>0</v>
      </c>
    </row>
    <row r="11" spans="1:36" ht="16">
      <c r="A11" s="13">
        <v>10</v>
      </c>
      <c r="B11" s="1">
        <v>61</v>
      </c>
      <c r="C11" s="1" t="s">
        <v>14</v>
      </c>
      <c r="D11" s="1" t="s">
        <v>15</v>
      </c>
      <c r="E11" s="2" t="s">
        <v>21</v>
      </c>
      <c r="F11" s="3">
        <v>76.599999999999994</v>
      </c>
      <c r="G11" s="1">
        <v>175</v>
      </c>
      <c r="H11" s="4">
        <v>66</v>
      </c>
      <c r="I11" s="5">
        <v>140</v>
      </c>
      <c r="J11" s="5">
        <v>90</v>
      </c>
      <c r="K11" s="4">
        <v>22</v>
      </c>
      <c r="L11" s="1"/>
      <c r="M11" s="3">
        <v>14</v>
      </c>
      <c r="N11" s="1">
        <v>15</v>
      </c>
      <c r="O11" s="1">
        <v>0.4</v>
      </c>
      <c r="P11" s="1" t="s">
        <v>23</v>
      </c>
      <c r="Q11" s="1" t="s">
        <v>18</v>
      </c>
      <c r="R11" s="1" t="s">
        <v>24</v>
      </c>
      <c r="S11" s="12">
        <v>364222</v>
      </c>
      <c r="T11" s="12">
        <v>20</v>
      </c>
      <c r="U11" s="12">
        <v>4</v>
      </c>
      <c r="V11" s="12">
        <v>16</v>
      </c>
      <c r="W11" s="12" t="s">
        <v>47</v>
      </c>
      <c r="X11" s="14">
        <v>0</v>
      </c>
      <c r="Y11">
        <f t="shared" si="0"/>
        <v>25.012244897959182</v>
      </c>
      <c r="Z11">
        <f t="shared" si="1"/>
        <v>0</v>
      </c>
      <c r="AA11">
        <f t="shared" si="2"/>
        <v>-1345724.3902078837</v>
      </c>
      <c r="AB11">
        <f t="shared" si="3"/>
        <v>0</v>
      </c>
      <c r="AC11">
        <f t="shared" si="4"/>
        <v>1</v>
      </c>
      <c r="AD11">
        <f t="shared" si="5"/>
        <v>0</v>
      </c>
    </row>
    <row r="12" spans="1:36" ht="16">
      <c r="A12" s="13">
        <v>11</v>
      </c>
      <c r="B12" s="1">
        <v>61</v>
      </c>
      <c r="C12" s="1" t="s">
        <v>14</v>
      </c>
      <c r="D12" s="1" t="s">
        <v>15</v>
      </c>
      <c r="E12" s="2" t="s">
        <v>20</v>
      </c>
      <c r="F12" s="3">
        <v>64</v>
      </c>
      <c r="G12" s="1">
        <v>170</v>
      </c>
      <c r="H12" s="4">
        <v>99</v>
      </c>
      <c r="I12" s="5">
        <v>140</v>
      </c>
      <c r="J12" s="5">
        <v>80</v>
      </c>
      <c r="K12" s="4">
        <v>24</v>
      </c>
      <c r="L12" s="1" t="s">
        <v>25</v>
      </c>
      <c r="M12" s="3">
        <v>13</v>
      </c>
      <c r="N12" s="1">
        <v>15</v>
      </c>
      <c r="O12" s="1">
        <v>1</v>
      </c>
      <c r="P12" s="1" t="s">
        <v>23</v>
      </c>
      <c r="Q12" s="1" t="s">
        <v>18</v>
      </c>
      <c r="R12" s="1" t="s">
        <v>24</v>
      </c>
      <c r="S12" s="12">
        <v>514524</v>
      </c>
      <c r="T12" s="12">
        <v>21</v>
      </c>
      <c r="U12" s="12">
        <v>10</v>
      </c>
      <c r="V12" s="12">
        <v>11</v>
      </c>
      <c r="W12" s="12" t="s">
        <v>46</v>
      </c>
      <c r="X12" s="14">
        <v>39690</v>
      </c>
      <c r="Y12">
        <f t="shared" si="0"/>
        <v>22.145328719723185</v>
      </c>
      <c r="Z12">
        <f t="shared" si="1"/>
        <v>1</v>
      </c>
      <c r="AA12">
        <f t="shared" si="2"/>
        <v>-1191808.0027510885</v>
      </c>
      <c r="AB12">
        <f t="shared" si="3"/>
        <v>0</v>
      </c>
      <c r="AC12">
        <f t="shared" si="4"/>
        <v>1</v>
      </c>
      <c r="AD12">
        <f t="shared" si="5"/>
        <v>0</v>
      </c>
    </row>
    <row r="13" spans="1:36" ht="16">
      <c r="A13" s="13">
        <v>12</v>
      </c>
      <c r="B13" s="1">
        <v>45</v>
      </c>
      <c r="C13" s="1" t="s">
        <v>26</v>
      </c>
      <c r="D13" s="1" t="s">
        <v>15</v>
      </c>
      <c r="E13" s="2" t="s">
        <v>16</v>
      </c>
      <c r="F13" s="3">
        <v>50</v>
      </c>
      <c r="G13" s="1">
        <v>151</v>
      </c>
      <c r="H13" s="4">
        <v>60</v>
      </c>
      <c r="I13" s="5">
        <v>110</v>
      </c>
      <c r="J13" s="5">
        <v>60</v>
      </c>
      <c r="K13" s="4">
        <v>19</v>
      </c>
      <c r="L13" s="1"/>
      <c r="M13" s="3">
        <v>12.7</v>
      </c>
      <c r="N13" s="1">
        <v>30</v>
      </c>
      <c r="O13" s="1">
        <v>0.9</v>
      </c>
      <c r="P13" s="1" t="s">
        <v>23</v>
      </c>
      <c r="Q13" s="1" t="s">
        <v>18</v>
      </c>
      <c r="R13" s="1" t="s">
        <v>24</v>
      </c>
      <c r="S13" s="12">
        <v>539976</v>
      </c>
      <c r="T13" s="12">
        <v>27</v>
      </c>
      <c r="U13" s="12">
        <v>22</v>
      </c>
      <c r="V13" s="12">
        <v>5</v>
      </c>
      <c r="W13" s="12" t="s">
        <v>46</v>
      </c>
      <c r="X13" s="14">
        <v>20900</v>
      </c>
      <c r="Y13">
        <f t="shared" si="0"/>
        <v>21.928862769176792</v>
      </c>
      <c r="Z13">
        <f t="shared" si="1"/>
        <v>0</v>
      </c>
      <c r="AA13">
        <f t="shared" si="2"/>
        <v>-1180186.5757388757</v>
      </c>
      <c r="AB13">
        <f t="shared" si="3"/>
        <v>0</v>
      </c>
      <c r="AC13">
        <f t="shared" si="4"/>
        <v>1</v>
      </c>
      <c r="AD13">
        <f t="shared" si="5"/>
        <v>0</v>
      </c>
    </row>
    <row r="14" spans="1:36" ht="16">
      <c r="A14" s="13">
        <v>13</v>
      </c>
      <c r="B14" s="1">
        <v>40</v>
      </c>
      <c r="C14" s="1" t="s">
        <v>14</v>
      </c>
      <c r="D14" s="1" t="s">
        <v>15</v>
      </c>
      <c r="E14" s="2" t="s">
        <v>27</v>
      </c>
      <c r="F14" s="3">
        <v>71.400000000000006</v>
      </c>
      <c r="G14" s="1">
        <v>165</v>
      </c>
      <c r="H14" s="4">
        <v>100</v>
      </c>
      <c r="I14" s="5">
        <v>110</v>
      </c>
      <c r="J14" s="5">
        <v>70</v>
      </c>
      <c r="K14" s="4">
        <v>22</v>
      </c>
      <c r="L14" s="1"/>
      <c r="M14" s="3">
        <v>13.2</v>
      </c>
      <c r="N14" s="1">
        <v>32</v>
      </c>
      <c r="O14" s="1">
        <v>0.9</v>
      </c>
      <c r="P14" s="1" t="s">
        <v>23</v>
      </c>
      <c r="Q14" s="1" t="s">
        <v>18</v>
      </c>
      <c r="R14" s="1" t="s">
        <v>24</v>
      </c>
      <c r="S14" s="12">
        <v>711616</v>
      </c>
      <c r="T14" s="12">
        <v>17</v>
      </c>
      <c r="U14" s="12">
        <v>10</v>
      </c>
      <c r="V14" s="12">
        <v>7</v>
      </c>
      <c r="W14" s="12" t="s">
        <v>46</v>
      </c>
      <c r="X14" s="14">
        <v>196848</v>
      </c>
      <c r="Y14">
        <f t="shared" si="0"/>
        <v>26.225895316804412</v>
      </c>
      <c r="Z14">
        <f t="shared" si="1"/>
        <v>0</v>
      </c>
      <c r="AA14">
        <f t="shared" si="2"/>
        <v>-1410881.7497156954</v>
      </c>
      <c r="AB14">
        <f t="shared" si="3"/>
        <v>0</v>
      </c>
      <c r="AC14">
        <f t="shared" si="4"/>
        <v>1</v>
      </c>
      <c r="AD14">
        <f t="shared" si="5"/>
        <v>0</v>
      </c>
    </row>
    <row r="15" spans="1:36" ht="16">
      <c r="A15" s="13">
        <v>14</v>
      </c>
      <c r="B15" s="1">
        <v>64</v>
      </c>
      <c r="C15" s="1" t="s">
        <v>14</v>
      </c>
      <c r="D15" s="1" t="s">
        <v>15</v>
      </c>
      <c r="E15" s="2"/>
      <c r="F15" s="3">
        <v>56</v>
      </c>
      <c r="G15" s="1">
        <v>168</v>
      </c>
      <c r="H15" s="4">
        <v>105</v>
      </c>
      <c r="I15" s="5">
        <v>130</v>
      </c>
      <c r="J15" s="5">
        <v>80</v>
      </c>
      <c r="K15" s="4">
        <v>22</v>
      </c>
      <c r="L15" s="1"/>
      <c r="M15" s="3">
        <v>14</v>
      </c>
      <c r="N15" s="1">
        <v>2</v>
      </c>
      <c r="O15" s="1">
        <v>1</v>
      </c>
      <c r="P15" s="1" t="s">
        <v>23</v>
      </c>
      <c r="Q15" s="1" t="s">
        <v>18</v>
      </c>
      <c r="R15" s="1" t="s">
        <v>24</v>
      </c>
      <c r="S15" s="12">
        <v>420040</v>
      </c>
      <c r="T15" s="12">
        <v>21</v>
      </c>
      <c r="U15" s="12">
        <v>10</v>
      </c>
      <c r="V15" s="12">
        <v>11</v>
      </c>
      <c r="W15" s="12" t="s">
        <v>47</v>
      </c>
      <c r="X15" s="14">
        <v>0</v>
      </c>
      <c r="Y15">
        <f t="shared" si="0"/>
        <v>19.841269841269845</v>
      </c>
      <c r="Z15">
        <f t="shared" si="1"/>
        <v>0</v>
      </c>
      <c r="AA15">
        <f t="shared" si="2"/>
        <v>-1068109.7859174532</v>
      </c>
      <c r="AB15">
        <f t="shared" si="3"/>
        <v>0</v>
      </c>
      <c r="AC15">
        <f t="shared" si="4"/>
        <v>1</v>
      </c>
      <c r="AD15">
        <f t="shared" si="5"/>
        <v>0</v>
      </c>
    </row>
    <row r="16" spans="1:36" ht="16">
      <c r="A16" s="13">
        <v>15</v>
      </c>
      <c r="B16" s="1">
        <v>68</v>
      </c>
      <c r="C16" s="1" t="s">
        <v>26</v>
      </c>
      <c r="D16" s="1" t="s">
        <v>28</v>
      </c>
      <c r="E16" s="2" t="s">
        <v>20</v>
      </c>
      <c r="F16" s="3">
        <v>51</v>
      </c>
      <c r="G16" s="1">
        <v>123</v>
      </c>
      <c r="H16" s="4">
        <v>66</v>
      </c>
      <c r="I16" s="5">
        <v>120</v>
      </c>
      <c r="J16" s="5">
        <v>80</v>
      </c>
      <c r="K16" s="4">
        <v>20</v>
      </c>
      <c r="L16" s="1" t="s">
        <v>29</v>
      </c>
      <c r="M16" s="3">
        <v>12.5</v>
      </c>
      <c r="N16" s="1">
        <v>21</v>
      </c>
      <c r="O16" s="1">
        <v>0.7</v>
      </c>
      <c r="P16" s="1" t="s">
        <v>17</v>
      </c>
      <c r="Q16" s="1" t="s">
        <v>18</v>
      </c>
      <c r="R16" s="1" t="s">
        <v>19</v>
      </c>
      <c r="S16" s="12">
        <v>495968.7</v>
      </c>
      <c r="T16" s="12">
        <v>16</v>
      </c>
      <c r="U16" s="12">
        <v>16</v>
      </c>
      <c r="V16" s="12">
        <v>0</v>
      </c>
      <c r="W16" s="12" t="s">
        <v>47</v>
      </c>
      <c r="X16" s="14">
        <v>0</v>
      </c>
      <c r="Y16">
        <f t="shared" si="0"/>
        <v>33.710093198492963</v>
      </c>
      <c r="Z16">
        <f t="shared" si="1"/>
        <v>1</v>
      </c>
      <c r="AA16">
        <f t="shared" si="2"/>
        <v>-1812686.5564645575</v>
      </c>
      <c r="AB16">
        <f t="shared" si="3"/>
        <v>0</v>
      </c>
      <c r="AC16">
        <f t="shared" si="4"/>
        <v>1</v>
      </c>
      <c r="AD16">
        <f t="shared" si="5"/>
        <v>0</v>
      </c>
    </row>
    <row r="17" spans="1:30" ht="16">
      <c r="A17" s="13">
        <v>16</v>
      </c>
      <c r="B17" s="1">
        <v>78</v>
      </c>
      <c r="C17" s="1" t="s">
        <v>26</v>
      </c>
      <c r="D17" s="1" t="s">
        <v>15</v>
      </c>
      <c r="E17" s="2" t="s">
        <v>20</v>
      </c>
      <c r="F17" s="3">
        <v>70</v>
      </c>
      <c r="G17" s="1">
        <v>154</v>
      </c>
      <c r="H17" s="4">
        <v>63</v>
      </c>
      <c r="I17" s="5">
        <v>150</v>
      </c>
      <c r="J17" s="5">
        <v>90</v>
      </c>
      <c r="K17" s="4">
        <v>20</v>
      </c>
      <c r="L17" s="1" t="s">
        <v>30</v>
      </c>
      <c r="M17" s="3">
        <v>10</v>
      </c>
      <c r="N17" s="1">
        <v>25</v>
      </c>
      <c r="O17" s="1">
        <v>1</v>
      </c>
      <c r="P17" s="1" t="s">
        <v>23</v>
      </c>
      <c r="Q17" s="1" t="s">
        <v>18</v>
      </c>
      <c r="R17" s="1" t="s">
        <v>24</v>
      </c>
      <c r="S17" s="12">
        <v>157763</v>
      </c>
      <c r="T17" s="12">
        <v>9</v>
      </c>
      <c r="U17" s="12">
        <v>4</v>
      </c>
      <c r="V17" s="12">
        <v>3</v>
      </c>
      <c r="W17" s="12" t="s">
        <v>47</v>
      </c>
      <c r="X17" s="14">
        <v>0</v>
      </c>
      <c r="Y17">
        <f t="shared" si="0"/>
        <v>29.515938606847698</v>
      </c>
      <c r="Z17">
        <f t="shared" si="1"/>
        <v>1</v>
      </c>
      <c r="AA17">
        <f t="shared" si="2"/>
        <v>-1587514.6005901541</v>
      </c>
      <c r="AB17">
        <f t="shared" si="3"/>
        <v>0</v>
      </c>
      <c r="AC17">
        <f t="shared" si="4"/>
        <v>1</v>
      </c>
      <c r="AD17">
        <f t="shared" si="5"/>
        <v>0</v>
      </c>
    </row>
    <row r="18" spans="1:30" ht="16">
      <c r="A18" s="13">
        <v>17</v>
      </c>
      <c r="B18" s="1">
        <v>65</v>
      </c>
      <c r="C18" s="1" t="s">
        <v>14</v>
      </c>
      <c r="D18" s="1" t="s">
        <v>15</v>
      </c>
      <c r="E18" s="2" t="s">
        <v>20</v>
      </c>
      <c r="F18" s="3">
        <v>65</v>
      </c>
      <c r="G18" s="1">
        <v>140</v>
      </c>
      <c r="H18" s="4">
        <v>93</v>
      </c>
      <c r="I18" s="5">
        <v>140</v>
      </c>
      <c r="J18" s="5">
        <v>80</v>
      </c>
      <c r="K18" s="4">
        <v>18</v>
      </c>
      <c r="L18" s="1" t="s">
        <v>31</v>
      </c>
      <c r="M18" s="3">
        <v>12.5</v>
      </c>
      <c r="N18" s="1">
        <v>15</v>
      </c>
      <c r="O18" s="1">
        <v>1</v>
      </c>
      <c r="P18" s="1" t="s">
        <v>17</v>
      </c>
      <c r="Q18" s="1" t="s">
        <v>18</v>
      </c>
      <c r="R18" s="1" t="s">
        <v>19</v>
      </c>
      <c r="S18" s="12">
        <v>501897</v>
      </c>
      <c r="T18" s="12">
        <v>18</v>
      </c>
      <c r="U18" s="12">
        <v>12</v>
      </c>
      <c r="V18" s="12">
        <v>6</v>
      </c>
      <c r="W18" s="12" t="s">
        <v>47</v>
      </c>
      <c r="X18" s="14">
        <v>0</v>
      </c>
      <c r="Y18">
        <f t="shared" si="0"/>
        <v>33.163265306122454</v>
      </c>
      <c r="Z18">
        <f t="shared" si="1"/>
        <v>1</v>
      </c>
      <c r="AA18">
        <f t="shared" si="2"/>
        <v>-1783328.9580829861</v>
      </c>
      <c r="AB18">
        <f t="shared" si="3"/>
        <v>0</v>
      </c>
      <c r="AC18">
        <f t="shared" si="4"/>
        <v>1</v>
      </c>
      <c r="AD18">
        <f t="shared" si="5"/>
        <v>0</v>
      </c>
    </row>
    <row r="19" spans="1:30" ht="16">
      <c r="A19" s="13">
        <v>18</v>
      </c>
      <c r="B19" s="1">
        <v>59</v>
      </c>
      <c r="C19" s="1" t="s">
        <v>26</v>
      </c>
      <c r="D19" s="1" t="s">
        <v>15</v>
      </c>
      <c r="E19" s="2" t="s">
        <v>27</v>
      </c>
      <c r="F19" s="3">
        <v>47</v>
      </c>
      <c r="G19" s="1">
        <v>150</v>
      </c>
      <c r="H19" s="4">
        <v>60</v>
      </c>
      <c r="I19" s="5">
        <v>130</v>
      </c>
      <c r="J19" s="5">
        <v>90</v>
      </c>
      <c r="K19" s="4">
        <v>24</v>
      </c>
      <c r="L19" s="1" t="s">
        <v>25</v>
      </c>
      <c r="M19" s="3">
        <v>12.3</v>
      </c>
      <c r="N19" s="1">
        <v>15</v>
      </c>
      <c r="O19" s="1">
        <v>0.7</v>
      </c>
      <c r="P19" s="1" t="s">
        <v>23</v>
      </c>
      <c r="Q19" s="1" t="s">
        <v>18</v>
      </c>
      <c r="R19" s="1" t="s">
        <v>24</v>
      </c>
      <c r="S19" s="12">
        <v>343984</v>
      </c>
      <c r="T19" s="12">
        <v>17</v>
      </c>
      <c r="U19" s="12">
        <v>5</v>
      </c>
      <c r="V19" s="12">
        <v>12</v>
      </c>
      <c r="W19" s="12" t="s">
        <v>46</v>
      </c>
      <c r="X19" s="14">
        <v>20800</v>
      </c>
      <c r="Y19">
        <f t="shared" si="0"/>
        <v>20.888888888888889</v>
      </c>
      <c r="Z19">
        <f t="shared" si="1"/>
        <v>1</v>
      </c>
      <c r="AA19">
        <f t="shared" si="2"/>
        <v>-1124353.4042222148</v>
      </c>
      <c r="AB19">
        <f t="shared" si="3"/>
        <v>0</v>
      </c>
      <c r="AC19">
        <f t="shared" si="4"/>
        <v>1</v>
      </c>
      <c r="AD19">
        <f t="shared" si="5"/>
        <v>0</v>
      </c>
    </row>
    <row r="20" spans="1:30" ht="16">
      <c r="A20" s="13">
        <v>19</v>
      </c>
      <c r="B20" s="1">
        <v>76</v>
      </c>
      <c r="C20" s="1" t="s">
        <v>14</v>
      </c>
      <c r="D20" s="1" t="s">
        <v>15</v>
      </c>
      <c r="E20" s="2" t="s">
        <v>21</v>
      </c>
      <c r="F20" s="3">
        <v>67.2</v>
      </c>
      <c r="G20" s="1">
        <v>172</v>
      </c>
      <c r="H20" s="4">
        <v>80</v>
      </c>
      <c r="I20" s="5">
        <v>130</v>
      </c>
      <c r="J20" s="5">
        <v>80</v>
      </c>
      <c r="K20" s="4">
        <v>20</v>
      </c>
      <c r="L20" s="1"/>
      <c r="M20" s="3">
        <v>14.7</v>
      </c>
      <c r="N20" s="1">
        <v>43</v>
      </c>
      <c r="O20" s="1">
        <v>0.9</v>
      </c>
      <c r="P20" s="1" t="s">
        <v>23</v>
      </c>
      <c r="Q20" s="1" t="s">
        <v>18</v>
      </c>
      <c r="R20" s="1" t="s">
        <v>24</v>
      </c>
      <c r="S20" s="12">
        <v>449395</v>
      </c>
      <c r="T20" s="12">
        <v>27</v>
      </c>
      <c r="U20" s="12">
        <v>13</v>
      </c>
      <c r="V20" s="12">
        <v>14</v>
      </c>
      <c r="W20" s="12" t="s">
        <v>47</v>
      </c>
      <c r="X20" s="14">
        <v>0</v>
      </c>
      <c r="Y20">
        <f t="shared" si="0"/>
        <v>22.71498107084911</v>
      </c>
      <c r="Z20">
        <f t="shared" si="1"/>
        <v>0</v>
      </c>
      <c r="AA20">
        <f t="shared" si="2"/>
        <v>-1222390.9799086282</v>
      </c>
      <c r="AB20">
        <f t="shared" si="3"/>
        <v>0</v>
      </c>
      <c r="AC20">
        <f t="shared" si="4"/>
        <v>1</v>
      </c>
      <c r="AD20">
        <f t="shared" si="5"/>
        <v>0</v>
      </c>
    </row>
    <row r="21" spans="1:30" ht="16">
      <c r="A21" s="13">
        <v>20</v>
      </c>
      <c r="B21" s="1">
        <v>47</v>
      </c>
      <c r="C21" s="1" t="s">
        <v>14</v>
      </c>
      <c r="D21" s="1" t="s">
        <v>15</v>
      </c>
      <c r="E21" s="2" t="s">
        <v>20</v>
      </c>
      <c r="F21" s="3">
        <v>59</v>
      </c>
      <c r="G21" s="1">
        <v>160</v>
      </c>
      <c r="H21" s="4">
        <v>80</v>
      </c>
      <c r="I21" s="5">
        <v>110</v>
      </c>
      <c r="J21" s="5">
        <v>80</v>
      </c>
      <c r="K21" s="4">
        <v>20</v>
      </c>
      <c r="L21" s="1"/>
      <c r="M21" s="3">
        <v>13.6</v>
      </c>
      <c r="N21" s="1">
        <v>15</v>
      </c>
      <c r="O21" s="1">
        <v>0.6</v>
      </c>
      <c r="P21" s="1" t="s">
        <v>23</v>
      </c>
      <c r="Q21" s="1" t="s">
        <v>18</v>
      </c>
      <c r="R21" s="1" t="s">
        <v>24</v>
      </c>
      <c r="S21" s="12">
        <v>214716</v>
      </c>
      <c r="T21" s="12">
        <v>10</v>
      </c>
      <c r="U21" s="12">
        <v>2</v>
      </c>
      <c r="V21" s="12">
        <v>8</v>
      </c>
      <c r="W21" s="12" t="s">
        <v>47</v>
      </c>
      <c r="X21" s="14">
        <v>0</v>
      </c>
      <c r="Y21">
        <f t="shared" si="0"/>
        <v>23.046874999999996</v>
      </c>
      <c r="Z21">
        <f t="shared" si="1"/>
        <v>0</v>
      </c>
      <c r="AA21">
        <f t="shared" si="2"/>
        <v>-1240209.3992197842</v>
      </c>
      <c r="AB21">
        <f t="shared" si="3"/>
        <v>0</v>
      </c>
      <c r="AC21">
        <f t="shared" si="4"/>
        <v>1</v>
      </c>
      <c r="AD21">
        <f t="shared" si="5"/>
        <v>0</v>
      </c>
    </row>
    <row r="22" spans="1:30" ht="16">
      <c r="A22" s="13">
        <v>21</v>
      </c>
      <c r="B22" s="1">
        <v>54</v>
      </c>
      <c r="C22" s="1" t="s">
        <v>26</v>
      </c>
      <c r="D22" s="1" t="s">
        <v>15</v>
      </c>
      <c r="E22" s="2" t="s">
        <v>20</v>
      </c>
      <c r="F22" s="3">
        <v>51</v>
      </c>
      <c r="G22" s="1">
        <v>147</v>
      </c>
      <c r="H22" s="4">
        <v>110</v>
      </c>
      <c r="I22" s="5">
        <v>100</v>
      </c>
      <c r="J22" s="5">
        <v>70</v>
      </c>
      <c r="K22" s="4">
        <v>26</v>
      </c>
      <c r="L22" s="1" t="s">
        <v>31</v>
      </c>
      <c r="M22" s="3">
        <v>11.4</v>
      </c>
      <c r="N22" s="1">
        <v>16</v>
      </c>
      <c r="O22" s="1">
        <v>0.5</v>
      </c>
      <c r="P22" s="1" t="s">
        <v>23</v>
      </c>
      <c r="Q22" s="1" t="s">
        <v>18</v>
      </c>
      <c r="R22" s="1" t="s">
        <v>24</v>
      </c>
      <c r="S22" s="12">
        <v>341109</v>
      </c>
      <c r="T22" s="12">
        <v>16</v>
      </c>
      <c r="U22" s="12">
        <v>10</v>
      </c>
      <c r="V22" s="12">
        <v>6</v>
      </c>
      <c r="W22" s="12" t="s">
        <v>47</v>
      </c>
      <c r="X22" s="14">
        <v>0</v>
      </c>
      <c r="Y22">
        <f t="shared" si="0"/>
        <v>23.601277245592115</v>
      </c>
      <c r="Z22">
        <f t="shared" si="1"/>
        <v>1</v>
      </c>
      <c r="AA22">
        <f t="shared" si="2"/>
        <v>-1269973.6425859707</v>
      </c>
      <c r="AB22">
        <f t="shared" si="3"/>
        <v>0</v>
      </c>
      <c r="AC22">
        <f t="shared" si="4"/>
        <v>1</v>
      </c>
      <c r="AD22">
        <f t="shared" si="5"/>
        <v>0</v>
      </c>
    </row>
    <row r="23" spans="1:30" ht="16">
      <c r="A23" s="13">
        <v>22</v>
      </c>
      <c r="B23" s="1">
        <v>62</v>
      </c>
      <c r="C23" s="1" t="s">
        <v>14</v>
      </c>
      <c r="D23" s="1" t="s">
        <v>15</v>
      </c>
      <c r="E23" s="2" t="s">
        <v>21</v>
      </c>
      <c r="F23" s="3">
        <v>74</v>
      </c>
      <c r="G23" s="1">
        <v>160</v>
      </c>
      <c r="H23" s="4">
        <v>60</v>
      </c>
      <c r="I23" s="5">
        <v>160</v>
      </c>
      <c r="J23" s="5">
        <v>70</v>
      </c>
      <c r="K23" s="4">
        <v>24</v>
      </c>
      <c r="L23" s="1" t="s">
        <v>22</v>
      </c>
      <c r="M23" s="3">
        <v>9.6999999999999993</v>
      </c>
      <c r="N23" s="1">
        <v>31</v>
      </c>
      <c r="O23" s="1">
        <v>1.1000000000000001</v>
      </c>
      <c r="P23" s="1" t="s">
        <v>23</v>
      </c>
      <c r="Q23" s="1" t="s">
        <v>18</v>
      </c>
      <c r="R23" s="1" t="s">
        <v>24</v>
      </c>
      <c r="S23" s="12">
        <v>288960</v>
      </c>
      <c r="T23" s="12">
        <v>9</v>
      </c>
      <c r="U23" s="12">
        <v>8</v>
      </c>
      <c r="V23" s="12">
        <v>1</v>
      </c>
      <c r="W23" s="12" t="s">
        <v>47</v>
      </c>
      <c r="X23" s="14">
        <v>0</v>
      </c>
      <c r="Y23">
        <f t="shared" si="0"/>
        <v>28.906249999999993</v>
      </c>
      <c r="Z23">
        <f t="shared" si="1"/>
        <v>1</v>
      </c>
      <c r="AA23">
        <f t="shared" si="2"/>
        <v>-1554782.193360409</v>
      </c>
      <c r="AB23">
        <f t="shared" si="3"/>
        <v>0</v>
      </c>
      <c r="AC23">
        <f t="shared" si="4"/>
        <v>1</v>
      </c>
      <c r="AD23">
        <f t="shared" si="5"/>
        <v>0</v>
      </c>
    </row>
    <row r="24" spans="1:30" ht="16">
      <c r="A24" s="13">
        <v>23</v>
      </c>
      <c r="B24" s="1">
        <v>60</v>
      </c>
      <c r="C24" s="1" t="s">
        <v>14</v>
      </c>
      <c r="D24" s="1" t="s">
        <v>15</v>
      </c>
      <c r="E24" s="2" t="s">
        <v>20</v>
      </c>
      <c r="F24" s="3">
        <v>72.5</v>
      </c>
      <c r="G24" s="1">
        <v>172</v>
      </c>
      <c r="H24" s="4">
        <v>104</v>
      </c>
      <c r="I24" s="5">
        <v>120</v>
      </c>
      <c r="J24" s="5">
        <v>80</v>
      </c>
      <c r="K24" s="4">
        <v>24</v>
      </c>
      <c r="L24" s="1" t="s">
        <v>31</v>
      </c>
      <c r="M24" s="3">
        <v>14.8</v>
      </c>
      <c r="N24" s="1">
        <v>15</v>
      </c>
      <c r="O24" s="1">
        <v>1.1000000000000001</v>
      </c>
      <c r="P24" s="1" t="s">
        <v>23</v>
      </c>
      <c r="Q24" s="1" t="s">
        <v>18</v>
      </c>
      <c r="R24" s="1" t="s">
        <v>24</v>
      </c>
      <c r="S24" s="12">
        <v>348687</v>
      </c>
      <c r="T24" s="12">
        <v>13</v>
      </c>
      <c r="U24" s="12">
        <v>6</v>
      </c>
      <c r="V24" s="12">
        <v>7</v>
      </c>
      <c r="W24" s="12" t="s">
        <v>46</v>
      </c>
      <c r="X24" s="14">
        <v>38000</v>
      </c>
      <c r="Y24">
        <f t="shared" si="0"/>
        <v>24.506489994591675</v>
      </c>
      <c r="Z24">
        <f t="shared" si="1"/>
        <v>1</v>
      </c>
      <c r="AA24">
        <f t="shared" si="2"/>
        <v>-1318571.8810917002</v>
      </c>
      <c r="AB24">
        <f t="shared" si="3"/>
        <v>0</v>
      </c>
      <c r="AC24">
        <f t="shared" si="4"/>
        <v>1</v>
      </c>
      <c r="AD24">
        <f t="shared" si="5"/>
        <v>0</v>
      </c>
    </row>
    <row r="25" spans="1:30" ht="16">
      <c r="A25" s="13">
        <v>24</v>
      </c>
      <c r="B25" s="1">
        <v>70</v>
      </c>
      <c r="C25" s="1" t="s">
        <v>14</v>
      </c>
      <c r="D25" s="1" t="s">
        <v>15</v>
      </c>
      <c r="E25" s="2" t="s">
        <v>20</v>
      </c>
      <c r="F25" s="3">
        <v>60</v>
      </c>
      <c r="G25" s="1">
        <v>158</v>
      </c>
      <c r="H25" s="4">
        <v>81</v>
      </c>
      <c r="I25" s="5">
        <v>90</v>
      </c>
      <c r="J25" s="5">
        <v>60</v>
      </c>
      <c r="K25" s="4">
        <v>18</v>
      </c>
      <c r="L25" s="1" t="s">
        <v>31</v>
      </c>
      <c r="M25" s="3">
        <v>11.4</v>
      </c>
      <c r="N25" s="1">
        <v>36</v>
      </c>
      <c r="O25" s="1">
        <v>1.8</v>
      </c>
      <c r="P25" s="1" t="s">
        <v>17</v>
      </c>
      <c r="Q25" s="1" t="s">
        <v>18</v>
      </c>
      <c r="R25" s="1" t="s">
        <v>19</v>
      </c>
      <c r="S25" s="12">
        <v>345590</v>
      </c>
      <c r="T25" s="12">
        <v>23</v>
      </c>
      <c r="U25" s="12">
        <v>9</v>
      </c>
      <c r="V25" s="12">
        <v>14</v>
      </c>
      <c r="W25" s="12" t="s">
        <v>47</v>
      </c>
      <c r="X25" s="14">
        <v>0</v>
      </c>
      <c r="Y25">
        <f t="shared" si="0"/>
        <v>24.034609838166958</v>
      </c>
      <c r="Z25">
        <f t="shared" si="1"/>
        <v>1</v>
      </c>
      <c r="AA25">
        <f t="shared" si="2"/>
        <v>-1293238.0085701363</v>
      </c>
      <c r="AB25">
        <f t="shared" si="3"/>
        <v>0</v>
      </c>
      <c r="AC25">
        <f t="shared" si="4"/>
        <v>1</v>
      </c>
      <c r="AD25">
        <f t="shared" si="5"/>
        <v>0</v>
      </c>
    </row>
    <row r="26" spans="1:30" ht="16">
      <c r="A26" s="13">
        <v>25</v>
      </c>
      <c r="B26" s="1">
        <v>60</v>
      </c>
      <c r="C26" s="1" t="s">
        <v>26</v>
      </c>
      <c r="D26" s="1" t="s">
        <v>15</v>
      </c>
      <c r="E26" s="2" t="s">
        <v>21</v>
      </c>
      <c r="F26" s="3">
        <v>53</v>
      </c>
      <c r="G26" s="1">
        <v>155</v>
      </c>
      <c r="H26" s="4">
        <v>85</v>
      </c>
      <c r="I26" s="5">
        <v>110</v>
      </c>
      <c r="J26" s="5">
        <v>70</v>
      </c>
      <c r="K26" s="4">
        <v>30</v>
      </c>
      <c r="L26" s="1" t="s">
        <v>22</v>
      </c>
      <c r="M26" s="3">
        <v>10.3</v>
      </c>
      <c r="N26" s="1">
        <v>36</v>
      </c>
      <c r="O26" s="1">
        <v>1.4</v>
      </c>
      <c r="P26" s="1" t="s">
        <v>17</v>
      </c>
      <c r="Q26" s="1" t="s">
        <v>18</v>
      </c>
      <c r="R26" s="1" t="s">
        <v>19</v>
      </c>
      <c r="S26" s="12">
        <v>361738</v>
      </c>
      <c r="T26" s="12">
        <v>11</v>
      </c>
      <c r="U26" s="12">
        <v>11</v>
      </c>
      <c r="V26" s="12">
        <v>0</v>
      </c>
      <c r="W26" s="12" t="s">
        <v>46</v>
      </c>
      <c r="X26" s="14">
        <v>38000</v>
      </c>
      <c r="Y26">
        <f t="shared" si="0"/>
        <v>22.060353798126947</v>
      </c>
      <c r="Z26">
        <f t="shared" si="1"/>
        <v>1</v>
      </c>
      <c r="AA26">
        <f t="shared" si="2"/>
        <v>-1187245.9464706134</v>
      </c>
      <c r="AB26">
        <f t="shared" si="3"/>
        <v>0</v>
      </c>
      <c r="AC26">
        <f t="shared" si="4"/>
        <v>1</v>
      </c>
      <c r="AD26">
        <f t="shared" si="5"/>
        <v>0</v>
      </c>
    </row>
    <row r="27" spans="1:30" ht="16">
      <c r="A27" s="13">
        <v>26</v>
      </c>
      <c r="B27" s="1">
        <v>88</v>
      </c>
      <c r="C27" s="1" t="s">
        <v>14</v>
      </c>
      <c r="D27" s="1" t="s">
        <v>15</v>
      </c>
      <c r="E27" s="2" t="s">
        <v>21</v>
      </c>
      <c r="F27" s="3">
        <v>62.2</v>
      </c>
      <c r="G27" s="1">
        <v>162</v>
      </c>
      <c r="H27" s="4">
        <v>92</v>
      </c>
      <c r="I27" s="5">
        <v>140</v>
      </c>
      <c r="J27" s="5">
        <v>100</v>
      </c>
      <c r="K27" s="4">
        <v>22</v>
      </c>
      <c r="L27" s="1" t="s">
        <v>25</v>
      </c>
      <c r="M27" s="3">
        <v>11.8</v>
      </c>
      <c r="N27" s="1">
        <v>52</v>
      </c>
      <c r="O27" s="1">
        <v>1.2</v>
      </c>
      <c r="P27" s="1" t="s">
        <v>17</v>
      </c>
      <c r="Q27" s="1" t="s">
        <v>18</v>
      </c>
      <c r="R27" s="1" t="s">
        <v>19</v>
      </c>
      <c r="S27" s="12">
        <v>305193</v>
      </c>
      <c r="T27" s="12">
        <v>16</v>
      </c>
      <c r="U27" s="12">
        <v>9</v>
      </c>
      <c r="V27" s="12">
        <v>7</v>
      </c>
      <c r="W27" s="12" t="s">
        <v>47</v>
      </c>
      <c r="X27" s="14">
        <v>0</v>
      </c>
      <c r="Y27">
        <f t="shared" si="0"/>
        <v>23.700655387898184</v>
      </c>
      <c r="Z27">
        <f t="shared" si="1"/>
        <v>1</v>
      </c>
      <c r="AA27">
        <f t="shared" si="2"/>
        <v>-1275308.9658758652</v>
      </c>
      <c r="AB27">
        <f t="shared" si="3"/>
        <v>0</v>
      </c>
      <c r="AC27">
        <f t="shared" si="4"/>
        <v>1</v>
      </c>
      <c r="AD27">
        <f t="shared" si="5"/>
        <v>0</v>
      </c>
    </row>
    <row r="28" spans="1:30" ht="16">
      <c r="A28" s="13">
        <v>27</v>
      </c>
      <c r="B28" s="1">
        <v>15</v>
      </c>
      <c r="C28" s="1" t="s">
        <v>14</v>
      </c>
      <c r="D28" s="1" t="s">
        <v>28</v>
      </c>
      <c r="E28" s="2" t="s">
        <v>27</v>
      </c>
      <c r="F28" s="3">
        <v>43.6</v>
      </c>
      <c r="G28" s="1">
        <v>170</v>
      </c>
      <c r="H28" s="4">
        <v>134</v>
      </c>
      <c r="I28" s="5">
        <v>110</v>
      </c>
      <c r="J28" s="5">
        <v>70</v>
      </c>
      <c r="K28" s="4">
        <v>40</v>
      </c>
      <c r="L28" s="1"/>
      <c r="M28" s="3">
        <v>9.9</v>
      </c>
      <c r="N28" s="1"/>
      <c r="O28" s="1"/>
      <c r="P28" s="1" t="s">
        <v>17</v>
      </c>
      <c r="Q28" s="1" t="s">
        <v>18</v>
      </c>
      <c r="R28" s="1" t="s">
        <v>19</v>
      </c>
      <c r="S28" s="12">
        <v>404644</v>
      </c>
      <c r="T28" s="12">
        <v>22</v>
      </c>
      <c r="U28" s="12">
        <v>10</v>
      </c>
      <c r="V28" s="12">
        <v>12</v>
      </c>
      <c r="W28" s="12" t="s">
        <v>46</v>
      </c>
      <c r="X28" s="14">
        <v>41800</v>
      </c>
      <c r="Y28">
        <f t="shared" si="0"/>
        <v>15.086505190311421</v>
      </c>
      <c r="Z28">
        <f t="shared" si="1"/>
        <v>0</v>
      </c>
      <c r="AA28">
        <f t="shared" si="2"/>
        <v>-812840.30722167692</v>
      </c>
      <c r="AB28">
        <f t="shared" si="3"/>
        <v>0</v>
      </c>
      <c r="AC28">
        <f t="shared" si="4"/>
        <v>1</v>
      </c>
      <c r="AD28">
        <f t="shared" si="5"/>
        <v>0</v>
      </c>
    </row>
    <row r="29" spans="1:30" ht="16">
      <c r="A29" s="13">
        <v>28</v>
      </c>
      <c r="B29" s="1">
        <v>47</v>
      </c>
      <c r="C29" s="1" t="s">
        <v>14</v>
      </c>
      <c r="D29" s="1" t="s">
        <v>15</v>
      </c>
      <c r="E29" s="2" t="s">
        <v>21</v>
      </c>
      <c r="F29" s="3">
        <v>73.099999999999994</v>
      </c>
      <c r="G29" s="1">
        <v>171</v>
      </c>
      <c r="H29" s="4">
        <v>87</v>
      </c>
      <c r="I29" s="5">
        <v>100</v>
      </c>
      <c r="J29" s="5">
        <v>70</v>
      </c>
      <c r="K29" s="4">
        <v>22</v>
      </c>
      <c r="L29" s="1" t="s">
        <v>22</v>
      </c>
      <c r="M29" s="3">
        <v>14.6</v>
      </c>
      <c r="N29" s="1">
        <v>76</v>
      </c>
      <c r="O29" s="1">
        <v>2.2999999999999998</v>
      </c>
      <c r="P29" s="1" t="s">
        <v>17</v>
      </c>
      <c r="Q29" s="1" t="s">
        <v>18</v>
      </c>
      <c r="R29" s="1" t="s">
        <v>19</v>
      </c>
      <c r="S29" s="12">
        <v>278213.73</v>
      </c>
      <c r="T29" s="12">
        <v>15</v>
      </c>
      <c r="U29" s="12">
        <v>6</v>
      </c>
      <c r="V29" s="12">
        <v>10</v>
      </c>
      <c r="W29" s="12" t="s">
        <v>47</v>
      </c>
      <c r="X29" s="14">
        <v>0</v>
      </c>
      <c r="Y29">
        <f t="shared" si="0"/>
        <v>24.999145036079479</v>
      </c>
      <c r="Z29">
        <f t="shared" si="1"/>
        <v>1</v>
      </c>
      <c r="AA29">
        <f t="shared" si="2"/>
        <v>-1345021.0967415406</v>
      </c>
      <c r="AB29">
        <f t="shared" si="3"/>
        <v>0</v>
      </c>
      <c r="AC29">
        <f t="shared" si="4"/>
        <v>1</v>
      </c>
      <c r="AD29">
        <f t="shared" si="5"/>
        <v>0</v>
      </c>
    </row>
    <row r="30" spans="1:30" ht="16">
      <c r="A30" s="13">
        <v>29</v>
      </c>
      <c r="B30" s="1">
        <v>70</v>
      </c>
      <c r="C30" s="1" t="s">
        <v>14</v>
      </c>
      <c r="D30" s="1" t="s">
        <v>15</v>
      </c>
      <c r="E30" s="2" t="s">
        <v>20</v>
      </c>
      <c r="F30" s="3">
        <v>68</v>
      </c>
      <c r="G30" s="1">
        <v>163</v>
      </c>
      <c r="H30" s="4">
        <v>78</v>
      </c>
      <c r="I30" s="5">
        <v>130</v>
      </c>
      <c r="J30" s="5">
        <v>80</v>
      </c>
      <c r="K30" s="4">
        <v>20</v>
      </c>
      <c r="L30" s="1" t="s">
        <v>25</v>
      </c>
      <c r="M30" s="3">
        <v>9</v>
      </c>
      <c r="N30" s="1">
        <v>35</v>
      </c>
      <c r="O30" s="1">
        <v>2</v>
      </c>
      <c r="P30" s="1" t="s">
        <v>23</v>
      </c>
      <c r="Q30" s="1" t="s">
        <v>18</v>
      </c>
      <c r="R30" s="1" t="s">
        <v>24</v>
      </c>
      <c r="S30" s="12">
        <v>355276</v>
      </c>
      <c r="T30" s="12">
        <v>22</v>
      </c>
      <c r="U30" s="12">
        <v>9</v>
      </c>
      <c r="V30" s="12">
        <v>13</v>
      </c>
      <c r="W30" s="12" t="s">
        <v>47</v>
      </c>
      <c r="X30" s="14">
        <v>0</v>
      </c>
      <c r="Y30">
        <f t="shared" si="0"/>
        <v>25.59373706198954</v>
      </c>
      <c r="Z30">
        <f t="shared" si="1"/>
        <v>1</v>
      </c>
      <c r="AA30">
        <f t="shared" si="2"/>
        <v>-1376943.0124687748</v>
      </c>
      <c r="AB30">
        <f t="shared" si="3"/>
        <v>0</v>
      </c>
      <c r="AC30">
        <f t="shared" si="4"/>
        <v>1</v>
      </c>
      <c r="AD30">
        <f t="shared" si="5"/>
        <v>0</v>
      </c>
    </row>
    <row r="31" spans="1:30" ht="16">
      <c r="A31" s="13">
        <v>30</v>
      </c>
      <c r="B31" s="1">
        <v>61</v>
      </c>
      <c r="C31" s="1" t="s">
        <v>14</v>
      </c>
      <c r="D31" s="1" t="s">
        <v>15</v>
      </c>
      <c r="E31" s="2" t="s">
        <v>21</v>
      </c>
      <c r="F31" s="3">
        <v>60</v>
      </c>
      <c r="G31" s="1">
        <v>169</v>
      </c>
      <c r="H31" s="4">
        <v>60</v>
      </c>
      <c r="I31" s="5">
        <v>130</v>
      </c>
      <c r="J31" s="5">
        <v>70</v>
      </c>
      <c r="K31" s="4">
        <v>24</v>
      </c>
      <c r="L31" s="1"/>
      <c r="M31" s="3">
        <v>12.2</v>
      </c>
      <c r="N31" s="1">
        <v>18</v>
      </c>
      <c r="O31" s="1">
        <v>0.7</v>
      </c>
      <c r="P31" s="1" t="s">
        <v>23</v>
      </c>
      <c r="Q31" s="1" t="s">
        <v>18</v>
      </c>
      <c r="R31" s="1" t="s">
        <v>24</v>
      </c>
      <c r="S31" s="12">
        <v>229289</v>
      </c>
      <c r="T31" s="12">
        <v>12</v>
      </c>
      <c r="U31" s="12">
        <v>5</v>
      </c>
      <c r="V31" s="12">
        <v>7</v>
      </c>
      <c r="W31" s="12" t="s">
        <v>47</v>
      </c>
      <c r="X31" s="14">
        <v>0</v>
      </c>
      <c r="Y31">
        <f t="shared" si="0"/>
        <v>21.007667798746546</v>
      </c>
      <c r="Z31">
        <f t="shared" si="1"/>
        <v>0</v>
      </c>
      <c r="AA31">
        <f t="shared" si="2"/>
        <v>-1130730.2982696006</v>
      </c>
      <c r="AB31">
        <f t="shared" si="3"/>
        <v>0</v>
      </c>
      <c r="AC31">
        <f t="shared" si="4"/>
        <v>1</v>
      </c>
      <c r="AD31">
        <f t="shared" si="5"/>
        <v>0</v>
      </c>
    </row>
    <row r="32" spans="1:30" ht="16">
      <c r="A32" s="13">
        <v>31</v>
      </c>
      <c r="B32" s="1">
        <v>46</v>
      </c>
      <c r="C32" s="1" t="s">
        <v>14</v>
      </c>
      <c r="D32" s="1" t="s">
        <v>15</v>
      </c>
      <c r="E32" s="2" t="s">
        <v>20</v>
      </c>
      <c r="F32" s="3">
        <v>53</v>
      </c>
      <c r="G32" s="1">
        <v>159</v>
      </c>
      <c r="H32" s="4">
        <v>96</v>
      </c>
      <c r="I32" s="5">
        <v>140</v>
      </c>
      <c r="J32" s="5">
        <v>90</v>
      </c>
      <c r="K32" s="4">
        <v>20</v>
      </c>
      <c r="L32" s="1" t="s">
        <v>25</v>
      </c>
      <c r="M32" s="3">
        <v>15</v>
      </c>
      <c r="N32" s="1">
        <v>20</v>
      </c>
      <c r="O32" s="1">
        <v>1</v>
      </c>
      <c r="P32" s="1" t="s">
        <v>23</v>
      </c>
      <c r="Q32" s="1" t="s">
        <v>18</v>
      </c>
      <c r="R32" s="1" t="s">
        <v>24</v>
      </c>
      <c r="S32" s="12">
        <v>247473</v>
      </c>
      <c r="T32" s="12">
        <v>15</v>
      </c>
      <c r="U32" s="12">
        <v>4</v>
      </c>
      <c r="V32" s="12">
        <v>11</v>
      </c>
      <c r="W32" s="12" t="s">
        <v>47</v>
      </c>
      <c r="X32" s="14">
        <v>0</v>
      </c>
      <c r="Y32">
        <f t="shared" si="0"/>
        <v>20.964360587002094</v>
      </c>
      <c r="Z32">
        <f t="shared" si="1"/>
        <v>1</v>
      </c>
      <c r="AA32">
        <f t="shared" si="2"/>
        <v>-1128405.2600863657</v>
      </c>
      <c r="AB32">
        <f t="shared" si="3"/>
        <v>0</v>
      </c>
      <c r="AC32">
        <f t="shared" si="4"/>
        <v>1</v>
      </c>
      <c r="AD32">
        <f t="shared" si="5"/>
        <v>0</v>
      </c>
    </row>
    <row r="33" spans="1:30" ht="16">
      <c r="A33" s="13">
        <v>32</v>
      </c>
      <c r="B33" s="1">
        <v>56</v>
      </c>
      <c r="C33" s="1" t="s">
        <v>14</v>
      </c>
      <c r="D33" s="1" t="s">
        <v>15</v>
      </c>
      <c r="E33" s="2" t="s">
        <v>32</v>
      </c>
      <c r="F33" s="3">
        <v>61</v>
      </c>
      <c r="G33" s="1">
        <v>163</v>
      </c>
      <c r="H33" s="4">
        <v>73</v>
      </c>
      <c r="I33" s="5">
        <v>100</v>
      </c>
      <c r="J33" s="5">
        <v>60</v>
      </c>
      <c r="K33" s="4">
        <v>24</v>
      </c>
      <c r="L33" s="1" t="s">
        <v>25</v>
      </c>
      <c r="M33" s="3">
        <v>16.2</v>
      </c>
      <c r="N33" s="1">
        <v>28</v>
      </c>
      <c r="O33" s="1">
        <v>1</v>
      </c>
      <c r="P33" s="1" t="s">
        <v>23</v>
      </c>
      <c r="Q33" s="1" t="s">
        <v>18</v>
      </c>
      <c r="R33" s="1" t="s">
        <v>24</v>
      </c>
      <c r="S33" s="12">
        <v>395163</v>
      </c>
      <c r="T33" s="12">
        <v>15</v>
      </c>
      <c r="U33" s="12">
        <v>4</v>
      </c>
      <c r="V33" s="12">
        <v>11</v>
      </c>
      <c r="W33" s="12" t="s">
        <v>46</v>
      </c>
      <c r="X33" s="14">
        <v>39690</v>
      </c>
      <c r="Y33">
        <f t="shared" si="0"/>
        <v>22.959087658549439</v>
      </c>
      <c r="Z33">
        <f t="shared" si="1"/>
        <v>1</v>
      </c>
      <c r="AA33">
        <f t="shared" si="2"/>
        <v>-1235496.3523009098</v>
      </c>
      <c r="AB33">
        <f t="shared" si="3"/>
        <v>0</v>
      </c>
      <c r="AC33">
        <f t="shared" si="4"/>
        <v>1</v>
      </c>
      <c r="AD33">
        <f t="shared" si="5"/>
        <v>0</v>
      </c>
    </row>
    <row r="34" spans="1:30" ht="16">
      <c r="A34" s="13">
        <v>33</v>
      </c>
      <c r="B34" s="1">
        <v>61</v>
      </c>
      <c r="C34" s="1" t="s">
        <v>14</v>
      </c>
      <c r="D34" s="1" t="s">
        <v>15</v>
      </c>
      <c r="E34" s="2" t="s">
        <v>21</v>
      </c>
      <c r="F34" s="3">
        <v>65</v>
      </c>
      <c r="G34" s="1">
        <v>170</v>
      </c>
      <c r="H34" s="4">
        <v>76</v>
      </c>
      <c r="I34" s="5">
        <v>140</v>
      </c>
      <c r="J34" s="5">
        <v>80</v>
      </c>
      <c r="K34" s="4">
        <v>26</v>
      </c>
      <c r="L34" s="1" t="s">
        <v>25</v>
      </c>
      <c r="M34" s="3">
        <v>13.49</v>
      </c>
      <c r="N34" s="1">
        <v>66</v>
      </c>
      <c r="O34" s="1">
        <v>1.9</v>
      </c>
      <c r="P34" s="1" t="s">
        <v>17</v>
      </c>
      <c r="Q34" s="1" t="s">
        <v>18</v>
      </c>
      <c r="R34" s="1" t="s">
        <v>19</v>
      </c>
      <c r="S34" s="12">
        <v>418429</v>
      </c>
      <c r="T34" s="12">
        <v>12</v>
      </c>
      <c r="U34" s="12">
        <v>11</v>
      </c>
      <c r="V34" s="12">
        <v>1</v>
      </c>
      <c r="W34" s="12" t="s">
        <v>46</v>
      </c>
      <c r="X34" s="14">
        <v>38000</v>
      </c>
      <c r="Y34">
        <f t="shared" si="0"/>
        <v>22.491349480968861</v>
      </c>
      <c r="Z34">
        <f t="shared" si="1"/>
        <v>1</v>
      </c>
      <c r="AA34">
        <f t="shared" si="2"/>
        <v>-1210384.8505711579</v>
      </c>
      <c r="AB34">
        <f t="shared" si="3"/>
        <v>0</v>
      </c>
      <c r="AC34">
        <f t="shared" si="4"/>
        <v>1</v>
      </c>
      <c r="AD34">
        <f t="shared" si="5"/>
        <v>0</v>
      </c>
    </row>
    <row r="35" spans="1:30" ht="32">
      <c r="A35" s="13">
        <v>34</v>
      </c>
      <c r="B35" s="1">
        <v>7</v>
      </c>
      <c r="C35" s="1" t="s">
        <v>14</v>
      </c>
      <c r="D35" s="1" t="s">
        <v>28</v>
      </c>
      <c r="E35" s="2" t="s">
        <v>33</v>
      </c>
      <c r="F35" s="3">
        <v>7</v>
      </c>
      <c r="G35" s="1">
        <v>68</v>
      </c>
      <c r="H35" s="4">
        <v>155</v>
      </c>
      <c r="I35" s="5">
        <v>91</v>
      </c>
      <c r="J35" s="5">
        <v>45</v>
      </c>
      <c r="K35" s="4">
        <v>30</v>
      </c>
      <c r="L35" s="1"/>
      <c r="M35" s="3">
        <v>13</v>
      </c>
      <c r="N35" s="1">
        <v>16</v>
      </c>
      <c r="O35" s="1"/>
      <c r="P35" s="1" t="s">
        <v>23</v>
      </c>
      <c r="Q35" s="1" t="s">
        <v>18</v>
      </c>
      <c r="R35" s="1" t="s">
        <v>24</v>
      </c>
      <c r="S35" s="12">
        <v>359280</v>
      </c>
      <c r="T35" s="12">
        <v>22</v>
      </c>
      <c r="U35" s="12">
        <v>12</v>
      </c>
      <c r="V35" s="12">
        <v>10</v>
      </c>
      <c r="W35" s="12" t="s">
        <v>47</v>
      </c>
      <c r="X35" s="14">
        <v>0</v>
      </c>
      <c r="Y35">
        <f t="shared" si="0"/>
        <v>15.138408304498267</v>
      </c>
      <c r="Z35">
        <f t="shared" si="1"/>
        <v>0</v>
      </c>
      <c r="AA35">
        <f t="shared" si="2"/>
        <v>-815626.83439468697</v>
      </c>
      <c r="AB35">
        <f t="shared" si="3"/>
        <v>0</v>
      </c>
      <c r="AC35">
        <f t="shared" si="4"/>
        <v>1</v>
      </c>
      <c r="AD35">
        <f t="shared" si="5"/>
        <v>0</v>
      </c>
    </row>
    <row r="36" spans="1:30" ht="16">
      <c r="A36" s="13">
        <v>35</v>
      </c>
      <c r="B36" s="1">
        <v>70</v>
      </c>
      <c r="C36" s="1" t="s">
        <v>14</v>
      </c>
      <c r="D36" s="1" t="s">
        <v>15</v>
      </c>
      <c r="E36" s="2" t="s">
        <v>16</v>
      </c>
      <c r="F36" s="3">
        <v>60</v>
      </c>
      <c r="G36" s="1">
        <v>160</v>
      </c>
      <c r="H36" s="4">
        <v>43</v>
      </c>
      <c r="I36" s="5">
        <v>140</v>
      </c>
      <c r="J36" s="5">
        <v>60</v>
      </c>
      <c r="K36" s="4">
        <v>13</v>
      </c>
      <c r="L36" s="1" t="s">
        <v>25</v>
      </c>
      <c r="M36" s="3">
        <v>11.7</v>
      </c>
      <c r="N36" s="1"/>
      <c r="O36" s="1">
        <v>5.2</v>
      </c>
      <c r="P36" s="1" t="s">
        <v>17</v>
      </c>
      <c r="Q36" s="1" t="s">
        <v>34</v>
      </c>
      <c r="R36" s="1" t="s">
        <v>19</v>
      </c>
      <c r="S36" s="12">
        <v>349318</v>
      </c>
      <c r="T36" s="12">
        <v>11</v>
      </c>
      <c r="U36" s="12">
        <v>5</v>
      </c>
      <c r="V36" s="12">
        <v>6</v>
      </c>
      <c r="W36" s="12" t="s">
        <v>46</v>
      </c>
      <c r="X36" s="14">
        <v>56000</v>
      </c>
      <c r="Y36">
        <f t="shared" si="0"/>
        <v>23.437499999999996</v>
      </c>
      <c r="Z36">
        <f t="shared" si="1"/>
        <v>1</v>
      </c>
      <c r="AA36">
        <f t="shared" si="2"/>
        <v>-1261180.9188291591</v>
      </c>
      <c r="AB36">
        <f t="shared" si="3"/>
        <v>0</v>
      </c>
      <c r="AC36">
        <f t="shared" si="4"/>
        <v>1</v>
      </c>
      <c r="AD36">
        <f t="shared" si="5"/>
        <v>0</v>
      </c>
    </row>
    <row r="37" spans="1:30" ht="16">
      <c r="A37" s="13">
        <v>36</v>
      </c>
      <c r="B37" s="6">
        <v>0.83333333333333337</v>
      </c>
      <c r="C37" s="1" t="s">
        <v>14</v>
      </c>
      <c r="D37" s="1" t="s">
        <v>28</v>
      </c>
      <c r="E37" s="2" t="s">
        <v>16</v>
      </c>
      <c r="F37" s="3">
        <v>6</v>
      </c>
      <c r="G37" s="1">
        <v>68</v>
      </c>
      <c r="H37" s="4">
        <v>120</v>
      </c>
      <c r="I37" s="5"/>
      <c r="J37" s="5"/>
      <c r="K37" s="4">
        <v>22</v>
      </c>
      <c r="L37" s="1"/>
      <c r="M37" s="3">
        <v>10.4</v>
      </c>
      <c r="N37" s="1">
        <v>24</v>
      </c>
      <c r="O37" s="1">
        <v>0.3</v>
      </c>
      <c r="P37" s="1" t="s">
        <v>23</v>
      </c>
      <c r="Q37" s="1" t="s">
        <v>18</v>
      </c>
      <c r="R37" s="1" t="s">
        <v>24</v>
      </c>
      <c r="S37" s="12">
        <v>551809</v>
      </c>
      <c r="T37" s="12">
        <v>32</v>
      </c>
      <c r="U37" s="12">
        <v>30</v>
      </c>
      <c r="V37" s="12">
        <v>2</v>
      </c>
      <c r="W37" s="12" t="s">
        <v>47</v>
      </c>
      <c r="X37" s="14">
        <v>0</v>
      </c>
      <c r="Y37">
        <f t="shared" si="0"/>
        <v>12.9757785467128</v>
      </c>
      <c r="Z37">
        <f t="shared" si="1"/>
        <v>0</v>
      </c>
      <c r="AA37">
        <f t="shared" si="2"/>
        <v>-699521.53551925451</v>
      </c>
      <c r="AB37">
        <f t="shared" si="3"/>
        <v>0</v>
      </c>
      <c r="AC37">
        <f t="shared" si="4"/>
        <v>1</v>
      </c>
      <c r="AD37">
        <f t="shared" si="5"/>
        <v>0</v>
      </c>
    </row>
    <row r="38" spans="1:30" ht="16">
      <c r="A38" s="13">
        <v>37</v>
      </c>
      <c r="B38" s="6">
        <v>0.83333333333333337</v>
      </c>
      <c r="C38" s="1" t="s">
        <v>14</v>
      </c>
      <c r="D38" s="1" t="s">
        <v>15</v>
      </c>
      <c r="E38" s="2" t="s">
        <v>21</v>
      </c>
      <c r="F38" s="3">
        <v>78</v>
      </c>
      <c r="G38" s="1">
        <v>173</v>
      </c>
      <c r="H38" s="4">
        <v>82</v>
      </c>
      <c r="I38" s="5">
        <v>130</v>
      </c>
      <c r="J38" s="5">
        <v>80</v>
      </c>
      <c r="K38" s="4">
        <v>24</v>
      </c>
      <c r="L38" s="1" t="s">
        <v>22</v>
      </c>
      <c r="M38" s="3">
        <v>13</v>
      </c>
      <c r="N38" s="1">
        <v>82</v>
      </c>
      <c r="O38" s="1">
        <v>2</v>
      </c>
      <c r="P38" s="1" t="s">
        <v>23</v>
      </c>
      <c r="Q38" s="1" t="s">
        <v>18</v>
      </c>
      <c r="R38" s="1" t="s">
        <v>24</v>
      </c>
      <c r="S38" s="12">
        <v>293127</v>
      </c>
      <c r="T38" s="12">
        <v>12</v>
      </c>
      <c r="U38" s="12">
        <v>5</v>
      </c>
      <c r="V38" s="12">
        <v>7</v>
      </c>
      <c r="W38" s="12" t="s">
        <v>47</v>
      </c>
      <c r="X38" s="14">
        <v>0</v>
      </c>
      <c r="Y38">
        <f t="shared" si="0"/>
        <v>26.061679307694877</v>
      </c>
      <c r="Z38">
        <f t="shared" si="1"/>
        <v>1</v>
      </c>
      <c r="AA38">
        <f t="shared" si="2"/>
        <v>-1402065.4700223478</v>
      </c>
      <c r="AB38">
        <f t="shared" si="3"/>
        <v>0</v>
      </c>
      <c r="AC38">
        <f t="shared" si="4"/>
        <v>1</v>
      </c>
      <c r="AD38">
        <f t="shared" si="5"/>
        <v>0</v>
      </c>
    </row>
    <row r="39" spans="1:30" ht="16">
      <c r="A39" s="13">
        <v>38</v>
      </c>
      <c r="B39" s="1">
        <v>63</v>
      </c>
      <c r="C39" s="1" t="s">
        <v>26</v>
      </c>
      <c r="D39" s="1" t="s">
        <v>15</v>
      </c>
      <c r="E39" s="2" t="s">
        <v>16</v>
      </c>
      <c r="F39" s="3">
        <v>59</v>
      </c>
      <c r="G39" s="1">
        <v>162</v>
      </c>
      <c r="H39" s="4">
        <v>76</v>
      </c>
      <c r="I39" s="5">
        <v>150</v>
      </c>
      <c r="J39" s="5">
        <v>80</v>
      </c>
      <c r="K39" s="4">
        <v>15</v>
      </c>
      <c r="L39" s="1" t="s">
        <v>29</v>
      </c>
      <c r="M39" s="3">
        <v>12</v>
      </c>
      <c r="N39" s="1">
        <v>28</v>
      </c>
      <c r="O39" s="1">
        <v>1</v>
      </c>
      <c r="P39" s="1" t="s">
        <v>23</v>
      </c>
      <c r="Q39" s="1" t="s">
        <v>18</v>
      </c>
      <c r="R39" s="1" t="s">
        <v>24</v>
      </c>
      <c r="S39" s="12">
        <v>260036</v>
      </c>
      <c r="T39" s="12">
        <v>16</v>
      </c>
      <c r="U39" s="12">
        <v>5</v>
      </c>
      <c r="V39" s="12">
        <v>11</v>
      </c>
      <c r="W39" s="12" t="s">
        <v>47</v>
      </c>
      <c r="X39" s="14">
        <v>0</v>
      </c>
      <c r="Y39">
        <f t="shared" si="0"/>
        <v>22.481329065691202</v>
      </c>
      <c r="Z39">
        <f t="shared" si="1"/>
        <v>1</v>
      </c>
      <c r="AA39">
        <f t="shared" si="2"/>
        <v>-1209846.8836323046</v>
      </c>
      <c r="AB39">
        <f t="shared" si="3"/>
        <v>0</v>
      </c>
      <c r="AC39">
        <f t="shared" si="4"/>
        <v>1</v>
      </c>
      <c r="AD39">
        <f t="shared" si="5"/>
        <v>0</v>
      </c>
    </row>
    <row r="40" spans="1:30" ht="16">
      <c r="A40" s="13">
        <v>39</v>
      </c>
      <c r="B40" s="1">
        <v>55</v>
      </c>
      <c r="C40" s="1" t="s">
        <v>14</v>
      </c>
      <c r="D40" s="1" t="s">
        <v>15</v>
      </c>
      <c r="E40" s="2" t="s">
        <v>21</v>
      </c>
      <c r="F40" s="3">
        <v>76</v>
      </c>
      <c r="G40" s="1">
        <v>155</v>
      </c>
      <c r="H40" s="4">
        <v>72</v>
      </c>
      <c r="I40" s="5">
        <v>130</v>
      </c>
      <c r="J40" s="5">
        <v>80</v>
      </c>
      <c r="K40" s="4">
        <v>28</v>
      </c>
      <c r="L40" s="1" t="s">
        <v>30</v>
      </c>
      <c r="M40" s="3">
        <v>13</v>
      </c>
      <c r="N40" s="1">
        <v>15</v>
      </c>
      <c r="O40" s="1"/>
      <c r="P40" s="1" t="s">
        <v>23</v>
      </c>
      <c r="Q40" s="1" t="s">
        <v>18</v>
      </c>
      <c r="R40" s="1" t="s">
        <v>24</v>
      </c>
      <c r="S40" s="12">
        <v>163765</v>
      </c>
      <c r="T40" s="12">
        <v>10</v>
      </c>
      <c r="U40" s="12">
        <v>1</v>
      </c>
      <c r="V40" s="12">
        <v>9</v>
      </c>
      <c r="W40" s="12" t="s">
        <v>47</v>
      </c>
      <c r="X40" s="14">
        <v>0</v>
      </c>
      <c r="Y40">
        <f t="shared" si="0"/>
        <v>31.633714880332981</v>
      </c>
      <c r="Z40">
        <f t="shared" si="1"/>
        <v>1</v>
      </c>
      <c r="AA40">
        <f t="shared" si="2"/>
        <v>-1701211.8464081783</v>
      </c>
      <c r="AB40">
        <f t="shared" si="3"/>
        <v>0</v>
      </c>
      <c r="AC40">
        <f t="shared" si="4"/>
        <v>1</v>
      </c>
      <c r="AD40">
        <f t="shared" si="5"/>
        <v>0</v>
      </c>
    </row>
    <row r="41" spans="1:30" ht="16">
      <c r="A41" s="13">
        <v>40</v>
      </c>
      <c r="B41" s="1">
        <v>67</v>
      </c>
      <c r="C41" s="1" t="s">
        <v>14</v>
      </c>
      <c r="D41" s="1" t="s">
        <v>15</v>
      </c>
      <c r="E41" s="2"/>
      <c r="F41" s="3">
        <v>57</v>
      </c>
      <c r="G41" s="1">
        <v>167</v>
      </c>
      <c r="H41" s="4">
        <v>90</v>
      </c>
      <c r="I41" s="5">
        <v>120</v>
      </c>
      <c r="J41" s="5">
        <v>80</v>
      </c>
      <c r="K41" s="4">
        <v>24</v>
      </c>
      <c r="L41" s="1"/>
      <c r="M41" s="3">
        <v>15</v>
      </c>
      <c r="N41" s="1">
        <v>24</v>
      </c>
      <c r="O41" s="1">
        <v>1</v>
      </c>
      <c r="P41" s="1" t="s">
        <v>23</v>
      </c>
      <c r="Q41" s="1" t="s">
        <v>18</v>
      </c>
      <c r="R41" s="1" t="s">
        <v>24</v>
      </c>
      <c r="S41" s="12">
        <v>162364</v>
      </c>
      <c r="T41" s="12">
        <v>13</v>
      </c>
      <c r="U41" s="12">
        <v>4</v>
      </c>
      <c r="V41" s="12">
        <v>9</v>
      </c>
      <c r="W41" s="12" t="s">
        <v>47</v>
      </c>
      <c r="X41" s="14">
        <v>0</v>
      </c>
      <c r="Y41">
        <f t="shared" si="0"/>
        <v>20.43816558499767</v>
      </c>
      <c r="Z41">
        <f t="shared" si="1"/>
        <v>0</v>
      </c>
      <c r="AA41">
        <f t="shared" si="2"/>
        <v>-1100155.3815509651</v>
      </c>
      <c r="AB41">
        <f t="shared" si="3"/>
        <v>0</v>
      </c>
      <c r="AC41">
        <f t="shared" si="4"/>
        <v>1</v>
      </c>
      <c r="AD41">
        <f t="shared" si="5"/>
        <v>0</v>
      </c>
    </row>
    <row r="42" spans="1:30" ht="16">
      <c r="A42" s="13">
        <v>41</v>
      </c>
      <c r="B42" s="1">
        <v>62</v>
      </c>
      <c r="C42" s="1" t="s">
        <v>14</v>
      </c>
      <c r="D42" s="1" t="s">
        <v>15</v>
      </c>
      <c r="E42" s="2" t="s">
        <v>21</v>
      </c>
      <c r="F42" s="3">
        <v>72</v>
      </c>
      <c r="G42" s="1">
        <v>172</v>
      </c>
      <c r="H42" s="4">
        <v>63</v>
      </c>
      <c r="I42" s="5">
        <v>110</v>
      </c>
      <c r="J42" s="5">
        <v>70</v>
      </c>
      <c r="K42" s="4">
        <v>26</v>
      </c>
      <c r="L42" s="1"/>
      <c r="M42" s="3">
        <v>13</v>
      </c>
      <c r="N42" s="1">
        <v>17</v>
      </c>
      <c r="O42" s="1">
        <v>1</v>
      </c>
      <c r="P42" s="1" t="s">
        <v>23</v>
      </c>
      <c r="Q42" s="1" t="s">
        <v>18</v>
      </c>
      <c r="R42" s="1" t="s">
        <v>24</v>
      </c>
      <c r="S42" s="12">
        <v>144037.23000000001</v>
      </c>
      <c r="T42" s="12">
        <v>8</v>
      </c>
      <c r="U42" s="12">
        <v>1</v>
      </c>
      <c r="V42" s="12">
        <v>7</v>
      </c>
      <c r="W42" s="12" t="s">
        <v>47</v>
      </c>
      <c r="X42" s="14">
        <v>0</v>
      </c>
      <c r="Y42">
        <f t="shared" si="0"/>
        <v>24.337479718766904</v>
      </c>
      <c r="Z42">
        <f t="shared" si="1"/>
        <v>0</v>
      </c>
      <c r="AA42">
        <f t="shared" si="2"/>
        <v>-1309498.2111687688</v>
      </c>
      <c r="AB42">
        <f t="shared" si="3"/>
        <v>0</v>
      </c>
      <c r="AC42">
        <f t="shared" si="4"/>
        <v>1</v>
      </c>
      <c r="AD42">
        <f t="shared" si="5"/>
        <v>0</v>
      </c>
    </row>
    <row r="43" spans="1:30" ht="16">
      <c r="A43" s="13">
        <v>42</v>
      </c>
      <c r="B43" s="1">
        <v>69</v>
      </c>
      <c r="C43" s="1" t="s">
        <v>14</v>
      </c>
      <c r="D43" s="1" t="s">
        <v>15</v>
      </c>
      <c r="E43" s="2" t="s">
        <v>16</v>
      </c>
      <c r="F43" s="3">
        <v>73</v>
      </c>
      <c r="G43" s="1">
        <v>160</v>
      </c>
      <c r="H43" s="4">
        <v>67</v>
      </c>
      <c r="I43" s="5">
        <v>140</v>
      </c>
      <c r="J43" s="5">
        <v>80</v>
      </c>
      <c r="K43" s="4">
        <v>29</v>
      </c>
      <c r="L43" s="1" t="s">
        <v>29</v>
      </c>
      <c r="M43" s="3">
        <v>12</v>
      </c>
      <c r="N43" s="1">
        <v>27</v>
      </c>
      <c r="O43" s="1">
        <v>1</v>
      </c>
      <c r="P43" s="1" t="s">
        <v>17</v>
      </c>
      <c r="Q43" s="1" t="s">
        <v>18</v>
      </c>
      <c r="R43" s="1" t="s">
        <v>19</v>
      </c>
      <c r="S43" s="12">
        <v>183204</v>
      </c>
      <c r="T43" s="12">
        <v>13</v>
      </c>
      <c r="U43" s="12">
        <v>6</v>
      </c>
      <c r="V43" s="12">
        <v>7</v>
      </c>
      <c r="W43" s="12" t="s">
        <v>47</v>
      </c>
      <c r="X43" s="14">
        <v>0</v>
      </c>
      <c r="Y43">
        <f t="shared" si="0"/>
        <v>28.515624999999993</v>
      </c>
      <c r="Z43">
        <f t="shared" si="1"/>
        <v>1</v>
      </c>
      <c r="AA43">
        <f t="shared" si="2"/>
        <v>-1533810.6737510341</v>
      </c>
      <c r="AB43">
        <f t="shared" si="3"/>
        <v>0</v>
      </c>
      <c r="AC43">
        <f t="shared" si="4"/>
        <v>1</v>
      </c>
      <c r="AD43">
        <f t="shared" si="5"/>
        <v>0</v>
      </c>
    </row>
    <row r="44" spans="1:30" ht="32">
      <c r="A44" s="13">
        <v>43</v>
      </c>
      <c r="B44" s="1">
        <v>67</v>
      </c>
      <c r="C44" s="1" t="s">
        <v>26</v>
      </c>
      <c r="D44" s="1" t="s">
        <v>15</v>
      </c>
      <c r="E44" s="2" t="s">
        <v>33</v>
      </c>
      <c r="F44" s="3">
        <v>59</v>
      </c>
      <c r="G44" s="1">
        <v>138</v>
      </c>
      <c r="H44" s="4">
        <v>88</v>
      </c>
      <c r="I44" s="5">
        <v>160</v>
      </c>
      <c r="J44" s="5">
        <v>70</v>
      </c>
      <c r="K44" s="4">
        <v>28</v>
      </c>
      <c r="L44" s="1" t="s">
        <v>30</v>
      </c>
      <c r="M44" s="3">
        <v>10</v>
      </c>
      <c r="N44" s="1">
        <v>37</v>
      </c>
      <c r="O44" s="1">
        <v>1</v>
      </c>
      <c r="P44" s="1" t="s">
        <v>36</v>
      </c>
      <c r="Q44" s="1" t="s">
        <v>18</v>
      </c>
      <c r="R44" s="1" t="s">
        <v>24</v>
      </c>
      <c r="S44" s="12">
        <v>164962</v>
      </c>
      <c r="T44" s="12">
        <v>12</v>
      </c>
      <c r="U44" s="12">
        <v>2</v>
      </c>
      <c r="V44" s="12">
        <v>10</v>
      </c>
      <c r="W44" s="12" t="s">
        <v>47</v>
      </c>
      <c r="X44" s="14">
        <v>0</v>
      </c>
      <c r="Y44">
        <f t="shared" si="0"/>
        <v>30.980886368410005</v>
      </c>
      <c r="Z44">
        <f t="shared" si="1"/>
        <v>1</v>
      </c>
      <c r="AA44">
        <f t="shared" si="2"/>
        <v>-1666163.3832034378</v>
      </c>
      <c r="AB44">
        <f t="shared" si="3"/>
        <v>0</v>
      </c>
      <c r="AC44">
        <f t="shared" si="4"/>
        <v>1</v>
      </c>
      <c r="AD44">
        <f t="shared" si="5"/>
        <v>0</v>
      </c>
    </row>
    <row r="45" spans="1:30" ht="16">
      <c r="A45" s="13">
        <v>44</v>
      </c>
      <c r="B45" s="1">
        <v>50</v>
      </c>
      <c r="C45" s="1" t="s">
        <v>14</v>
      </c>
      <c r="D45" s="1" t="s">
        <v>15</v>
      </c>
      <c r="E45" s="2"/>
      <c r="F45" s="3">
        <v>65</v>
      </c>
      <c r="G45" s="1">
        <v>155</v>
      </c>
      <c r="H45" s="4">
        <v>59</v>
      </c>
      <c r="I45" s="5">
        <v>120</v>
      </c>
      <c r="J45" s="5">
        <v>70</v>
      </c>
      <c r="K45" s="4">
        <v>20</v>
      </c>
      <c r="L45" s="1"/>
      <c r="M45" s="3">
        <v>16</v>
      </c>
      <c r="N45" s="1">
        <v>26</v>
      </c>
      <c r="O45" s="1">
        <v>1</v>
      </c>
      <c r="P45" s="1" t="s">
        <v>17</v>
      </c>
      <c r="Q45" s="1" t="s">
        <v>18</v>
      </c>
      <c r="R45" s="1" t="s">
        <v>19</v>
      </c>
      <c r="S45" s="12">
        <v>178100</v>
      </c>
      <c r="T45" s="12">
        <v>14</v>
      </c>
      <c r="U45" s="12">
        <v>3</v>
      </c>
      <c r="V45" s="12">
        <v>11</v>
      </c>
      <c r="W45" s="12" t="s">
        <v>47</v>
      </c>
      <c r="X45" s="14">
        <v>0</v>
      </c>
      <c r="Y45">
        <f t="shared" si="0"/>
        <v>27.055150884495315</v>
      </c>
      <c r="Z45">
        <f t="shared" si="1"/>
        <v>0</v>
      </c>
      <c r="AA45">
        <f t="shared" si="2"/>
        <v>-1455402.0681771692</v>
      </c>
      <c r="AB45">
        <f t="shared" si="3"/>
        <v>0</v>
      </c>
      <c r="AC45">
        <f t="shared" si="4"/>
        <v>1</v>
      </c>
      <c r="AD45">
        <f t="shared" si="5"/>
        <v>0</v>
      </c>
    </row>
    <row r="46" spans="1:30" ht="32">
      <c r="A46" s="13">
        <v>45</v>
      </c>
      <c r="B46" s="1">
        <v>3</v>
      </c>
      <c r="C46" s="1" t="s">
        <v>14</v>
      </c>
      <c r="D46" s="1" t="s">
        <v>28</v>
      </c>
      <c r="E46" s="2" t="s">
        <v>33</v>
      </c>
      <c r="F46" s="3">
        <v>10</v>
      </c>
      <c r="G46" s="1">
        <v>85</v>
      </c>
      <c r="H46" s="4">
        <v>120</v>
      </c>
      <c r="I46" s="5">
        <v>88</v>
      </c>
      <c r="J46" s="5">
        <v>44</v>
      </c>
      <c r="K46" s="4">
        <v>24</v>
      </c>
      <c r="L46" s="1"/>
      <c r="M46" s="3">
        <v>8</v>
      </c>
      <c r="N46" s="1">
        <v>18</v>
      </c>
      <c r="O46" s="1"/>
      <c r="P46" s="1" t="s">
        <v>23</v>
      </c>
      <c r="Q46" s="1" t="s">
        <v>18</v>
      </c>
      <c r="R46" s="1" t="s">
        <v>24</v>
      </c>
      <c r="S46" s="12">
        <v>169726.43</v>
      </c>
      <c r="T46" s="12">
        <v>11</v>
      </c>
      <c r="U46" s="12">
        <v>2</v>
      </c>
      <c r="V46" s="12">
        <v>9</v>
      </c>
      <c r="W46" s="12" t="s">
        <v>47</v>
      </c>
      <c r="X46" s="14">
        <v>0</v>
      </c>
      <c r="Y46">
        <f t="shared" si="0"/>
        <v>13.84083044982699</v>
      </c>
      <c r="Z46">
        <f t="shared" si="1"/>
        <v>0</v>
      </c>
      <c r="AA46">
        <f t="shared" si="2"/>
        <v>-745963.65506942768</v>
      </c>
      <c r="AB46">
        <f t="shared" si="3"/>
        <v>0</v>
      </c>
      <c r="AC46">
        <f t="shared" si="4"/>
        <v>1</v>
      </c>
      <c r="AD46">
        <f t="shared" si="5"/>
        <v>0</v>
      </c>
    </row>
    <row r="47" spans="1:30" ht="16">
      <c r="A47" s="13">
        <v>46</v>
      </c>
      <c r="B47" s="1">
        <v>78</v>
      </c>
      <c r="C47" s="1" t="s">
        <v>14</v>
      </c>
      <c r="D47" s="1" t="s">
        <v>15</v>
      </c>
      <c r="E47" s="2"/>
      <c r="F47" s="3">
        <v>48</v>
      </c>
      <c r="G47" s="1">
        <v>158</v>
      </c>
      <c r="H47" s="4">
        <v>88</v>
      </c>
      <c r="I47" s="5">
        <v>120</v>
      </c>
      <c r="J47" s="5">
        <v>70</v>
      </c>
      <c r="K47" s="4">
        <v>20</v>
      </c>
      <c r="L47" s="1" t="s">
        <v>25</v>
      </c>
      <c r="M47" s="3">
        <v>12</v>
      </c>
      <c r="N47" s="1">
        <v>18</v>
      </c>
      <c r="O47" s="1">
        <v>1</v>
      </c>
      <c r="P47" s="1" t="s">
        <v>23</v>
      </c>
      <c r="Q47" s="1" t="s">
        <v>18</v>
      </c>
      <c r="R47" s="1" t="s">
        <v>24</v>
      </c>
      <c r="S47" s="12">
        <v>164719</v>
      </c>
      <c r="T47" s="12">
        <v>11</v>
      </c>
      <c r="U47" s="12">
        <v>4</v>
      </c>
      <c r="V47" s="12">
        <v>7</v>
      </c>
      <c r="W47" s="12" t="s">
        <v>47</v>
      </c>
      <c r="X47" s="14">
        <v>0</v>
      </c>
      <c r="Y47">
        <f t="shared" si="0"/>
        <v>19.227687870533565</v>
      </c>
      <c r="Z47">
        <f t="shared" si="1"/>
        <v>1</v>
      </c>
      <c r="AA47">
        <f t="shared" si="2"/>
        <v>-1035168.3553094409</v>
      </c>
      <c r="AB47">
        <f t="shared" si="3"/>
        <v>0</v>
      </c>
      <c r="AC47">
        <f t="shared" si="4"/>
        <v>1</v>
      </c>
      <c r="AD47">
        <f t="shared" si="5"/>
        <v>0</v>
      </c>
    </row>
    <row r="48" spans="1:30" ht="16">
      <c r="A48" s="13">
        <v>47</v>
      </c>
      <c r="B48" s="1">
        <v>39</v>
      </c>
      <c r="C48" s="1" t="s">
        <v>26</v>
      </c>
      <c r="D48" s="1" t="s">
        <v>15</v>
      </c>
      <c r="E48" s="2"/>
      <c r="F48" s="3">
        <v>77</v>
      </c>
      <c r="G48" s="1">
        <v>153</v>
      </c>
      <c r="H48" s="4">
        <v>86</v>
      </c>
      <c r="I48" s="5">
        <v>130</v>
      </c>
      <c r="J48" s="5">
        <v>80</v>
      </c>
      <c r="K48" s="4">
        <v>26</v>
      </c>
      <c r="L48" s="1"/>
      <c r="M48" s="3">
        <v>13</v>
      </c>
      <c r="N48" s="1">
        <v>21</v>
      </c>
      <c r="O48" s="1">
        <v>1</v>
      </c>
      <c r="P48" s="1" t="s">
        <v>23</v>
      </c>
      <c r="Q48" s="1" t="s">
        <v>18</v>
      </c>
      <c r="R48" s="1" t="s">
        <v>24</v>
      </c>
      <c r="S48" s="12">
        <v>133130</v>
      </c>
      <c r="T48" s="12">
        <v>8</v>
      </c>
      <c r="U48" s="12">
        <v>2</v>
      </c>
      <c r="V48" s="12">
        <v>6</v>
      </c>
      <c r="W48" s="12" t="s">
        <v>47</v>
      </c>
      <c r="X48" s="14">
        <v>0</v>
      </c>
      <c r="Y48">
        <f t="shared" si="0"/>
        <v>32.893331624588832</v>
      </c>
      <c r="Z48">
        <f t="shared" si="1"/>
        <v>0</v>
      </c>
      <c r="AA48">
        <f t="shared" si="2"/>
        <v>-1768837.0041744725</v>
      </c>
      <c r="AB48">
        <f t="shared" si="3"/>
        <v>0</v>
      </c>
      <c r="AC48">
        <f t="shared" si="4"/>
        <v>1</v>
      </c>
      <c r="AD48">
        <f t="shared" si="5"/>
        <v>0</v>
      </c>
    </row>
    <row r="49" spans="1:30" ht="16">
      <c r="A49" s="13">
        <v>48</v>
      </c>
      <c r="B49" s="1">
        <v>64</v>
      </c>
      <c r="C49" s="1" t="s">
        <v>14</v>
      </c>
      <c r="D49" s="1" t="s">
        <v>15</v>
      </c>
      <c r="E49" s="2"/>
      <c r="F49" s="3">
        <v>68</v>
      </c>
      <c r="G49" s="1">
        <v>162</v>
      </c>
      <c r="H49" s="4">
        <v>60</v>
      </c>
      <c r="I49" s="5">
        <v>130</v>
      </c>
      <c r="J49" s="5">
        <v>90</v>
      </c>
      <c r="K49" s="4">
        <v>24</v>
      </c>
      <c r="L49" s="1" t="s">
        <v>25</v>
      </c>
      <c r="M49" s="3">
        <v>14</v>
      </c>
      <c r="N49" s="1">
        <v>22</v>
      </c>
      <c r="O49" s="1">
        <v>1</v>
      </c>
      <c r="P49" s="1" t="s">
        <v>23</v>
      </c>
      <c r="Q49" s="1" t="s">
        <v>18</v>
      </c>
      <c r="R49" s="1" t="s">
        <v>24</v>
      </c>
      <c r="S49" s="12">
        <v>146308.6</v>
      </c>
      <c r="T49" s="12">
        <v>9</v>
      </c>
      <c r="U49" s="12">
        <v>2</v>
      </c>
      <c r="V49" s="12">
        <v>7</v>
      </c>
      <c r="W49" s="12" t="s">
        <v>47</v>
      </c>
      <c r="X49" s="14">
        <v>0</v>
      </c>
      <c r="Y49">
        <f t="shared" si="0"/>
        <v>25.910684346898332</v>
      </c>
      <c r="Z49">
        <f t="shared" si="1"/>
        <v>1</v>
      </c>
      <c r="AA49">
        <f t="shared" si="2"/>
        <v>-1393958.9899423183</v>
      </c>
      <c r="AB49">
        <f t="shared" si="3"/>
        <v>0</v>
      </c>
      <c r="AC49">
        <f t="shared" si="4"/>
        <v>1</v>
      </c>
      <c r="AD49">
        <f t="shared" si="5"/>
        <v>0</v>
      </c>
    </row>
    <row r="50" spans="1:30" ht="16">
      <c r="A50" s="13">
        <v>49</v>
      </c>
      <c r="B50" s="1">
        <v>53</v>
      </c>
      <c r="C50" s="1" t="s">
        <v>14</v>
      </c>
      <c r="D50" s="1" t="s">
        <v>15</v>
      </c>
      <c r="E50" s="2"/>
      <c r="F50" s="3">
        <v>55</v>
      </c>
      <c r="G50" s="1">
        <v>156</v>
      </c>
      <c r="H50" s="4">
        <v>80</v>
      </c>
      <c r="I50" s="5">
        <v>140</v>
      </c>
      <c r="J50" s="5">
        <v>80</v>
      </c>
      <c r="K50" s="4">
        <v>20</v>
      </c>
      <c r="L50" s="1" t="s">
        <v>29</v>
      </c>
      <c r="M50" s="3">
        <v>13</v>
      </c>
      <c r="N50" s="1">
        <v>20</v>
      </c>
      <c r="O50" s="1">
        <v>1</v>
      </c>
      <c r="P50" s="1" t="s">
        <v>23</v>
      </c>
      <c r="Q50" s="1" t="s">
        <v>18</v>
      </c>
      <c r="R50" s="1" t="s">
        <v>24</v>
      </c>
      <c r="S50" s="12">
        <v>134497.65</v>
      </c>
      <c r="T50" s="12">
        <v>8</v>
      </c>
      <c r="U50" s="12">
        <v>2</v>
      </c>
      <c r="V50" s="12">
        <v>6</v>
      </c>
      <c r="W50" s="12" t="s">
        <v>47</v>
      </c>
      <c r="X50" s="14">
        <v>0</v>
      </c>
      <c r="Y50">
        <f t="shared" si="0"/>
        <v>22.600262984878366</v>
      </c>
      <c r="Z50">
        <f t="shared" si="1"/>
        <v>1</v>
      </c>
      <c r="AA50">
        <f t="shared" si="2"/>
        <v>-1216232.0996795455</v>
      </c>
      <c r="AB50">
        <f t="shared" si="3"/>
        <v>0</v>
      </c>
      <c r="AC50">
        <f t="shared" si="4"/>
        <v>1</v>
      </c>
      <c r="AD50">
        <f t="shared" si="5"/>
        <v>0</v>
      </c>
    </row>
    <row r="51" spans="1:30" ht="16">
      <c r="A51" s="13">
        <v>50</v>
      </c>
      <c r="B51" s="1">
        <v>1</v>
      </c>
      <c r="C51" s="1" t="s">
        <v>14</v>
      </c>
      <c r="D51" s="1" t="s">
        <v>28</v>
      </c>
      <c r="E51" s="2" t="s">
        <v>37</v>
      </c>
      <c r="F51" s="3">
        <v>5</v>
      </c>
      <c r="G51" s="1">
        <v>66</v>
      </c>
      <c r="H51" s="4">
        <v>100</v>
      </c>
      <c r="I51" s="5">
        <v>100</v>
      </c>
      <c r="J51" s="5">
        <v>70</v>
      </c>
      <c r="K51" s="4">
        <v>24</v>
      </c>
      <c r="L51" s="1"/>
      <c r="M51" s="3">
        <v>10</v>
      </c>
      <c r="N51" s="1">
        <v>50</v>
      </c>
      <c r="O51" s="1"/>
      <c r="P51" s="1" t="s">
        <v>23</v>
      </c>
      <c r="Q51" s="1" t="s">
        <v>18</v>
      </c>
      <c r="R51" s="1" t="s">
        <v>24</v>
      </c>
      <c r="S51" s="12">
        <v>206500.95</v>
      </c>
      <c r="T51" s="12">
        <v>15</v>
      </c>
      <c r="U51" s="12">
        <v>6</v>
      </c>
      <c r="V51" s="12">
        <v>9</v>
      </c>
      <c r="W51" s="12" t="s">
        <v>47</v>
      </c>
      <c r="X51" s="14">
        <v>0</v>
      </c>
      <c r="Y51">
        <f t="shared" si="0"/>
        <v>11.478420569329659</v>
      </c>
      <c r="Z51">
        <f t="shared" si="1"/>
        <v>0</v>
      </c>
      <c r="AA51">
        <f t="shared" si="2"/>
        <v>-619132.74272579618</v>
      </c>
      <c r="AB51">
        <f t="shared" si="3"/>
        <v>0</v>
      </c>
      <c r="AC51">
        <f t="shared" si="4"/>
        <v>1</v>
      </c>
      <c r="AD51">
        <f t="shared" si="5"/>
        <v>0</v>
      </c>
    </row>
    <row r="52" spans="1:30" ht="16">
      <c r="A52" s="13">
        <v>51</v>
      </c>
      <c r="B52" s="1">
        <v>55</v>
      </c>
      <c r="C52" s="1" t="s">
        <v>14</v>
      </c>
      <c r="D52" s="1" t="s">
        <v>15</v>
      </c>
      <c r="E52" s="2"/>
      <c r="F52" s="3">
        <v>78</v>
      </c>
      <c r="G52" s="1">
        <v>163</v>
      </c>
      <c r="H52" s="4">
        <v>100</v>
      </c>
      <c r="I52" s="5">
        <v>140</v>
      </c>
      <c r="J52" s="5">
        <v>90</v>
      </c>
      <c r="K52" s="4">
        <v>22</v>
      </c>
      <c r="L52" s="1"/>
      <c r="M52" s="3">
        <v>15</v>
      </c>
      <c r="N52" s="1">
        <v>24</v>
      </c>
      <c r="O52" s="1">
        <v>1</v>
      </c>
      <c r="P52" s="1" t="s">
        <v>23</v>
      </c>
      <c r="Q52" s="1" t="s">
        <v>18</v>
      </c>
      <c r="R52" s="1" t="s">
        <v>24</v>
      </c>
      <c r="S52" s="12">
        <v>120131</v>
      </c>
      <c r="T52" s="12">
        <v>8</v>
      </c>
      <c r="U52" s="12">
        <v>1</v>
      </c>
      <c r="V52" s="12">
        <v>7</v>
      </c>
      <c r="W52" s="12" t="s">
        <v>47</v>
      </c>
      <c r="X52" s="14">
        <v>0</v>
      </c>
      <c r="Y52">
        <f t="shared" si="0"/>
        <v>29.357521924046825</v>
      </c>
      <c r="Z52">
        <f t="shared" si="1"/>
        <v>0</v>
      </c>
      <c r="AA52">
        <f t="shared" si="2"/>
        <v>-1579009.6698514388</v>
      </c>
      <c r="AB52">
        <f t="shared" si="3"/>
        <v>0</v>
      </c>
      <c r="AC52">
        <f t="shared" si="4"/>
        <v>1</v>
      </c>
      <c r="AD52">
        <f t="shared" si="5"/>
        <v>0</v>
      </c>
    </row>
    <row r="53" spans="1:30" ht="16">
      <c r="A53" s="13">
        <v>52</v>
      </c>
      <c r="B53" s="1">
        <v>56</v>
      </c>
      <c r="C53" s="1" t="s">
        <v>14</v>
      </c>
      <c r="D53" s="1" t="s">
        <v>15</v>
      </c>
      <c r="E53" s="2"/>
      <c r="F53" s="3">
        <v>56</v>
      </c>
      <c r="G53" s="1">
        <v>162</v>
      </c>
      <c r="H53" s="4">
        <v>82</v>
      </c>
      <c r="I53" s="5">
        <v>150</v>
      </c>
      <c r="J53" s="5">
        <v>80</v>
      </c>
      <c r="K53" s="4">
        <v>24</v>
      </c>
      <c r="L53" s="1" t="s">
        <v>30</v>
      </c>
      <c r="M53" s="3">
        <v>10</v>
      </c>
      <c r="N53" s="1">
        <v>42</v>
      </c>
      <c r="O53" s="1">
        <v>3</v>
      </c>
      <c r="P53" s="1" t="s">
        <v>36</v>
      </c>
      <c r="Q53" s="1" t="s">
        <v>18</v>
      </c>
      <c r="R53" s="1" t="s">
        <v>24</v>
      </c>
      <c r="S53" s="12">
        <v>176340.75</v>
      </c>
      <c r="T53" s="12">
        <v>14</v>
      </c>
      <c r="U53" s="12">
        <v>2</v>
      </c>
      <c r="V53" s="12">
        <v>12</v>
      </c>
      <c r="W53" s="12" t="s">
        <v>47</v>
      </c>
      <c r="X53" s="14">
        <v>0</v>
      </c>
      <c r="Y53">
        <f t="shared" si="0"/>
        <v>21.338210638622158</v>
      </c>
      <c r="Z53">
        <f t="shared" si="1"/>
        <v>1</v>
      </c>
      <c r="AA53">
        <f t="shared" si="2"/>
        <v>-1148476.1815289669</v>
      </c>
      <c r="AB53">
        <f t="shared" si="3"/>
        <v>0</v>
      </c>
      <c r="AC53">
        <f t="shared" si="4"/>
        <v>1</v>
      </c>
      <c r="AD53">
        <f t="shared" si="5"/>
        <v>0</v>
      </c>
    </row>
    <row r="54" spans="1:30" ht="16">
      <c r="A54" s="13">
        <v>53</v>
      </c>
      <c r="B54" s="1">
        <v>71</v>
      </c>
      <c r="C54" s="1" t="s">
        <v>14</v>
      </c>
      <c r="D54" s="1" t="s">
        <v>15</v>
      </c>
      <c r="E54" s="2" t="s">
        <v>20</v>
      </c>
      <c r="F54" s="3">
        <v>56</v>
      </c>
      <c r="G54" s="1">
        <v>160</v>
      </c>
      <c r="H54" s="4">
        <v>72</v>
      </c>
      <c r="I54" s="5">
        <v>130</v>
      </c>
      <c r="J54" s="5">
        <v>70</v>
      </c>
      <c r="K54" s="4">
        <v>20</v>
      </c>
      <c r="L54" s="1" t="s">
        <v>25</v>
      </c>
      <c r="M54" s="3">
        <v>13</v>
      </c>
      <c r="N54" s="1">
        <v>24</v>
      </c>
      <c r="O54" s="1">
        <v>1</v>
      </c>
      <c r="P54" s="1" t="s">
        <v>23</v>
      </c>
      <c r="Q54" s="1" t="s">
        <v>18</v>
      </c>
      <c r="R54" s="1" t="s">
        <v>24</v>
      </c>
      <c r="S54" s="12">
        <v>138923</v>
      </c>
      <c r="T54" s="12">
        <v>9</v>
      </c>
      <c r="U54" s="12">
        <v>2</v>
      </c>
      <c r="V54" s="12">
        <v>7</v>
      </c>
      <c r="W54" s="12" t="s">
        <v>47</v>
      </c>
      <c r="X54" s="14">
        <v>0</v>
      </c>
      <c r="Y54">
        <f t="shared" si="0"/>
        <v>21.874999999999996</v>
      </c>
      <c r="Z54">
        <f t="shared" si="1"/>
        <v>1</v>
      </c>
      <c r="AA54">
        <f t="shared" si="2"/>
        <v>-1177294.8403916592</v>
      </c>
      <c r="AB54">
        <f t="shared" si="3"/>
        <v>0</v>
      </c>
      <c r="AC54">
        <f t="shared" si="4"/>
        <v>1</v>
      </c>
      <c r="AD54">
        <f t="shared" si="5"/>
        <v>0</v>
      </c>
    </row>
    <row r="55" spans="1:30" ht="16">
      <c r="A55" s="13">
        <v>54</v>
      </c>
      <c r="B55" s="1">
        <v>48</v>
      </c>
      <c r="C55" s="1" t="s">
        <v>14</v>
      </c>
      <c r="D55" s="1" t="s">
        <v>15</v>
      </c>
      <c r="E55" s="2"/>
      <c r="F55" s="3">
        <v>64</v>
      </c>
      <c r="G55" s="1">
        <v>158</v>
      </c>
      <c r="H55" s="4">
        <v>74</v>
      </c>
      <c r="I55" s="5">
        <v>120</v>
      </c>
      <c r="J55" s="5">
        <v>70</v>
      </c>
      <c r="K55" s="4">
        <v>22</v>
      </c>
      <c r="L55" s="1" t="s">
        <v>30</v>
      </c>
      <c r="M55" s="3">
        <v>12</v>
      </c>
      <c r="N55" s="1">
        <v>28</v>
      </c>
      <c r="O55" s="1">
        <v>1</v>
      </c>
      <c r="P55" s="1" t="s">
        <v>23</v>
      </c>
      <c r="Q55" s="1" t="s">
        <v>18</v>
      </c>
      <c r="R55" s="1" t="s">
        <v>24</v>
      </c>
      <c r="S55" s="12">
        <v>162957.32</v>
      </c>
      <c r="T55" s="12">
        <v>9</v>
      </c>
      <c r="U55" s="12">
        <v>2</v>
      </c>
      <c r="V55" s="12">
        <v>7</v>
      </c>
      <c r="W55" s="12" t="s">
        <v>47</v>
      </c>
      <c r="X55" s="14">
        <v>0</v>
      </c>
      <c r="Y55">
        <f t="shared" si="0"/>
        <v>25.63691716071142</v>
      </c>
      <c r="Z55">
        <f t="shared" si="1"/>
        <v>1</v>
      </c>
      <c r="AA55">
        <f t="shared" si="2"/>
        <v>-1379261.2263237012</v>
      </c>
      <c r="AB55">
        <f t="shared" si="3"/>
        <v>0</v>
      </c>
      <c r="AC55">
        <f t="shared" si="4"/>
        <v>1</v>
      </c>
      <c r="AD55">
        <f t="shared" si="5"/>
        <v>0</v>
      </c>
    </row>
    <row r="56" spans="1:30" ht="16">
      <c r="A56" s="13">
        <v>55</v>
      </c>
      <c r="B56" s="1">
        <v>53</v>
      </c>
      <c r="C56" s="1" t="s">
        <v>14</v>
      </c>
      <c r="D56" s="1" t="s">
        <v>15</v>
      </c>
      <c r="E56" s="2"/>
      <c r="F56" s="3">
        <v>59</v>
      </c>
      <c r="G56" s="1">
        <v>159</v>
      </c>
      <c r="H56" s="4">
        <v>68</v>
      </c>
      <c r="I56" s="5">
        <v>130</v>
      </c>
      <c r="J56" s="5">
        <v>80</v>
      </c>
      <c r="K56" s="4">
        <v>16</v>
      </c>
      <c r="L56" s="1" t="s">
        <v>29</v>
      </c>
      <c r="M56" s="3">
        <v>14</v>
      </c>
      <c r="N56" s="1">
        <v>19</v>
      </c>
      <c r="O56" s="1">
        <v>1</v>
      </c>
      <c r="P56" s="1" t="s">
        <v>23</v>
      </c>
      <c r="Q56" s="1" t="s">
        <v>18</v>
      </c>
      <c r="R56" s="1" t="s">
        <v>24</v>
      </c>
      <c r="S56" s="12">
        <v>133009</v>
      </c>
      <c r="T56" s="12">
        <v>9</v>
      </c>
      <c r="U56" s="12">
        <v>2</v>
      </c>
      <c r="V56" s="12">
        <v>7</v>
      </c>
      <c r="W56" s="12" t="s">
        <v>47</v>
      </c>
      <c r="X56" s="14">
        <v>0</v>
      </c>
      <c r="Y56">
        <f t="shared" si="0"/>
        <v>23.337684427040067</v>
      </c>
      <c r="Z56">
        <f t="shared" si="1"/>
        <v>1</v>
      </c>
      <c r="AA56">
        <f t="shared" si="2"/>
        <v>-1255822.1111602949</v>
      </c>
      <c r="AB56">
        <f t="shared" si="3"/>
        <v>0</v>
      </c>
      <c r="AC56">
        <f t="shared" si="4"/>
        <v>1</v>
      </c>
      <c r="AD56">
        <f t="shared" si="5"/>
        <v>0</v>
      </c>
    </row>
    <row r="57" spans="1:30" ht="16">
      <c r="A57" s="13">
        <v>56</v>
      </c>
      <c r="B57" s="1">
        <v>69</v>
      </c>
      <c r="C57" s="1" t="s">
        <v>14</v>
      </c>
      <c r="D57" s="1" t="s">
        <v>15</v>
      </c>
      <c r="E57" s="2"/>
      <c r="F57" s="3">
        <v>56</v>
      </c>
      <c r="G57" s="1">
        <v>166</v>
      </c>
      <c r="H57" s="4">
        <v>84</v>
      </c>
      <c r="I57" s="5">
        <v>120</v>
      </c>
      <c r="J57" s="5">
        <v>70</v>
      </c>
      <c r="K57" s="4">
        <v>24</v>
      </c>
      <c r="L57" s="1" t="s">
        <v>38</v>
      </c>
      <c r="M57" s="3">
        <v>8</v>
      </c>
      <c r="N57" s="1">
        <v>16</v>
      </c>
      <c r="O57" s="1">
        <v>1</v>
      </c>
      <c r="P57" s="1" t="s">
        <v>23</v>
      </c>
      <c r="Q57" s="1" t="s">
        <v>18</v>
      </c>
      <c r="R57" s="1" t="s">
        <v>24</v>
      </c>
      <c r="S57" s="12">
        <v>163483</v>
      </c>
      <c r="T57" s="12">
        <v>9</v>
      </c>
      <c r="U57" s="12">
        <v>2</v>
      </c>
      <c r="V57" s="12">
        <v>7</v>
      </c>
      <c r="W57" s="12" t="s">
        <v>47</v>
      </c>
      <c r="X57" s="14">
        <v>0</v>
      </c>
      <c r="Y57">
        <f t="shared" si="0"/>
        <v>20.322252866889244</v>
      </c>
      <c r="Z57">
        <f t="shared" si="1"/>
        <v>1</v>
      </c>
      <c r="AA57">
        <f t="shared" si="2"/>
        <v>-1093932.3649985509</v>
      </c>
      <c r="AB57">
        <f t="shared" si="3"/>
        <v>0</v>
      </c>
      <c r="AC57">
        <f t="shared" si="4"/>
        <v>1</v>
      </c>
      <c r="AD57">
        <f t="shared" si="5"/>
        <v>0</v>
      </c>
    </row>
    <row r="58" spans="1:30" ht="16">
      <c r="A58" s="13">
        <v>57</v>
      </c>
      <c r="B58" s="1">
        <v>25</v>
      </c>
      <c r="C58" s="1" t="s">
        <v>14</v>
      </c>
      <c r="D58" s="1" t="s">
        <v>15</v>
      </c>
      <c r="E58" s="2" t="s">
        <v>16</v>
      </c>
      <c r="F58" s="3">
        <v>47</v>
      </c>
      <c r="G58" s="1">
        <v>170</v>
      </c>
      <c r="H58" s="4">
        <v>78</v>
      </c>
      <c r="I58" s="5">
        <v>130</v>
      </c>
      <c r="J58" s="5">
        <v>90</v>
      </c>
      <c r="K58" s="4">
        <v>24</v>
      </c>
      <c r="L58" s="1"/>
      <c r="M58" s="3">
        <v>16</v>
      </c>
      <c r="N58" s="1">
        <v>17</v>
      </c>
      <c r="O58" s="1">
        <v>1</v>
      </c>
      <c r="P58" s="1" t="s">
        <v>23</v>
      </c>
      <c r="Q58" s="1" t="s">
        <v>18</v>
      </c>
      <c r="R58" s="1" t="s">
        <v>24</v>
      </c>
      <c r="S58" s="12">
        <v>131837</v>
      </c>
      <c r="T58" s="12">
        <v>7</v>
      </c>
      <c r="U58" s="12">
        <v>1</v>
      </c>
      <c r="V58" s="12">
        <v>6</v>
      </c>
      <c r="W58" s="12" t="s">
        <v>47</v>
      </c>
      <c r="X58" s="14">
        <v>0</v>
      </c>
      <c r="Y58">
        <f t="shared" si="0"/>
        <v>16.262975778546714</v>
      </c>
      <c r="Z58">
        <f t="shared" si="1"/>
        <v>0</v>
      </c>
      <c r="AA58">
        <f t="shared" si="2"/>
        <v>-876001.58980991214</v>
      </c>
      <c r="AB58">
        <f t="shared" si="3"/>
        <v>0</v>
      </c>
      <c r="AC58">
        <f t="shared" si="4"/>
        <v>1</v>
      </c>
      <c r="AD58">
        <f t="shared" si="5"/>
        <v>0</v>
      </c>
    </row>
    <row r="59" spans="1:30" ht="16">
      <c r="A59" s="13">
        <v>58</v>
      </c>
      <c r="B59" s="1">
        <v>10</v>
      </c>
      <c r="C59" s="1" t="s">
        <v>14</v>
      </c>
      <c r="D59" s="1" t="s">
        <v>28</v>
      </c>
      <c r="E59" s="2"/>
      <c r="F59" s="3">
        <v>6</v>
      </c>
      <c r="G59" s="1">
        <v>64</v>
      </c>
      <c r="H59" s="4">
        <v>96</v>
      </c>
      <c r="I59" s="5">
        <v>87</v>
      </c>
      <c r="J59" s="5">
        <v>57</v>
      </c>
      <c r="K59" s="4">
        <v>26</v>
      </c>
      <c r="L59" s="1" t="s">
        <v>39</v>
      </c>
      <c r="M59" s="3">
        <v>12</v>
      </c>
      <c r="N59" s="1">
        <v>67</v>
      </c>
      <c r="O59" s="1">
        <v>1</v>
      </c>
      <c r="P59" s="1" t="s">
        <v>23</v>
      </c>
      <c r="Q59" s="1" t="s">
        <v>18</v>
      </c>
      <c r="R59" s="1" t="s">
        <v>24</v>
      </c>
      <c r="S59" s="12">
        <v>163372</v>
      </c>
      <c r="T59" s="12">
        <v>13</v>
      </c>
      <c r="U59" s="12">
        <v>3</v>
      </c>
      <c r="V59" s="12">
        <v>10</v>
      </c>
      <c r="W59" s="12" t="s">
        <v>47</v>
      </c>
      <c r="X59" s="14">
        <v>0</v>
      </c>
      <c r="Y59">
        <f t="shared" si="0"/>
        <v>14.6484375</v>
      </c>
      <c r="Z59">
        <f t="shared" si="1"/>
        <v>1</v>
      </c>
      <c r="AA59">
        <f t="shared" si="2"/>
        <v>-789321.72761822201</v>
      </c>
      <c r="AB59">
        <f t="shared" si="3"/>
        <v>0</v>
      </c>
      <c r="AC59">
        <f t="shared" si="4"/>
        <v>1</v>
      </c>
      <c r="AD59">
        <f t="shared" si="5"/>
        <v>0</v>
      </c>
    </row>
    <row r="60" spans="1:30" ht="16">
      <c r="A60" s="13">
        <v>59</v>
      </c>
      <c r="B60" s="1">
        <v>12</v>
      </c>
      <c r="C60" s="1" t="s">
        <v>26</v>
      </c>
      <c r="D60" s="1" t="s">
        <v>28</v>
      </c>
      <c r="E60" s="2"/>
      <c r="F60" s="3">
        <v>32</v>
      </c>
      <c r="G60" s="1">
        <v>149</v>
      </c>
      <c r="H60" s="4">
        <v>82</v>
      </c>
      <c r="I60" s="5">
        <v>100</v>
      </c>
      <c r="J60" s="5">
        <v>50</v>
      </c>
      <c r="K60" s="4">
        <v>24</v>
      </c>
      <c r="L60" s="1"/>
      <c r="M60" s="3">
        <v>9</v>
      </c>
      <c r="N60" s="1">
        <v>15</v>
      </c>
      <c r="O60" s="1"/>
      <c r="P60" s="1" t="s">
        <v>23</v>
      </c>
      <c r="Q60" s="1" t="s">
        <v>18</v>
      </c>
      <c r="R60" s="1" t="s">
        <v>24</v>
      </c>
      <c r="S60" s="12">
        <v>128104.37</v>
      </c>
      <c r="T60" s="12">
        <v>6</v>
      </c>
      <c r="U60" s="12">
        <v>2</v>
      </c>
      <c r="V60" s="12">
        <v>4</v>
      </c>
      <c r="W60" s="12" t="s">
        <v>47</v>
      </c>
      <c r="X60" s="14">
        <v>0</v>
      </c>
      <c r="Y60">
        <f t="shared" si="0"/>
        <v>14.413765145714157</v>
      </c>
      <c r="Z60">
        <f t="shared" si="1"/>
        <v>0</v>
      </c>
      <c r="AA60">
        <f t="shared" si="2"/>
        <v>-776722.85176623159</v>
      </c>
      <c r="AB60">
        <f t="shared" si="3"/>
        <v>0</v>
      </c>
      <c r="AC60">
        <f t="shared" si="4"/>
        <v>1</v>
      </c>
      <c r="AD60">
        <f t="shared" si="5"/>
        <v>0</v>
      </c>
    </row>
    <row r="61" spans="1:30" ht="16">
      <c r="A61" s="13">
        <v>60</v>
      </c>
      <c r="B61" s="1">
        <v>10</v>
      </c>
      <c r="C61" s="1" t="s">
        <v>26</v>
      </c>
      <c r="D61" s="1" t="s">
        <v>28</v>
      </c>
      <c r="E61" s="2"/>
      <c r="F61" s="3">
        <v>23</v>
      </c>
      <c r="G61" s="1">
        <v>137</v>
      </c>
      <c r="H61" s="4">
        <v>90</v>
      </c>
      <c r="I61" s="5">
        <v>90</v>
      </c>
      <c r="J61" s="5">
        <v>60</v>
      </c>
      <c r="K61" s="4">
        <v>22</v>
      </c>
      <c r="L61" s="1"/>
      <c r="M61" s="3">
        <v>11</v>
      </c>
      <c r="N61" s="1">
        <v>18</v>
      </c>
      <c r="O61" s="1"/>
      <c r="P61" s="1" t="s">
        <v>23</v>
      </c>
      <c r="Q61" s="1" t="s">
        <v>18</v>
      </c>
      <c r="R61" s="1" t="s">
        <v>24</v>
      </c>
      <c r="S61" s="12">
        <v>115908</v>
      </c>
      <c r="T61" s="12">
        <v>9</v>
      </c>
      <c r="U61" s="12">
        <v>1</v>
      </c>
      <c r="V61" s="12">
        <v>8</v>
      </c>
      <c r="W61" s="12" t="s">
        <v>47</v>
      </c>
      <c r="X61" s="14">
        <v>0</v>
      </c>
      <c r="Y61">
        <f t="shared" si="0"/>
        <v>12.254249027651978</v>
      </c>
      <c r="Z61">
        <f t="shared" si="1"/>
        <v>0</v>
      </c>
      <c r="AA61">
        <f t="shared" si="2"/>
        <v>-660784.7151474735</v>
      </c>
      <c r="AB61">
        <f t="shared" si="3"/>
        <v>0</v>
      </c>
      <c r="AC61">
        <f t="shared" si="4"/>
        <v>1</v>
      </c>
      <c r="AD61">
        <f t="shared" si="5"/>
        <v>0</v>
      </c>
    </row>
    <row r="62" spans="1:30" ht="16">
      <c r="A62" s="13">
        <v>61</v>
      </c>
      <c r="B62" s="1">
        <v>14</v>
      </c>
      <c r="C62" s="1" t="s">
        <v>26</v>
      </c>
      <c r="D62" s="1" t="s">
        <v>28</v>
      </c>
      <c r="E62" s="2"/>
      <c r="F62" s="3">
        <v>49</v>
      </c>
      <c r="G62" s="1">
        <v>149</v>
      </c>
      <c r="H62" s="4">
        <v>111</v>
      </c>
      <c r="I62" s="5">
        <v>100</v>
      </c>
      <c r="J62" s="5">
        <v>80</v>
      </c>
      <c r="K62" s="4">
        <v>26</v>
      </c>
      <c r="L62" s="1"/>
      <c r="M62" s="3">
        <v>12</v>
      </c>
      <c r="N62" s="1">
        <v>33</v>
      </c>
      <c r="O62" s="1"/>
      <c r="P62" s="1" t="s">
        <v>23</v>
      </c>
      <c r="Q62" s="1" t="s">
        <v>18</v>
      </c>
      <c r="R62" s="1" t="s">
        <v>24</v>
      </c>
      <c r="S62" s="12">
        <v>129474.64</v>
      </c>
      <c r="T62" s="12">
        <v>7</v>
      </c>
      <c r="U62" s="12">
        <v>3</v>
      </c>
      <c r="V62" s="12">
        <v>4</v>
      </c>
      <c r="W62" s="12" t="s">
        <v>47</v>
      </c>
      <c r="X62" s="14">
        <v>0</v>
      </c>
      <c r="Y62">
        <f t="shared" si="0"/>
        <v>22.071077879374805</v>
      </c>
      <c r="Z62">
        <f t="shared" si="1"/>
        <v>0</v>
      </c>
      <c r="AA62">
        <f t="shared" si="2"/>
        <v>-1187821.6911878793</v>
      </c>
      <c r="AB62">
        <f t="shared" si="3"/>
        <v>0</v>
      </c>
      <c r="AC62">
        <f t="shared" si="4"/>
        <v>1</v>
      </c>
      <c r="AD62">
        <f t="shared" si="5"/>
        <v>0</v>
      </c>
    </row>
    <row r="63" spans="1:30" ht="16">
      <c r="A63" s="13">
        <v>62</v>
      </c>
      <c r="B63" s="1">
        <v>7</v>
      </c>
      <c r="C63" s="1" t="s">
        <v>14</v>
      </c>
      <c r="D63" s="1" t="s">
        <v>28</v>
      </c>
      <c r="E63" s="2"/>
      <c r="F63" s="3">
        <v>19</v>
      </c>
      <c r="G63" s="1">
        <v>107</v>
      </c>
      <c r="H63" s="4">
        <v>100</v>
      </c>
      <c r="I63" s="5">
        <v>103</v>
      </c>
      <c r="J63" s="5">
        <v>76</v>
      </c>
      <c r="K63" s="4">
        <v>26</v>
      </c>
      <c r="L63" s="1"/>
      <c r="M63" s="3">
        <v>14</v>
      </c>
      <c r="N63" s="1">
        <v>17</v>
      </c>
      <c r="O63" s="1"/>
      <c r="P63" s="1" t="s">
        <v>23</v>
      </c>
      <c r="Q63" s="1" t="s">
        <v>18</v>
      </c>
      <c r="R63" s="1" t="s">
        <v>24</v>
      </c>
      <c r="S63" s="12">
        <v>152184</v>
      </c>
      <c r="T63" s="12">
        <v>10</v>
      </c>
      <c r="U63" s="12">
        <v>2</v>
      </c>
      <c r="V63" s="12">
        <v>8</v>
      </c>
      <c r="W63" s="12" t="s">
        <v>47</v>
      </c>
      <c r="X63" s="14">
        <v>0</v>
      </c>
      <c r="Y63">
        <f t="shared" si="0"/>
        <v>16.595335837191019</v>
      </c>
      <c r="Z63">
        <f t="shared" si="1"/>
        <v>0</v>
      </c>
      <c r="AA63">
        <f t="shared" si="2"/>
        <v>-893845.03425722627</v>
      </c>
      <c r="AB63">
        <f t="shared" si="3"/>
        <v>0</v>
      </c>
      <c r="AC63">
        <f t="shared" si="4"/>
        <v>1</v>
      </c>
      <c r="AD63">
        <f t="shared" si="5"/>
        <v>0</v>
      </c>
    </row>
    <row r="64" spans="1:30" ht="16">
      <c r="A64" s="13">
        <v>63</v>
      </c>
      <c r="B64" s="1">
        <v>13</v>
      </c>
      <c r="C64" s="1" t="s">
        <v>14</v>
      </c>
      <c r="D64" s="1" t="s">
        <v>28</v>
      </c>
      <c r="E64" s="2"/>
      <c r="F64" s="3">
        <v>22</v>
      </c>
      <c r="G64" s="1">
        <v>133</v>
      </c>
      <c r="H64" s="4">
        <v>90</v>
      </c>
      <c r="I64" s="5">
        <v>110</v>
      </c>
      <c r="J64" s="5">
        <v>60</v>
      </c>
      <c r="K64" s="4">
        <v>32</v>
      </c>
      <c r="L64" s="1"/>
      <c r="M64" s="3">
        <v>11</v>
      </c>
      <c r="N64" s="1">
        <v>18</v>
      </c>
      <c r="O64" s="1">
        <v>1</v>
      </c>
      <c r="P64" s="1" t="s">
        <v>23</v>
      </c>
      <c r="Q64" s="1" t="s">
        <v>18</v>
      </c>
      <c r="R64" s="1" t="s">
        <v>24</v>
      </c>
      <c r="S64" s="12">
        <v>122892</v>
      </c>
      <c r="T64" s="12">
        <v>9</v>
      </c>
      <c r="U64" s="12">
        <v>1</v>
      </c>
      <c r="V64" s="12">
        <v>8</v>
      </c>
      <c r="W64" s="12" t="s">
        <v>47</v>
      </c>
      <c r="X64" s="14">
        <v>0</v>
      </c>
      <c r="Y64">
        <f t="shared" si="0"/>
        <v>12.437107807111763</v>
      </c>
      <c r="Z64">
        <f t="shared" si="1"/>
        <v>0</v>
      </c>
      <c r="AA64">
        <f t="shared" si="2"/>
        <v>-670601.87093419291</v>
      </c>
      <c r="AB64">
        <f t="shared" si="3"/>
        <v>0</v>
      </c>
      <c r="AC64">
        <f t="shared" si="4"/>
        <v>1</v>
      </c>
      <c r="AD64">
        <f t="shared" si="5"/>
        <v>0</v>
      </c>
    </row>
    <row r="65" spans="1:30" ht="16">
      <c r="A65" s="13">
        <v>64</v>
      </c>
      <c r="B65" s="1">
        <v>12</v>
      </c>
      <c r="C65" s="1" t="s">
        <v>26</v>
      </c>
      <c r="D65" s="1" t="s">
        <v>28</v>
      </c>
      <c r="E65" s="2" t="s">
        <v>16</v>
      </c>
      <c r="F65" s="3">
        <v>35</v>
      </c>
      <c r="G65" s="1">
        <v>140</v>
      </c>
      <c r="H65" s="4">
        <v>102</v>
      </c>
      <c r="I65" s="5">
        <v>100</v>
      </c>
      <c r="J65" s="5">
        <v>70</v>
      </c>
      <c r="K65" s="4">
        <v>26</v>
      </c>
      <c r="L65" s="1"/>
      <c r="M65" s="3">
        <v>13</v>
      </c>
      <c r="N65" s="1">
        <v>18</v>
      </c>
      <c r="O65" s="1"/>
      <c r="P65" s="1" t="s">
        <v>23</v>
      </c>
      <c r="Q65" s="1" t="s">
        <v>18</v>
      </c>
      <c r="R65" s="1" t="s">
        <v>24</v>
      </c>
      <c r="S65" s="12">
        <v>124804</v>
      </c>
      <c r="T65" s="12">
        <v>9</v>
      </c>
      <c r="U65" s="12">
        <v>1</v>
      </c>
      <c r="V65" s="12">
        <v>8</v>
      </c>
      <c r="W65" s="12" t="s">
        <v>47</v>
      </c>
      <c r="X65" s="14">
        <v>0</v>
      </c>
      <c r="Y65">
        <f t="shared" si="0"/>
        <v>17.857142857142861</v>
      </c>
      <c r="Z65">
        <f t="shared" si="1"/>
        <v>0</v>
      </c>
      <c r="AA65">
        <f t="shared" si="2"/>
        <v>-961587.78155237401</v>
      </c>
      <c r="AB65">
        <f t="shared" si="3"/>
        <v>0</v>
      </c>
      <c r="AC65">
        <f t="shared" si="4"/>
        <v>1</v>
      </c>
      <c r="AD65">
        <f t="shared" si="5"/>
        <v>0</v>
      </c>
    </row>
    <row r="66" spans="1:30" ht="16">
      <c r="A66" s="13">
        <v>65</v>
      </c>
      <c r="B66" s="1">
        <v>11</v>
      </c>
      <c r="C66" s="1" t="s">
        <v>14</v>
      </c>
      <c r="D66" s="1" t="s">
        <v>28</v>
      </c>
      <c r="E66" s="2"/>
      <c r="F66" s="3">
        <v>26</v>
      </c>
      <c r="G66" s="1">
        <v>140</v>
      </c>
      <c r="H66" s="4">
        <v>90</v>
      </c>
      <c r="I66" s="5"/>
      <c r="J66" s="5"/>
      <c r="K66" s="4">
        <v>20</v>
      </c>
      <c r="L66" s="1"/>
      <c r="M66" s="3">
        <v>12</v>
      </c>
      <c r="N66" s="1">
        <v>18</v>
      </c>
      <c r="O66" s="1">
        <v>1</v>
      </c>
      <c r="P66" s="1" t="s">
        <v>23</v>
      </c>
      <c r="Q66" s="1" t="s">
        <v>18</v>
      </c>
      <c r="R66" s="1" t="s">
        <v>24</v>
      </c>
      <c r="S66" s="12">
        <v>142552</v>
      </c>
      <c r="T66" s="12">
        <v>8</v>
      </c>
      <c r="U66" s="12">
        <v>1</v>
      </c>
      <c r="V66" s="12">
        <v>7</v>
      </c>
      <c r="W66" s="12" t="s">
        <v>47</v>
      </c>
      <c r="X66" s="14">
        <v>0</v>
      </c>
      <c r="Y66">
        <f t="shared" si="0"/>
        <v>13.265306122448981</v>
      </c>
      <c r="Z66">
        <f t="shared" si="1"/>
        <v>0</v>
      </c>
      <c r="AA66">
        <f t="shared" si="2"/>
        <v>-715065.42859319015</v>
      </c>
      <c r="AB66">
        <f t="shared" si="3"/>
        <v>0</v>
      </c>
      <c r="AC66">
        <f t="shared" si="4"/>
        <v>1</v>
      </c>
      <c r="AD66">
        <f t="shared" si="5"/>
        <v>0</v>
      </c>
    </row>
    <row r="67" spans="1:30" ht="32">
      <c r="A67" s="13">
        <v>66</v>
      </c>
      <c r="B67" s="1">
        <v>5</v>
      </c>
      <c r="C67" s="1" t="s">
        <v>14</v>
      </c>
      <c r="D67" s="1" t="s">
        <v>28</v>
      </c>
      <c r="E67" s="2" t="s">
        <v>33</v>
      </c>
      <c r="F67" s="3">
        <v>15</v>
      </c>
      <c r="G67" s="1">
        <v>105</v>
      </c>
      <c r="H67" s="4">
        <v>115</v>
      </c>
      <c r="I67" s="5">
        <v>113</v>
      </c>
      <c r="J67" s="5">
        <v>70</v>
      </c>
      <c r="K67" s="4">
        <v>26</v>
      </c>
      <c r="L67" s="1"/>
      <c r="M67" s="3">
        <v>10</v>
      </c>
      <c r="N67" s="1">
        <v>16</v>
      </c>
      <c r="O67" s="1"/>
      <c r="P67" s="1" t="s">
        <v>23</v>
      </c>
      <c r="Q67" s="1" t="s">
        <v>18</v>
      </c>
      <c r="R67" s="1" t="s">
        <v>24</v>
      </c>
      <c r="S67" s="12">
        <v>128196</v>
      </c>
      <c r="T67" s="12">
        <v>7</v>
      </c>
      <c r="U67" s="12">
        <v>1</v>
      </c>
      <c r="V67" s="12">
        <v>6</v>
      </c>
      <c r="W67" s="12" t="s">
        <v>47</v>
      </c>
      <c r="X67" s="14">
        <v>0</v>
      </c>
      <c r="Y67">
        <f t="shared" ref="Y67:Y128" si="6">F67/(G67/100)^2</f>
        <v>13.605442176870747</v>
      </c>
      <c r="Z67">
        <f t="shared" ref="Z67:Z130" si="7">IF(ISBLANK(L67), 0, 1)</f>
        <v>0</v>
      </c>
      <c r="AA67">
        <f t="shared" ref="AA67:AA130" si="8">$AJ$6+$AJ$7*Y67</f>
        <v>-733326.34362720361</v>
      </c>
      <c r="AB67">
        <f t="shared" ref="AB67:AB130" si="9">EXP(AA67)</f>
        <v>0</v>
      </c>
      <c r="AC67">
        <f t="shared" ref="AC67:AC130" si="10">1/(1+AB67)</f>
        <v>1</v>
      </c>
      <c r="AD67">
        <f t="shared" ref="AD67:AD130" si="11">LN(AC67)</f>
        <v>0</v>
      </c>
    </row>
    <row r="68" spans="1:30" ht="16">
      <c r="A68" s="13">
        <v>67</v>
      </c>
      <c r="B68" s="1">
        <v>33</v>
      </c>
      <c r="C68" s="1" t="s">
        <v>26</v>
      </c>
      <c r="D68" s="1" t="s">
        <v>15</v>
      </c>
      <c r="E68" s="2"/>
      <c r="F68" s="3">
        <v>63</v>
      </c>
      <c r="G68" s="1">
        <v>147</v>
      </c>
      <c r="H68" s="4">
        <v>68</v>
      </c>
      <c r="I68" s="5">
        <v>120</v>
      </c>
      <c r="J68" s="5">
        <v>80</v>
      </c>
      <c r="K68" s="4">
        <v>24</v>
      </c>
      <c r="L68" s="1"/>
      <c r="M68" s="3">
        <v>13</v>
      </c>
      <c r="N68" s="1">
        <v>17</v>
      </c>
      <c r="O68" s="1">
        <v>1</v>
      </c>
      <c r="P68" s="1" t="s">
        <v>17</v>
      </c>
      <c r="Q68" s="1" t="s">
        <v>18</v>
      </c>
      <c r="R68" s="1" t="s">
        <v>19</v>
      </c>
      <c r="S68" s="12">
        <v>109085.84</v>
      </c>
      <c r="T68" s="12">
        <v>8</v>
      </c>
      <c r="U68" s="12">
        <v>1</v>
      </c>
      <c r="V68" s="12">
        <v>7</v>
      </c>
      <c r="W68" s="12" t="s">
        <v>47</v>
      </c>
      <c r="X68" s="14">
        <v>0</v>
      </c>
      <c r="Y68">
        <f t="shared" si="6"/>
        <v>29.154518950437321</v>
      </c>
      <c r="Z68">
        <f t="shared" si="7"/>
        <v>0</v>
      </c>
      <c r="AA68">
        <f t="shared" si="8"/>
        <v>-1568111.0308963971</v>
      </c>
      <c r="AB68">
        <f t="shared" si="9"/>
        <v>0</v>
      </c>
      <c r="AC68">
        <f t="shared" si="10"/>
        <v>1</v>
      </c>
      <c r="AD68">
        <f t="shared" si="11"/>
        <v>0</v>
      </c>
    </row>
    <row r="69" spans="1:30" ht="16">
      <c r="A69" s="13">
        <v>68</v>
      </c>
      <c r="B69" s="1">
        <v>21</v>
      </c>
      <c r="C69" s="1" t="s">
        <v>26</v>
      </c>
      <c r="D69" s="1" t="s">
        <v>28</v>
      </c>
      <c r="E69" s="2"/>
      <c r="F69" s="3">
        <v>51</v>
      </c>
      <c r="G69" s="1">
        <v>153</v>
      </c>
      <c r="H69" s="4">
        <v>74</v>
      </c>
      <c r="I69" s="5">
        <v>110</v>
      </c>
      <c r="J69" s="5">
        <v>70</v>
      </c>
      <c r="K69" s="4">
        <v>24</v>
      </c>
      <c r="L69" s="1"/>
      <c r="M69" s="3">
        <v>12</v>
      </c>
      <c r="N69" s="1">
        <v>25</v>
      </c>
      <c r="O69" s="1">
        <v>1</v>
      </c>
      <c r="P69" s="1" t="s">
        <v>23</v>
      </c>
      <c r="Q69" s="1" t="s">
        <v>18</v>
      </c>
      <c r="R69" s="1" t="s">
        <v>24</v>
      </c>
      <c r="S69" s="12">
        <v>109452</v>
      </c>
      <c r="T69" s="12">
        <v>6</v>
      </c>
      <c r="U69" s="12">
        <v>1</v>
      </c>
      <c r="V69" s="12">
        <v>5</v>
      </c>
      <c r="W69" s="12" t="s">
        <v>47</v>
      </c>
      <c r="X69" s="14">
        <v>0</v>
      </c>
      <c r="Y69">
        <f t="shared" si="6"/>
        <v>21.786492374727668</v>
      </c>
      <c r="Z69">
        <f t="shared" si="7"/>
        <v>0</v>
      </c>
      <c r="AA69">
        <f t="shared" si="8"/>
        <v>-1172543.1235302759</v>
      </c>
      <c r="AB69">
        <f t="shared" si="9"/>
        <v>0</v>
      </c>
      <c r="AC69">
        <f t="shared" si="10"/>
        <v>1</v>
      </c>
      <c r="AD69">
        <f t="shared" si="11"/>
        <v>0</v>
      </c>
    </row>
    <row r="70" spans="1:30" ht="32">
      <c r="A70" s="13">
        <v>69</v>
      </c>
      <c r="B70" s="1">
        <v>3</v>
      </c>
      <c r="C70" s="1" t="s">
        <v>14</v>
      </c>
      <c r="D70" s="1" t="s">
        <v>28</v>
      </c>
      <c r="E70" s="2" t="s">
        <v>33</v>
      </c>
      <c r="F70" s="3">
        <v>13</v>
      </c>
      <c r="G70" s="1">
        <v>85</v>
      </c>
      <c r="H70" s="4">
        <v>120</v>
      </c>
      <c r="I70" s="5">
        <v>120</v>
      </c>
      <c r="J70" s="5">
        <v>80</v>
      </c>
      <c r="K70" s="4">
        <v>24</v>
      </c>
      <c r="L70" s="1"/>
      <c r="M70" s="3">
        <v>12</v>
      </c>
      <c r="N70" s="1">
        <v>27</v>
      </c>
      <c r="O70" s="1"/>
      <c r="P70" s="1" t="s">
        <v>23</v>
      </c>
      <c r="Q70" s="1" t="s">
        <v>18</v>
      </c>
      <c r="R70" s="1" t="s">
        <v>24</v>
      </c>
      <c r="S70" s="12">
        <v>125643</v>
      </c>
      <c r="T70" s="12">
        <v>9</v>
      </c>
      <c r="U70" s="12">
        <v>1</v>
      </c>
      <c r="V70" s="12">
        <v>8</v>
      </c>
      <c r="W70" s="12" t="s">
        <v>47</v>
      </c>
      <c r="X70" s="14">
        <v>0</v>
      </c>
      <c r="Y70">
        <f t="shared" si="6"/>
        <v>17.993079584775089</v>
      </c>
      <c r="Z70">
        <f t="shared" si="7"/>
        <v>0</v>
      </c>
      <c r="AA70">
        <f t="shared" si="8"/>
        <v>-968885.82891025825</v>
      </c>
      <c r="AB70">
        <f t="shared" si="9"/>
        <v>0</v>
      </c>
      <c r="AC70">
        <f t="shared" si="10"/>
        <v>1</v>
      </c>
      <c r="AD70">
        <f t="shared" si="11"/>
        <v>0</v>
      </c>
    </row>
    <row r="71" spans="1:30" ht="16">
      <c r="A71" s="13">
        <v>70</v>
      </c>
      <c r="B71" s="1">
        <v>12</v>
      </c>
      <c r="C71" s="1" t="s">
        <v>14</v>
      </c>
      <c r="D71" s="1" t="s">
        <v>28</v>
      </c>
      <c r="E71" s="2"/>
      <c r="F71" s="3">
        <v>25</v>
      </c>
      <c r="G71" s="1">
        <v>134</v>
      </c>
      <c r="H71" s="4">
        <v>92</v>
      </c>
      <c r="I71" s="5">
        <v>110</v>
      </c>
      <c r="J71" s="5">
        <v>56</v>
      </c>
      <c r="K71" s="4">
        <v>24</v>
      </c>
      <c r="L71" s="1"/>
      <c r="M71" s="3">
        <v>11</v>
      </c>
      <c r="N71" s="1">
        <v>17</v>
      </c>
      <c r="O71" s="1">
        <v>1</v>
      </c>
      <c r="P71" s="1" t="s">
        <v>23</v>
      </c>
      <c r="Q71" s="1" t="s">
        <v>18</v>
      </c>
      <c r="R71" s="1" t="s">
        <v>24</v>
      </c>
      <c r="S71" s="12">
        <v>120064</v>
      </c>
      <c r="T71" s="12">
        <v>6</v>
      </c>
      <c r="U71" s="12">
        <v>1</v>
      </c>
      <c r="V71" s="12">
        <v>5</v>
      </c>
      <c r="W71" s="12" t="s">
        <v>47</v>
      </c>
      <c r="X71" s="14">
        <v>0</v>
      </c>
      <c r="Y71">
        <f t="shared" si="6"/>
        <v>13.922922699933167</v>
      </c>
      <c r="Z71">
        <f t="shared" si="7"/>
        <v>0</v>
      </c>
      <c r="AA71">
        <f t="shared" si="8"/>
        <v>-750370.94910559896</v>
      </c>
      <c r="AB71">
        <f t="shared" si="9"/>
        <v>0</v>
      </c>
      <c r="AC71">
        <f t="shared" si="10"/>
        <v>1</v>
      </c>
      <c r="AD71">
        <f t="shared" si="11"/>
        <v>0</v>
      </c>
    </row>
    <row r="72" spans="1:30" ht="16">
      <c r="A72" s="13">
        <v>71</v>
      </c>
      <c r="B72" s="1">
        <v>12</v>
      </c>
      <c r="C72" s="1" t="s">
        <v>14</v>
      </c>
      <c r="D72" s="1" t="s">
        <v>28</v>
      </c>
      <c r="E72" s="2"/>
      <c r="F72" s="3">
        <v>27</v>
      </c>
      <c r="G72" s="1">
        <v>144</v>
      </c>
      <c r="H72" s="4">
        <v>72</v>
      </c>
      <c r="I72" s="5">
        <v>100</v>
      </c>
      <c r="J72" s="5">
        <v>60</v>
      </c>
      <c r="K72" s="4">
        <v>22</v>
      </c>
      <c r="L72" s="1"/>
      <c r="M72" s="3">
        <v>12</v>
      </c>
      <c r="N72" s="1">
        <v>18</v>
      </c>
      <c r="O72" s="1">
        <v>1</v>
      </c>
      <c r="P72" s="1" t="s">
        <v>23</v>
      </c>
      <c r="Q72" s="1" t="s">
        <v>18</v>
      </c>
      <c r="R72" s="1" t="s">
        <v>24</v>
      </c>
      <c r="S72" s="12">
        <v>114580</v>
      </c>
      <c r="T72" s="12">
        <v>7</v>
      </c>
      <c r="U72" s="12">
        <v>1</v>
      </c>
      <c r="V72" s="12">
        <v>6</v>
      </c>
      <c r="W72" s="12" t="s">
        <v>47</v>
      </c>
      <c r="X72" s="14">
        <v>0</v>
      </c>
      <c r="Y72">
        <f t="shared" si="6"/>
        <v>13.020833333333334</v>
      </c>
      <c r="Z72">
        <f t="shared" si="7"/>
        <v>0</v>
      </c>
      <c r="AA72">
        <f t="shared" si="8"/>
        <v>-701940.39591249288</v>
      </c>
      <c r="AB72">
        <f t="shared" si="9"/>
        <v>0</v>
      </c>
      <c r="AC72">
        <f t="shared" si="10"/>
        <v>1</v>
      </c>
      <c r="AD72">
        <f t="shared" si="11"/>
        <v>0</v>
      </c>
    </row>
    <row r="73" spans="1:30" ht="32">
      <c r="A73" s="13">
        <v>72</v>
      </c>
      <c r="B73" s="1">
        <v>5</v>
      </c>
      <c r="C73" s="1" t="s">
        <v>26</v>
      </c>
      <c r="D73" s="1" t="s">
        <v>28</v>
      </c>
      <c r="E73" s="2" t="s">
        <v>33</v>
      </c>
      <c r="F73" s="3">
        <v>15</v>
      </c>
      <c r="G73" s="1">
        <v>117</v>
      </c>
      <c r="H73" s="4">
        <v>80</v>
      </c>
      <c r="I73" s="5">
        <v>110</v>
      </c>
      <c r="J73" s="5">
        <v>80</v>
      </c>
      <c r="K73" s="4">
        <v>24</v>
      </c>
      <c r="L73" s="1"/>
      <c r="M73" s="3">
        <v>11</v>
      </c>
      <c r="N73" s="1">
        <v>25</v>
      </c>
      <c r="O73" s="1"/>
      <c r="P73" s="1" t="s">
        <v>23</v>
      </c>
      <c r="Q73" s="1" t="s">
        <v>18</v>
      </c>
      <c r="R73" s="1" t="s">
        <v>24</v>
      </c>
      <c r="S73" s="12">
        <v>119935.36</v>
      </c>
      <c r="T73" s="12">
        <v>7</v>
      </c>
      <c r="U73" s="12">
        <v>1</v>
      </c>
      <c r="V73" s="12">
        <v>6</v>
      </c>
      <c r="W73" s="12" t="s">
        <v>47</v>
      </c>
      <c r="X73" s="14">
        <v>0</v>
      </c>
      <c r="Y73">
        <f t="shared" si="6"/>
        <v>10.957703265395574</v>
      </c>
      <c r="Z73">
        <f t="shared" si="7"/>
        <v>0</v>
      </c>
      <c r="AA73">
        <f t="shared" si="8"/>
        <v>-591176.94586078625</v>
      </c>
      <c r="AB73">
        <f t="shared" si="9"/>
        <v>0</v>
      </c>
      <c r="AC73">
        <f t="shared" si="10"/>
        <v>1</v>
      </c>
      <c r="AD73">
        <f t="shared" si="11"/>
        <v>0</v>
      </c>
    </row>
    <row r="74" spans="1:30" ht="16">
      <c r="A74" s="13">
        <v>73</v>
      </c>
      <c r="B74" s="1">
        <v>14</v>
      </c>
      <c r="C74" s="1" t="s">
        <v>26</v>
      </c>
      <c r="D74" s="1" t="s">
        <v>28</v>
      </c>
      <c r="E74" s="2"/>
      <c r="F74" s="3">
        <v>49</v>
      </c>
      <c r="G74" s="1">
        <v>149</v>
      </c>
      <c r="H74" s="4">
        <v>111</v>
      </c>
      <c r="I74" s="5">
        <v>100</v>
      </c>
      <c r="J74" s="5">
        <v>80</v>
      </c>
      <c r="K74" s="4">
        <v>26</v>
      </c>
      <c r="L74" s="1"/>
      <c r="M74" s="3">
        <v>12</v>
      </c>
      <c r="N74" s="1">
        <v>33</v>
      </c>
      <c r="O74" s="1"/>
      <c r="P74" s="1" t="s">
        <v>23</v>
      </c>
      <c r="Q74" s="1" t="s">
        <v>18</v>
      </c>
      <c r="R74" s="1" t="s">
        <v>24</v>
      </c>
      <c r="S74" s="12">
        <v>129474.64</v>
      </c>
      <c r="T74" s="12">
        <v>7</v>
      </c>
      <c r="U74" s="12">
        <v>3</v>
      </c>
      <c r="V74" s="12">
        <v>4</v>
      </c>
      <c r="W74" s="12" t="s">
        <v>47</v>
      </c>
      <c r="X74" s="14">
        <v>0</v>
      </c>
      <c r="Y74">
        <f t="shared" si="6"/>
        <v>22.071077879374805</v>
      </c>
      <c r="Z74">
        <f t="shared" si="7"/>
        <v>0</v>
      </c>
      <c r="AA74">
        <f t="shared" si="8"/>
        <v>-1187821.6911878793</v>
      </c>
      <c r="AB74">
        <f t="shared" si="9"/>
        <v>0</v>
      </c>
      <c r="AC74">
        <f t="shared" si="10"/>
        <v>1</v>
      </c>
      <c r="AD74">
        <f t="shared" si="11"/>
        <v>0</v>
      </c>
    </row>
    <row r="75" spans="1:30" ht="16">
      <c r="A75" s="13">
        <v>74</v>
      </c>
      <c r="B75" s="1">
        <v>7</v>
      </c>
      <c r="C75" s="1" t="s">
        <v>14</v>
      </c>
      <c r="D75" s="1" t="s">
        <v>28</v>
      </c>
      <c r="E75" s="2"/>
      <c r="F75" s="3">
        <v>19</v>
      </c>
      <c r="G75" s="1">
        <v>107</v>
      </c>
      <c r="H75" s="4">
        <v>100</v>
      </c>
      <c r="I75" s="5">
        <v>103</v>
      </c>
      <c r="J75" s="5">
        <v>76</v>
      </c>
      <c r="K75" s="4">
        <v>26</v>
      </c>
      <c r="L75" s="1"/>
      <c r="M75" s="3">
        <v>14</v>
      </c>
      <c r="N75" s="1">
        <v>17</v>
      </c>
      <c r="O75" s="1"/>
      <c r="P75" s="1" t="s">
        <v>23</v>
      </c>
      <c r="Q75" s="1" t="s">
        <v>18</v>
      </c>
      <c r="R75" s="1" t="s">
        <v>24</v>
      </c>
      <c r="S75" s="12">
        <v>152184</v>
      </c>
      <c r="T75" s="12">
        <v>10</v>
      </c>
      <c r="U75" s="12">
        <v>2</v>
      </c>
      <c r="V75" s="12">
        <v>8</v>
      </c>
      <c r="W75" s="12" t="s">
        <v>47</v>
      </c>
      <c r="X75" s="14">
        <v>0</v>
      </c>
      <c r="Y75">
        <f t="shared" si="6"/>
        <v>16.595335837191019</v>
      </c>
      <c r="Z75">
        <f t="shared" si="7"/>
        <v>0</v>
      </c>
      <c r="AA75">
        <f t="shared" si="8"/>
        <v>-893845.03425722627</v>
      </c>
      <c r="AB75">
        <f t="shared" si="9"/>
        <v>0</v>
      </c>
      <c r="AC75">
        <f t="shared" si="10"/>
        <v>1</v>
      </c>
      <c r="AD75">
        <f t="shared" si="11"/>
        <v>0</v>
      </c>
    </row>
    <row r="76" spans="1:30" ht="16">
      <c r="A76" s="13">
        <v>75</v>
      </c>
      <c r="B76" s="1">
        <v>13</v>
      </c>
      <c r="C76" s="1" t="s">
        <v>14</v>
      </c>
      <c r="D76" s="1" t="s">
        <v>28</v>
      </c>
      <c r="E76" s="2"/>
      <c r="F76" s="3">
        <v>22</v>
      </c>
      <c r="G76" s="1">
        <v>133</v>
      </c>
      <c r="H76" s="4">
        <v>90</v>
      </c>
      <c r="I76" s="5">
        <v>110</v>
      </c>
      <c r="J76" s="5">
        <v>60</v>
      </c>
      <c r="K76" s="4">
        <v>32</v>
      </c>
      <c r="L76" s="1"/>
      <c r="M76" s="3">
        <v>11</v>
      </c>
      <c r="N76" s="1">
        <v>18</v>
      </c>
      <c r="O76" s="1">
        <v>1</v>
      </c>
      <c r="P76" s="1" t="s">
        <v>23</v>
      </c>
      <c r="Q76" s="1" t="s">
        <v>18</v>
      </c>
      <c r="R76" s="1" t="s">
        <v>24</v>
      </c>
      <c r="S76" s="12">
        <v>122892</v>
      </c>
      <c r="T76" s="12">
        <v>9</v>
      </c>
      <c r="U76" s="12">
        <v>1</v>
      </c>
      <c r="V76" s="12">
        <v>8</v>
      </c>
      <c r="W76" s="12" t="s">
        <v>47</v>
      </c>
      <c r="X76" s="14">
        <v>0</v>
      </c>
      <c r="Y76">
        <f t="shared" si="6"/>
        <v>12.437107807111763</v>
      </c>
      <c r="Z76">
        <f t="shared" si="7"/>
        <v>0</v>
      </c>
      <c r="AA76">
        <f t="shared" si="8"/>
        <v>-670601.87093419291</v>
      </c>
      <c r="AB76">
        <f t="shared" si="9"/>
        <v>0</v>
      </c>
      <c r="AC76">
        <f t="shared" si="10"/>
        <v>1</v>
      </c>
      <c r="AD76">
        <f t="shared" si="11"/>
        <v>0</v>
      </c>
    </row>
    <row r="77" spans="1:30" ht="32">
      <c r="A77" s="13">
        <v>76</v>
      </c>
      <c r="B77" s="1">
        <v>5</v>
      </c>
      <c r="C77" s="1" t="s">
        <v>14</v>
      </c>
      <c r="D77" s="1" t="s">
        <v>28</v>
      </c>
      <c r="E77" s="2" t="s">
        <v>33</v>
      </c>
      <c r="F77" s="3">
        <v>15</v>
      </c>
      <c r="G77" s="1">
        <v>105</v>
      </c>
      <c r="H77" s="4">
        <v>115</v>
      </c>
      <c r="I77" s="5">
        <v>113</v>
      </c>
      <c r="J77" s="5">
        <v>70</v>
      </c>
      <c r="K77" s="4">
        <v>26</v>
      </c>
      <c r="L77" s="1"/>
      <c r="M77" s="3">
        <v>10</v>
      </c>
      <c r="N77" s="1">
        <v>16</v>
      </c>
      <c r="O77" s="1"/>
      <c r="P77" s="1" t="s">
        <v>23</v>
      </c>
      <c r="Q77" s="1" t="s">
        <v>18</v>
      </c>
      <c r="R77" s="1" t="s">
        <v>24</v>
      </c>
      <c r="S77" s="12">
        <v>128196</v>
      </c>
      <c r="T77" s="12">
        <v>7</v>
      </c>
      <c r="U77" s="12">
        <v>1</v>
      </c>
      <c r="V77" s="12">
        <v>6</v>
      </c>
      <c r="W77" s="12" t="s">
        <v>47</v>
      </c>
      <c r="X77" s="14">
        <v>0</v>
      </c>
      <c r="Y77">
        <f t="shared" si="6"/>
        <v>13.605442176870747</v>
      </c>
      <c r="Z77">
        <f t="shared" si="7"/>
        <v>0</v>
      </c>
      <c r="AA77">
        <f t="shared" si="8"/>
        <v>-733326.34362720361</v>
      </c>
      <c r="AB77">
        <f t="shared" si="9"/>
        <v>0</v>
      </c>
      <c r="AC77">
        <f t="shared" si="10"/>
        <v>1</v>
      </c>
      <c r="AD77">
        <f t="shared" si="11"/>
        <v>0</v>
      </c>
    </row>
    <row r="78" spans="1:30" ht="16">
      <c r="A78" s="13">
        <v>77</v>
      </c>
      <c r="B78" s="1">
        <v>33</v>
      </c>
      <c r="C78" s="1" t="s">
        <v>26</v>
      </c>
      <c r="D78" s="1" t="s">
        <v>15</v>
      </c>
      <c r="E78" s="2"/>
      <c r="F78" s="3">
        <v>63</v>
      </c>
      <c r="G78" s="1">
        <v>147</v>
      </c>
      <c r="H78" s="4">
        <v>68</v>
      </c>
      <c r="I78" s="5">
        <v>120</v>
      </c>
      <c r="J78" s="5">
        <v>80</v>
      </c>
      <c r="K78" s="4">
        <v>24</v>
      </c>
      <c r="L78" s="1"/>
      <c r="M78" s="3">
        <v>13</v>
      </c>
      <c r="N78" s="1">
        <v>17</v>
      </c>
      <c r="O78" s="1">
        <v>1</v>
      </c>
      <c r="P78" s="1" t="s">
        <v>17</v>
      </c>
      <c r="Q78" s="1" t="s">
        <v>18</v>
      </c>
      <c r="R78" s="1" t="s">
        <v>19</v>
      </c>
      <c r="S78" s="12">
        <v>109085.84</v>
      </c>
      <c r="T78" s="12">
        <v>8</v>
      </c>
      <c r="U78" s="12">
        <v>1</v>
      </c>
      <c r="V78" s="12">
        <v>7</v>
      </c>
      <c r="W78" s="12" t="s">
        <v>47</v>
      </c>
      <c r="X78" s="14">
        <v>0</v>
      </c>
      <c r="Y78">
        <f t="shared" si="6"/>
        <v>29.154518950437321</v>
      </c>
      <c r="Z78">
        <f t="shared" si="7"/>
        <v>0</v>
      </c>
      <c r="AA78">
        <f t="shared" si="8"/>
        <v>-1568111.0308963971</v>
      </c>
      <c r="AB78">
        <f t="shared" si="9"/>
        <v>0</v>
      </c>
      <c r="AC78">
        <f t="shared" si="10"/>
        <v>1</v>
      </c>
      <c r="AD78">
        <f t="shared" si="11"/>
        <v>0</v>
      </c>
    </row>
    <row r="79" spans="1:30" ht="32">
      <c r="A79" s="13">
        <v>78</v>
      </c>
      <c r="B79" s="1">
        <v>3</v>
      </c>
      <c r="C79" s="1" t="s">
        <v>14</v>
      </c>
      <c r="D79" s="1" t="s">
        <v>28</v>
      </c>
      <c r="E79" s="2" t="s">
        <v>33</v>
      </c>
      <c r="F79" s="3">
        <v>13</v>
      </c>
      <c r="G79" s="1">
        <v>84</v>
      </c>
      <c r="H79" s="4">
        <v>120</v>
      </c>
      <c r="I79" s="5">
        <v>120</v>
      </c>
      <c r="J79" s="5">
        <v>80</v>
      </c>
      <c r="K79" s="4">
        <v>24</v>
      </c>
      <c r="L79" s="1"/>
      <c r="M79" s="3">
        <v>12</v>
      </c>
      <c r="N79" s="1">
        <v>27</v>
      </c>
      <c r="O79" s="1"/>
      <c r="P79" s="1" t="s">
        <v>23</v>
      </c>
      <c r="Q79" s="1" t="s">
        <v>18</v>
      </c>
      <c r="R79" s="1" t="s">
        <v>24</v>
      </c>
      <c r="S79" s="12">
        <v>125643</v>
      </c>
      <c r="T79" s="12">
        <v>9</v>
      </c>
      <c r="U79" s="12">
        <v>1</v>
      </c>
      <c r="V79" s="12">
        <v>8</v>
      </c>
      <c r="W79" s="12" t="s">
        <v>47</v>
      </c>
      <c r="X79" s="14">
        <v>0</v>
      </c>
      <c r="Y79">
        <f t="shared" si="6"/>
        <v>18.424036281179141</v>
      </c>
      <c r="Z79">
        <f t="shared" si="7"/>
        <v>0</v>
      </c>
      <c r="AA79">
        <f t="shared" si="8"/>
        <v>-992022.63994239666</v>
      </c>
      <c r="AB79">
        <f t="shared" si="9"/>
        <v>0</v>
      </c>
      <c r="AC79">
        <f t="shared" si="10"/>
        <v>1</v>
      </c>
      <c r="AD79">
        <f t="shared" si="11"/>
        <v>0</v>
      </c>
    </row>
    <row r="80" spans="1:30" ht="16">
      <c r="A80" s="13">
        <v>79</v>
      </c>
      <c r="B80" s="1">
        <v>12</v>
      </c>
      <c r="C80" s="1" t="s">
        <v>14</v>
      </c>
      <c r="D80" s="1" t="s">
        <v>28</v>
      </c>
      <c r="E80" s="2"/>
      <c r="F80" s="3">
        <v>25</v>
      </c>
      <c r="G80" s="1">
        <v>134</v>
      </c>
      <c r="H80" s="4">
        <v>92</v>
      </c>
      <c r="I80" s="5">
        <v>110</v>
      </c>
      <c r="J80" s="5">
        <v>56</v>
      </c>
      <c r="K80" s="4">
        <v>24</v>
      </c>
      <c r="L80" s="1"/>
      <c r="M80" s="3">
        <v>11</v>
      </c>
      <c r="N80" s="1">
        <v>17</v>
      </c>
      <c r="O80" s="1">
        <v>1</v>
      </c>
      <c r="P80" s="1" t="s">
        <v>23</v>
      </c>
      <c r="Q80" s="1" t="s">
        <v>18</v>
      </c>
      <c r="R80" s="1" t="s">
        <v>24</v>
      </c>
      <c r="S80" s="12">
        <v>120064</v>
      </c>
      <c r="T80" s="12">
        <v>6</v>
      </c>
      <c r="U80" s="12">
        <v>1</v>
      </c>
      <c r="V80" s="12">
        <v>5</v>
      </c>
      <c r="W80" s="12" t="s">
        <v>47</v>
      </c>
      <c r="X80" s="14">
        <v>0</v>
      </c>
      <c r="Y80">
        <f t="shared" si="6"/>
        <v>13.922922699933167</v>
      </c>
      <c r="Z80">
        <f t="shared" si="7"/>
        <v>0</v>
      </c>
      <c r="AA80">
        <f t="shared" si="8"/>
        <v>-750370.94910559896</v>
      </c>
      <c r="AB80">
        <f t="shared" si="9"/>
        <v>0</v>
      </c>
      <c r="AC80">
        <f t="shared" si="10"/>
        <v>1</v>
      </c>
      <c r="AD80">
        <f t="shared" si="11"/>
        <v>0</v>
      </c>
    </row>
    <row r="81" spans="1:30" ht="16">
      <c r="A81" s="13">
        <v>80</v>
      </c>
      <c r="B81" s="1">
        <v>12</v>
      </c>
      <c r="C81" s="1" t="s">
        <v>14</v>
      </c>
      <c r="D81" s="1" t="s">
        <v>28</v>
      </c>
      <c r="E81" s="2"/>
      <c r="F81" s="3">
        <v>27</v>
      </c>
      <c r="G81" s="1">
        <v>144</v>
      </c>
      <c r="H81" s="4">
        <v>72</v>
      </c>
      <c r="I81" s="5">
        <v>100</v>
      </c>
      <c r="J81" s="5">
        <v>60</v>
      </c>
      <c r="K81" s="4">
        <v>22</v>
      </c>
      <c r="L81" s="1"/>
      <c r="M81" s="3">
        <v>12</v>
      </c>
      <c r="N81" s="1">
        <v>18</v>
      </c>
      <c r="O81" s="1">
        <v>1</v>
      </c>
      <c r="P81" s="1" t="s">
        <v>23</v>
      </c>
      <c r="Q81" s="1" t="s">
        <v>18</v>
      </c>
      <c r="R81" s="1" t="s">
        <v>24</v>
      </c>
      <c r="S81" s="12">
        <v>114580</v>
      </c>
      <c r="T81" s="12">
        <v>7</v>
      </c>
      <c r="U81" s="12">
        <v>1</v>
      </c>
      <c r="V81" s="12">
        <v>6</v>
      </c>
      <c r="W81" s="12" t="s">
        <v>47</v>
      </c>
      <c r="X81" s="14">
        <v>0</v>
      </c>
      <c r="Y81">
        <f t="shared" si="6"/>
        <v>13.020833333333334</v>
      </c>
      <c r="Z81">
        <f t="shared" si="7"/>
        <v>0</v>
      </c>
      <c r="AA81">
        <f t="shared" si="8"/>
        <v>-701940.39591249288</v>
      </c>
      <c r="AB81">
        <f t="shared" si="9"/>
        <v>0</v>
      </c>
      <c r="AC81">
        <f t="shared" si="10"/>
        <v>1</v>
      </c>
      <c r="AD81">
        <f t="shared" si="11"/>
        <v>0</v>
      </c>
    </row>
    <row r="82" spans="1:30" ht="32">
      <c r="A82" s="13">
        <v>81</v>
      </c>
      <c r="B82" s="1">
        <v>5</v>
      </c>
      <c r="C82" s="1" t="s">
        <v>26</v>
      </c>
      <c r="D82" s="1" t="s">
        <v>28</v>
      </c>
      <c r="E82" s="2" t="s">
        <v>33</v>
      </c>
      <c r="F82" s="3">
        <v>15</v>
      </c>
      <c r="G82" s="1">
        <v>117</v>
      </c>
      <c r="H82" s="4">
        <v>80</v>
      </c>
      <c r="I82" s="5">
        <v>110</v>
      </c>
      <c r="J82" s="5">
        <v>80</v>
      </c>
      <c r="K82" s="4">
        <v>24</v>
      </c>
      <c r="L82" s="1"/>
      <c r="M82" s="3">
        <v>11</v>
      </c>
      <c r="N82" s="1">
        <v>25</v>
      </c>
      <c r="O82" s="1"/>
      <c r="P82" s="1" t="s">
        <v>23</v>
      </c>
      <c r="Q82" s="1" t="s">
        <v>18</v>
      </c>
      <c r="R82" s="1" t="s">
        <v>24</v>
      </c>
      <c r="S82" s="12">
        <v>119935.36</v>
      </c>
      <c r="T82" s="12">
        <v>7</v>
      </c>
      <c r="U82" s="12">
        <v>1</v>
      </c>
      <c r="V82" s="12">
        <v>6</v>
      </c>
      <c r="W82" s="12" t="s">
        <v>47</v>
      </c>
      <c r="X82" s="14">
        <v>0</v>
      </c>
      <c r="Y82">
        <f t="shared" si="6"/>
        <v>10.957703265395574</v>
      </c>
      <c r="Z82">
        <f t="shared" si="7"/>
        <v>0</v>
      </c>
      <c r="AA82">
        <f t="shared" si="8"/>
        <v>-591176.94586078625</v>
      </c>
      <c r="AB82">
        <f t="shared" si="9"/>
        <v>0</v>
      </c>
      <c r="AC82">
        <f t="shared" si="10"/>
        <v>1</v>
      </c>
      <c r="AD82">
        <f t="shared" si="11"/>
        <v>0</v>
      </c>
    </row>
    <row r="83" spans="1:30" ht="16">
      <c r="A83" s="13">
        <v>82</v>
      </c>
      <c r="B83" s="7">
        <v>51</v>
      </c>
      <c r="C83" s="7" t="s">
        <v>14</v>
      </c>
      <c r="D83" s="7" t="s">
        <v>15</v>
      </c>
      <c r="E83" s="2" t="s">
        <v>20</v>
      </c>
      <c r="F83" s="8">
        <v>55.6</v>
      </c>
      <c r="G83" s="7">
        <v>148</v>
      </c>
      <c r="H83" s="9">
        <v>69</v>
      </c>
      <c r="I83" s="5">
        <v>100</v>
      </c>
      <c r="J83" s="5">
        <v>70</v>
      </c>
      <c r="K83" s="9">
        <v>23</v>
      </c>
      <c r="L83" s="1" t="s">
        <v>25</v>
      </c>
      <c r="M83" s="8">
        <v>14.1</v>
      </c>
      <c r="N83" s="7">
        <v>29</v>
      </c>
      <c r="O83" s="7">
        <v>1.1000000000000001</v>
      </c>
      <c r="P83" s="7" t="s">
        <v>17</v>
      </c>
      <c r="Q83" s="7" t="s">
        <v>18</v>
      </c>
      <c r="R83" s="7" t="s">
        <v>19</v>
      </c>
      <c r="S83" s="12">
        <v>199268</v>
      </c>
      <c r="T83" s="12">
        <v>12</v>
      </c>
      <c r="U83" s="12">
        <v>4</v>
      </c>
      <c r="V83" s="12">
        <v>8</v>
      </c>
      <c r="W83" s="12" t="s">
        <v>47</v>
      </c>
      <c r="X83" s="14">
        <v>0</v>
      </c>
      <c r="Y83">
        <f t="shared" si="6"/>
        <v>25.383491599707817</v>
      </c>
      <c r="Z83">
        <f t="shared" si="7"/>
        <v>1</v>
      </c>
      <c r="AA83">
        <f t="shared" si="8"/>
        <v>-1365655.5453711152</v>
      </c>
      <c r="AB83">
        <f t="shared" si="9"/>
        <v>0</v>
      </c>
      <c r="AC83">
        <f t="shared" si="10"/>
        <v>1</v>
      </c>
      <c r="AD83">
        <f t="shared" si="11"/>
        <v>0</v>
      </c>
    </row>
    <row r="84" spans="1:30" ht="16">
      <c r="A84" s="13">
        <v>83</v>
      </c>
      <c r="B84" s="7">
        <v>51</v>
      </c>
      <c r="C84" s="7" t="s">
        <v>26</v>
      </c>
      <c r="D84" s="7" t="s">
        <v>15</v>
      </c>
      <c r="E84" s="2" t="s">
        <v>27</v>
      </c>
      <c r="F84" s="8">
        <v>58</v>
      </c>
      <c r="G84" s="7">
        <v>153</v>
      </c>
      <c r="H84" s="9">
        <v>90</v>
      </c>
      <c r="I84" s="5">
        <v>130</v>
      </c>
      <c r="J84" s="5">
        <v>80</v>
      </c>
      <c r="K84" s="9">
        <v>24</v>
      </c>
      <c r="L84" s="1"/>
      <c r="M84" s="8">
        <v>8.4</v>
      </c>
      <c r="N84" s="7"/>
      <c r="O84" s="7"/>
      <c r="P84" s="1" t="s">
        <v>23</v>
      </c>
      <c r="Q84" s="7" t="s">
        <v>18</v>
      </c>
      <c r="R84" s="1" t="s">
        <v>24</v>
      </c>
      <c r="S84" s="12">
        <v>341011</v>
      </c>
      <c r="T84" s="12">
        <v>10</v>
      </c>
      <c r="U84" s="12">
        <v>3</v>
      </c>
      <c r="V84" s="12">
        <v>7</v>
      </c>
      <c r="W84" s="12" t="s">
        <v>46</v>
      </c>
      <c r="X84" s="14">
        <v>51450</v>
      </c>
      <c r="Y84">
        <f t="shared" si="6"/>
        <v>24.776795249690291</v>
      </c>
      <c r="Z84">
        <f t="shared" si="7"/>
        <v>0</v>
      </c>
      <c r="AA84">
        <f t="shared" si="8"/>
        <v>-1333083.7837037134</v>
      </c>
      <c r="AB84">
        <f t="shared" si="9"/>
        <v>0</v>
      </c>
      <c r="AC84">
        <f t="shared" si="10"/>
        <v>1</v>
      </c>
      <c r="AD84">
        <f t="shared" si="11"/>
        <v>0</v>
      </c>
    </row>
    <row r="85" spans="1:30" ht="16">
      <c r="A85" s="13">
        <v>84</v>
      </c>
      <c r="B85" s="7">
        <v>62</v>
      </c>
      <c r="C85" s="7" t="s">
        <v>26</v>
      </c>
      <c r="D85" s="7" t="s">
        <v>15</v>
      </c>
      <c r="E85" s="2" t="s">
        <v>27</v>
      </c>
      <c r="F85" s="8">
        <v>44.7</v>
      </c>
      <c r="G85" s="7">
        <v>155</v>
      </c>
      <c r="H85" s="9">
        <v>87</v>
      </c>
      <c r="I85" s="5">
        <v>130</v>
      </c>
      <c r="J85" s="5">
        <v>68</v>
      </c>
      <c r="K85" s="9">
        <v>24</v>
      </c>
      <c r="L85" s="1"/>
      <c r="M85" s="8">
        <v>9.8000000000000007</v>
      </c>
      <c r="N85" s="10">
        <v>143</v>
      </c>
      <c r="O85" s="7">
        <v>2.5</v>
      </c>
      <c r="P85" s="7" t="s">
        <v>17</v>
      </c>
      <c r="Q85" s="7" t="s">
        <v>18</v>
      </c>
      <c r="R85" s="7" t="s">
        <v>19</v>
      </c>
      <c r="S85" s="12">
        <v>334955</v>
      </c>
      <c r="T85" s="12">
        <v>19</v>
      </c>
      <c r="U85" s="12">
        <v>5</v>
      </c>
      <c r="V85" s="12">
        <v>14</v>
      </c>
      <c r="W85" s="12" t="s">
        <v>46</v>
      </c>
      <c r="X85" s="14">
        <v>41800</v>
      </c>
      <c r="Y85">
        <f t="shared" si="6"/>
        <v>18.605619146722162</v>
      </c>
      <c r="Z85">
        <f t="shared" si="7"/>
        <v>0</v>
      </c>
      <c r="AA85">
        <f t="shared" si="8"/>
        <v>-1001771.2956235793</v>
      </c>
      <c r="AB85">
        <f t="shared" si="9"/>
        <v>0</v>
      </c>
      <c r="AC85">
        <f t="shared" si="10"/>
        <v>1</v>
      </c>
      <c r="AD85">
        <f t="shared" si="11"/>
        <v>0</v>
      </c>
    </row>
    <row r="86" spans="1:30" ht="16">
      <c r="A86" s="13">
        <v>85</v>
      </c>
      <c r="B86" s="7">
        <v>7</v>
      </c>
      <c r="C86" s="7" t="s">
        <v>26</v>
      </c>
      <c r="D86" s="7" t="s">
        <v>28</v>
      </c>
      <c r="E86" s="2" t="s">
        <v>16</v>
      </c>
      <c r="F86" s="8">
        <v>20</v>
      </c>
      <c r="G86" s="7">
        <v>114</v>
      </c>
      <c r="H86" s="9">
        <v>132</v>
      </c>
      <c r="I86" s="5">
        <v>90</v>
      </c>
      <c r="J86" s="5">
        <v>60</v>
      </c>
      <c r="K86" s="9">
        <v>26</v>
      </c>
      <c r="L86" s="1"/>
      <c r="M86" s="8">
        <v>16.600000000000001</v>
      </c>
      <c r="N86" s="7">
        <v>18</v>
      </c>
      <c r="O86" s="7">
        <v>0.6</v>
      </c>
      <c r="P86" s="1" t="s">
        <v>23</v>
      </c>
      <c r="Q86" s="11" t="s">
        <v>18</v>
      </c>
      <c r="R86" s="1" t="s">
        <v>24</v>
      </c>
      <c r="S86" s="12">
        <v>258138</v>
      </c>
      <c r="T86" s="12">
        <v>23</v>
      </c>
      <c r="U86" s="12">
        <v>4</v>
      </c>
      <c r="V86" s="12">
        <v>19</v>
      </c>
      <c r="W86" s="12" t="s">
        <v>46</v>
      </c>
      <c r="X86" s="14">
        <v>26000</v>
      </c>
      <c r="Y86">
        <f t="shared" si="6"/>
        <v>15.389350569405973</v>
      </c>
      <c r="Z86">
        <f t="shared" si="7"/>
        <v>0</v>
      </c>
      <c r="AA86">
        <f t="shared" si="8"/>
        <v>-829099.19440577936</v>
      </c>
      <c r="AB86">
        <f t="shared" si="9"/>
        <v>0</v>
      </c>
      <c r="AC86">
        <f t="shared" si="10"/>
        <v>1</v>
      </c>
      <c r="AD86">
        <f t="shared" si="11"/>
        <v>0</v>
      </c>
    </row>
    <row r="87" spans="1:30" ht="16">
      <c r="A87" s="13">
        <v>86</v>
      </c>
      <c r="B87" s="7">
        <v>19</v>
      </c>
      <c r="C87" s="7" t="s">
        <v>26</v>
      </c>
      <c r="D87" s="7" t="s">
        <v>28</v>
      </c>
      <c r="E87" s="2" t="s">
        <v>27</v>
      </c>
      <c r="F87" s="8">
        <v>50</v>
      </c>
      <c r="G87" s="7">
        <v>156</v>
      </c>
      <c r="H87" s="9">
        <v>72</v>
      </c>
      <c r="I87" s="5">
        <v>110</v>
      </c>
      <c r="J87" s="5">
        <v>70</v>
      </c>
      <c r="K87" s="9">
        <v>22</v>
      </c>
      <c r="L87" s="1"/>
      <c r="M87" s="8">
        <v>11.7</v>
      </c>
      <c r="N87" s="7">
        <v>15</v>
      </c>
      <c r="O87" s="7">
        <v>0.5</v>
      </c>
      <c r="P87" s="1" t="s">
        <v>23</v>
      </c>
      <c r="Q87" s="7" t="s">
        <v>18</v>
      </c>
      <c r="R87" s="1" t="s">
        <v>24</v>
      </c>
      <c r="S87" s="12">
        <v>275888</v>
      </c>
      <c r="T87" s="12">
        <v>13</v>
      </c>
      <c r="U87" s="12">
        <v>2</v>
      </c>
      <c r="V87" s="12">
        <v>11</v>
      </c>
      <c r="W87" s="12" t="s">
        <v>46</v>
      </c>
      <c r="X87" s="14">
        <v>41800</v>
      </c>
      <c r="Y87">
        <f t="shared" si="6"/>
        <v>20.5456936226167</v>
      </c>
      <c r="Z87">
        <f t="shared" si="7"/>
        <v>0</v>
      </c>
      <c r="AA87">
        <f t="shared" si="8"/>
        <v>-1105928.2490056469</v>
      </c>
      <c r="AB87">
        <f t="shared" si="9"/>
        <v>0</v>
      </c>
      <c r="AC87">
        <f t="shared" si="10"/>
        <v>1</v>
      </c>
      <c r="AD87">
        <f t="shared" si="11"/>
        <v>0</v>
      </c>
    </row>
    <row r="88" spans="1:30" ht="32">
      <c r="A88" s="13">
        <v>87</v>
      </c>
      <c r="B88" s="30">
        <v>0.58333333333333337</v>
      </c>
      <c r="C88" s="7" t="s">
        <v>26</v>
      </c>
      <c r="D88" s="7" t="s">
        <v>28</v>
      </c>
      <c r="E88" s="2" t="s">
        <v>33</v>
      </c>
      <c r="F88" s="8">
        <v>5.8</v>
      </c>
      <c r="G88" s="7">
        <v>57</v>
      </c>
      <c r="H88" s="9">
        <v>150</v>
      </c>
      <c r="I88" s="5"/>
      <c r="J88" s="5"/>
      <c r="K88" s="9">
        <v>28</v>
      </c>
      <c r="L88" s="1"/>
      <c r="M88" s="8">
        <v>11.3</v>
      </c>
      <c r="N88" s="7">
        <v>38</v>
      </c>
      <c r="O88" s="7">
        <v>0.5</v>
      </c>
      <c r="P88" s="1" t="s">
        <v>23</v>
      </c>
      <c r="Q88" s="7" t="s">
        <v>18</v>
      </c>
      <c r="R88" s="1" t="s">
        <v>24</v>
      </c>
      <c r="S88" s="12">
        <v>308817</v>
      </c>
      <c r="T88" s="12">
        <v>27</v>
      </c>
      <c r="U88" s="12">
        <v>12</v>
      </c>
      <c r="V88" s="12">
        <v>15</v>
      </c>
      <c r="W88" s="12" t="s">
        <v>47</v>
      </c>
      <c r="X88" s="14">
        <v>0</v>
      </c>
      <c r="Y88">
        <f t="shared" si="6"/>
        <v>17.851646660510927</v>
      </c>
      <c r="Z88">
        <f t="shared" si="7"/>
        <v>0</v>
      </c>
      <c r="AA88">
        <f t="shared" si="8"/>
        <v>-961292.70674803841</v>
      </c>
      <c r="AB88">
        <f t="shared" si="9"/>
        <v>0</v>
      </c>
      <c r="AC88">
        <f t="shared" si="10"/>
        <v>1</v>
      </c>
      <c r="AD88">
        <f t="shared" si="11"/>
        <v>0</v>
      </c>
    </row>
    <row r="89" spans="1:30" ht="16">
      <c r="A89" s="13">
        <v>88</v>
      </c>
      <c r="B89" s="7">
        <v>42</v>
      </c>
      <c r="C89" s="7" t="s">
        <v>14</v>
      </c>
      <c r="D89" s="7" t="s">
        <v>15</v>
      </c>
      <c r="E89" s="2" t="s">
        <v>27</v>
      </c>
      <c r="F89" s="8">
        <v>45</v>
      </c>
      <c r="G89" s="7">
        <v>172</v>
      </c>
      <c r="H89" s="9">
        <v>127</v>
      </c>
      <c r="I89" s="5">
        <v>100</v>
      </c>
      <c r="J89" s="5">
        <v>70</v>
      </c>
      <c r="K89" s="9">
        <v>23</v>
      </c>
      <c r="L89" s="1"/>
      <c r="M89" s="8">
        <v>12.6</v>
      </c>
      <c r="N89" s="7">
        <v>21</v>
      </c>
      <c r="O89" s="7">
        <v>0.7</v>
      </c>
      <c r="P89" s="1" t="s">
        <v>23</v>
      </c>
      <c r="Q89" s="7" t="s">
        <v>18</v>
      </c>
      <c r="R89" s="1" t="s">
        <v>24</v>
      </c>
      <c r="S89" s="12">
        <v>294615.90000000002</v>
      </c>
      <c r="T89" s="12">
        <v>15</v>
      </c>
      <c r="U89" s="12">
        <v>5</v>
      </c>
      <c r="V89" s="12">
        <v>10</v>
      </c>
      <c r="W89" s="12" t="s">
        <v>46</v>
      </c>
      <c r="X89" s="14">
        <v>41800</v>
      </c>
      <c r="Y89">
        <f t="shared" si="6"/>
        <v>15.210924824229314</v>
      </c>
      <c r="Z89">
        <f t="shared" si="7"/>
        <v>0</v>
      </c>
      <c r="AA89">
        <f t="shared" si="8"/>
        <v>-819520.03533047787</v>
      </c>
      <c r="AB89">
        <f t="shared" si="9"/>
        <v>0</v>
      </c>
      <c r="AC89">
        <f t="shared" si="10"/>
        <v>1</v>
      </c>
      <c r="AD89">
        <f t="shared" si="11"/>
        <v>0</v>
      </c>
    </row>
    <row r="90" spans="1:30" ht="16">
      <c r="A90" s="13">
        <v>89</v>
      </c>
      <c r="B90" s="7">
        <v>16</v>
      </c>
      <c r="C90" s="7" t="s">
        <v>26</v>
      </c>
      <c r="D90" s="7" t="s">
        <v>28</v>
      </c>
      <c r="E90" s="2" t="s">
        <v>16</v>
      </c>
      <c r="F90" s="8">
        <v>31</v>
      </c>
      <c r="G90" s="7">
        <v>150</v>
      </c>
      <c r="H90" s="9">
        <v>72</v>
      </c>
      <c r="I90" s="5">
        <v>110</v>
      </c>
      <c r="J90" s="5">
        <v>70</v>
      </c>
      <c r="K90" s="9">
        <v>22</v>
      </c>
      <c r="L90" s="1"/>
      <c r="M90" s="8">
        <v>21</v>
      </c>
      <c r="N90" s="7">
        <v>29</v>
      </c>
      <c r="O90" s="7">
        <v>0.3</v>
      </c>
      <c r="P90" s="1" t="s">
        <v>23</v>
      </c>
      <c r="Q90" s="7" t="s">
        <v>18</v>
      </c>
      <c r="R90" s="1" t="s">
        <v>24</v>
      </c>
      <c r="S90" s="12">
        <v>156576.85</v>
      </c>
      <c r="T90" s="12">
        <v>12</v>
      </c>
      <c r="U90" s="12">
        <v>2</v>
      </c>
      <c r="V90" s="12">
        <v>10</v>
      </c>
      <c r="W90" s="12" t="s">
        <v>47</v>
      </c>
      <c r="X90" s="14">
        <v>0</v>
      </c>
      <c r="Y90">
        <f t="shared" si="6"/>
        <v>13.777777777777779</v>
      </c>
      <c r="Z90">
        <f t="shared" si="7"/>
        <v>0</v>
      </c>
      <c r="AA90">
        <f t="shared" si="8"/>
        <v>-742578.54057777068</v>
      </c>
      <c r="AB90">
        <f t="shared" si="9"/>
        <v>0</v>
      </c>
      <c r="AC90">
        <f t="shared" si="10"/>
        <v>1</v>
      </c>
      <c r="AD90">
        <f t="shared" si="11"/>
        <v>0</v>
      </c>
    </row>
    <row r="91" spans="1:30" ht="16">
      <c r="A91" s="13">
        <v>90</v>
      </c>
      <c r="B91" s="7">
        <v>3</v>
      </c>
      <c r="C91" s="7" t="s">
        <v>26</v>
      </c>
      <c r="D91" s="7" t="s">
        <v>28</v>
      </c>
      <c r="E91" s="2" t="s">
        <v>16</v>
      </c>
      <c r="F91" s="8">
        <v>9</v>
      </c>
      <c r="G91" s="7">
        <v>81</v>
      </c>
      <c r="H91" s="9">
        <v>99</v>
      </c>
      <c r="I91" s="5"/>
      <c r="J91" s="5"/>
      <c r="K91" s="9">
        <v>20</v>
      </c>
      <c r="L91" s="1"/>
      <c r="M91" s="8">
        <v>12.9</v>
      </c>
      <c r="N91" s="7">
        <v>17</v>
      </c>
      <c r="O91" s="7">
        <v>0.3</v>
      </c>
      <c r="P91" s="1" t="s">
        <v>23</v>
      </c>
      <c r="Q91" s="7" t="s">
        <v>18</v>
      </c>
      <c r="R91" s="1" t="s">
        <v>24</v>
      </c>
      <c r="S91" s="12">
        <v>109575.6</v>
      </c>
      <c r="T91" s="12">
        <v>18</v>
      </c>
      <c r="U91" s="12">
        <v>1</v>
      </c>
      <c r="V91" s="12">
        <v>17</v>
      </c>
      <c r="W91" s="12" t="s">
        <v>47</v>
      </c>
      <c r="X91" s="14">
        <v>0</v>
      </c>
      <c r="Y91">
        <f t="shared" si="6"/>
        <v>13.71742112482853</v>
      </c>
      <c r="Z91">
        <f t="shared" si="7"/>
        <v>0</v>
      </c>
      <c r="AA91">
        <f t="shared" si="8"/>
        <v>-739338.16750671424</v>
      </c>
      <c r="AB91">
        <f t="shared" si="9"/>
        <v>0</v>
      </c>
      <c r="AC91">
        <f t="shared" si="10"/>
        <v>1</v>
      </c>
      <c r="AD91">
        <f t="shared" si="11"/>
        <v>0</v>
      </c>
    </row>
    <row r="92" spans="1:30" ht="16">
      <c r="A92" s="13">
        <v>91</v>
      </c>
      <c r="B92" s="7">
        <v>2</v>
      </c>
      <c r="C92" s="7" t="s">
        <v>26</v>
      </c>
      <c r="D92" s="7" t="s">
        <v>28</v>
      </c>
      <c r="E92" s="2" t="s">
        <v>40</v>
      </c>
      <c r="F92" s="8">
        <v>11.9</v>
      </c>
      <c r="G92" s="7">
        <v>86</v>
      </c>
      <c r="H92" s="9">
        <v>104</v>
      </c>
      <c r="I92" s="5">
        <v>95</v>
      </c>
      <c r="J92" s="5">
        <v>39</v>
      </c>
      <c r="K92" s="9">
        <v>24</v>
      </c>
      <c r="L92" s="1"/>
      <c r="M92" s="8">
        <v>16</v>
      </c>
      <c r="N92" s="7"/>
      <c r="O92" s="7"/>
      <c r="P92" s="1" t="s">
        <v>23</v>
      </c>
      <c r="Q92" s="7" t="s">
        <v>18</v>
      </c>
      <c r="R92" s="1" t="s">
        <v>24</v>
      </c>
      <c r="S92" s="12">
        <v>209292</v>
      </c>
      <c r="T92" s="12">
        <v>19</v>
      </c>
      <c r="U92" s="12">
        <v>2</v>
      </c>
      <c r="V92" s="12">
        <v>17</v>
      </c>
      <c r="W92" s="12" t="s">
        <v>47</v>
      </c>
      <c r="X92" s="14">
        <v>0</v>
      </c>
      <c r="Y92">
        <f t="shared" si="6"/>
        <v>16.08977825851812</v>
      </c>
      <c r="Z92">
        <f t="shared" si="7"/>
        <v>0</v>
      </c>
      <c r="AA92">
        <f t="shared" si="8"/>
        <v>-866703.11892972072</v>
      </c>
      <c r="AB92">
        <f t="shared" si="9"/>
        <v>0</v>
      </c>
      <c r="AC92">
        <f t="shared" si="10"/>
        <v>1</v>
      </c>
      <c r="AD92">
        <f t="shared" si="11"/>
        <v>0</v>
      </c>
    </row>
    <row r="93" spans="1:30" ht="16">
      <c r="A93" s="13">
        <v>92</v>
      </c>
      <c r="B93" s="7">
        <v>3</v>
      </c>
      <c r="C93" s="7" t="s">
        <v>14</v>
      </c>
      <c r="D93" s="7" t="s">
        <v>28</v>
      </c>
      <c r="E93" s="2" t="s">
        <v>41</v>
      </c>
      <c r="F93" s="8">
        <v>13</v>
      </c>
      <c r="G93" s="7">
        <v>85</v>
      </c>
      <c r="H93" s="9">
        <v>140</v>
      </c>
      <c r="I93" s="5">
        <v>90</v>
      </c>
      <c r="J93" s="5">
        <v>60</v>
      </c>
      <c r="K93" s="9">
        <v>24</v>
      </c>
      <c r="L93" s="1" t="s">
        <v>39</v>
      </c>
      <c r="M93" s="8">
        <v>11.4</v>
      </c>
      <c r="N93" s="7">
        <v>15</v>
      </c>
      <c r="O93" s="7">
        <v>0.3</v>
      </c>
      <c r="P93" s="1" t="s">
        <v>23</v>
      </c>
      <c r="Q93" s="7" t="s">
        <v>18</v>
      </c>
      <c r="R93" s="1" t="s">
        <v>24</v>
      </c>
      <c r="S93" s="12">
        <v>195136</v>
      </c>
      <c r="T93" s="12">
        <v>12</v>
      </c>
      <c r="U93" s="12">
        <v>3</v>
      </c>
      <c r="V93" s="12">
        <v>9</v>
      </c>
      <c r="W93" s="12" t="s">
        <v>47</v>
      </c>
      <c r="X93" s="14">
        <v>0</v>
      </c>
      <c r="Y93">
        <f t="shared" si="6"/>
        <v>17.993079584775089</v>
      </c>
      <c r="Z93">
        <f t="shared" si="7"/>
        <v>1</v>
      </c>
      <c r="AA93">
        <f t="shared" si="8"/>
        <v>-968885.82891025825</v>
      </c>
      <c r="AB93">
        <f t="shared" si="9"/>
        <v>0</v>
      </c>
      <c r="AC93">
        <f t="shared" si="10"/>
        <v>1</v>
      </c>
      <c r="AD93">
        <f t="shared" si="11"/>
        <v>0</v>
      </c>
    </row>
    <row r="94" spans="1:30" ht="16">
      <c r="A94" s="13">
        <v>93</v>
      </c>
      <c r="B94" s="7">
        <v>1</v>
      </c>
      <c r="C94" s="7" t="s">
        <v>14</v>
      </c>
      <c r="D94" s="7" t="s">
        <v>28</v>
      </c>
      <c r="E94" s="2" t="s">
        <v>16</v>
      </c>
      <c r="F94" s="8">
        <v>5.7</v>
      </c>
      <c r="G94" s="7">
        <v>65</v>
      </c>
      <c r="H94" s="9">
        <v>116</v>
      </c>
      <c r="I94" s="5">
        <v>80</v>
      </c>
      <c r="J94" s="5">
        <v>42</v>
      </c>
      <c r="K94" s="9">
        <v>34</v>
      </c>
      <c r="L94" s="1"/>
      <c r="M94" s="8">
        <v>9.6</v>
      </c>
      <c r="N94" s="7">
        <v>25</v>
      </c>
      <c r="O94" s="7">
        <v>0.3</v>
      </c>
      <c r="P94" s="1" t="s">
        <v>23</v>
      </c>
      <c r="Q94" s="7" t="s">
        <v>18</v>
      </c>
      <c r="R94" s="1" t="s">
        <v>24</v>
      </c>
      <c r="S94" s="12">
        <v>265243</v>
      </c>
      <c r="T94" s="12">
        <v>18</v>
      </c>
      <c r="U94" s="12">
        <v>15</v>
      </c>
      <c r="V94" s="12">
        <v>3</v>
      </c>
      <c r="W94" s="12" t="s">
        <v>47</v>
      </c>
      <c r="X94" s="14">
        <v>0</v>
      </c>
      <c r="Y94">
        <f t="shared" si="6"/>
        <v>13.491124260355029</v>
      </c>
      <c r="Z94">
        <f t="shared" si="7"/>
        <v>0</v>
      </c>
      <c r="AA94">
        <f t="shared" si="8"/>
        <v>-727188.9473317482</v>
      </c>
      <c r="AB94">
        <f t="shared" si="9"/>
        <v>0</v>
      </c>
      <c r="AC94">
        <f t="shared" si="10"/>
        <v>1</v>
      </c>
      <c r="AD94">
        <f t="shared" si="11"/>
        <v>0</v>
      </c>
    </row>
    <row r="95" spans="1:30" ht="16">
      <c r="A95" s="13">
        <v>94</v>
      </c>
      <c r="B95" s="7">
        <v>65</v>
      </c>
      <c r="C95" s="7" t="s">
        <v>26</v>
      </c>
      <c r="D95" s="7" t="s">
        <v>15</v>
      </c>
      <c r="E95" s="2" t="s">
        <v>41</v>
      </c>
      <c r="F95" s="8">
        <v>43</v>
      </c>
      <c r="G95" s="7">
        <v>155</v>
      </c>
      <c r="H95" s="9">
        <v>101</v>
      </c>
      <c r="I95" s="5">
        <v>130</v>
      </c>
      <c r="J95" s="5">
        <v>90</v>
      </c>
      <c r="K95" s="9">
        <v>24</v>
      </c>
      <c r="L95" s="1"/>
      <c r="M95" s="8">
        <v>15.2</v>
      </c>
      <c r="N95" s="7">
        <v>99</v>
      </c>
      <c r="O95" s="7">
        <v>1.2</v>
      </c>
      <c r="P95" s="7" t="s">
        <v>17</v>
      </c>
      <c r="Q95" s="7" t="s">
        <v>18</v>
      </c>
      <c r="R95" s="7" t="s">
        <v>19</v>
      </c>
      <c r="S95" s="12">
        <v>201219</v>
      </c>
      <c r="T95" s="12">
        <v>8</v>
      </c>
      <c r="U95" s="12">
        <v>2</v>
      </c>
      <c r="V95" s="12">
        <v>6</v>
      </c>
      <c r="W95" s="12" t="s">
        <v>46</v>
      </c>
      <c r="X95" s="14">
        <v>30870</v>
      </c>
      <c r="Y95">
        <f t="shared" si="6"/>
        <v>17.898022892819977</v>
      </c>
      <c r="Z95">
        <f t="shared" si="7"/>
        <v>0</v>
      </c>
      <c r="AA95">
        <f t="shared" si="8"/>
        <v>-963782.51171515055</v>
      </c>
      <c r="AB95">
        <f t="shared" si="9"/>
        <v>0</v>
      </c>
      <c r="AC95">
        <f t="shared" si="10"/>
        <v>1</v>
      </c>
      <c r="AD95">
        <f t="shared" si="11"/>
        <v>0</v>
      </c>
    </row>
    <row r="96" spans="1:30" ht="16">
      <c r="A96" s="13">
        <v>95</v>
      </c>
      <c r="B96" s="7">
        <v>7</v>
      </c>
      <c r="C96" s="7" t="s">
        <v>14</v>
      </c>
      <c r="D96" s="7" t="s">
        <v>28</v>
      </c>
      <c r="E96" s="2" t="s">
        <v>16</v>
      </c>
      <c r="F96" s="8">
        <v>14</v>
      </c>
      <c r="G96" s="7">
        <v>112</v>
      </c>
      <c r="H96" s="9">
        <v>80</v>
      </c>
      <c r="I96" s="5"/>
      <c r="J96" s="5"/>
      <c r="K96" s="9">
        <v>22</v>
      </c>
      <c r="L96" s="1"/>
      <c r="M96" s="8">
        <v>13.1</v>
      </c>
      <c r="N96" s="7">
        <v>29</v>
      </c>
      <c r="O96" s="7">
        <v>1.2</v>
      </c>
      <c r="P96" s="1" t="s">
        <v>23</v>
      </c>
      <c r="Q96" s="7" t="s">
        <v>18</v>
      </c>
      <c r="R96" s="1" t="s">
        <v>24</v>
      </c>
      <c r="S96" s="12">
        <v>179720</v>
      </c>
      <c r="T96" s="12">
        <v>8</v>
      </c>
      <c r="U96" s="12">
        <v>4</v>
      </c>
      <c r="V96" s="12">
        <v>4</v>
      </c>
      <c r="W96" s="12" t="s">
        <v>47</v>
      </c>
      <c r="X96" s="14">
        <v>0</v>
      </c>
      <c r="Y96">
        <f t="shared" si="6"/>
        <v>11.160714285714285</v>
      </c>
      <c r="Z96">
        <f t="shared" si="7"/>
        <v>0</v>
      </c>
      <c r="AA96">
        <f t="shared" si="8"/>
        <v>-602076.01682023087</v>
      </c>
      <c r="AB96">
        <f t="shared" si="9"/>
        <v>0</v>
      </c>
      <c r="AC96">
        <f t="shared" si="10"/>
        <v>1</v>
      </c>
      <c r="AD96">
        <f t="shared" si="11"/>
        <v>0</v>
      </c>
    </row>
    <row r="97" spans="1:30" ht="16">
      <c r="A97" s="13">
        <v>96</v>
      </c>
      <c r="B97" s="7">
        <v>70</v>
      </c>
      <c r="C97" s="7" t="s">
        <v>14</v>
      </c>
      <c r="D97" s="7" t="s">
        <v>15</v>
      </c>
      <c r="E97" s="2" t="s">
        <v>32</v>
      </c>
      <c r="F97" s="8">
        <v>58</v>
      </c>
      <c r="G97" s="7">
        <v>171</v>
      </c>
      <c r="H97" s="9">
        <v>68</v>
      </c>
      <c r="I97" s="5">
        <v>130</v>
      </c>
      <c r="J97" s="5">
        <v>70</v>
      </c>
      <c r="K97" s="9">
        <v>20</v>
      </c>
      <c r="L97" s="1" t="s">
        <v>25</v>
      </c>
      <c r="M97" s="8">
        <v>10</v>
      </c>
      <c r="N97" s="7">
        <v>53</v>
      </c>
      <c r="O97" s="7">
        <v>1.2</v>
      </c>
      <c r="P97" s="1" t="s">
        <v>23</v>
      </c>
      <c r="Q97" s="7" t="s">
        <v>18</v>
      </c>
      <c r="R97" s="1" t="s">
        <v>24</v>
      </c>
      <c r="S97" s="12">
        <v>143278.83000000002</v>
      </c>
      <c r="T97" s="12">
        <v>19</v>
      </c>
      <c r="U97" s="12">
        <v>1</v>
      </c>
      <c r="V97" s="12">
        <v>18</v>
      </c>
      <c r="W97" s="12" t="s">
        <v>47</v>
      </c>
      <c r="X97" s="14">
        <v>0</v>
      </c>
      <c r="Y97">
        <f t="shared" si="6"/>
        <v>19.835162956123252</v>
      </c>
      <c r="Z97">
        <f t="shared" si="7"/>
        <v>1</v>
      </c>
      <c r="AA97">
        <f t="shared" si="8"/>
        <v>-1067781.9250237471</v>
      </c>
      <c r="AB97">
        <f t="shared" si="9"/>
        <v>0</v>
      </c>
      <c r="AC97">
        <f t="shared" si="10"/>
        <v>1</v>
      </c>
      <c r="AD97">
        <f t="shared" si="11"/>
        <v>0</v>
      </c>
    </row>
    <row r="98" spans="1:30" ht="16">
      <c r="A98" s="13">
        <v>97</v>
      </c>
      <c r="B98" s="7">
        <v>49</v>
      </c>
      <c r="C98" s="7" t="s">
        <v>14</v>
      </c>
      <c r="D98" s="7" t="s">
        <v>15</v>
      </c>
      <c r="E98" s="2" t="s">
        <v>41</v>
      </c>
      <c r="F98" s="8">
        <v>56</v>
      </c>
      <c r="G98" s="7">
        <v>155</v>
      </c>
      <c r="H98" s="9">
        <v>84</v>
      </c>
      <c r="I98" s="5">
        <v>110</v>
      </c>
      <c r="J98" s="5">
        <v>70</v>
      </c>
      <c r="K98" s="9">
        <v>24</v>
      </c>
      <c r="L98" s="1"/>
      <c r="M98" s="8">
        <v>11.9</v>
      </c>
      <c r="N98" s="7">
        <v>29</v>
      </c>
      <c r="O98" s="7">
        <v>0.6</v>
      </c>
      <c r="P98" s="1" t="s">
        <v>23</v>
      </c>
      <c r="Q98" s="7" t="s">
        <v>18</v>
      </c>
      <c r="R98" s="1" t="s">
        <v>24</v>
      </c>
      <c r="S98" s="12">
        <v>214679</v>
      </c>
      <c r="T98" s="12">
        <v>14</v>
      </c>
      <c r="U98" s="12">
        <v>4</v>
      </c>
      <c r="V98" s="12">
        <v>10</v>
      </c>
      <c r="W98" s="12" t="s">
        <v>46</v>
      </c>
      <c r="X98" s="14">
        <v>30870</v>
      </c>
      <c r="Y98">
        <f t="shared" si="6"/>
        <v>23.309053069719038</v>
      </c>
      <c r="Z98">
        <f t="shared" si="7"/>
        <v>0</v>
      </c>
      <c r="AA98">
        <f t="shared" si="8"/>
        <v>-1254284.9768972523</v>
      </c>
      <c r="AB98">
        <f t="shared" si="9"/>
        <v>0</v>
      </c>
      <c r="AC98">
        <f t="shared" si="10"/>
        <v>1</v>
      </c>
      <c r="AD98">
        <f t="shared" si="11"/>
        <v>0</v>
      </c>
    </row>
    <row r="99" spans="1:30" ht="16">
      <c r="A99" s="13">
        <v>98</v>
      </c>
      <c r="B99" s="7">
        <v>2</v>
      </c>
      <c r="C99" s="7" t="s">
        <v>26</v>
      </c>
      <c r="D99" s="7" t="s">
        <v>28</v>
      </c>
      <c r="E99" s="2" t="s">
        <v>16</v>
      </c>
      <c r="F99" s="8">
        <v>8.4</v>
      </c>
      <c r="G99" s="7">
        <v>80</v>
      </c>
      <c r="H99" s="9">
        <v>112</v>
      </c>
      <c r="I99" s="5">
        <v>89</v>
      </c>
      <c r="J99" s="5">
        <v>56</v>
      </c>
      <c r="K99" s="9">
        <v>30</v>
      </c>
      <c r="L99" s="1"/>
      <c r="M99" s="8">
        <v>25</v>
      </c>
      <c r="N99" s="7">
        <v>35</v>
      </c>
      <c r="O99" s="7">
        <v>0.4</v>
      </c>
      <c r="P99" s="1" t="s">
        <v>23</v>
      </c>
      <c r="Q99" s="7" t="s">
        <v>18</v>
      </c>
      <c r="R99" s="1" t="s">
        <v>24</v>
      </c>
      <c r="S99" s="12">
        <v>165000</v>
      </c>
      <c r="T99" s="12">
        <v>20</v>
      </c>
      <c r="U99" s="12">
        <v>3</v>
      </c>
      <c r="V99" s="12">
        <v>17</v>
      </c>
      <c r="W99" s="12" t="s">
        <v>47</v>
      </c>
      <c r="X99" s="14">
        <v>0</v>
      </c>
      <c r="Y99">
        <f t="shared" si="6"/>
        <v>13.124999999999998</v>
      </c>
      <c r="Z99">
        <f t="shared" si="7"/>
        <v>0</v>
      </c>
      <c r="AA99">
        <f t="shared" si="8"/>
        <v>-707532.80114165938</v>
      </c>
      <c r="AB99">
        <f t="shared" si="9"/>
        <v>0</v>
      </c>
      <c r="AC99">
        <f t="shared" si="10"/>
        <v>1</v>
      </c>
      <c r="AD99">
        <f t="shared" si="11"/>
        <v>0</v>
      </c>
    </row>
    <row r="100" spans="1:30" ht="16">
      <c r="A100" s="13">
        <v>99</v>
      </c>
      <c r="B100" s="7">
        <v>55</v>
      </c>
      <c r="C100" s="7" t="s">
        <v>14</v>
      </c>
      <c r="D100" s="7" t="s">
        <v>15</v>
      </c>
      <c r="E100" s="2" t="s">
        <v>20</v>
      </c>
      <c r="F100" s="8">
        <v>59</v>
      </c>
      <c r="G100" s="7">
        <v>171</v>
      </c>
      <c r="H100" s="9">
        <v>84</v>
      </c>
      <c r="I100" s="5">
        <v>160</v>
      </c>
      <c r="J100" s="5">
        <v>110</v>
      </c>
      <c r="K100" s="9">
        <v>20</v>
      </c>
      <c r="L100" s="1" t="s">
        <v>25</v>
      </c>
      <c r="M100" s="8">
        <v>13.1</v>
      </c>
      <c r="N100" s="7">
        <v>14</v>
      </c>
      <c r="O100" s="7"/>
      <c r="P100" s="1" t="s">
        <v>23</v>
      </c>
      <c r="Q100" s="7" t="s">
        <v>18</v>
      </c>
      <c r="R100" s="1" t="s">
        <v>24</v>
      </c>
      <c r="S100" s="12">
        <v>262582</v>
      </c>
      <c r="T100" s="12">
        <v>9</v>
      </c>
      <c r="U100" s="12">
        <v>2</v>
      </c>
      <c r="V100" s="12">
        <v>7</v>
      </c>
      <c r="W100" s="12" t="s">
        <v>46</v>
      </c>
      <c r="X100" s="14">
        <v>39690</v>
      </c>
      <c r="Y100">
        <f t="shared" si="6"/>
        <v>20.177148524332274</v>
      </c>
      <c r="Z100">
        <f t="shared" si="7"/>
        <v>1</v>
      </c>
      <c r="AA100">
        <f t="shared" si="8"/>
        <v>-1086142.135071283</v>
      </c>
      <c r="AB100">
        <f t="shared" si="9"/>
        <v>0</v>
      </c>
      <c r="AC100">
        <f t="shared" si="10"/>
        <v>1</v>
      </c>
      <c r="AD100">
        <f t="shared" si="11"/>
        <v>0</v>
      </c>
    </row>
    <row r="101" spans="1:30" ht="16">
      <c r="A101" s="13">
        <v>100</v>
      </c>
      <c r="B101" s="7">
        <v>1</v>
      </c>
      <c r="C101" s="7" t="s">
        <v>14</v>
      </c>
      <c r="D101" s="7" t="s">
        <v>28</v>
      </c>
      <c r="E101" s="2" t="s">
        <v>16</v>
      </c>
      <c r="F101" s="8">
        <v>11.1</v>
      </c>
      <c r="G101" s="7">
        <v>76</v>
      </c>
      <c r="H101" s="9">
        <v>102</v>
      </c>
      <c r="I101" s="5">
        <v>102</v>
      </c>
      <c r="J101" s="5">
        <v>64</v>
      </c>
      <c r="K101" s="9">
        <v>28</v>
      </c>
      <c r="L101" s="1"/>
      <c r="M101" s="8">
        <v>12.9</v>
      </c>
      <c r="N101" s="7">
        <v>19</v>
      </c>
      <c r="O101" s="7">
        <v>0.3</v>
      </c>
      <c r="P101" s="1" t="s">
        <v>23</v>
      </c>
      <c r="Q101" s="7" t="s">
        <v>18</v>
      </c>
      <c r="R101" s="1" t="s">
        <v>24</v>
      </c>
      <c r="S101" s="12">
        <v>208535.71</v>
      </c>
      <c r="T101" s="12">
        <v>14</v>
      </c>
      <c r="U101" s="12">
        <v>4</v>
      </c>
      <c r="V101" s="12">
        <v>10</v>
      </c>
      <c r="W101" s="12" t="s">
        <v>47</v>
      </c>
      <c r="X101" s="14">
        <v>0</v>
      </c>
      <c r="Y101">
        <f t="shared" si="6"/>
        <v>19.217451523545705</v>
      </c>
      <c r="Z101">
        <f t="shared" si="7"/>
        <v>0</v>
      </c>
      <c r="AA101">
        <f t="shared" si="8"/>
        <v>-1034618.7956253851</v>
      </c>
      <c r="AB101">
        <f t="shared" si="9"/>
        <v>0</v>
      </c>
      <c r="AC101">
        <f t="shared" si="10"/>
        <v>1</v>
      </c>
      <c r="AD101">
        <f t="shared" si="11"/>
        <v>0</v>
      </c>
    </row>
    <row r="102" spans="1:30" ht="16">
      <c r="A102" s="13">
        <v>101</v>
      </c>
      <c r="B102" s="7">
        <v>2</v>
      </c>
      <c r="C102" s="7" t="s">
        <v>14</v>
      </c>
      <c r="D102" s="7" t="s">
        <v>28</v>
      </c>
      <c r="E102" s="2" t="s">
        <v>41</v>
      </c>
      <c r="F102" s="8">
        <v>9.4</v>
      </c>
      <c r="G102" s="7">
        <v>81</v>
      </c>
      <c r="H102" s="9">
        <v>119</v>
      </c>
      <c r="I102" s="5">
        <v>110</v>
      </c>
      <c r="J102" s="5">
        <v>60</v>
      </c>
      <c r="K102" s="9">
        <v>32</v>
      </c>
      <c r="L102" s="1" t="s">
        <v>39</v>
      </c>
      <c r="M102" s="8">
        <v>10.4</v>
      </c>
      <c r="N102" s="7">
        <v>16</v>
      </c>
      <c r="O102" s="7">
        <v>0.4</v>
      </c>
      <c r="P102" s="1" t="s">
        <v>23</v>
      </c>
      <c r="Q102" s="7" t="s">
        <v>18</v>
      </c>
      <c r="R102" s="1" t="s">
        <v>24</v>
      </c>
      <c r="S102" s="12">
        <v>179613.25</v>
      </c>
      <c r="T102" s="12">
        <v>18</v>
      </c>
      <c r="U102" s="12">
        <v>2</v>
      </c>
      <c r="V102" s="12">
        <v>16</v>
      </c>
      <c r="W102" s="12" t="s">
        <v>47</v>
      </c>
      <c r="X102" s="14">
        <v>0</v>
      </c>
      <c r="Y102">
        <f t="shared" si="6"/>
        <v>14.32708428593202</v>
      </c>
      <c r="Z102">
        <f t="shared" si="7"/>
        <v>1</v>
      </c>
      <c r="AA102">
        <f t="shared" si="8"/>
        <v>-772069.20862849441</v>
      </c>
      <c r="AB102">
        <f t="shared" si="9"/>
        <v>0</v>
      </c>
      <c r="AC102">
        <f t="shared" si="10"/>
        <v>1</v>
      </c>
      <c r="AD102">
        <f t="shared" si="11"/>
        <v>0</v>
      </c>
    </row>
    <row r="103" spans="1:30" ht="16">
      <c r="A103" s="13">
        <v>102</v>
      </c>
      <c r="B103" s="7">
        <v>8</v>
      </c>
      <c r="C103" s="7" t="s">
        <v>14</v>
      </c>
      <c r="D103" s="7" t="s">
        <v>28</v>
      </c>
      <c r="E103" s="2" t="s">
        <v>40</v>
      </c>
      <c r="F103" s="8">
        <v>16.600000000000001</v>
      </c>
      <c r="G103" s="7">
        <v>128</v>
      </c>
      <c r="H103" s="9">
        <v>82</v>
      </c>
      <c r="I103" s="5">
        <v>90</v>
      </c>
      <c r="J103" s="5">
        <v>60</v>
      </c>
      <c r="K103" s="9">
        <v>28</v>
      </c>
      <c r="L103" s="1"/>
      <c r="M103" s="8">
        <v>16.399999999999999</v>
      </c>
      <c r="N103" s="7">
        <v>19</v>
      </c>
      <c r="O103" s="7">
        <v>0.4</v>
      </c>
      <c r="P103" s="1" t="s">
        <v>23</v>
      </c>
      <c r="Q103" s="7" t="s">
        <v>18</v>
      </c>
      <c r="R103" s="1" t="s">
        <v>24</v>
      </c>
      <c r="S103" s="12">
        <v>151156.52000000002</v>
      </c>
      <c r="T103" s="12">
        <v>10</v>
      </c>
      <c r="U103" s="12">
        <v>2</v>
      </c>
      <c r="V103" s="12">
        <v>8</v>
      </c>
      <c r="W103" s="12" t="s">
        <v>47</v>
      </c>
      <c r="X103" s="14">
        <v>0</v>
      </c>
      <c r="Y103">
        <f t="shared" si="6"/>
        <v>10.1318359375</v>
      </c>
      <c r="Z103">
        <f t="shared" si="7"/>
        <v>0</v>
      </c>
      <c r="AA103">
        <f t="shared" si="8"/>
        <v>-546838.5321348235</v>
      </c>
      <c r="AB103">
        <f t="shared" si="9"/>
        <v>0</v>
      </c>
      <c r="AC103">
        <f t="shared" si="10"/>
        <v>1</v>
      </c>
      <c r="AD103">
        <f t="shared" si="11"/>
        <v>0</v>
      </c>
    </row>
    <row r="104" spans="1:30" ht="16">
      <c r="A104" s="13">
        <v>103</v>
      </c>
      <c r="B104" s="7">
        <v>2</v>
      </c>
      <c r="C104" s="7" t="s">
        <v>14</v>
      </c>
      <c r="D104" s="7" t="s">
        <v>28</v>
      </c>
      <c r="E104" s="2" t="s">
        <v>37</v>
      </c>
      <c r="F104" s="8">
        <v>10</v>
      </c>
      <c r="G104" s="7">
        <v>74</v>
      </c>
      <c r="H104" s="9">
        <v>98</v>
      </c>
      <c r="I104" s="5">
        <v>90</v>
      </c>
      <c r="J104" s="5">
        <v>50</v>
      </c>
      <c r="K104" s="9">
        <v>24</v>
      </c>
      <c r="L104" s="1"/>
      <c r="M104" s="8">
        <v>9.6</v>
      </c>
      <c r="N104" s="7">
        <v>23</v>
      </c>
      <c r="O104" s="7">
        <v>0.3</v>
      </c>
      <c r="P104" s="1" t="s">
        <v>23</v>
      </c>
      <c r="Q104" s="7" t="s">
        <v>18</v>
      </c>
      <c r="R104" s="1" t="s">
        <v>24</v>
      </c>
      <c r="S104" s="12">
        <v>189701.55</v>
      </c>
      <c r="T104" s="12">
        <v>15</v>
      </c>
      <c r="U104" s="12">
        <v>4</v>
      </c>
      <c r="V104" s="12">
        <v>11</v>
      </c>
      <c r="W104" s="12" t="s">
        <v>47</v>
      </c>
      <c r="X104" s="14">
        <v>0</v>
      </c>
      <c r="Y104">
        <f t="shared" si="6"/>
        <v>18.261504747991236</v>
      </c>
      <c r="Z104">
        <f t="shared" si="7"/>
        <v>0</v>
      </c>
      <c r="AA104">
        <f t="shared" si="8"/>
        <v>-983296.79485979327</v>
      </c>
      <c r="AB104">
        <f t="shared" si="9"/>
        <v>0</v>
      </c>
      <c r="AC104">
        <f t="shared" si="10"/>
        <v>1</v>
      </c>
      <c r="AD104">
        <f t="shared" si="11"/>
        <v>0</v>
      </c>
    </row>
    <row r="105" spans="1:30" ht="16">
      <c r="A105" s="13">
        <v>104</v>
      </c>
      <c r="B105" s="7">
        <v>3</v>
      </c>
      <c r="C105" s="7" t="s">
        <v>14</v>
      </c>
      <c r="D105" s="7" t="s">
        <v>28</v>
      </c>
      <c r="E105" s="2" t="s">
        <v>40</v>
      </c>
      <c r="F105" s="8">
        <v>13.3</v>
      </c>
      <c r="G105" s="7">
        <v>88</v>
      </c>
      <c r="H105" s="9">
        <v>120</v>
      </c>
      <c r="I105" s="5">
        <v>112</v>
      </c>
      <c r="J105" s="5">
        <v>80</v>
      </c>
      <c r="K105" s="9">
        <v>22</v>
      </c>
      <c r="L105" s="1" t="s">
        <v>39</v>
      </c>
      <c r="M105" s="8">
        <v>20.7</v>
      </c>
      <c r="N105" s="7">
        <v>20</v>
      </c>
      <c r="O105" s="7">
        <v>0.3</v>
      </c>
      <c r="P105" s="1" t="s">
        <v>23</v>
      </c>
      <c r="Q105" s="7" t="s">
        <v>18</v>
      </c>
      <c r="R105" s="1" t="s">
        <v>24</v>
      </c>
      <c r="S105" s="12">
        <v>169951</v>
      </c>
      <c r="T105" s="12">
        <v>11</v>
      </c>
      <c r="U105" s="12">
        <v>2</v>
      </c>
      <c r="V105" s="12">
        <v>9</v>
      </c>
      <c r="W105" s="12" t="s">
        <v>47</v>
      </c>
      <c r="X105" s="14">
        <v>0</v>
      </c>
      <c r="Y105">
        <f t="shared" si="6"/>
        <v>17.174586776859506</v>
      </c>
      <c r="Z105">
        <f t="shared" si="7"/>
        <v>1</v>
      </c>
      <c r="AA105">
        <f t="shared" si="8"/>
        <v>-924943.33170364308</v>
      </c>
      <c r="AB105">
        <f t="shared" si="9"/>
        <v>0</v>
      </c>
      <c r="AC105">
        <f t="shared" si="10"/>
        <v>1</v>
      </c>
      <c r="AD105">
        <f t="shared" si="11"/>
        <v>0</v>
      </c>
    </row>
    <row r="106" spans="1:30" ht="16">
      <c r="A106" s="13">
        <v>105</v>
      </c>
      <c r="B106" s="7">
        <v>46</v>
      </c>
      <c r="C106" s="7" t="s">
        <v>26</v>
      </c>
      <c r="D106" s="7" t="s">
        <v>15</v>
      </c>
      <c r="E106" s="2" t="s">
        <v>27</v>
      </c>
      <c r="F106" s="8">
        <v>53.5</v>
      </c>
      <c r="G106" s="7">
        <v>167</v>
      </c>
      <c r="H106" s="9">
        <v>110</v>
      </c>
      <c r="I106" s="5">
        <v>130</v>
      </c>
      <c r="J106" s="5">
        <v>90</v>
      </c>
      <c r="K106" s="9">
        <v>24</v>
      </c>
      <c r="L106" s="1"/>
      <c r="M106" s="8">
        <v>10.8</v>
      </c>
      <c r="N106" s="7">
        <v>26</v>
      </c>
      <c r="O106" s="7">
        <v>0.9</v>
      </c>
      <c r="P106" s="1" t="s">
        <v>23</v>
      </c>
      <c r="Q106" s="7" t="s">
        <v>18</v>
      </c>
      <c r="R106" s="1" t="s">
        <v>24</v>
      </c>
      <c r="S106" s="12">
        <v>220519</v>
      </c>
      <c r="T106" s="12">
        <v>11</v>
      </c>
      <c r="U106" s="12">
        <v>1</v>
      </c>
      <c r="V106" s="12">
        <v>10</v>
      </c>
      <c r="W106" s="12" t="s">
        <v>46</v>
      </c>
      <c r="X106" s="14">
        <v>51450</v>
      </c>
      <c r="Y106">
        <f t="shared" si="6"/>
        <v>19.183190505217112</v>
      </c>
      <c r="Z106">
        <f t="shared" si="7"/>
        <v>0</v>
      </c>
      <c r="AA106">
        <f t="shared" si="8"/>
        <v>-1032779.4212440342</v>
      </c>
      <c r="AB106">
        <f t="shared" si="9"/>
        <v>0</v>
      </c>
      <c r="AC106">
        <f t="shared" si="10"/>
        <v>1</v>
      </c>
      <c r="AD106">
        <f t="shared" si="11"/>
        <v>0</v>
      </c>
    </row>
    <row r="107" spans="1:30" ht="16">
      <c r="A107" s="13">
        <v>106</v>
      </c>
      <c r="B107" s="7">
        <v>45</v>
      </c>
      <c r="C107" s="7" t="s">
        <v>26</v>
      </c>
      <c r="D107" s="7" t="s">
        <v>15</v>
      </c>
      <c r="E107" s="2" t="s">
        <v>16</v>
      </c>
      <c r="F107" s="8">
        <v>41</v>
      </c>
      <c r="G107" s="7">
        <v>152</v>
      </c>
      <c r="H107" s="9">
        <v>88</v>
      </c>
      <c r="I107" s="5">
        <v>110</v>
      </c>
      <c r="J107" s="5">
        <v>70</v>
      </c>
      <c r="K107" s="9">
        <v>20</v>
      </c>
      <c r="L107" s="1"/>
      <c r="M107" s="8">
        <v>13.1</v>
      </c>
      <c r="N107" s="7">
        <v>38</v>
      </c>
      <c r="O107" s="7">
        <v>0.8</v>
      </c>
      <c r="P107" s="1" t="s">
        <v>23</v>
      </c>
      <c r="Q107" s="7" t="s">
        <v>18</v>
      </c>
      <c r="R107" s="1" t="s">
        <v>24</v>
      </c>
      <c r="S107" s="12">
        <v>139723</v>
      </c>
      <c r="T107" s="12">
        <v>7</v>
      </c>
      <c r="U107" s="12">
        <v>3</v>
      </c>
      <c r="V107" s="12">
        <v>4</v>
      </c>
      <c r="W107" s="12" t="s">
        <v>47</v>
      </c>
      <c r="X107" s="14">
        <v>0</v>
      </c>
      <c r="Y107">
        <f t="shared" si="6"/>
        <v>17.745844875346261</v>
      </c>
      <c r="Z107">
        <f t="shared" si="7"/>
        <v>0</v>
      </c>
      <c r="AA107">
        <f t="shared" si="8"/>
        <v>-955612.51676458202</v>
      </c>
      <c r="AB107">
        <f t="shared" si="9"/>
        <v>0</v>
      </c>
      <c r="AC107">
        <f t="shared" si="10"/>
        <v>1</v>
      </c>
      <c r="AD107">
        <f t="shared" si="11"/>
        <v>0</v>
      </c>
    </row>
    <row r="108" spans="1:30" ht="16">
      <c r="A108" s="13">
        <v>107</v>
      </c>
      <c r="B108" s="7">
        <v>48</v>
      </c>
      <c r="C108" s="7" t="s">
        <v>26</v>
      </c>
      <c r="D108" s="7" t="s">
        <v>15</v>
      </c>
      <c r="E108" s="2" t="s">
        <v>41</v>
      </c>
      <c r="F108" s="8">
        <v>42</v>
      </c>
      <c r="G108" s="7">
        <v>154</v>
      </c>
      <c r="H108" s="9">
        <v>76</v>
      </c>
      <c r="I108" s="5">
        <v>120</v>
      </c>
      <c r="J108" s="5">
        <v>70</v>
      </c>
      <c r="K108" s="9">
        <v>24</v>
      </c>
      <c r="L108" s="1"/>
      <c r="M108" s="8">
        <v>11.2</v>
      </c>
      <c r="N108" s="7">
        <v>16</v>
      </c>
      <c r="O108" s="7">
        <v>0.4</v>
      </c>
      <c r="P108" s="1" t="s">
        <v>23</v>
      </c>
      <c r="Q108" s="7" t="s">
        <v>18</v>
      </c>
      <c r="R108" s="1" t="s">
        <v>24</v>
      </c>
      <c r="S108" s="12">
        <v>119685.64</v>
      </c>
      <c r="T108" s="12">
        <v>6</v>
      </c>
      <c r="U108" s="12">
        <v>2</v>
      </c>
      <c r="V108" s="12">
        <v>4</v>
      </c>
      <c r="W108" s="12" t="s">
        <v>47</v>
      </c>
      <c r="X108" s="14">
        <v>0</v>
      </c>
      <c r="Y108">
        <f t="shared" si="6"/>
        <v>17.709563164108619</v>
      </c>
      <c r="Z108">
        <f t="shared" si="7"/>
        <v>0</v>
      </c>
      <c r="AA108">
        <f t="shared" si="8"/>
        <v>-953664.65726075636</v>
      </c>
      <c r="AB108">
        <f t="shared" si="9"/>
        <v>0</v>
      </c>
      <c r="AC108">
        <f t="shared" si="10"/>
        <v>1</v>
      </c>
      <c r="AD108">
        <f t="shared" si="11"/>
        <v>0</v>
      </c>
    </row>
    <row r="109" spans="1:30" ht="16">
      <c r="A109" s="13">
        <v>108</v>
      </c>
      <c r="B109" s="7">
        <v>41</v>
      </c>
      <c r="C109" s="7" t="s">
        <v>26</v>
      </c>
      <c r="D109" s="7" t="s">
        <v>15</v>
      </c>
      <c r="E109" s="2" t="s">
        <v>27</v>
      </c>
      <c r="F109" s="8">
        <v>63.6</v>
      </c>
      <c r="G109" s="7">
        <v>162</v>
      </c>
      <c r="H109" s="9">
        <v>62</v>
      </c>
      <c r="I109" s="5">
        <v>110</v>
      </c>
      <c r="J109" s="5">
        <v>70</v>
      </c>
      <c r="K109" s="9">
        <v>22</v>
      </c>
      <c r="L109" s="1"/>
      <c r="M109" s="8">
        <v>13.6</v>
      </c>
      <c r="N109" s="7">
        <v>56</v>
      </c>
      <c r="O109" s="7">
        <v>1.1000000000000001</v>
      </c>
      <c r="P109" s="1" t="s">
        <v>23</v>
      </c>
      <c r="Q109" s="7" t="s">
        <v>18</v>
      </c>
      <c r="R109" s="1" t="s">
        <v>24</v>
      </c>
      <c r="S109" s="12">
        <v>253471</v>
      </c>
      <c r="T109" s="12">
        <v>10</v>
      </c>
      <c r="U109" s="12">
        <v>1</v>
      </c>
      <c r="V109" s="12">
        <v>9</v>
      </c>
      <c r="W109" s="12" t="s">
        <v>46</v>
      </c>
      <c r="X109" s="14">
        <v>82320</v>
      </c>
      <c r="Y109">
        <f t="shared" si="6"/>
        <v>24.234110653863738</v>
      </c>
      <c r="Z109">
        <f t="shared" si="7"/>
        <v>0</v>
      </c>
      <c r="AA109">
        <f t="shared" si="8"/>
        <v>-1303948.6268574228</v>
      </c>
      <c r="AB109">
        <f t="shared" si="9"/>
        <v>0</v>
      </c>
      <c r="AC109">
        <f t="shared" si="10"/>
        <v>1</v>
      </c>
      <c r="AD109">
        <f t="shared" si="11"/>
        <v>0</v>
      </c>
    </row>
    <row r="110" spans="1:30" ht="16">
      <c r="A110" s="13">
        <v>109</v>
      </c>
      <c r="B110" s="7">
        <v>7</v>
      </c>
      <c r="C110" s="7" t="s">
        <v>14</v>
      </c>
      <c r="D110" s="7" t="s">
        <v>28</v>
      </c>
      <c r="E110" s="2" t="s">
        <v>16</v>
      </c>
      <c r="F110" s="8">
        <v>15.8</v>
      </c>
      <c r="G110" s="7">
        <v>106</v>
      </c>
      <c r="H110" s="9">
        <v>90</v>
      </c>
      <c r="I110" s="5">
        <v>110</v>
      </c>
      <c r="J110" s="5">
        <v>70</v>
      </c>
      <c r="K110" s="9">
        <v>22</v>
      </c>
      <c r="L110" s="1" t="s">
        <v>39</v>
      </c>
      <c r="M110" s="8">
        <v>11.4</v>
      </c>
      <c r="N110" s="7">
        <v>27</v>
      </c>
      <c r="O110" s="7">
        <v>0.3</v>
      </c>
      <c r="P110" s="1" t="s">
        <v>23</v>
      </c>
      <c r="Q110" s="7" t="s">
        <v>18</v>
      </c>
      <c r="R110" s="1" t="s">
        <v>24</v>
      </c>
      <c r="S110" s="12">
        <v>129684</v>
      </c>
      <c r="T110" s="12">
        <v>8</v>
      </c>
      <c r="U110" s="12">
        <v>1</v>
      </c>
      <c r="V110" s="12">
        <v>7</v>
      </c>
      <c r="W110" s="12" t="s">
        <v>47</v>
      </c>
      <c r="X110" s="14">
        <v>0</v>
      </c>
      <c r="Y110">
        <f t="shared" si="6"/>
        <v>14.061943752224989</v>
      </c>
      <c r="Z110">
        <f t="shared" si="7"/>
        <v>1</v>
      </c>
      <c r="AA110">
        <f t="shared" si="8"/>
        <v>-757834.58487968892</v>
      </c>
      <c r="AB110">
        <f t="shared" si="9"/>
        <v>0</v>
      </c>
      <c r="AC110">
        <f t="shared" si="10"/>
        <v>1</v>
      </c>
      <c r="AD110">
        <f t="shared" si="11"/>
        <v>0</v>
      </c>
    </row>
    <row r="111" spans="1:30" ht="16">
      <c r="A111" s="13">
        <v>110</v>
      </c>
      <c r="B111" s="7">
        <v>4</v>
      </c>
      <c r="C111" s="7" t="s">
        <v>26</v>
      </c>
      <c r="D111" s="7" t="s">
        <v>28</v>
      </c>
      <c r="E111" s="2" t="s">
        <v>16</v>
      </c>
      <c r="F111" s="8">
        <v>10.5</v>
      </c>
      <c r="G111" s="7">
        <v>93</v>
      </c>
      <c r="H111" s="9">
        <v>104</v>
      </c>
      <c r="I111" s="5">
        <v>96</v>
      </c>
      <c r="J111" s="5">
        <v>50</v>
      </c>
      <c r="K111" s="9">
        <v>24</v>
      </c>
      <c r="L111" s="1"/>
      <c r="M111" s="8">
        <v>16.100000000000001</v>
      </c>
      <c r="N111" s="7">
        <v>30</v>
      </c>
      <c r="O111" s="7">
        <v>0.5</v>
      </c>
      <c r="P111" s="1" t="s">
        <v>23</v>
      </c>
      <c r="Q111" s="7" t="s">
        <v>18</v>
      </c>
      <c r="R111" s="1" t="s">
        <v>24</v>
      </c>
      <c r="S111" s="12">
        <v>167122</v>
      </c>
      <c r="T111" s="12">
        <v>9</v>
      </c>
      <c r="U111" s="12">
        <v>2</v>
      </c>
      <c r="V111" s="12">
        <v>7</v>
      </c>
      <c r="W111" s="12" t="s">
        <v>47</v>
      </c>
      <c r="X111" s="14">
        <v>0</v>
      </c>
      <c r="Y111">
        <f t="shared" si="6"/>
        <v>12.140131807145334</v>
      </c>
      <c r="Z111">
        <f t="shared" si="7"/>
        <v>0</v>
      </c>
      <c r="AA111">
        <f t="shared" si="8"/>
        <v>-654658.09363676002</v>
      </c>
      <c r="AB111">
        <f t="shared" si="9"/>
        <v>0</v>
      </c>
      <c r="AC111">
        <f t="shared" si="10"/>
        <v>1</v>
      </c>
      <c r="AD111">
        <f t="shared" si="11"/>
        <v>0</v>
      </c>
    </row>
    <row r="112" spans="1:30" ht="16">
      <c r="A112" s="13">
        <v>111</v>
      </c>
      <c r="B112" s="7">
        <v>69</v>
      </c>
      <c r="C112" s="7" t="s">
        <v>14</v>
      </c>
      <c r="D112" s="7" t="s">
        <v>15</v>
      </c>
      <c r="E112" s="2" t="s">
        <v>16</v>
      </c>
      <c r="F112" s="8">
        <v>60</v>
      </c>
      <c r="G112" s="7">
        <v>185</v>
      </c>
      <c r="H112" s="9">
        <v>90</v>
      </c>
      <c r="I112" s="5">
        <v>120</v>
      </c>
      <c r="J112" s="5">
        <v>90</v>
      </c>
      <c r="K112" s="9">
        <v>22</v>
      </c>
      <c r="L112" s="1"/>
      <c r="M112" s="8">
        <v>9.6</v>
      </c>
      <c r="N112" s="7">
        <v>33</v>
      </c>
      <c r="O112" s="7">
        <v>1.3</v>
      </c>
      <c r="P112" s="1" t="s">
        <v>23</v>
      </c>
      <c r="Q112" s="7" t="s">
        <v>18</v>
      </c>
      <c r="R112" s="1" t="s">
        <v>24</v>
      </c>
      <c r="S112" s="12">
        <v>276458</v>
      </c>
      <c r="T112" s="12">
        <v>6</v>
      </c>
      <c r="U112" s="12">
        <v>5</v>
      </c>
      <c r="V112" s="12">
        <v>1</v>
      </c>
      <c r="W112" s="12" t="s">
        <v>46</v>
      </c>
      <c r="X112" s="14">
        <v>38000</v>
      </c>
      <c r="Y112">
        <f t="shared" si="6"/>
        <v>17.531044558071585</v>
      </c>
      <c r="Z112">
        <f t="shared" si="7"/>
        <v>0</v>
      </c>
      <c r="AA112">
        <f t="shared" si="8"/>
        <v>-944080.51275606779</v>
      </c>
      <c r="AB112">
        <f t="shared" si="9"/>
        <v>0</v>
      </c>
      <c r="AC112">
        <f t="shared" si="10"/>
        <v>1</v>
      </c>
      <c r="AD112">
        <f t="shared" si="11"/>
        <v>0</v>
      </c>
    </row>
    <row r="113" spans="1:30" ht="16">
      <c r="A113" s="13">
        <v>112</v>
      </c>
      <c r="B113" s="7">
        <v>6</v>
      </c>
      <c r="C113" s="7" t="s">
        <v>14</v>
      </c>
      <c r="D113" s="7" t="s">
        <v>28</v>
      </c>
      <c r="E113" s="2" t="s">
        <v>41</v>
      </c>
      <c r="F113" s="8">
        <v>17.8</v>
      </c>
      <c r="G113" s="7">
        <v>115</v>
      </c>
      <c r="H113" s="9">
        <v>75</v>
      </c>
      <c r="I113" s="5">
        <v>110</v>
      </c>
      <c r="J113" s="5">
        <v>72</v>
      </c>
      <c r="K113" s="9">
        <v>22</v>
      </c>
      <c r="L113" s="1"/>
      <c r="M113" s="8">
        <v>10.3</v>
      </c>
      <c r="N113" s="7">
        <v>18</v>
      </c>
      <c r="O113" s="7">
        <v>0.3</v>
      </c>
      <c r="P113" s="1" t="s">
        <v>23</v>
      </c>
      <c r="Q113" s="7" t="s">
        <v>18</v>
      </c>
      <c r="R113" s="1" t="s">
        <v>24</v>
      </c>
      <c r="S113" s="12">
        <v>150337</v>
      </c>
      <c r="T113" s="12">
        <v>9</v>
      </c>
      <c r="U113" s="12">
        <v>2</v>
      </c>
      <c r="V113" s="12">
        <v>7</v>
      </c>
      <c r="W113" s="12" t="s">
        <v>47</v>
      </c>
      <c r="X113" s="14">
        <v>0</v>
      </c>
      <c r="Y113">
        <f t="shared" si="6"/>
        <v>13.4593572778828</v>
      </c>
      <c r="Z113">
        <f t="shared" si="7"/>
        <v>0</v>
      </c>
      <c r="AA113">
        <f t="shared" si="8"/>
        <v>-725483.47047837987</v>
      </c>
      <c r="AB113">
        <f t="shared" si="9"/>
        <v>0</v>
      </c>
      <c r="AC113">
        <f t="shared" si="10"/>
        <v>1</v>
      </c>
      <c r="AD113">
        <f t="shared" si="11"/>
        <v>0</v>
      </c>
    </row>
    <row r="114" spans="1:30" ht="16">
      <c r="A114" s="13">
        <v>113</v>
      </c>
      <c r="B114" s="7">
        <v>44</v>
      </c>
      <c r="C114" s="7" t="s">
        <v>26</v>
      </c>
      <c r="D114" s="7" t="s">
        <v>15</v>
      </c>
      <c r="E114" s="2" t="s">
        <v>41</v>
      </c>
      <c r="F114" s="8">
        <v>60</v>
      </c>
      <c r="G114" s="7">
        <v>157</v>
      </c>
      <c r="H114" s="9">
        <v>86</v>
      </c>
      <c r="I114" s="5">
        <v>150</v>
      </c>
      <c r="J114" s="5">
        <v>80</v>
      </c>
      <c r="K114" s="9">
        <v>22</v>
      </c>
      <c r="L114" s="1" t="s">
        <v>30</v>
      </c>
      <c r="M114" s="8">
        <v>15.4</v>
      </c>
      <c r="N114" s="7">
        <v>21</v>
      </c>
      <c r="O114" s="7"/>
      <c r="P114" s="1" t="s">
        <v>23</v>
      </c>
      <c r="Q114" s="7" t="s">
        <v>18</v>
      </c>
      <c r="R114" s="1" t="s">
        <v>24</v>
      </c>
      <c r="S114" s="12">
        <v>138093.02000000002</v>
      </c>
      <c r="T114" s="12">
        <v>7</v>
      </c>
      <c r="U114" s="12">
        <v>2</v>
      </c>
      <c r="V114" s="12">
        <v>5</v>
      </c>
      <c r="W114" s="12" t="s">
        <v>47</v>
      </c>
      <c r="X114" s="14">
        <v>0</v>
      </c>
      <c r="Y114">
        <f t="shared" si="6"/>
        <v>24.341758286340216</v>
      </c>
      <c r="Z114">
        <f t="shared" si="7"/>
        <v>1</v>
      </c>
      <c r="AA114">
        <f t="shared" si="8"/>
        <v>-1309727.9150120039</v>
      </c>
      <c r="AB114">
        <f t="shared" si="9"/>
        <v>0</v>
      </c>
      <c r="AC114">
        <f t="shared" si="10"/>
        <v>1</v>
      </c>
      <c r="AD114">
        <f t="shared" si="11"/>
        <v>0</v>
      </c>
    </row>
    <row r="115" spans="1:30" ht="16">
      <c r="A115" s="13">
        <v>114</v>
      </c>
      <c r="B115" s="7">
        <v>9</v>
      </c>
      <c r="C115" s="7" t="s">
        <v>26</v>
      </c>
      <c r="D115" s="7" t="s">
        <v>28</v>
      </c>
      <c r="E115" s="2" t="s">
        <v>16</v>
      </c>
      <c r="F115" s="8">
        <v>4.9000000000000004</v>
      </c>
      <c r="G115" s="7">
        <v>71</v>
      </c>
      <c r="H115" s="9">
        <v>104</v>
      </c>
      <c r="I115" s="5">
        <v>100</v>
      </c>
      <c r="J115" s="5">
        <v>60</v>
      </c>
      <c r="K115" s="9">
        <v>24</v>
      </c>
      <c r="L115" s="1"/>
      <c r="M115" s="8">
        <v>11.5</v>
      </c>
      <c r="N115" s="7">
        <v>47</v>
      </c>
      <c r="O115" s="7">
        <v>0.5</v>
      </c>
      <c r="P115" s="1" t="s">
        <v>23</v>
      </c>
      <c r="Q115" s="7" t="s">
        <v>18</v>
      </c>
      <c r="R115" s="1" t="s">
        <v>24</v>
      </c>
      <c r="S115" s="12">
        <v>178398</v>
      </c>
      <c r="T115" s="12">
        <v>12</v>
      </c>
      <c r="U115" s="12">
        <v>3</v>
      </c>
      <c r="V115" s="12">
        <v>9</v>
      </c>
      <c r="W115" s="12" t="s">
        <v>47</v>
      </c>
      <c r="X115" s="14">
        <v>0</v>
      </c>
      <c r="Y115">
        <f t="shared" si="6"/>
        <v>9.7202935925411627</v>
      </c>
      <c r="Z115">
        <f t="shared" si="7"/>
        <v>0</v>
      </c>
      <c r="AA115">
        <f t="shared" si="8"/>
        <v>-524744.02113989892</v>
      </c>
      <c r="AB115">
        <f t="shared" si="9"/>
        <v>0</v>
      </c>
      <c r="AC115">
        <f t="shared" si="10"/>
        <v>1</v>
      </c>
      <c r="AD115">
        <f t="shared" si="11"/>
        <v>0</v>
      </c>
    </row>
    <row r="116" spans="1:30" ht="16">
      <c r="A116" s="13">
        <v>115</v>
      </c>
      <c r="B116" s="7">
        <v>36</v>
      </c>
      <c r="C116" s="7" t="s">
        <v>14</v>
      </c>
      <c r="D116" s="7" t="s">
        <v>15</v>
      </c>
      <c r="E116" s="2" t="s">
        <v>27</v>
      </c>
      <c r="F116" s="8">
        <v>50</v>
      </c>
      <c r="G116" s="7">
        <v>168</v>
      </c>
      <c r="H116" s="9">
        <v>60</v>
      </c>
      <c r="I116" s="5">
        <v>120</v>
      </c>
      <c r="J116" s="5">
        <v>80</v>
      </c>
      <c r="K116" s="9">
        <v>24</v>
      </c>
      <c r="L116" s="1"/>
      <c r="M116" s="8">
        <v>13.3</v>
      </c>
      <c r="N116" s="7">
        <v>21</v>
      </c>
      <c r="O116" s="7">
        <v>1.1000000000000001</v>
      </c>
      <c r="P116" s="1" t="s">
        <v>23</v>
      </c>
      <c r="Q116" s="7" t="s">
        <v>18</v>
      </c>
      <c r="R116" s="1" t="s">
        <v>24</v>
      </c>
      <c r="S116" s="12">
        <v>180870</v>
      </c>
      <c r="T116" s="12">
        <v>8</v>
      </c>
      <c r="U116" s="12">
        <v>1</v>
      </c>
      <c r="V116" s="12">
        <v>7</v>
      </c>
      <c r="W116" s="12" t="s">
        <v>46</v>
      </c>
      <c r="X116" s="14">
        <v>20900</v>
      </c>
      <c r="Y116">
        <f t="shared" si="6"/>
        <v>17.715419501133791</v>
      </c>
      <c r="Z116">
        <f t="shared" si="7"/>
        <v>0</v>
      </c>
      <c r="AA116">
        <f t="shared" si="8"/>
        <v>-953979.06695486838</v>
      </c>
      <c r="AB116">
        <f t="shared" si="9"/>
        <v>0</v>
      </c>
      <c r="AC116">
        <f t="shared" si="10"/>
        <v>1</v>
      </c>
      <c r="AD116">
        <f t="shared" si="11"/>
        <v>0</v>
      </c>
    </row>
    <row r="117" spans="1:30" ht="16">
      <c r="A117" s="13">
        <v>117</v>
      </c>
      <c r="B117" s="7">
        <v>16</v>
      </c>
      <c r="C117" s="7" t="s">
        <v>26</v>
      </c>
      <c r="D117" s="7" t="s">
        <v>28</v>
      </c>
      <c r="E117" s="2" t="s">
        <v>16</v>
      </c>
      <c r="F117" s="8">
        <v>41</v>
      </c>
      <c r="G117" s="7">
        <v>162</v>
      </c>
      <c r="H117" s="9">
        <v>74</v>
      </c>
      <c r="I117" s="5">
        <v>100</v>
      </c>
      <c r="J117" s="5">
        <v>70</v>
      </c>
      <c r="K117" s="9">
        <v>24</v>
      </c>
      <c r="L117" s="1"/>
      <c r="M117" s="8">
        <v>12.4</v>
      </c>
      <c r="N117" s="7">
        <v>19</v>
      </c>
      <c r="O117" s="7">
        <v>0.4</v>
      </c>
      <c r="P117" s="1" t="s">
        <v>23</v>
      </c>
      <c r="Q117" s="7" t="s">
        <v>18</v>
      </c>
      <c r="R117" s="1" t="s">
        <v>24</v>
      </c>
      <c r="S117" s="12">
        <v>323960</v>
      </c>
      <c r="T117" s="12">
        <v>12</v>
      </c>
      <c r="U117" s="12">
        <v>2</v>
      </c>
      <c r="V117" s="12">
        <v>10</v>
      </c>
      <c r="W117" s="12" t="s">
        <v>46</v>
      </c>
      <c r="X117" s="14">
        <v>77450</v>
      </c>
      <c r="Y117">
        <f t="shared" si="6"/>
        <v>15.622618503276936</v>
      </c>
      <c r="Z117">
        <f t="shared" si="7"/>
        <v>0</v>
      </c>
      <c r="AA117">
        <f t="shared" si="8"/>
        <v>-841622.67101227737</v>
      </c>
      <c r="AB117">
        <f t="shared" si="9"/>
        <v>0</v>
      </c>
      <c r="AC117">
        <f t="shared" si="10"/>
        <v>1</v>
      </c>
      <c r="AD117">
        <f t="shared" si="11"/>
        <v>0</v>
      </c>
    </row>
    <row r="118" spans="1:30" ht="32">
      <c r="A118" s="13">
        <v>119</v>
      </c>
      <c r="B118" s="7">
        <v>5</v>
      </c>
      <c r="C118" s="7" t="s">
        <v>14</v>
      </c>
      <c r="D118" s="7" t="s">
        <v>28</v>
      </c>
      <c r="E118" s="2" t="s">
        <v>33</v>
      </c>
      <c r="F118" s="8">
        <v>15.4</v>
      </c>
      <c r="G118" s="7">
        <v>98</v>
      </c>
      <c r="H118" s="9">
        <v>123</v>
      </c>
      <c r="I118" s="5">
        <v>90</v>
      </c>
      <c r="J118" s="5">
        <v>50</v>
      </c>
      <c r="K118" s="9">
        <v>24</v>
      </c>
      <c r="L118" s="1"/>
      <c r="M118" s="8">
        <v>22.8</v>
      </c>
      <c r="N118" s="7">
        <v>19</v>
      </c>
      <c r="O118" s="7">
        <v>0.3</v>
      </c>
      <c r="P118" s="1" t="s">
        <v>23</v>
      </c>
      <c r="Q118" s="7" t="s">
        <v>18</v>
      </c>
      <c r="R118" s="1" t="s">
        <v>24</v>
      </c>
      <c r="S118" s="12">
        <v>131430</v>
      </c>
      <c r="T118" s="12">
        <v>11</v>
      </c>
      <c r="U118" s="12">
        <v>3</v>
      </c>
      <c r="V118" s="12">
        <v>8</v>
      </c>
      <c r="W118" s="12" t="s">
        <v>47</v>
      </c>
      <c r="X118" s="14">
        <v>0</v>
      </c>
      <c r="Y118">
        <f t="shared" si="6"/>
        <v>16.034985422740526</v>
      </c>
      <c r="Z118">
        <f t="shared" si="7"/>
        <v>0</v>
      </c>
      <c r="AA118">
        <f t="shared" si="8"/>
        <v>-863761.45101301523</v>
      </c>
      <c r="AB118">
        <f t="shared" si="9"/>
        <v>0</v>
      </c>
      <c r="AC118">
        <f t="shared" si="10"/>
        <v>1</v>
      </c>
      <c r="AD118">
        <f t="shared" si="11"/>
        <v>0</v>
      </c>
    </row>
    <row r="119" spans="1:30" ht="16">
      <c r="A119" s="13">
        <v>120</v>
      </c>
      <c r="B119" s="7">
        <v>3</v>
      </c>
      <c r="C119" s="7" t="s">
        <v>26</v>
      </c>
      <c r="D119" s="7" t="s">
        <v>28</v>
      </c>
      <c r="E119" s="2" t="s">
        <v>40</v>
      </c>
      <c r="F119" s="8">
        <v>10</v>
      </c>
      <c r="G119" s="7">
        <v>85</v>
      </c>
      <c r="H119" s="9">
        <v>116</v>
      </c>
      <c r="I119" s="5">
        <v>84</v>
      </c>
      <c r="J119" s="5">
        <v>70</v>
      </c>
      <c r="K119" s="9">
        <v>24</v>
      </c>
      <c r="L119" s="1"/>
      <c r="M119" s="8">
        <v>18.5</v>
      </c>
      <c r="N119" s="7">
        <v>23</v>
      </c>
      <c r="O119" s="7">
        <v>0.3</v>
      </c>
      <c r="P119" s="1" t="s">
        <v>23</v>
      </c>
      <c r="Q119" s="7" t="s">
        <v>18</v>
      </c>
      <c r="R119" s="1" t="s">
        <v>24</v>
      </c>
      <c r="S119" s="12">
        <v>180415.66999999998</v>
      </c>
      <c r="T119" s="12">
        <v>13</v>
      </c>
      <c r="U119" s="12">
        <v>3</v>
      </c>
      <c r="V119" s="12">
        <v>10</v>
      </c>
      <c r="W119" s="12" t="s">
        <v>47</v>
      </c>
      <c r="X119" s="14">
        <v>0</v>
      </c>
      <c r="Y119">
        <f t="shared" si="6"/>
        <v>13.84083044982699</v>
      </c>
      <c r="Z119">
        <f t="shared" si="7"/>
        <v>0</v>
      </c>
      <c r="AA119">
        <f t="shared" si="8"/>
        <v>-745963.65506942768</v>
      </c>
      <c r="AB119">
        <f t="shared" si="9"/>
        <v>0</v>
      </c>
      <c r="AC119">
        <f t="shared" si="10"/>
        <v>1</v>
      </c>
      <c r="AD119">
        <f t="shared" si="11"/>
        <v>0</v>
      </c>
    </row>
    <row r="120" spans="1:30" ht="16">
      <c r="A120" s="13">
        <v>121</v>
      </c>
      <c r="B120" s="7">
        <v>51</v>
      </c>
      <c r="C120" s="7" t="s">
        <v>14</v>
      </c>
      <c r="D120" s="7" t="s">
        <v>15</v>
      </c>
      <c r="E120" s="2" t="s">
        <v>21</v>
      </c>
      <c r="F120" s="8">
        <v>64</v>
      </c>
      <c r="G120" s="7">
        <v>168</v>
      </c>
      <c r="H120" s="9">
        <v>80</v>
      </c>
      <c r="I120" s="5">
        <v>130</v>
      </c>
      <c r="J120" s="5">
        <v>70</v>
      </c>
      <c r="K120" s="9">
        <v>24</v>
      </c>
      <c r="L120" s="1" t="s">
        <v>30</v>
      </c>
      <c r="M120" s="8">
        <v>11.47</v>
      </c>
      <c r="N120" s="7">
        <v>17</v>
      </c>
      <c r="O120" s="7">
        <v>0.8</v>
      </c>
      <c r="P120" s="1" t="s">
        <v>23</v>
      </c>
      <c r="Q120" s="7" t="s">
        <v>18</v>
      </c>
      <c r="R120" s="1" t="s">
        <v>24</v>
      </c>
      <c r="S120" s="12">
        <v>139067</v>
      </c>
      <c r="T120" s="12">
        <v>7</v>
      </c>
      <c r="U120" s="12">
        <v>3</v>
      </c>
      <c r="V120" s="12">
        <v>4</v>
      </c>
      <c r="W120" s="12" t="s">
        <v>47</v>
      </c>
      <c r="X120" s="14">
        <v>0</v>
      </c>
      <c r="Y120">
        <f t="shared" si="6"/>
        <v>22.67573696145125</v>
      </c>
      <c r="Z120">
        <f t="shared" si="7"/>
        <v>1</v>
      </c>
      <c r="AA120">
        <f t="shared" si="8"/>
        <v>-1220284.0778675666</v>
      </c>
      <c r="AB120">
        <f t="shared" si="9"/>
        <v>0</v>
      </c>
      <c r="AC120">
        <f t="shared" si="10"/>
        <v>1</v>
      </c>
      <c r="AD120">
        <f t="shared" si="11"/>
        <v>0</v>
      </c>
    </row>
    <row r="121" spans="1:30" ht="16">
      <c r="A121" s="13">
        <v>122</v>
      </c>
      <c r="B121" s="7">
        <v>24</v>
      </c>
      <c r="C121" s="7" t="s">
        <v>26</v>
      </c>
      <c r="D121" s="7" t="s">
        <v>15</v>
      </c>
      <c r="E121" s="2" t="s">
        <v>27</v>
      </c>
      <c r="F121" s="8">
        <v>43</v>
      </c>
      <c r="G121" s="7">
        <v>159</v>
      </c>
      <c r="H121" s="9">
        <v>68</v>
      </c>
      <c r="I121" s="5">
        <v>110</v>
      </c>
      <c r="J121" s="5">
        <v>70</v>
      </c>
      <c r="K121" s="9">
        <v>22</v>
      </c>
      <c r="L121" s="1"/>
      <c r="M121" s="8"/>
      <c r="N121" s="7"/>
      <c r="O121" s="7"/>
      <c r="P121" s="1" t="s">
        <v>23</v>
      </c>
      <c r="Q121" s="7" t="s">
        <v>18</v>
      </c>
      <c r="R121" s="1" t="s">
        <v>24</v>
      </c>
      <c r="S121" s="12">
        <v>197865</v>
      </c>
      <c r="T121" s="12">
        <v>11</v>
      </c>
      <c r="U121" s="12">
        <v>1</v>
      </c>
      <c r="V121" s="12">
        <v>10</v>
      </c>
      <c r="W121" s="12" t="s">
        <v>46</v>
      </c>
      <c r="X121" s="14">
        <v>20900</v>
      </c>
      <c r="Y121">
        <f t="shared" si="6"/>
        <v>17.008820853605474</v>
      </c>
      <c r="Z121">
        <f t="shared" si="7"/>
        <v>0</v>
      </c>
      <c r="AA121">
        <f t="shared" si="8"/>
        <v>-916043.84162981762</v>
      </c>
      <c r="AB121">
        <f t="shared" si="9"/>
        <v>0</v>
      </c>
      <c r="AC121">
        <f t="shared" si="10"/>
        <v>1</v>
      </c>
      <c r="AD121">
        <f t="shared" si="11"/>
        <v>0</v>
      </c>
    </row>
    <row r="122" spans="1:30" ht="16">
      <c r="A122" s="13">
        <v>123</v>
      </c>
      <c r="B122" s="7">
        <v>8</v>
      </c>
      <c r="C122" s="7" t="s">
        <v>14</v>
      </c>
      <c r="D122" s="7" t="s">
        <v>28</v>
      </c>
      <c r="E122" s="2" t="s">
        <v>16</v>
      </c>
      <c r="F122" s="8">
        <v>17.8</v>
      </c>
      <c r="G122" s="7">
        <v>117</v>
      </c>
      <c r="H122" s="9">
        <v>83</v>
      </c>
      <c r="I122" s="5">
        <v>98</v>
      </c>
      <c r="J122" s="5">
        <v>70</v>
      </c>
      <c r="K122" s="9">
        <v>24</v>
      </c>
      <c r="L122" s="1"/>
      <c r="M122" s="8">
        <v>8.9</v>
      </c>
      <c r="N122" s="7">
        <v>25</v>
      </c>
      <c r="O122" s="7">
        <v>0.9</v>
      </c>
      <c r="P122" s="1" t="s">
        <v>23</v>
      </c>
      <c r="Q122" s="7" t="s">
        <v>18</v>
      </c>
      <c r="R122" s="1" t="s">
        <v>24</v>
      </c>
      <c r="S122" s="12">
        <v>144900.29999999999</v>
      </c>
      <c r="T122" s="12">
        <v>14</v>
      </c>
      <c r="U122" s="12">
        <v>1</v>
      </c>
      <c r="V122" s="12">
        <v>13</v>
      </c>
      <c r="W122" s="12" t="s">
        <v>47</v>
      </c>
      <c r="X122" s="14">
        <v>0</v>
      </c>
      <c r="Y122">
        <f t="shared" si="6"/>
        <v>13.003141208269415</v>
      </c>
      <c r="Z122">
        <f t="shared" si="7"/>
        <v>0</v>
      </c>
      <c r="AA122">
        <f t="shared" si="8"/>
        <v>-700990.5571983566</v>
      </c>
      <c r="AB122">
        <f t="shared" si="9"/>
        <v>0</v>
      </c>
      <c r="AC122">
        <f t="shared" si="10"/>
        <v>1</v>
      </c>
      <c r="AD122">
        <f t="shared" si="11"/>
        <v>0</v>
      </c>
    </row>
    <row r="123" spans="1:30" ht="16">
      <c r="A123" s="13">
        <v>124</v>
      </c>
      <c r="B123" s="7">
        <v>4</v>
      </c>
      <c r="C123" s="7" t="s">
        <v>14</v>
      </c>
      <c r="D123" s="7" t="s">
        <v>28</v>
      </c>
      <c r="E123" s="2" t="s">
        <v>16</v>
      </c>
      <c r="F123" s="8">
        <v>14.9</v>
      </c>
      <c r="G123" s="7">
        <v>99</v>
      </c>
      <c r="H123" s="9">
        <v>102</v>
      </c>
      <c r="I123" s="5">
        <v>100</v>
      </c>
      <c r="J123" s="5">
        <v>53</v>
      </c>
      <c r="K123" s="9">
        <v>24</v>
      </c>
      <c r="L123" s="1"/>
      <c r="M123" s="8">
        <v>11.9</v>
      </c>
      <c r="N123" s="7">
        <v>34</v>
      </c>
      <c r="O123" s="7">
        <v>0.3</v>
      </c>
      <c r="P123" s="1" t="s">
        <v>23</v>
      </c>
      <c r="Q123" s="7" t="s">
        <v>18</v>
      </c>
      <c r="R123" s="1" t="s">
        <v>24</v>
      </c>
      <c r="S123" s="12">
        <v>202633.9</v>
      </c>
      <c r="T123" s="12">
        <v>9</v>
      </c>
      <c r="U123" s="12">
        <v>3</v>
      </c>
      <c r="V123" s="12">
        <v>6</v>
      </c>
      <c r="W123" s="12" t="s">
        <v>46</v>
      </c>
      <c r="X123" s="14">
        <v>21498</v>
      </c>
      <c r="Y123">
        <f t="shared" si="6"/>
        <v>15.202530354045507</v>
      </c>
      <c r="Z123">
        <f t="shared" si="7"/>
        <v>0</v>
      </c>
      <c r="AA123">
        <f t="shared" si="8"/>
        <v>-819069.3606525386</v>
      </c>
      <c r="AB123">
        <f t="shared" si="9"/>
        <v>0</v>
      </c>
      <c r="AC123">
        <f t="shared" si="10"/>
        <v>1</v>
      </c>
      <c r="AD123">
        <f t="shared" si="11"/>
        <v>0</v>
      </c>
    </row>
    <row r="124" spans="1:30" ht="16">
      <c r="A124" s="13">
        <v>125</v>
      </c>
      <c r="B124" s="7">
        <v>46</v>
      </c>
      <c r="C124" s="7" t="s">
        <v>26</v>
      </c>
      <c r="D124" s="7" t="s">
        <v>15</v>
      </c>
      <c r="E124" s="2" t="s">
        <v>27</v>
      </c>
      <c r="F124" s="8">
        <v>43.4</v>
      </c>
      <c r="G124" s="7">
        <v>147</v>
      </c>
      <c r="H124" s="9">
        <v>97</v>
      </c>
      <c r="I124" s="5">
        <v>110</v>
      </c>
      <c r="J124" s="5">
        <v>80</v>
      </c>
      <c r="K124" s="9">
        <v>22</v>
      </c>
      <c r="L124" s="1"/>
      <c r="M124" s="8">
        <v>12.8</v>
      </c>
      <c r="N124" s="7">
        <v>46</v>
      </c>
      <c r="O124" s="7">
        <v>0.6</v>
      </c>
      <c r="P124" s="1" t="s">
        <v>23</v>
      </c>
      <c r="Q124" s="7" t="s">
        <v>18</v>
      </c>
      <c r="R124" s="1" t="s">
        <v>24</v>
      </c>
      <c r="S124" s="12">
        <v>232676</v>
      </c>
      <c r="T124" s="12">
        <v>10</v>
      </c>
      <c r="U124" s="12">
        <v>2</v>
      </c>
      <c r="V124" s="12">
        <v>8</v>
      </c>
      <c r="W124" s="12" t="s">
        <v>46</v>
      </c>
      <c r="X124" s="14">
        <v>51450</v>
      </c>
      <c r="Y124">
        <f t="shared" si="6"/>
        <v>20.084224165856821</v>
      </c>
      <c r="Z124">
        <f t="shared" si="7"/>
        <v>0</v>
      </c>
      <c r="AA124">
        <f t="shared" si="8"/>
        <v>-1081153.2966560342</v>
      </c>
      <c r="AB124">
        <f t="shared" si="9"/>
        <v>0</v>
      </c>
      <c r="AC124">
        <f t="shared" si="10"/>
        <v>1</v>
      </c>
      <c r="AD124">
        <f t="shared" si="11"/>
        <v>0</v>
      </c>
    </row>
    <row r="125" spans="1:30" ht="16">
      <c r="A125" s="13">
        <v>126</v>
      </c>
      <c r="B125" s="7">
        <v>48</v>
      </c>
      <c r="C125" s="7" t="s">
        <v>14</v>
      </c>
      <c r="D125" s="7" t="s">
        <v>15</v>
      </c>
      <c r="E125" s="2" t="s">
        <v>42</v>
      </c>
      <c r="F125" s="8">
        <v>60.3</v>
      </c>
      <c r="G125" s="7">
        <v>155</v>
      </c>
      <c r="H125" s="9">
        <v>60</v>
      </c>
      <c r="I125" s="5">
        <v>100</v>
      </c>
      <c r="J125" s="5">
        <v>60</v>
      </c>
      <c r="K125" s="9">
        <v>24</v>
      </c>
      <c r="L125" s="1"/>
      <c r="M125" s="8">
        <v>15.4</v>
      </c>
      <c r="N125" s="7"/>
      <c r="O125" s="7">
        <v>0.7</v>
      </c>
      <c r="P125" s="1" t="s">
        <v>23</v>
      </c>
      <c r="Q125" s="7" t="s">
        <v>18</v>
      </c>
      <c r="R125" s="1" t="s">
        <v>24</v>
      </c>
      <c r="S125" s="12">
        <v>127899</v>
      </c>
      <c r="T125" s="12">
        <v>6</v>
      </c>
      <c r="U125" s="12">
        <v>1</v>
      </c>
      <c r="V125" s="12">
        <v>5</v>
      </c>
      <c r="W125" s="12" t="s">
        <v>47</v>
      </c>
      <c r="X125" s="14">
        <v>0</v>
      </c>
      <c r="Y125">
        <f t="shared" si="6"/>
        <v>25.098855359001035</v>
      </c>
      <c r="Z125">
        <f t="shared" si="7"/>
        <v>0</v>
      </c>
      <c r="AA125">
        <f t="shared" si="8"/>
        <v>-1350374.2538421014</v>
      </c>
      <c r="AB125">
        <f t="shared" si="9"/>
        <v>0</v>
      </c>
      <c r="AC125">
        <f t="shared" si="10"/>
        <v>1</v>
      </c>
      <c r="AD125">
        <f t="shared" si="11"/>
        <v>0</v>
      </c>
    </row>
    <row r="126" spans="1:30" ht="16">
      <c r="A126" s="13">
        <v>127</v>
      </c>
      <c r="B126" s="7">
        <v>8</v>
      </c>
      <c r="C126" s="7" t="s">
        <v>14</v>
      </c>
      <c r="D126" s="7" t="s">
        <v>28</v>
      </c>
      <c r="E126" s="2" t="s">
        <v>16</v>
      </c>
      <c r="F126" s="8">
        <v>18</v>
      </c>
      <c r="G126" s="7">
        <v>118</v>
      </c>
      <c r="H126" s="9">
        <v>106</v>
      </c>
      <c r="I126" s="5">
        <v>130</v>
      </c>
      <c r="J126" s="5">
        <v>80</v>
      </c>
      <c r="K126" s="9">
        <v>24</v>
      </c>
      <c r="L126" s="1"/>
      <c r="M126" s="8">
        <v>12.6</v>
      </c>
      <c r="N126" s="7">
        <v>18</v>
      </c>
      <c r="O126" s="7">
        <v>0.7</v>
      </c>
      <c r="P126" s="1" t="s">
        <v>23</v>
      </c>
      <c r="Q126" s="7" t="s">
        <v>18</v>
      </c>
      <c r="R126" s="1" t="s">
        <v>24</v>
      </c>
      <c r="S126" s="12">
        <v>145362</v>
      </c>
      <c r="T126" s="12">
        <v>8</v>
      </c>
      <c r="U126" s="12">
        <v>2</v>
      </c>
      <c r="V126" s="12">
        <v>6</v>
      </c>
      <c r="W126" s="12" t="s">
        <v>47</v>
      </c>
      <c r="X126" s="14">
        <v>0</v>
      </c>
      <c r="Y126">
        <f t="shared" si="6"/>
        <v>12.927319735708132</v>
      </c>
      <c r="Z126">
        <f t="shared" si="7"/>
        <v>0</v>
      </c>
      <c r="AA126">
        <f t="shared" si="8"/>
        <v>-696919.92296186206</v>
      </c>
      <c r="AB126">
        <f t="shared" si="9"/>
        <v>0</v>
      </c>
      <c r="AC126">
        <f t="shared" si="10"/>
        <v>1</v>
      </c>
      <c r="AD126">
        <f t="shared" si="11"/>
        <v>0</v>
      </c>
    </row>
    <row r="127" spans="1:30" ht="32">
      <c r="A127" s="13">
        <v>128</v>
      </c>
      <c r="B127" s="7">
        <v>7</v>
      </c>
      <c r="C127" s="7" t="s">
        <v>14</v>
      </c>
      <c r="D127" s="7" t="s">
        <v>28</v>
      </c>
      <c r="E127" s="2" t="s">
        <v>33</v>
      </c>
      <c r="F127" s="8">
        <v>19.3</v>
      </c>
      <c r="G127" s="7">
        <v>115</v>
      </c>
      <c r="H127" s="9">
        <v>80</v>
      </c>
      <c r="I127" s="5">
        <v>100</v>
      </c>
      <c r="J127" s="5">
        <v>70</v>
      </c>
      <c r="K127" s="9">
        <v>24</v>
      </c>
      <c r="L127" s="1"/>
      <c r="M127" s="8">
        <v>13.1</v>
      </c>
      <c r="N127" s="7">
        <v>16</v>
      </c>
      <c r="O127" s="7">
        <v>0.4</v>
      </c>
      <c r="P127" s="1" t="s">
        <v>23</v>
      </c>
      <c r="Q127" s="7" t="s">
        <v>18</v>
      </c>
      <c r="R127" s="1" t="s">
        <v>24</v>
      </c>
      <c r="S127" s="12">
        <v>165335.52000000002</v>
      </c>
      <c r="T127" s="12">
        <v>15</v>
      </c>
      <c r="U127" s="12">
        <v>2</v>
      </c>
      <c r="V127" s="12">
        <v>13</v>
      </c>
      <c r="W127" s="12" t="s">
        <v>47</v>
      </c>
      <c r="X127" s="14">
        <v>0</v>
      </c>
      <c r="Y127">
        <f t="shared" si="6"/>
        <v>14.59357277882798</v>
      </c>
      <c r="Z127">
        <f t="shared" si="7"/>
        <v>0</v>
      </c>
      <c r="AA127">
        <f t="shared" si="8"/>
        <v>-786376.2003838619</v>
      </c>
      <c r="AB127">
        <f t="shared" si="9"/>
        <v>0</v>
      </c>
      <c r="AC127">
        <f t="shared" si="10"/>
        <v>1</v>
      </c>
      <c r="AD127">
        <f t="shared" si="11"/>
        <v>0</v>
      </c>
    </row>
    <row r="128" spans="1:30" ht="16">
      <c r="A128" s="13">
        <v>129</v>
      </c>
      <c r="B128" s="7">
        <v>16</v>
      </c>
      <c r="C128" s="7" t="s">
        <v>14</v>
      </c>
      <c r="D128" s="7" t="s">
        <v>28</v>
      </c>
      <c r="E128" s="2" t="s">
        <v>27</v>
      </c>
      <c r="F128" s="8">
        <v>39.700000000000003</v>
      </c>
      <c r="G128" s="7">
        <v>160</v>
      </c>
      <c r="H128" s="9">
        <v>120</v>
      </c>
      <c r="I128" s="5">
        <v>130</v>
      </c>
      <c r="J128" s="5">
        <v>80</v>
      </c>
      <c r="K128" s="9">
        <v>24</v>
      </c>
      <c r="L128" s="1"/>
      <c r="M128" s="8">
        <v>9.8000000000000007</v>
      </c>
      <c r="N128" s="7">
        <v>36</v>
      </c>
      <c r="O128" s="7">
        <v>0.8</v>
      </c>
      <c r="P128" s="1" t="s">
        <v>23</v>
      </c>
      <c r="Q128" s="7" t="s">
        <v>18</v>
      </c>
      <c r="R128" s="1" t="s">
        <v>24</v>
      </c>
      <c r="S128" s="12">
        <v>233266</v>
      </c>
      <c r="T128" s="12">
        <v>9</v>
      </c>
      <c r="U128" s="12">
        <v>3</v>
      </c>
      <c r="V128" s="12">
        <v>6</v>
      </c>
      <c r="W128" s="12" t="s">
        <v>46</v>
      </c>
      <c r="X128" s="14">
        <v>41600</v>
      </c>
      <c r="Y128">
        <f t="shared" si="6"/>
        <v>15.507812499999998</v>
      </c>
      <c r="Z128">
        <f t="shared" si="7"/>
        <v>0</v>
      </c>
      <c r="AA128">
        <f t="shared" si="8"/>
        <v>-835459.07075884694</v>
      </c>
      <c r="AB128">
        <f t="shared" si="9"/>
        <v>0</v>
      </c>
      <c r="AC128">
        <f t="shared" si="10"/>
        <v>1</v>
      </c>
      <c r="AD128">
        <f t="shared" si="11"/>
        <v>0</v>
      </c>
    </row>
    <row r="129" spans="1:30" ht="16">
      <c r="A129" s="13">
        <v>131</v>
      </c>
      <c r="B129" s="7">
        <v>14</v>
      </c>
      <c r="C129" s="7" t="s">
        <v>26</v>
      </c>
      <c r="D129" s="7" t="s">
        <v>28</v>
      </c>
      <c r="E129" s="2" t="s">
        <v>27</v>
      </c>
      <c r="F129" s="8">
        <v>36</v>
      </c>
      <c r="G129" s="7">
        <v>160</v>
      </c>
      <c r="H129" s="9">
        <v>125</v>
      </c>
      <c r="I129" s="5"/>
      <c r="J129" s="5"/>
      <c r="K129" s="9">
        <v>26</v>
      </c>
      <c r="L129" s="1"/>
      <c r="M129" s="8">
        <v>9.6</v>
      </c>
      <c r="N129" s="7">
        <v>33</v>
      </c>
      <c r="O129" s="7">
        <v>0.8</v>
      </c>
      <c r="P129" s="1" t="s">
        <v>23</v>
      </c>
      <c r="Q129" s="7" t="s">
        <v>18</v>
      </c>
      <c r="R129" s="1" t="s">
        <v>24</v>
      </c>
      <c r="S129" s="12">
        <v>135216</v>
      </c>
      <c r="T129" s="12">
        <v>11</v>
      </c>
      <c r="U129" s="12">
        <v>1</v>
      </c>
      <c r="V129" s="12">
        <v>10</v>
      </c>
      <c r="W129" s="12" t="s">
        <v>47</v>
      </c>
      <c r="X129" s="14">
        <v>0</v>
      </c>
      <c r="Y129">
        <f t="shared" ref="Y129:Y187" si="12">F129/(G129/100)^2</f>
        <v>14.062499999999996</v>
      </c>
      <c r="Z129">
        <f t="shared" si="7"/>
        <v>0</v>
      </c>
      <c r="AA129">
        <f t="shared" si="8"/>
        <v>-757864.44820415927</v>
      </c>
      <c r="AB129">
        <f t="shared" si="9"/>
        <v>0</v>
      </c>
      <c r="AC129">
        <f t="shared" si="10"/>
        <v>1</v>
      </c>
      <c r="AD129">
        <f t="shared" si="11"/>
        <v>0</v>
      </c>
    </row>
    <row r="130" spans="1:30" ht="16">
      <c r="A130" s="13">
        <v>132</v>
      </c>
      <c r="B130" s="7">
        <v>12</v>
      </c>
      <c r="C130" s="7" t="s">
        <v>26</v>
      </c>
      <c r="D130" s="7" t="s">
        <v>28</v>
      </c>
      <c r="E130" s="2" t="s">
        <v>41</v>
      </c>
      <c r="F130" s="8">
        <v>40.799999999999997</v>
      </c>
      <c r="G130" s="7">
        <v>154</v>
      </c>
      <c r="H130" s="9">
        <v>84</v>
      </c>
      <c r="I130" s="5"/>
      <c r="J130" s="5"/>
      <c r="K130" s="9">
        <v>20</v>
      </c>
      <c r="L130" s="1"/>
      <c r="M130" s="8">
        <v>11.7</v>
      </c>
      <c r="N130" s="7">
        <v>18</v>
      </c>
      <c r="O130" s="7">
        <v>0.7</v>
      </c>
      <c r="P130" s="1" t="s">
        <v>23</v>
      </c>
      <c r="Q130" s="7" t="s">
        <v>18</v>
      </c>
      <c r="R130" s="1" t="s">
        <v>24</v>
      </c>
      <c r="S130" s="12">
        <v>117185</v>
      </c>
      <c r="T130" s="12">
        <v>7</v>
      </c>
      <c r="U130" s="12">
        <v>1</v>
      </c>
      <c r="V130" s="12">
        <v>6</v>
      </c>
      <c r="W130" s="12" t="s">
        <v>47</v>
      </c>
      <c r="X130" s="14">
        <v>0</v>
      </c>
      <c r="Y130">
        <f t="shared" si="12"/>
        <v>17.203575645134087</v>
      </c>
      <c r="Z130">
        <f t="shared" si="7"/>
        <v>0</v>
      </c>
      <c r="AA130">
        <f t="shared" si="8"/>
        <v>-926499.65968949639</v>
      </c>
      <c r="AB130">
        <f t="shared" si="9"/>
        <v>0</v>
      </c>
      <c r="AC130">
        <f t="shared" si="10"/>
        <v>1</v>
      </c>
      <c r="AD130">
        <f t="shared" si="11"/>
        <v>0</v>
      </c>
    </row>
    <row r="131" spans="1:30" ht="16">
      <c r="A131" s="13">
        <v>133</v>
      </c>
      <c r="B131" s="7">
        <v>16</v>
      </c>
      <c r="C131" s="7" t="s">
        <v>26</v>
      </c>
      <c r="D131" s="7" t="s">
        <v>28</v>
      </c>
      <c r="E131" s="2"/>
      <c r="F131" s="8">
        <v>45</v>
      </c>
      <c r="G131" s="7">
        <v>163</v>
      </c>
      <c r="H131" s="9">
        <v>85</v>
      </c>
      <c r="I131" s="5">
        <v>120</v>
      </c>
      <c r="J131" s="5">
        <v>80</v>
      </c>
      <c r="K131" s="9">
        <v>20</v>
      </c>
      <c r="L131" s="1" t="s">
        <v>30</v>
      </c>
      <c r="M131" s="8">
        <v>13.1</v>
      </c>
      <c r="N131" s="7">
        <v>24</v>
      </c>
      <c r="O131" s="7">
        <v>0.5</v>
      </c>
      <c r="P131" s="1" t="s">
        <v>23</v>
      </c>
      <c r="Q131" s="7" t="s">
        <v>18</v>
      </c>
      <c r="R131" s="1" t="s">
        <v>24</v>
      </c>
      <c r="S131" s="12">
        <v>108989</v>
      </c>
      <c r="T131" s="12">
        <v>9</v>
      </c>
      <c r="U131" s="12">
        <v>1</v>
      </c>
      <c r="V131" s="12">
        <v>8</v>
      </c>
      <c r="W131" s="12" t="s">
        <v>47</v>
      </c>
      <c r="X131" s="14">
        <v>0</v>
      </c>
      <c r="Y131">
        <f t="shared" si="12"/>
        <v>16.937031879257784</v>
      </c>
      <c r="Z131">
        <f t="shared" ref="Z131:Z194" si="13">IF(ISBLANK(L131), 0, 1)</f>
        <v>1</v>
      </c>
      <c r="AA131">
        <f t="shared" ref="AA131:AA194" si="14">$AJ$6+$AJ$7*Y131</f>
        <v>-912189.70048864768</v>
      </c>
      <c r="AB131">
        <f t="shared" ref="AB131:AB194" si="15">EXP(AA131)</f>
        <v>0</v>
      </c>
      <c r="AC131">
        <f t="shared" ref="AC131:AC194" si="16">1/(1+AB131)</f>
        <v>1</v>
      </c>
      <c r="AD131">
        <f t="shared" ref="AD131:AD194" si="17">LN(AC131)</f>
        <v>0</v>
      </c>
    </row>
    <row r="132" spans="1:30" ht="16">
      <c r="A132" s="13">
        <v>134</v>
      </c>
      <c r="B132" s="7">
        <v>12</v>
      </c>
      <c r="C132" s="7" t="s">
        <v>26</v>
      </c>
      <c r="D132" s="7" t="s">
        <v>28</v>
      </c>
      <c r="E132" s="2" t="s">
        <v>16</v>
      </c>
      <c r="F132" s="8">
        <v>32.4</v>
      </c>
      <c r="G132" s="7">
        <v>151</v>
      </c>
      <c r="H132" s="9">
        <v>102</v>
      </c>
      <c r="I132" s="5">
        <v>180</v>
      </c>
      <c r="J132" s="5">
        <v>130</v>
      </c>
      <c r="K132" s="9">
        <v>24</v>
      </c>
      <c r="L132" s="1"/>
      <c r="M132" s="8">
        <v>17.8</v>
      </c>
      <c r="N132" s="7">
        <v>15</v>
      </c>
      <c r="O132" s="7">
        <v>0.4</v>
      </c>
      <c r="P132" s="1" t="s">
        <v>23</v>
      </c>
      <c r="Q132" s="7" t="s">
        <v>18</v>
      </c>
      <c r="R132" s="1" t="s">
        <v>24</v>
      </c>
      <c r="S132" s="12">
        <v>148652</v>
      </c>
      <c r="T132" s="12">
        <v>8</v>
      </c>
      <c r="U132" s="12">
        <v>2</v>
      </c>
      <c r="V132" s="12">
        <v>6</v>
      </c>
      <c r="W132" s="12" t="s">
        <v>47</v>
      </c>
      <c r="X132" s="14">
        <v>0</v>
      </c>
      <c r="Y132">
        <f t="shared" si="12"/>
        <v>14.20990307442656</v>
      </c>
      <c r="Z132">
        <f t="shared" si="13"/>
        <v>0</v>
      </c>
      <c r="AA132">
        <f t="shared" si="14"/>
        <v>-765778.09035665554</v>
      </c>
      <c r="AB132">
        <f t="shared" si="15"/>
        <v>0</v>
      </c>
      <c r="AC132">
        <f t="shared" si="16"/>
        <v>1</v>
      </c>
      <c r="AD132">
        <f t="shared" si="17"/>
        <v>0</v>
      </c>
    </row>
    <row r="133" spans="1:30" ht="16">
      <c r="A133" s="13">
        <v>135</v>
      </c>
      <c r="B133" s="7">
        <v>2</v>
      </c>
      <c r="C133" s="7" t="s">
        <v>26</v>
      </c>
      <c r="D133" s="7" t="s">
        <v>28</v>
      </c>
      <c r="E133" s="2" t="s">
        <v>41</v>
      </c>
      <c r="F133" s="8">
        <v>7.4</v>
      </c>
      <c r="G133" s="7">
        <v>77</v>
      </c>
      <c r="H133" s="9">
        <v>126</v>
      </c>
      <c r="I133" s="5">
        <v>99</v>
      </c>
      <c r="J133" s="5">
        <v>57</v>
      </c>
      <c r="K133" s="9">
        <v>30</v>
      </c>
      <c r="L133" s="1" t="s">
        <v>39</v>
      </c>
      <c r="M133" s="8">
        <v>11.4</v>
      </c>
      <c r="N133" s="7">
        <v>40</v>
      </c>
      <c r="O133" s="7">
        <v>0.4</v>
      </c>
      <c r="P133" s="1" t="s">
        <v>23</v>
      </c>
      <c r="Q133" s="7" t="s">
        <v>18</v>
      </c>
      <c r="R133" s="1" t="s">
        <v>24</v>
      </c>
      <c r="S133" s="12">
        <v>79302</v>
      </c>
      <c r="T133" s="12">
        <v>8</v>
      </c>
      <c r="U133" s="12">
        <v>2</v>
      </c>
      <c r="V133" s="12">
        <v>6</v>
      </c>
      <c r="W133" s="12" t="s">
        <v>47</v>
      </c>
      <c r="X133" s="14">
        <v>0</v>
      </c>
      <c r="Y133">
        <f t="shared" si="12"/>
        <v>12.481025468038457</v>
      </c>
      <c r="Z133">
        <f t="shared" si="13"/>
        <v>1</v>
      </c>
      <c r="AA133">
        <f t="shared" si="14"/>
        <v>-672959.68235773733</v>
      </c>
      <c r="AB133">
        <f t="shared" si="15"/>
        <v>0</v>
      </c>
      <c r="AC133">
        <f t="shared" si="16"/>
        <v>1</v>
      </c>
      <c r="AD133">
        <f t="shared" si="17"/>
        <v>0</v>
      </c>
    </row>
    <row r="134" spans="1:30" ht="16">
      <c r="A134" s="13">
        <v>136</v>
      </c>
      <c r="B134" s="7">
        <v>6</v>
      </c>
      <c r="C134" s="7" t="s">
        <v>14</v>
      </c>
      <c r="D134" s="7" t="s">
        <v>28</v>
      </c>
      <c r="E134" s="2" t="s">
        <v>40</v>
      </c>
      <c r="F134" s="8">
        <v>16.399999999999999</v>
      </c>
      <c r="G134" s="7">
        <v>105</v>
      </c>
      <c r="H134" s="9">
        <v>110</v>
      </c>
      <c r="I134" s="5">
        <v>100</v>
      </c>
      <c r="J134" s="5">
        <v>60</v>
      </c>
      <c r="K134" s="9">
        <v>20</v>
      </c>
      <c r="L134" s="1" t="s">
        <v>30</v>
      </c>
      <c r="M134" s="8">
        <v>19.399999999999999</v>
      </c>
      <c r="N134" s="7">
        <v>21</v>
      </c>
      <c r="O134" s="7">
        <v>0.3</v>
      </c>
      <c r="P134" s="1" t="s">
        <v>23</v>
      </c>
      <c r="Q134" s="7" t="s">
        <v>18</v>
      </c>
      <c r="R134" s="1" t="s">
        <v>24</v>
      </c>
      <c r="S134" s="12">
        <v>147132</v>
      </c>
      <c r="T134" s="12">
        <v>9</v>
      </c>
      <c r="U134" s="12">
        <v>1</v>
      </c>
      <c r="V134" s="12">
        <v>8</v>
      </c>
      <c r="W134" s="12" t="s">
        <v>47</v>
      </c>
      <c r="X134" s="14">
        <v>0</v>
      </c>
      <c r="Y134">
        <f t="shared" si="12"/>
        <v>14.875283446712016</v>
      </c>
      <c r="Z134">
        <f t="shared" si="13"/>
        <v>1</v>
      </c>
      <c r="AA134">
        <f t="shared" si="14"/>
        <v>-801500.4264208544</v>
      </c>
      <c r="AB134">
        <f t="shared" si="15"/>
        <v>0</v>
      </c>
      <c r="AC134">
        <f t="shared" si="16"/>
        <v>1</v>
      </c>
      <c r="AD134">
        <f t="shared" si="17"/>
        <v>0</v>
      </c>
    </row>
    <row r="135" spans="1:30" ht="16">
      <c r="A135" s="13">
        <v>137</v>
      </c>
      <c r="B135" s="7">
        <v>5</v>
      </c>
      <c r="C135" s="7" t="s">
        <v>14</v>
      </c>
      <c r="D135" s="7" t="s">
        <v>28</v>
      </c>
      <c r="E135" s="2" t="s">
        <v>41</v>
      </c>
      <c r="F135" s="8">
        <v>15</v>
      </c>
      <c r="G135" s="7">
        <v>105</v>
      </c>
      <c r="H135" s="9">
        <v>124</v>
      </c>
      <c r="I135" s="5">
        <v>109</v>
      </c>
      <c r="J135" s="5">
        <v>71</v>
      </c>
      <c r="K135" s="9">
        <v>26</v>
      </c>
      <c r="L135" s="1"/>
      <c r="M135" s="8">
        <v>10</v>
      </c>
      <c r="N135" s="7">
        <v>32</v>
      </c>
      <c r="O135" s="7">
        <v>0.3</v>
      </c>
      <c r="P135" s="1" t="s">
        <v>23</v>
      </c>
      <c r="Q135" s="7" t="s">
        <v>18</v>
      </c>
      <c r="R135" s="1" t="s">
        <v>24</v>
      </c>
      <c r="S135" s="12">
        <v>131738.27000000002</v>
      </c>
      <c r="T135" s="12">
        <v>8</v>
      </c>
      <c r="U135" s="12">
        <v>1</v>
      </c>
      <c r="V135" s="12">
        <v>7</v>
      </c>
      <c r="W135" s="12" t="s">
        <v>47</v>
      </c>
      <c r="X135" s="14">
        <v>0</v>
      </c>
      <c r="Y135">
        <f t="shared" si="12"/>
        <v>13.605442176870747</v>
      </c>
      <c r="Z135">
        <f t="shared" si="13"/>
        <v>0</v>
      </c>
      <c r="AA135">
        <f t="shared" si="14"/>
        <v>-733326.34362720361</v>
      </c>
      <c r="AB135">
        <f t="shared" si="15"/>
        <v>0</v>
      </c>
      <c r="AC135">
        <f t="shared" si="16"/>
        <v>1</v>
      </c>
      <c r="AD135">
        <f t="shared" si="17"/>
        <v>0</v>
      </c>
    </row>
    <row r="136" spans="1:30" ht="16">
      <c r="A136" s="13">
        <v>138</v>
      </c>
      <c r="B136" s="7">
        <v>8</v>
      </c>
      <c r="C136" s="7" t="s">
        <v>26</v>
      </c>
      <c r="D136" s="7" t="s">
        <v>28</v>
      </c>
      <c r="E136" s="2" t="s">
        <v>40</v>
      </c>
      <c r="F136" s="8">
        <v>21.3</v>
      </c>
      <c r="G136" s="7">
        <v>127</v>
      </c>
      <c r="H136" s="9">
        <v>110</v>
      </c>
      <c r="I136" s="5">
        <v>100</v>
      </c>
      <c r="J136" s="5">
        <v>60</v>
      </c>
      <c r="K136" s="9">
        <v>24</v>
      </c>
      <c r="L136" s="1"/>
      <c r="M136" s="8">
        <v>18.5</v>
      </c>
      <c r="N136" s="7">
        <v>15</v>
      </c>
      <c r="O136" s="7">
        <v>0.3</v>
      </c>
      <c r="P136" s="1" t="s">
        <v>23</v>
      </c>
      <c r="Q136" s="7" t="s">
        <v>18</v>
      </c>
      <c r="R136" s="1" t="s">
        <v>24</v>
      </c>
      <c r="S136" s="12">
        <v>146355</v>
      </c>
      <c r="T136" s="12">
        <v>11</v>
      </c>
      <c r="U136" s="12">
        <v>2</v>
      </c>
      <c r="V136" s="12">
        <v>9</v>
      </c>
      <c r="W136" s="12" t="s">
        <v>47</v>
      </c>
      <c r="X136" s="14">
        <v>0</v>
      </c>
      <c r="Y136">
        <f t="shared" si="12"/>
        <v>13.206026412052825</v>
      </c>
      <c r="Z136">
        <f t="shared" si="13"/>
        <v>0</v>
      </c>
      <c r="AA136">
        <f t="shared" si="14"/>
        <v>-711882.87343412184</v>
      </c>
      <c r="AB136">
        <f t="shared" si="15"/>
        <v>0</v>
      </c>
      <c r="AC136">
        <f t="shared" si="16"/>
        <v>1</v>
      </c>
      <c r="AD136">
        <f t="shared" si="17"/>
        <v>0</v>
      </c>
    </row>
    <row r="137" spans="1:30" ht="16">
      <c r="A137" s="13">
        <v>139</v>
      </c>
      <c r="B137" s="7">
        <v>11</v>
      </c>
      <c r="C137" s="7" t="s">
        <v>14</v>
      </c>
      <c r="D137" s="7" t="s">
        <v>28</v>
      </c>
      <c r="E137" s="2" t="s">
        <v>16</v>
      </c>
      <c r="F137" s="8">
        <v>16.3</v>
      </c>
      <c r="G137" s="7">
        <v>120</v>
      </c>
      <c r="H137" s="9">
        <v>98</v>
      </c>
      <c r="I137" s="5">
        <v>90</v>
      </c>
      <c r="J137" s="5">
        <v>50</v>
      </c>
      <c r="K137" s="9">
        <v>24</v>
      </c>
      <c r="L137" s="1"/>
      <c r="M137" s="8">
        <v>20.100000000000001</v>
      </c>
      <c r="N137" s="7">
        <v>29</v>
      </c>
      <c r="O137" s="7">
        <v>0.3</v>
      </c>
      <c r="P137" s="1" t="s">
        <v>23</v>
      </c>
      <c r="Q137" s="7" t="s">
        <v>18</v>
      </c>
      <c r="R137" s="1" t="s">
        <v>24</v>
      </c>
      <c r="S137" s="12">
        <v>97060.800000000003</v>
      </c>
      <c r="T137" s="12">
        <v>10</v>
      </c>
      <c r="U137" s="12">
        <v>1</v>
      </c>
      <c r="V137" s="12">
        <v>9</v>
      </c>
      <c r="W137" s="12" t="s">
        <v>47</v>
      </c>
      <c r="X137" s="14">
        <v>0</v>
      </c>
      <c r="Y137">
        <f t="shared" si="12"/>
        <v>11.319444444444445</v>
      </c>
      <c r="Z137">
        <f t="shared" si="13"/>
        <v>0</v>
      </c>
      <c r="AA137">
        <f t="shared" si="14"/>
        <v>-610597.77716943726</v>
      </c>
      <c r="AB137">
        <f t="shared" si="15"/>
        <v>0</v>
      </c>
      <c r="AC137">
        <f t="shared" si="16"/>
        <v>1</v>
      </c>
      <c r="AD137">
        <f t="shared" si="17"/>
        <v>0</v>
      </c>
    </row>
    <row r="138" spans="1:30" ht="16">
      <c r="A138" s="13">
        <v>140</v>
      </c>
      <c r="B138" s="7">
        <v>55</v>
      </c>
      <c r="C138" s="7" t="s">
        <v>26</v>
      </c>
      <c r="D138" s="7" t="s">
        <v>15</v>
      </c>
      <c r="E138" s="2" t="s">
        <v>16</v>
      </c>
      <c r="F138" s="8">
        <v>60</v>
      </c>
      <c r="G138" s="7">
        <v>160</v>
      </c>
      <c r="H138" s="9">
        <v>92</v>
      </c>
      <c r="I138" s="5">
        <v>150</v>
      </c>
      <c r="J138" s="5">
        <v>80</v>
      </c>
      <c r="K138" s="9">
        <v>20</v>
      </c>
      <c r="L138" s="1" t="s">
        <v>31</v>
      </c>
      <c r="M138" s="8">
        <v>7.7</v>
      </c>
      <c r="N138" s="7">
        <v>24</v>
      </c>
      <c r="O138" s="7">
        <v>0.7</v>
      </c>
      <c r="P138" s="1" t="s">
        <v>23</v>
      </c>
      <c r="Q138" s="7" t="s">
        <v>18</v>
      </c>
      <c r="R138" s="1" t="s">
        <v>24</v>
      </c>
      <c r="S138" s="12">
        <v>84002.5</v>
      </c>
      <c r="T138" s="12">
        <v>7</v>
      </c>
      <c r="U138" s="12">
        <v>1</v>
      </c>
      <c r="V138" s="12">
        <v>6</v>
      </c>
      <c r="W138" s="12" t="s">
        <v>47</v>
      </c>
      <c r="X138" s="14">
        <v>0</v>
      </c>
      <c r="Y138">
        <f t="shared" si="12"/>
        <v>23.437499999999996</v>
      </c>
      <c r="Z138">
        <f t="shared" si="13"/>
        <v>1</v>
      </c>
      <c r="AA138">
        <f t="shared" si="14"/>
        <v>-1261180.9188291591</v>
      </c>
      <c r="AB138">
        <f t="shared" si="15"/>
        <v>0</v>
      </c>
      <c r="AC138">
        <f t="shared" si="16"/>
        <v>1</v>
      </c>
      <c r="AD138">
        <f t="shared" si="17"/>
        <v>0</v>
      </c>
    </row>
    <row r="139" spans="1:30" ht="16">
      <c r="A139" s="13">
        <v>141</v>
      </c>
      <c r="B139" s="7">
        <v>1</v>
      </c>
      <c r="C139" s="7" t="s">
        <v>14</v>
      </c>
      <c r="D139" s="7" t="s">
        <v>28</v>
      </c>
      <c r="E139" s="2" t="s">
        <v>16</v>
      </c>
      <c r="F139" s="8">
        <v>8</v>
      </c>
      <c r="G139" s="7">
        <v>72</v>
      </c>
      <c r="H139" s="9">
        <v>120</v>
      </c>
      <c r="I139" s="5">
        <v>70</v>
      </c>
      <c r="J139" s="5">
        <v>50</v>
      </c>
      <c r="K139" s="9">
        <v>24</v>
      </c>
      <c r="L139" s="1" t="s">
        <v>30</v>
      </c>
      <c r="M139" s="8">
        <v>18.600000000000001</v>
      </c>
      <c r="N139" s="7">
        <v>15</v>
      </c>
      <c r="O139" s="7">
        <v>0.3</v>
      </c>
      <c r="P139" s="1" t="s">
        <v>23</v>
      </c>
      <c r="Q139" s="7" t="s">
        <v>18</v>
      </c>
      <c r="R139" s="1" t="s">
        <v>24</v>
      </c>
      <c r="S139" s="12">
        <v>106070</v>
      </c>
      <c r="T139" s="12">
        <v>10</v>
      </c>
      <c r="U139" s="12">
        <v>1</v>
      </c>
      <c r="V139" s="12">
        <v>9</v>
      </c>
      <c r="W139" s="12" t="s">
        <v>47</v>
      </c>
      <c r="X139" s="14">
        <v>0</v>
      </c>
      <c r="Y139">
        <f t="shared" si="12"/>
        <v>15.4320987654321</v>
      </c>
      <c r="Z139">
        <f t="shared" si="13"/>
        <v>1</v>
      </c>
      <c r="AA139">
        <f t="shared" si="14"/>
        <v>-831394.22066172131</v>
      </c>
      <c r="AB139">
        <f t="shared" si="15"/>
        <v>0</v>
      </c>
      <c r="AC139">
        <f t="shared" si="16"/>
        <v>1</v>
      </c>
      <c r="AD139">
        <f t="shared" si="17"/>
        <v>0</v>
      </c>
    </row>
    <row r="140" spans="1:30" ht="16">
      <c r="A140" s="13">
        <v>142</v>
      </c>
      <c r="B140" s="7">
        <v>14</v>
      </c>
      <c r="C140" s="7" t="s">
        <v>26</v>
      </c>
      <c r="D140" s="7" t="s">
        <v>28</v>
      </c>
      <c r="E140" s="2" t="s">
        <v>42</v>
      </c>
      <c r="F140" s="8">
        <v>37</v>
      </c>
      <c r="G140" s="7">
        <v>155</v>
      </c>
      <c r="H140" s="9">
        <v>84</v>
      </c>
      <c r="I140" s="5">
        <v>90</v>
      </c>
      <c r="J140" s="5">
        <v>60</v>
      </c>
      <c r="K140" s="9">
        <v>22</v>
      </c>
      <c r="L140" s="1"/>
      <c r="M140" s="8">
        <v>10.5</v>
      </c>
      <c r="N140" s="7">
        <v>16</v>
      </c>
      <c r="O140" s="7">
        <v>0.4</v>
      </c>
      <c r="P140" s="1" t="s">
        <v>23</v>
      </c>
      <c r="Q140" s="7" t="s">
        <v>18</v>
      </c>
      <c r="R140" s="1" t="s">
        <v>24</v>
      </c>
      <c r="S140" s="12">
        <v>123187.9</v>
      </c>
      <c r="T140" s="12">
        <v>7</v>
      </c>
      <c r="U140" s="12">
        <v>2</v>
      </c>
      <c r="V140" s="12">
        <v>6</v>
      </c>
      <c r="W140" s="12" t="s">
        <v>47</v>
      </c>
      <c r="X140" s="14">
        <v>0</v>
      </c>
      <c r="Y140">
        <f t="shared" si="12"/>
        <v>15.400624349635795</v>
      </c>
      <c r="Z140">
        <f t="shared" si="13"/>
        <v>0</v>
      </c>
      <c r="AA140">
        <f t="shared" si="14"/>
        <v>-829704.45086187276</v>
      </c>
      <c r="AB140">
        <f t="shared" si="15"/>
        <v>0</v>
      </c>
      <c r="AC140">
        <f t="shared" si="16"/>
        <v>1</v>
      </c>
      <c r="AD140">
        <f t="shared" si="17"/>
        <v>0</v>
      </c>
    </row>
    <row r="141" spans="1:30" ht="16">
      <c r="A141" s="13">
        <v>143</v>
      </c>
      <c r="B141" s="7">
        <v>6</v>
      </c>
      <c r="C141" s="7" t="s">
        <v>26</v>
      </c>
      <c r="D141" s="7" t="s">
        <v>28</v>
      </c>
      <c r="E141" s="2" t="s">
        <v>16</v>
      </c>
      <c r="F141" s="8">
        <v>18</v>
      </c>
      <c r="G141" s="7">
        <v>120</v>
      </c>
      <c r="H141" s="9">
        <v>82</v>
      </c>
      <c r="I141" s="5">
        <v>113</v>
      </c>
      <c r="J141" s="5">
        <v>73</v>
      </c>
      <c r="K141" s="9">
        <v>24</v>
      </c>
      <c r="L141" s="1"/>
      <c r="M141" s="8"/>
      <c r="N141" s="7"/>
      <c r="O141" s="7"/>
      <c r="P141" s="1" t="s">
        <v>23</v>
      </c>
      <c r="Q141" s="7" t="s">
        <v>18</v>
      </c>
      <c r="R141" s="1" t="s">
        <v>24</v>
      </c>
      <c r="S141" s="12">
        <v>120367.81</v>
      </c>
      <c r="T141" s="12">
        <v>7</v>
      </c>
      <c r="U141" s="12">
        <v>1</v>
      </c>
      <c r="V141" s="12">
        <v>6</v>
      </c>
      <c r="W141" s="12" t="s">
        <v>47</v>
      </c>
      <c r="X141" s="14">
        <v>0</v>
      </c>
      <c r="Y141">
        <f t="shared" si="12"/>
        <v>12.5</v>
      </c>
      <c r="Z141">
        <f t="shared" si="13"/>
        <v>0</v>
      </c>
      <c r="AA141">
        <f t="shared" si="14"/>
        <v>-673978.36976665945</v>
      </c>
      <c r="AB141">
        <f t="shared" si="15"/>
        <v>0</v>
      </c>
      <c r="AC141">
        <f t="shared" si="16"/>
        <v>1</v>
      </c>
      <c r="AD141">
        <f t="shared" si="17"/>
        <v>0</v>
      </c>
    </row>
    <row r="142" spans="1:30" ht="16">
      <c r="A142" s="13">
        <v>144</v>
      </c>
      <c r="B142" s="7">
        <v>8</v>
      </c>
      <c r="C142" s="7" t="s">
        <v>14</v>
      </c>
      <c r="D142" s="7" t="s">
        <v>28</v>
      </c>
      <c r="E142" s="2" t="s">
        <v>40</v>
      </c>
      <c r="F142" s="8">
        <v>22</v>
      </c>
      <c r="G142" s="7">
        <v>130</v>
      </c>
      <c r="H142" s="9">
        <v>98</v>
      </c>
      <c r="I142" s="5">
        <v>101</v>
      </c>
      <c r="J142" s="5">
        <v>70</v>
      </c>
      <c r="K142" s="9">
        <v>24</v>
      </c>
      <c r="L142" s="1" t="s">
        <v>39</v>
      </c>
      <c r="M142" s="8">
        <v>12.8</v>
      </c>
      <c r="N142" s="7">
        <v>28</v>
      </c>
      <c r="O142" s="7">
        <v>0.7</v>
      </c>
      <c r="P142" s="1" t="s">
        <v>23</v>
      </c>
      <c r="Q142" s="7" t="s">
        <v>18</v>
      </c>
      <c r="R142" s="1" t="s">
        <v>24</v>
      </c>
      <c r="S142" s="12">
        <v>140372</v>
      </c>
      <c r="T142" s="12">
        <v>7</v>
      </c>
      <c r="U142" s="12">
        <v>2</v>
      </c>
      <c r="V142" s="12">
        <v>5</v>
      </c>
      <c r="W142" s="12" t="s">
        <v>47</v>
      </c>
      <c r="X142" s="14">
        <v>0</v>
      </c>
      <c r="Y142">
        <f t="shared" si="12"/>
        <v>13.01775147928994</v>
      </c>
      <c r="Z142">
        <f t="shared" si="13"/>
        <v>1</v>
      </c>
      <c r="AA142">
        <f t="shared" si="14"/>
        <v>-701774.94013648189</v>
      </c>
      <c r="AB142">
        <f t="shared" si="15"/>
        <v>0</v>
      </c>
      <c r="AC142">
        <f t="shared" si="16"/>
        <v>1</v>
      </c>
      <c r="AD142">
        <f t="shared" si="17"/>
        <v>0</v>
      </c>
    </row>
    <row r="143" spans="1:30" ht="16">
      <c r="A143" s="13">
        <v>145</v>
      </c>
      <c r="B143" s="7">
        <v>8</v>
      </c>
      <c r="C143" s="7" t="s">
        <v>14</v>
      </c>
      <c r="D143" s="7" t="s">
        <v>28</v>
      </c>
      <c r="E143" s="2" t="s">
        <v>16</v>
      </c>
      <c r="F143" s="8">
        <v>18.399999999999999</v>
      </c>
      <c r="G143" s="7">
        <v>112</v>
      </c>
      <c r="H143" s="9">
        <v>100</v>
      </c>
      <c r="I143" s="5">
        <v>120</v>
      </c>
      <c r="J143" s="5">
        <v>80</v>
      </c>
      <c r="K143" s="9">
        <v>30</v>
      </c>
      <c r="L143" s="1"/>
      <c r="M143" s="8">
        <v>25.7</v>
      </c>
      <c r="N143" s="7">
        <v>45</v>
      </c>
      <c r="O143" s="7">
        <v>0.4</v>
      </c>
      <c r="P143" s="1" t="s">
        <v>23</v>
      </c>
      <c r="Q143" s="7" t="s">
        <v>18</v>
      </c>
      <c r="R143" s="1" t="s">
        <v>24</v>
      </c>
      <c r="S143" s="12">
        <v>102852</v>
      </c>
      <c r="T143" s="12">
        <v>13</v>
      </c>
      <c r="U143" s="12">
        <v>1</v>
      </c>
      <c r="V143" s="12">
        <v>12</v>
      </c>
      <c r="W143" s="12" t="s">
        <v>47</v>
      </c>
      <c r="X143" s="14">
        <v>0</v>
      </c>
      <c r="Y143">
        <f t="shared" si="12"/>
        <v>14.668367346938773</v>
      </c>
      <c r="Z143">
        <f t="shared" si="13"/>
        <v>0</v>
      </c>
      <c r="AA143">
        <f t="shared" si="14"/>
        <v>-790391.70310849603</v>
      </c>
      <c r="AB143">
        <f t="shared" si="15"/>
        <v>0</v>
      </c>
      <c r="AC143">
        <f t="shared" si="16"/>
        <v>1</v>
      </c>
      <c r="AD143">
        <f t="shared" si="17"/>
        <v>0</v>
      </c>
    </row>
    <row r="144" spans="1:30" ht="16">
      <c r="A144" s="13">
        <v>146</v>
      </c>
      <c r="B144" s="7">
        <v>1</v>
      </c>
      <c r="C144" s="7" t="s">
        <v>26</v>
      </c>
      <c r="D144" s="7" t="s">
        <v>28</v>
      </c>
      <c r="E144" s="2" t="s">
        <v>16</v>
      </c>
      <c r="F144" s="8">
        <v>6.8</v>
      </c>
      <c r="G144" s="7">
        <v>68</v>
      </c>
      <c r="H144" s="9">
        <v>112</v>
      </c>
      <c r="I144" s="5">
        <v>80</v>
      </c>
      <c r="J144" s="5">
        <v>50</v>
      </c>
      <c r="K144" s="9">
        <v>24</v>
      </c>
      <c r="L144" s="1"/>
      <c r="M144" s="8">
        <v>12.4</v>
      </c>
      <c r="N144" s="7">
        <v>15</v>
      </c>
      <c r="O144" s="7">
        <v>0.3</v>
      </c>
      <c r="P144" s="1" t="s">
        <v>23</v>
      </c>
      <c r="Q144" s="7" t="s">
        <v>18</v>
      </c>
      <c r="R144" s="1" t="s">
        <v>24</v>
      </c>
      <c r="S144" s="12">
        <v>154669</v>
      </c>
      <c r="T144" s="12">
        <v>12</v>
      </c>
      <c r="U144" s="12">
        <v>2</v>
      </c>
      <c r="V144" s="12">
        <v>10</v>
      </c>
      <c r="W144" s="12" t="s">
        <v>47</v>
      </c>
      <c r="X144" s="14">
        <v>0</v>
      </c>
      <c r="Y144">
        <f t="shared" si="12"/>
        <v>14.705882352941174</v>
      </c>
      <c r="Z144">
        <f t="shared" si="13"/>
        <v>0</v>
      </c>
      <c r="AA144">
        <f t="shared" si="14"/>
        <v>-792405.7746196005</v>
      </c>
      <c r="AB144">
        <f t="shared" si="15"/>
        <v>0</v>
      </c>
      <c r="AC144">
        <f t="shared" si="16"/>
        <v>1</v>
      </c>
      <c r="AD144">
        <f t="shared" si="17"/>
        <v>0</v>
      </c>
    </row>
    <row r="145" spans="1:30" ht="16">
      <c r="A145" s="13">
        <v>147</v>
      </c>
      <c r="B145" s="7">
        <v>8</v>
      </c>
      <c r="C145" s="7" t="s">
        <v>14</v>
      </c>
      <c r="D145" s="7" t="s">
        <v>28</v>
      </c>
      <c r="E145" s="2" t="s">
        <v>42</v>
      </c>
      <c r="F145" s="8">
        <v>24</v>
      </c>
      <c r="G145" s="7">
        <v>126</v>
      </c>
      <c r="H145" s="9">
        <v>100</v>
      </c>
      <c r="I145" s="5">
        <v>90</v>
      </c>
      <c r="J145" s="5">
        <v>60</v>
      </c>
      <c r="K145" s="9">
        <v>24</v>
      </c>
      <c r="L145" s="1"/>
      <c r="M145" s="8">
        <v>14.8</v>
      </c>
      <c r="N145" s="7">
        <v>25</v>
      </c>
      <c r="O145" s="7">
        <v>0.4</v>
      </c>
      <c r="P145" s="1" t="s">
        <v>23</v>
      </c>
      <c r="Q145" s="7" t="s">
        <v>18</v>
      </c>
      <c r="R145" s="1" t="s">
        <v>24</v>
      </c>
      <c r="S145" s="12">
        <v>115935.54000000001</v>
      </c>
      <c r="T145" s="12">
        <v>9</v>
      </c>
      <c r="U145" s="12">
        <v>1</v>
      </c>
      <c r="V145" s="12">
        <v>8</v>
      </c>
      <c r="W145" s="12" t="s">
        <v>47</v>
      </c>
      <c r="X145" s="14">
        <v>0</v>
      </c>
      <c r="Y145">
        <f t="shared" si="12"/>
        <v>15.117157974300831</v>
      </c>
      <c r="Z145">
        <f t="shared" si="13"/>
        <v>0</v>
      </c>
      <c r="AA145">
        <f t="shared" si="14"/>
        <v>-814485.96600059746</v>
      </c>
      <c r="AB145">
        <f t="shared" si="15"/>
        <v>0</v>
      </c>
      <c r="AC145">
        <f t="shared" si="16"/>
        <v>1</v>
      </c>
      <c r="AD145">
        <f t="shared" si="17"/>
        <v>0</v>
      </c>
    </row>
    <row r="146" spans="1:30" ht="16">
      <c r="A146" s="13">
        <v>148</v>
      </c>
      <c r="B146" s="7">
        <v>10</v>
      </c>
      <c r="C146" s="7" t="s">
        <v>14</v>
      </c>
      <c r="D146" s="7" t="s">
        <v>28</v>
      </c>
      <c r="E146" s="2" t="s">
        <v>41</v>
      </c>
      <c r="F146" s="8">
        <v>22.5</v>
      </c>
      <c r="G146" s="7">
        <v>129</v>
      </c>
      <c r="H146" s="9">
        <v>108</v>
      </c>
      <c r="I146" s="5">
        <v>121</v>
      </c>
      <c r="J146" s="5">
        <v>91</v>
      </c>
      <c r="K146" s="9">
        <v>28</v>
      </c>
      <c r="L146" s="1"/>
      <c r="M146" s="8">
        <v>11.9</v>
      </c>
      <c r="N146" s="7">
        <v>20</v>
      </c>
      <c r="O146" s="7">
        <v>0.3</v>
      </c>
      <c r="P146" s="1" t="s">
        <v>23</v>
      </c>
      <c r="Q146" s="7" t="s">
        <v>18</v>
      </c>
      <c r="R146" s="1" t="s">
        <v>24</v>
      </c>
      <c r="S146" s="12">
        <v>113706.2</v>
      </c>
      <c r="T146" s="12">
        <v>6</v>
      </c>
      <c r="U146" s="12">
        <v>0</v>
      </c>
      <c r="V146" s="12">
        <v>6</v>
      </c>
      <c r="W146" s="12" t="s">
        <v>47</v>
      </c>
      <c r="X146" s="14">
        <v>0</v>
      </c>
      <c r="Y146">
        <f t="shared" si="12"/>
        <v>13.52082206598161</v>
      </c>
      <c r="Z146">
        <f t="shared" si="13"/>
        <v>0</v>
      </c>
      <c r="AA146">
        <f t="shared" si="14"/>
        <v>-728783.33610116458</v>
      </c>
      <c r="AB146">
        <f t="shared" si="15"/>
        <v>0</v>
      </c>
      <c r="AC146">
        <f t="shared" si="16"/>
        <v>1</v>
      </c>
      <c r="AD146">
        <f t="shared" si="17"/>
        <v>0</v>
      </c>
    </row>
    <row r="147" spans="1:30" ht="16">
      <c r="A147" s="13">
        <v>149</v>
      </c>
      <c r="B147" s="7">
        <v>6</v>
      </c>
      <c r="C147" s="7" t="s">
        <v>14</v>
      </c>
      <c r="D147" s="7" t="s">
        <v>28</v>
      </c>
      <c r="E147" s="2" t="s">
        <v>40</v>
      </c>
      <c r="F147" s="8">
        <v>18.5</v>
      </c>
      <c r="G147" s="7">
        <v>111</v>
      </c>
      <c r="H147" s="9">
        <v>90</v>
      </c>
      <c r="I147" s="5">
        <v>120</v>
      </c>
      <c r="J147" s="5">
        <v>80</v>
      </c>
      <c r="K147" s="9">
        <v>28</v>
      </c>
      <c r="L147" s="1"/>
      <c r="M147" s="8">
        <v>15.9</v>
      </c>
      <c r="N147" s="7">
        <v>16</v>
      </c>
      <c r="O147" s="7">
        <v>0.3</v>
      </c>
      <c r="P147" s="1" t="s">
        <v>23</v>
      </c>
      <c r="Q147" s="7" t="s">
        <v>18</v>
      </c>
      <c r="R147" s="1" t="s">
        <v>24</v>
      </c>
      <c r="S147" s="12">
        <v>138769.38</v>
      </c>
      <c r="T147" s="12">
        <v>8</v>
      </c>
      <c r="U147" s="12">
        <v>1</v>
      </c>
      <c r="V147" s="12">
        <v>7</v>
      </c>
      <c r="W147" s="12" t="s">
        <v>47</v>
      </c>
      <c r="X147" s="14">
        <v>0</v>
      </c>
      <c r="Y147">
        <f t="shared" si="12"/>
        <v>15.015015015015013</v>
      </c>
      <c r="Z147">
        <f t="shared" si="13"/>
        <v>0</v>
      </c>
      <c r="AA147">
        <f t="shared" si="14"/>
        <v>-809002.20773212484</v>
      </c>
      <c r="AB147">
        <f t="shared" si="15"/>
        <v>0</v>
      </c>
      <c r="AC147">
        <f t="shared" si="16"/>
        <v>1</v>
      </c>
      <c r="AD147">
        <f t="shared" si="17"/>
        <v>0</v>
      </c>
    </row>
    <row r="148" spans="1:30" ht="16">
      <c r="A148" s="13">
        <v>150</v>
      </c>
      <c r="B148" s="7">
        <v>5</v>
      </c>
      <c r="C148" s="7" t="s">
        <v>26</v>
      </c>
      <c r="D148" s="7" t="s">
        <v>28</v>
      </c>
      <c r="E148" s="2" t="s">
        <v>16</v>
      </c>
      <c r="F148" s="8">
        <v>14.3</v>
      </c>
      <c r="G148" s="7">
        <v>109</v>
      </c>
      <c r="H148" s="9">
        <v>101</v>
      </c>
      <c r="I148" s="5">
        <v>112</v>
      </c>
      <c r="J148" s="5">
        <v>62</v>
      </c>
      <c r="K148" s="9">
        <v>22</v>
      </c>
      <c r="L148" s="1"/>
      <c r="M148" s="8">
        <v>11.4</v>
      </c>
      <c r="N148" s="7">
        <v>32</v>
      </c>
      <c r="O148" s="7">
        <v>0.4</v>
      </c>
      <c r="P148" s="1" t="s">
        <v>23</v>
      </c>
      <c r="Q148" s="7" t="s">
        <v>18</v>
      </c>
      <c r="R148" s="1" t="s">
        <v>24</v>
      </c>
      <c r="S148" s="12">
        <v>61340</v>
      </c>
      <c r="T148" s="12">
        <v>7</v>
      </c>
      <c r="U148" s="12">
        <v>1</v>
      </c>
      <c r="V148" s="12">
        <v>6</v>
      </c>
      <c r="W148" s="12" t="s">
        <v>47</v>
      </c>
      <c r="X148" s="14">
        <v>0</v>
      </c>
      <c r="Y148">
        <f t="shared" si="12"/>
        <v>12.036023903711808</v>
      </c>
      <c r="Z148">
        <f t="shared" si="13"/>
        <v>0</v>
      </c>
      <c r="AA148">
        <f t="shared" si="14"/>
        <v>-649068.84323459142</v>
      </c>
      <c r="AB148">
        <f t="shared" si="15"/>
        <v>0</v>
      </c>
      <c r="AC148">
        <f t="shared" si="16"/>
        <v>1</v>
      </c>
      <c r="AD148">
        <f t="shared" si="17"/>
        <v>0</v>
      </c>
    </row>
    <row r="149" spans="1:30" ht="16">
      <c r="A149" s="13">
        <v>151</v>
      </c>
      <c r="B149" s="7">
        <v>6</v>
      </c>
      <c r="C149" s="7" t="s">
        <v>26</v>
      </c>
      <c r="D149" s="7" t="s">
        <v>28</v>
      </c>
      <c r="E149" s="2" t="s">
        <v>41</v>
      </c>
      <c r="F149" s="8">
        <v>17.3</v>
      </c>
      <c r="G149" s="7">
        <v>114</v>
      </c>
      <c r="H149" s="9">
        <v>88</v>
      </c>
      <c r="I149" s="5">
        <v>90</v>
      </c>
      <c r="J149" s="5">
        <v>50</v>
      </c>
      <c r="K149" s="9">
        <v>24</v>
      </c>
      <c r="L149" s="1"/>
      <c r="M149" s="8">
        <v>10.1</v>
      </c>
      <c r="N149" s="7">
        <v>22</v>
      </c>
      <c r="O149" s="7">
        <v>0.3</v>
      </c>
      <c r="P149" s="1" t="s">
        <v>23</v>
      </c>
      <c r="Q149" s="7" t="s">
        <v>18</v>
      </c>
      <c r="R149" s="1" t="s">
        <v>24</v>
      </c>
      <c r="S149" s="12">
        <v>72374</v>
      </c>
      <c r="T149" s="12">
        <v>12</v>
      </c>
      <c r="U149" s="12">
        <v>1</v>
      </c>
      <c r="V149" s="12">
        <v>11</v>
      </c>
      <c r="W149" s="12" t="s">
        <v>47</v>
      </c>
      <c r="X149" s="14">
        <v>0</v>
      </c>
      <c r="Y149">
        <f t="shared" si="12"/>
        <v>13.311788242536167</v>
      </c>
      <c r="Z149">
        <f t="shared" si="13"/>
        <v>0</v>
      </c>
      <c r="AA149">
        <f t="shared" si="14"/>
        <v>-717560.9183669982</v>
      </c>
      <c r="AB149">
        <f t="shared" si="15"/>
        <v>0</v>
      </c>
      <c r="AC149">
        <f t="shared" si="16"/>
        <v>1</v>
      </c>
      <c r="AD149">
        <f t="shared" si="17"/>
        <v>0</v>
      </c>
    </row>
    <row r="150" spans="1:30" ht="16">
      <c r="A150" s="13">
        <v>152</v>
      </c>
      <c r="B150" s="7">
        <v>3</v>
      </c>
      <c r="C150" s="7" t="s">
        <v>14</v>
      </c>
      <c r="D150" s="7" t="s">
        <v>28</v>
      </c>
      <c r="E150" s="2" t="s">
        <v>40</v>
      </c>
      <c r="F150" s="8">
        <v>10.8</v>
      </c>
      <c r="G150" s="7">
        <v>91</v>
      </c>
      <c r="H150" s="9">
        <v>102</v>
      </c>
      <c r="I150" s="5"/>
      <c r="J150" s="5"/>
      <c r="K150" s="9">
        <v>20</v>
      </c>
      <c r="L150" s="1"/>
      <c r="M150" s="8">
        <v>10.8</v>
      </c>
      <c r="N150" s="7">
        <v>25</v>
      </c>
      <c r="O150" s="7">
        <v>0.4</v>
      </c>
      <c r="P150" s="1" t="s">
        <v>23</v>
      </c>
      <c r="Q150" s="7" t="s">
        <v>18</v>
      </c>
      <c r="R150" s="1" t="s">
        <v>24</v>
      </c>
      <c r="S150" s="12">
        <v>143773.58000000002</v>
      </c>
      <c r="T150" s="12">
        <v>9</v>
      </c>
      <c r="U150" s="12">
        <v>1</v>
      </c>
      <c r="V150" s="12">
        <v>8</v>
      </c>
      <c r="W150" s="12" t="s">
        <v>47</v>
      </c>
      <c r="X150" s="14">
        <v>0</v>
      </c>
      <c r="Y150">
        <f t="shared" si="12"/>
        <v>13.041903151793262</v>
      </c>
      <c r="Z150">
        <f t="shared" si="13"/>
        <v>0</v>
      </c>
      <c r="AA150">
        <f t="shared" si="14"/>
        <v>-703071.57315664866</v>
      </c>
      <c r="AB150">
        <f t="shared" si="15"/>
        <v>0</v>
      </c>
      <c r="AC150">
        <f t="shared" si="16"/>
        <v>1</v>
      </c>
      <c r="AD150">
        <f t="shared" si="17"/>
        <v>0</v>
      </c>
    </row>
    <row r="151" spans="1:30" ht="16">
      <c r="A151" s="13">
        <v>153</v>
      </c>
      <c r="B151" s="7">
        <v>2</v>
      </c>
      <c r="C151" s="7" t="s">
        <v>14</v>
      </c>
      <c r="D151" s="7" t="s">
        <v>28</v>
      </c>
      <c r="E151" s="2" t="s">
        <v>40</v>
      </c>
      <c r="F151" s="8">
        <v>11.2</v>
      </c>
      <c r="G151" s="7">
        <v>98</v>
      </c>
      <c r="H151" s="9">
        <v>128</v>
      </c>
      <c r="I151" s="5">
        <v>120</v>
      </c>
      <c r="J151" s="5">
        <v>80</v>
      </c>
      <c r="K151" s="9">
        <v>24</v>
      </c>
      <c r="L151" s="1"/>
      <c r="M151" s="8">
        <v>12</v>
      </c>
      <c r="N151" s="7">
        <v>27</v>
      </c>
      <c r="O151" s="7">
        <v>0.4</v>
      </c>
      <c r="P151" s="1" t="s">
        <v>23</v>
      </c>
      <c r="Q151" s="7" t="s">
        <v>18</v>
      </c>
      <c r="R151" s="1" t="s">
        <v>24</v>
      </c>
      <c r="S151" s="12">
        <v>142326.04</v>
      </c>
      <c r="T151" s="12">
        <v>7</v>
      </c>
      <c r="U151" s="12">
        <v>1</v>
      </c>
      <c r="V151" s="12">
        <v>6</v>
      </c>
      <c r="W151" s="12" t="s">
        <v>47</v>
      </c>
      <c r="X151" s="14">
        <v>0</v>
      </c>
      <c r="Y151">
        <f t="shared" si="12"/>
        <v>11.661807580174928</v>
      </c>
      <c r="Z151">
        <f t="shared" si="13"/>
        <v>0</v>
      </c>
      <c r="AA151">
        <f t="shared" si="14"/>
        <v>-628978.25771855458</v>
      </c>
      <c r="AB151">
        <f t="shared" si="15"/>
        <v>0</v>
      </c>
      <c r="AC151">
        <f t="shared" si="16"/>
        <v>1</v>
      </c>
      <c r="AD151">
        <f t="shared" si="17"/>
        <v>0</v>
      </c>
    </row>
    <row r="152" spans="1:30" ht="16">
      <c r="A152" s="13">
        <v>154</v>
      </c>
      <c r="B152" s="7">
        <v>3</v>
      </c>
      <c r="C152" s="7" t="s">
        <v>14</v>
      </c>
      <c r="D152" s="7" t="s">
        <v>28</v>
      </c>
      <c r="E152" s="2" t="s">
        <v>44</v>
      </c>
      <c r="F152" s="8">
        <v>12.5</v>
      </c>
      <c r="G152" s="7">
        <v>93</v>
      </c>
      <c r="H152" s="9">
        <v>104</v>
      </c>
      <c r="I152" s="5">
        <v>90</v>
      </c>
      <c r="J152" s="5">
        <v>50</v>
      </c>
      <c r="K152" s="9">
        <v>22</v>
      </c>
      <c r="L152" s="1"/>
      <c r="M152" s="8">
        <v>11.1</v>
      </c>
      <c r="N152" s="7">
        <v>28</v>
      </c>
      <c r="O152" s="7">
        <v>0.3</v>
      </c>
      <c r="P152" s="1" t="s">
        <v>23</v>
      </c>
      <c r="Q152" s="7" t="s">
        <v>18</v>
      </c>
      <c r="R152" s="1" t="s">
        <v>24</v>
      </c>
      <c r="S152" s="12">
        <v>140545</v>
      </c>
      <c r="T152" s="12">
        <v>12</v>
      </c>
      <c r="U152" s="12">
        <v>1</v>
      </c>
      <c r="V152" s="12">
        <v>11</v>
      </c>
      <c r="W152" s="12" t="s">
        <v>47</v>
      </c>
      <c r="X152" s="14">
        <v>0</v>
      </c>
      <c r="Y152">
        <f t="shared" si="12"/>
        <v>14.452537865649207</v>
      </c>
      <c r="Z152">
        <f t="shared" si="13"/>
        <v>0</v>
      </c>
      <c r="AA152">
        <f t="shared" si="14"/>
        <v>-778804.44627868396</v>
      </c>
      <c r="AB152">
        <f t="shared" si="15"/>
        <v>0</v>
      </c>
      <c r="AC152">
        <f t="shared" si="16"/>
        <v>1</v>
      </c>
      <c r="AD152">
        <f t="shared" si="17"/>
        <v>0</v>
      </c>
    </row>
    <row r="153" spans="1:30" ht="16">
      <c r="A153" s="13">
        <v>155</v>
      </c>
      <c r="B153" s="7">
        <v>1</v>
      </c>
      <c r="C153" s="7" t="s">
        <v>26</v>
      </c>
      <c r="D153" s="7" t="s">
        <v>28</v>
      </c>
      <c r="E153" s="2" t="s">
        <v>16</v>
      </c>
      <c r="F153" s="8">
        <v>8.8000000000000007</v>
      </c>
      <c r="G153" s="7">
        <v>78</v>
      </c>
      <c r="H153" s="9">
        <v>100</v>
      </c>
      <c r="I153" s="5">
        <v>84</v>
      </c>
      <c r="J153" s="5">
        <v>69</v>
      </c>
      <c r="K153" s="9">
        <v>30</v>
      </c>
      <c r="L153" s="1"/>
      <c r="M153" s="8">
        <v>12.6</v>
      </c>
      <c r="N153" s="7">
        <v>19</v>
      </c>
      <c r="O153" s="7">
        <v>0.3</v>
      </c>
      <c r="P153" s="1" t="s">
        <v>23</v>
      </c>
      <c r="Q153" s="7" t="s">
        <v>18</v>
      </c>
      <c r="R153" s="1" t="s">
        <v>24</v>
      </c>
      <c r="S153" s="12">
        <v>57140.85</v>
      </c>
      <c r="T153" s="12">
        <v>8</v>
      </c>
      <c r="U153" s="12">
        <v>1</v>
      </c>
      <c r="V153" s="12">
        <v>7</v>
      </c>
      <c r="W153" s="12" t="s">
        <v>47</v>
      </c>
      <c r="X153" s="14">
        <v>0</v>
      </c>
      <c r="Y153">
        <f t="shared" si="12"/>
        <v>14.464168310322156</v>
      </c>
      <c r="Z153">
        <f t="shared" si="13"/>
        <v>0</v>
      </c>
      <c r="AA153">
        <f t="shared" si="14"/>
        <v>-779428.85101090674</v>
      </c>
      <c r="AB153">
        <f t="shared" si="15"/>
        <v>0</v>
      </c>
      <c r="AC153">
        <f t="shared" si="16"/>
        <v>1</v>
      </c>
      <c r="AD153">
        <f t="shared" si="17"/>
        <v>0</v>
      </c>
    </row>
    <row r="154" spans="1:30" ht="16">
      <c r="A154" s="13">
        <v>156</v>
      </c>
      <c r="B154" s="7">
        <v>5</v>
      </c>
      <c r="C154" s="7" t="s">
        <v>26</v>
      </c>
      <c r="D154" s="7" t="s">
        <v>28</v>
      </c>
      <c r="E154" s="2" t="s">
        <v>16</v>
      </c>
      <c r="F154" s="8">
        <v>15</v>
      </c>
      <c r="G154" s="7">
        <v>99</v>
      </c>
      <c r="H154" s="9">
        <v>80</v>
      </c>
      <c r="I154" s="5">
        <v>100</v>
      </c>
      <c r="J154" s="5">
        <v>70</v>
      </c>
      <c r="K154" s="9">
        <v>20</v>
      </c>
      <c r="L154" s="1"/>
      <c r="M154" s="8">
        <v>18.899999999999999</v>
      </c>
      <c r="N154" s="7">
        <v>16</v>
      </c>
      <c r="O154" s="7">
        <v>0.4</v>
      </c>
      <c r="P154" s="1" t="s">
        <v>23</v>
      </c>
      <c r="Q154" s="7" t="s">
        <v>18</v>
      </c>
      <c r="R154" s="1" t="s">
        <v>24</v>
      </c>
      <c r="S154" s="12">
        <v>131727</v>
      </c>
      <c r="T154" s="12">
        <v>8</v>
      </c>
      <c r="U154" s="12">
        <v>1</v>
      </c>
      <c r="V154" s="12">
        <v>7</v>
      </c>
      <c r="W154" s="12" t="s">
        <v>47</v>
      </c>
      <c r="X154" s="14">
        <v>0</v>
      </c>
      <c r="Y154">
        <f t="shared" si="12"/>
        <v>15.304560759106215</v>
      </c>
      <c r="Z154">
        <f t="shared" si="13"/>
        <v>0</v>
      </c>
      <c r="AA154">
        <f t="shared" si="14"/>
        <v>-824547.07621217531</v>
      </c>
      <c r="AB154">
        <f t="shared" si="15"/>
        <v>0</v>
      </c>
      <c r="AC154">
        <f t="shared" si="16"/>
        <v>1</v>
      </c>
      <c r="AD154">
        <f t="shared" si="17"/>
        <v>0</v>
      </c>
    </row>
    <row r="155" spans="1:30" ht="32">
      <c r="A155" s="13">
        <v>158</v>
      </c>
      <c r="B155" s="30">
        <v>3.287671232876712E-2</v>
      </c>
      <c r="C155" s="7" t="s">
        <v>14</v>
      </c>
      <c r="D155" s="7" t="s">
        <v>28</v>
      </c>
      <c r="E155" s="2" t="s">
        <v>33</v>
      </c>
      <c r="F155" s="8">
        <v>2.02</v>
      </c>
      <c r="G155" s="7">
        <v>45</v>
      </c>
      <c r="H155" s="9">
        <v>120</v>
      </c>
      <c r="I155" s="5"/>
      <c r="J155" s="5"/>
      <c r="K155" s="9">
        <v>32</v>
      </c>
      <c r="L155" s="1"/>
      <c r="M155" s="8">
        <v>18.8</v>
      </c>
      <c r="N155" s="7">
        <v>27</v>
      </c>
      <c r="O155" s="7">
        <v>0.5</v>
      </c>
      <c r="P155" s="1" t="s">
        <v>23</v>
      </c>
      <c r="Q155" s="7" t="s">
        <v>18</v>
      </c>
      <c r="R155" s="1" t="s">
        <v>24</v>
      </c>
      <c r="S155" s="12">
        <v>77241</v>
      </c>
      <c r="T155" s="12">
        <v>7</v>
      </c>
      <c r="U155" s="12">
        <v>1</v>
      </c>
      <c r="V155" s="12">
        <v>6</v>
      </c>
      <c r="W155" s="12" t="s">
        <v>47</v>
      </c>
      <c r="X155" s="14">
        <v>0</v>
      </c>
      <c r="Y155">
        <f t="shared" si="12"/>
        <v>9.9753086419753085</v>
      </c>
      <c r="Z155">
        <f t="shared" si="13"/>
        <v>0</v>
      </c>
      <c r="AA155">
        <f t="shared" si="14"/>
        <v>-538435.03710122744</v>
      </c>
      <c r="AB155">
        <f t="shared" si="15"/>
        <v>0</v>
      </c>
      <c r="AC155">
        <f t="shared" si="16"/>
        <v>1</v>
      </c>
      <c r="AD155">
        <f t="shared" si="17"/>
        <v>0</v>
      </c>
    </row>
    <row r="156" spans="1:30" ht="16">
      <c r="A156" s="13">
        <v>159</v>
      </c>
      <c r="B156" s="7">
        <v>74</v>
      </c>
      <c r="C156" s="7" t="s">
        <v>14</v>
      </c>
      <c r="D156" s="7" t="s">
        <v>15</v>
      </c>
      <c r="E156" s="2" t="s">
        <v>45</v>
      </c>
      <c r="F156" s="8">
        <v>64.3</v>
      </c>
      <c r="G156" s="7">
        <v>155</v>
      </c>
      <c r="H156" s="9">
        <v>102</v>
      </c>
      <c r="I156" s="5">
        <v>130</v>
      </c>
      <c r="J156" s="5">
        <v>70</v>
      </c>
      <c r="K156" s="9">
        <v>24</v>
      </c>
      <c r="L156" s="1" t="s">
        <v>39</v>
      </c>
      <c r="M156" s="8">
        <v>9.6999999999999993</v>
      </c>
      <c r="N156" s="7">
        <v>111</v>
      </c>
      <c r="O156" s="7">
        <v>1.9</v>
      </c>
      <c r="P156" s="7" t="s">
        <v>17</v>
      </c>
      <c r="Q156" s="7" t="s">
        <v>18</v>
      </c>
      <c r="R156" s="7" t="s">
        <v>19</v>
      </c>
      <c r="S156" s="12">
        <v>55885.7</v>
      </c>
      <c r="T156" s="12">
        <v>8</v>
      </c>
      <c r="U156" s="12">
        <v>2</v>
      </c>
      <c r="V156" s="12">
        <v>6</v>
      </c>
      <c r="W156" s="12" t="s">
        <v>47</v>
      </c>
      <c r="X156" s="14">
        <v>0</v>
      </c>
      <c r="Y156">
        <f t="shared" si="12"/>
        <v>26.763787721123826</v>
      </c>
      <c r="Z156">
        <f t="shared" si="13"/>
        <v>1</v>
      </c>
      <c r="AA156">
        <f t="shared" si="14"/>
        <v>-1439759.6277442866</v>
      </c>
      <c r="AB156">
        <f t="shared" si="15"/>
        <v>0</v>
      </c>
      <c r="AC156">
        <f t="shared" si="16"/>
        <v>1</v>
      </c>
      <c r="AD156">
        <f t="shared" si="17"/>
        <v>0</v>
      </c>
    </row>
    <row r="157" spans="1:30" ht="32">
      <c r="A157" s="13">
        <v>160</v>
      </c>
      <c r="B157" s="7">
        <v>12</v>
      </c>
      <c r="C157" s="7" t="s">
        <v>14</v>
      </c>
      <c r="D157" s="7" t="s">
        <v>28</v>
      </c>
      <c r="E157" s="2" t="s">
        <v>33</v>
      </c>
      <c r="F157" s="8">
        <v>23.5</v>
      </c>
      <c r="G157" s="7">
        <v>130</v>
      </c>
      <c r="H157" s="9">
        <v>90</v>
      </c>
      <c r="I157" s="5">
        <v>100</v>
      </c>
      <c r="J157" s="5">
        <v>70</v>
      </c>
      <c r="K157" s="9">
        <v>22</v>
      </c>
      <c r="L157" s="1"/>
      <c r="M157" s="8">
        <v>12.8</v>
      </c>
      <c r="N157" s="7">
        <v>21</v>
      </c>
      <c r="O157" s="7">
        <v>0.3</v>
      </c>
      <c r="P157" s="1" t="s">
        <v>23</v>
      </c>
      <c r="Q157" s="7" t="s">
        <v>18</v>
      </c>
      <c r="R157" s="1" t="s">
        <v>24</v>
      </c>
      <c r="S157" s="12">
        <v>49700</v>
      </c>
      <c r="T157" s="12">
        <v>3</v>
      </c>
      <c r="U157" s="12">
        <v>0</v>
      </c>
      <c r="V157" s="12">
        <v>3</v>
      </c>
      <c r="W157" s="12" t="s">
        <v>47</v>
      </c>
      <c r="X157" s="14">
        <v>0</v>
      </c>
      <c r="Y157">
        <f t="shared" si="12"/>
        <v>13.90532544378698</v>
      </c>
      <c r="Z157">
        <f t="shared" si="13"/>
        <v>0</v>
      </c>
      <c r="AA157">
        <f t="shared" si="14"/>
        <v>-749426.20362760616</v>
      </c>
      <c r="AB157">
        <f t="shared" si="15"/>
        <v>0</v>
      </c>
      <c r="AC157">
        <f t="shared" si="16"/>
        <v>1</v>
      </c>
      <c r="AD157">
        <f t="shared" si="17"/>
        <v>0</v>
      </c>
    </row>
    <row r="158" spans="1:30" ht="16">
      <c r="A158" s="13">
        <v>161</v>
      </c>
      <c r="B158" s="7">
        <v>6</v>
      </c>
      <c r="C158" s="7" t="s">
        <v>14</v>
      </c>
      <c r="D158" s="7" t="s">
        <v>28</v>
      </c>
      <c r="E158" s="2" t="s">
        <v>27</v>
      </c>
      <c r="F158" s="8">
        <v>17.5</v>
      </c>
      <c r="G158" s="7">
        <v>114</v>
      </c>
      <c r="H158" s="9">
        <v>102</v>
      </c>
      <c r="I158" s="5">
        <v>100</v>
      </c>
      <c r="J158" s="5">
        <v>60</v>
      </c>
      <c r="K158" s="9">
        <v>28</v>
      </c>
      <c r="L158" s="1"/>
      <c r="M158" s="8">
        <v>12.4</v>
      </c>
      <c r="N158" s="7">
        <v>18</v>
      </c>
      <c r="O158" s="7">
        <v>0.3</v>
      </c>
      <c r="P158" s="1" t="s">
        <v>23</v>
      </c>
      <c r="Q158" s="7" t="s">
        <v>18</v>
      </c>
      <c r="R158" s="1" t="s">
        <v>24</v>
      </c>
      <c r="S158" s="12">
        <v>155352</v>
      </c>
      <c r="T158" s="12">
        <v>11</v>
      </c>
      <c r="U158" s="12">
        <v>2</v>
      </c>
      <c r="V158" s="12">
        <v>9</v>
      </c>
      <c r="W158" s="12" t="s">
        <v>46</v>
      </c>
      <c r="X158" s="14">
        <v>21498</v>
      </c>
      <c r="Y158">
        <f t="shared" si="12"/>
        <v>13.465681748230226</v>
      </c>
      <c r="Z158">
        <f t="shared" si="13"/>
        <v>0</v>
      </c>
      <c r="AA158">
        <f t="shared" si="14"/>
        <v>-725823.01288838929</v>
      </c>
      <c r="AB158">
        <f t="shared" si="15"/>
        <v>0</v>
      </c>
      <c r="AC158">
        <f t="shared" si="16"/>
        <v>1</v>
      </c>
      <c r="AD158">
        <f t="shared" si="17"/>
        <v>0</v>
      </c>
    </row>
    <row r="159" spans="1:30" ht="16">
      <c r="A159" s="13">
        <v>162</v>
      </c>
      <c r="B159" s="7">
        <v>5</v>
      </c>
      <c r="C159" s="7" t="s">
        <v>14</v>
      </c>
      <c r="D159" s="7" t="s">
        <v>28</v>
      </c>
      <c r="E159" s="2" t="s">
        <v>16</v>
      </c>
      <c r="F159" s="8">
        <v>15</v>
      </c>
      <c r="G159" s="7">
        <v>105</v>
      </c>
      <c r="H159" s="9">
        <v>110</v>
      </c>
      <c r="I159" s="5"/>
      <c r="J159" s="5"/>
      <c r="K159" s="9">
        <v>32</v>
      </c>
      <c r="L159" s="1"/>
      <c r="M159" s="8">
        <v>12.4</v>
      </c>
      <c r="N159" s="7">
        <v>32</v>
      </c>
      <c r="O159" s="7">
        <v>0.2</v>
      </c>
      <c r="P159" s="1" t="s">
        <v>23</v>
      </c>
      <c r="Q159" s="7" t="s">
        <v>18</v>
      </c>
      <c r="R159" s="1" t="s">
        <v>24</v>
      </c>
      <c r="S159" s="12">
        <v>288614.2</v>
      </c>
      <c r="T159" s="12">
        <v>25</v>
      </c>
      <c r="U159" s="12">
        <v>6</v>
      </c>
      <c r="V159" s="12">
        <v>20</v>
      </c>
      <c r="W159" s="12" t="s">
        <v>47</v>
      </c>
      <c r="X159" s="14">
        <v>0</v>
      </c>
      <c r="Y159">
        <f t="shared" si="12"/>
        <v>13.605442176870747</v>
      </c>
      <c r="Z159">
        <f t="shared" si="13"/>
        <v>0</v>
      </c>
      <c r="AA159">
        <f t="shared" si="14"/>
        <v>-733326.34362720361</v>
      </c>
      <c r="AB159">
        <f t="shared" si="15"/>
        <v>0</v>
      </c>
      <c r="AC159">
        <f t="shared" si="16"/>
        <v>1</v>
      </c>
      <c r="AD159">
        <f t="shared" si="17"/>
        <v>0</v>
      </c>
    </row>
    <row r="160" spans="1:30" ht="16">
      <c r="A160" s="13">
        <v>164</v>
      </c>
      <c r="B160" s="7">
        <v>13</v>
      </c>
      <c r="C160" s="7" t="s">
        <v>26</v>
      </c>
      <c r="D160" s="7" t="s">
        <v>28</v>
      </c>
      <c r="E160" s="2" t="s">
        <v>40</v>
      </c>
      <c r="F160" s="8">
        <v>31</v>
      </c>
      <c r="G160" s="7">
        <v>145</v>
      </c>
      <c r="H160" s="9">
        <v>100</v>
      </c>
      <c r="I160" s="5">
        <v>100</v>
      </c>
      <c r="J160" s="5">
        <v>70</v>
      </c>
      <c r="K160" s="9">
        <v>24</v>
      </c>
      <c r="L160" s="1"/>
      <c r="M160" s="8">
        <v>23.2</v>
      </c>
      <c r="N160" s="7">
        <v>30</v>
      </c>
      <c r="O160" s="7">
        <v>0.3</v>
      </c>
      <c r="P160" s="1" t="s">
        <v>23</v>
      </c>
      <c r="Q160" s="7" t="s">
        <v>18</v>
      </c>
      <c r="R160" s="1" t="s">
        <v>24</v>
      </c>
      <c r="S160" s="12">
        <v>170302</v>
      </c>
      <c r="T160" s="12">
        <v>12</v>
      </c>
      <c r="U160" s="12">
        <v>3</v>
      </c>
      <c r="V160" s="12">
        <v>10</v>
      </c>
      <c r="W160" s="12" t="s">
        <v>47</v>
      </c>
      <c r="X160" s="14">
        <v>0</v>
      </c>
      <c r="Y160">
        <f t="shared" si="12"/>
        <v>14.744351961950059</v>
      </c>
      <c r="Z160">
        <f t="shared" si="13"/>
        <v>0</v>
      </c>
      <c r="AA160">
        <f t="shared" si="14"/>
        <v>-794471.09598841926</v>
      </c>
      <c r="AB160">
        <f t="shared" si="15"/>
        <v>0</v>
      </c>
      <c r="AC160">
        <f t="shared" si="16"/>
        <v>1</v>
      </c>
      <c r="AD160">
        <f t="shared" si="17"/>
        <v>0</v>
      </c>
    </row>
    <row r="161" spans="1:30" ht="16">
      <c r="A161" s="13">
        <v>166</v>
      </c>
      <c r="B161" s="7">
        <v>51</v>
      </c>
      <c r="C161" s="7" t="s">
        <v>14</v>
      </c>
      <c r="D161" s="7" t="s">
        <v>15</v>
      </c>
      <c r="E161" s="2" t="s">
        <v>20</v>
      </c>
      <c r="F161" s="8">
        <v>47</v>
      </c>
      <c r="G161" s="7">
        <v>152</v>
      </c>
      <c r="H161" s="9">
        <v>67</v>
      </c>
      <c r="I161" s="5">
        <v>100</v>
      </c>
      <c r="J161" s="5">
        <v>60</v>
      </c>
      <c r="K161" s="9">
        <v>12</v>
      </c>
      <c r="L161" s="1"/>
      <c r="M161" s="8">
        <v>14.9</v>
      </c>
      <c r="N161" s="7">
        <v>23</v>
      </c>
      <c r="O161" s="7">
        <v>0.6</v>
      </c>
      <c r="P161" s="1" t="s">
        <v>23</v>
      </c>
      <c r="Q161" s="7" t="s">
        <v>18</v>
      </c>
      <c r="R161" s="7" t="s">
        <v>19</v>
      </c>
      <c r="S161" s="12">
        <v>102537.85</v>
      </c>
      <c r="T161" s="12">
        <v>11</v>
      </c>
      <c r="U161" s="12">
        <v>2</v>
      </c>
      <c r="V161" s="12">
        <v>9</v>
      </c>
      <c r="W161" s="12" t="s">
        <v>47</v>
      </c>
      <c r="X161" s="14">
        <v>0</v>
      </c>
      <c r="Y161">
        <f t="shared" si="12"/>
        <v>20.342797783933516</v>
      </c>
      <c r="Z161">
        <f t="shared" si="13"/>
        <v>0</v>
      </c>
      <c r="AA161">
        <f t="shared" si="14"/>
        <v>-1095035.3618130581</v>
      </c>
      <c r="AB161">
        <f t="shared" si="15"/>
        <v>0</v>
      </c>
      <c r="AC161">
        <f t="shared" si="16"/>
        <v>1</v>
      </c>
      <c r="AD161">
        <f t="shared" si="17"/>
        <v>0</v>
      </c>
    </row>
    <row r="162" spans="1:30" ht="16">
      <c r="A162" s="13">
        <v>167</v>
      </c>
      <c r="B162" s="7">
        <v>74</v>
      </c>
      <c r="C162" s="7" t="s">
        <v>14</v>
      </c>
      <c r="D162" s="7" t="s">
        <v>15</v>
      </c>
      <c r="E162" s="2" t="s">
        <v>20</v>
      </c>
      <c r="F162" s="8">
        <v>57.1</v>
      </c>
      <c r="G162" s="7">
        <v>157</v>
      </c>
      <c r="H162" s="9">
        <v>94</v>
      </c>
      <c r="I162" s="5">
        <v>120</v>
      </c>
      <c r="J162" s="5">
        <v>80</v>
      </c>
      <c r="K162" s="9">
        <v>20</v>
      </c>
      <c r="L162" s="1" t="s">
        <v>30</v>
      </c>
      <c r="M162" s="8">
        <v>11.2</v>
      </c>
      <c r="N162" s="7">
        <v>34</v>
      </c>
      <c r="O162" s="7">
        <v>1.6</v>
      </c>
      <c r="P162" s="7" t="s">
        <v>17</v>
      </c>
      <c r="Q162" s="7" t="s">
        <v>18</v>
      </c>
      <c r="R162" s="7" t="s">
        <v>19</v>
      </c>
      <c r="S162" s="12">
        <v>219126.24</v>
      </c>
      <c r="T162" s="12">
        <v>12</v>
      </c>
      <c r="U162" s="12">
        <v>6</v>
      </c>
      <c r="V162" s="12">
        <v>6</v>
      </c>
      <c r="W162" s="12" t="s">
        <v>47</v>
      </c>
      <c r="X162" s="14">
        <v>0</v>
      </c>
      <c r="Y162">
        <f t="shared" si="12"/>
        <v>23.165239969167107</v>
      </c>
      <c r="Z162">
        <f t="shared" si="13"/>
        <v>1</v>
      </c>
      <c r="AA162">
        <f t="shared" si="14"/>
        <v>-1246564.0699959791</v>
      </c>
      <c r="AB162">
        <f t="shared" si="15"/>
        <v>0</v>
      </c>
      <c r="AC162">
        <f t="shared" si="16"/>
        <v>1</v>
      </c>
      <c r="AD162">
        <f t="shared" si="17"/>
        <v>0</v>
      </c>
    </row>
    <row r="163" spans="1:30" ht="16">
      <c r="A163" s="13">
        <v>168</v>
      </c>
      <c r="B163" s="7">
        <v>27</v>
      </c>
      <c r="C163" s="7" t="s">
        <v>14</v>
      </c>
      <c r="D163" s="7" t="s">
        <v>28</v>
      </c>
      <c r="E163" s="2" t="s">
        <v>27</v>
      </c>
      <c r="F163" s="8">
        <v>60</v>
      </c>
      <c r="G163" s="7">
        <v>166</v>
      </c>
      <c r="H163" s="9">
        <v>68</v>
      </c>
      <c r="I163" s="5">
        <v>120</v>
      </c>
      <c r="J163" s="5">
        <v>90</v>
      </c>
      <c r="K163" s="9">
        <v>25</v>
      </c>
      <c r="L163" s="1"/>
      <c r="M163" s="8">
        <v>14.9</v>
      </c>
      <c r="N163" s="7">
        <v>21</v>
      </c>
      <c r="O163" s="7">
        <v>0.8</v>
      </c>
      <c r="P163" s="1" t="s">
        <v>23</v>
      </c>
      <c r="Q163" s="7" t="s">
        <v>18</v>
      </c>
      <c r="R163" s="1" t="s">
        <v>24</v>
      </c>
      <c r="S163" s="12">
        <v>204852.36</v>
      </c>
      <c r="T163" s="12">
        <v>10</v>
      </c>
      <c r="U163" s="12">
        <v>2</v>
      </c>
      <c r="V163" s="12">
        <v>9</v>
      </c>
      <c r="W163" s="12" t="s">
        <v>46</v>
      </c>
      <c r="X163" s="14">
        <v>51450</v>
      </c>
      <c r="Y163">
        <f t="shared" si="12"/>
        <v>21.773842357381334</v>
      </c>
      <c r="Z163">
        <f t="shared" si="13"/>
        <v>0</v>
      </c>
      <c r="AA163">
        <f t="shared" si="14"/>
        <v>-1171863.9809079717</v>
      </c>
      <c r="AB163">
        <f t="shared" si="15"/>
        <v>0</v>
      </c>
      <c r="AC163">
        <f t="shared" si="16"/>
        <v>1</v>
      </c>
      <c r="AD163">
        <f t="shared" si="17"/>
        <v>0</v>
      </c>
    </row>
    <row r="164" spans="1:30" ht="16">
      <c r="A164" s="13">
        <v>169</v>
      </c>
      <c r="B164" s="7">
        <v>55</v>
      </c>
      <c r="C164" s="7" t="s">
        <v>14</v>
      </c>
      <c r="D164" s="7" t="s">
        <v>15</v>
      </c>
      <c r="E164" s="2" t="s">
        <v>20</v>
      </c>
      <c r="F164" s="8">
        <v>64.900000000000006</v>
      </c>
      <c r="G164" s="7">
        <v>167</v>
      </c>
      <c r="H164" s="9">
        <v>74</v>
      </c>
      <c r="I164" s="5">
        <v>140</v>
      </c>
      <c r="J164" s="5">
        <v>100</v>
      </c>
      <c r="K164" s="9">
        <v>18</v>
      </c>
      <c r="L164" s="1" t="s">
        <v>31</v>
      </c>
      <c r="M164" s="8">
        <v>16.2</v>
      </c>
      <c r="N164" s="7">
        <v>15</v>
      </c>
      <c r="O164" s="7">
        <v>0.8</v>
      </c>
      <c r="P164" s="7" t="s">
        <v>17</v>
      </c>
      <c r="Q164" s="7" t="s">
        <v>18</v>
      </c>
      <c r="R164" s="7" t="s">
        <v>19</v>
      </c>
      <c r="S164" s="12">
        <v>253368</v>
      </c>
      <c r="T164" s="12">
        <v>16</v>
      </c>
      <c r="U164" s="12">
        <v>8</v>
      </c>
      <c r="V164" s="12">
        <v>8</v>
      </c>
      <c r="W164" s="12" t="s">
        <v>47</v>
      </c>
      <c r="X164" s="14">
        <v>0</v>
      </c>
      <c r="Y164">
        <f t="shared" si="12"/>
        <v>23.270823622216646</v>
      </c>
      <c r="Z164">
        <f t="shared" si="13"/>
        <v>1</v>
      </c>
      <c r="AA164">
        <f t="shared" si="14"/>
        <v>-1252232.5491008952</v>
      </c>
      <c r="AB164">
        <f t="shared" si="15"/>
        <v>0</v>
      </c>
      <c r="AC164">
        <f t="shared" si="16"/>
        <v>1</v>
      </c>
      <c r="AD164">
        <f t="shared" si="17"/>
        <v>0</v>
      </c>
    </row>
    <row r="165" spans="1:30" ht="16">
      <c r="A165" s="13">
        <v>170</v>
      </c>
      <c r="B165" s="7">
        <v>70</v>
      </c>
      <c r="C165" s="7" t="s">
        <v>14</v>
      </c>
      <c r="D165" s="7" t="s">
        <v>15</v>
      </c>
      <c r="E165" s="2" t="s">
        <v>20</v>
      </c>
      <c r="F165" s="8">
        <v>54.7</v>
      </c>
      <c r="G165" s="7">
        <v>168</v>
      </c>
      <c r="H165" s="9">
        <v>68</v>
      </c>
      <c r="I165" s="5">
        <v>140</v>
      </c>
      <c r="J165" s="5">
        <v>50</v>
      </c>
      <c r="K165" s="9">
        <v>22</v>
      </c>
      <c r="L165" s="1" t="s">
        <v>38</v>
      </c>
      <c r="M165" s="8">
        <v>12.8</v>
      </c>
      <c r="N165" s="7">
        <v>36</v>
      </c>
      <c r="O165" s="7">
        <v>1.2</v>
      </c>
      <c r="P165" s="1" t="s">
        <v>23</v>
      </c>
      <c r="Q165" s="7" t="s">
        <v>18</v>
      </c>
      <c r="R165" s="1" t="s">
        <v>24</v>
      </c>
      <c r="S165" s="12">
        <v>162271</v>
      </c>
      <c r="T165" s="12">
        <v>8</v>
      </c>
      <c r="U165" s="12">
        <v>3</v>
      </c>
      <c r="V165" s="12">
        <v>5</v>
      </c>
      <c r="W165" s="12" t="s">
        <v>47</v>
      </c>
      <c r="X165" s="14">
        <v>0</v>
      </c>
      <c r="Y165">
        <f t="shared" si="12"/>
        <v>19.380668934240365</v>
      </c>
      <c r="Z165">
        <f t="shared" si="13"/>
        <v>1</v>
      </c>
      <c r="AA165">
        <f t="shared" si="14"/>
        <v>-1043381.4634755598</v>
      </c>
      <c r="AB165">
        <f t="shared" si="15"/>
        <v>0</v>
      </c>
      <c r="AC165">
        <f t="shared" si="16"/>
        <v>1</v>
      </c>
      <c r="AD165">
        <f t="shared" si="17"/>
        <v>0</v>
      </c>
    </row>
    <row r="166" spans="1:30" ht="16">
      <c r="A166" s="13">
        <v>171</v>
      </c>
      <c r="B166" s="7">
        <v>31</v>
      </c>
      <c r="C166" s="7" t="s">
        <v>26</v>
      </c>
      <c r="D166" s="7" t="s">
        <v>28</v>
      </c>
      <c r="E166" s="2" t="s">
        <v>27</v>
      </c>
      <c r="F166" s="8">
        <v>44</v>
      </c>
      <c r="G166" s="7">
        <v>155</v>
      </c>
      <c r="H166" s="9">
        <v>80</v>
      </c>
      <c r="I166" s="5">
        <v>110</v>
      </c>
      <c r="J166" s="5">
        <v>90</v>
      </c>
      <c r="K166" s="9">
        <v>22</v>
      </c>
      <c r="L166" s="1"/>
      <c r="M166" s="8">
        <v>11.9</v>
      </c>
      <c r="N166" s="7">
        <v>53</v>
      </c>
      <c r="O166" s="7">
        <v>0.6</v>
      </c>
      <c r="P166" s="1" t="s">
        <v>23</v>
      </c>
      <c r="Q166" s="7" t="s">
        <v>18</v>
      </c>
      <c r="R166" s="1" t="s">
        <v>24</v>
      </c>
      <c r="S166" s="12">
        <v>293271</v>
      </c>
      <c r="T166" s="12">
        <v>9</v>
      </c>
      <c r="U166" s="12">
        <v>2</v>
      </c>
      <c r="V166" s="12">
        <v>7</v>
      </c>
      <c r="W166" s="12" t="s">
        <v>46</v>
      </c>
      <c r="X166" s="14">
        <v>102900</v>
      </c>
      <c r="Y166">
        <f t="shared" si="12"/>
        <v>18.314255983350673</v>
      </c>
      <c r="Z166">
        <f t="shared" si="13"/>
        <v>0</v>
      </c>
      <c r="AA166">
        <f t="shared" si="14"/>
        <v>-986128.85519069678</v>
      </c>
      <c r="AB166">
        <f t="shared" si="15"/>
        <v>0</v>
      </c>
      <c r="AC166">
        <f t="shared" si="16"/>
        <v>1</v>
      </c>
      <c r="AD166">
        <f t="shared" si="17"/>
        <v>0</v>
      </c>
    </row>
    <row r="167" spans="1:30" ht="16">
      <c r="A167" s="13">
        <v>172</v>
      </c>
      <c r="B167" s="7">
        <v>14</v>
      </c>
      <c r="C167" s="7" t="s">
        <v>26</v>
      </c>
      <c r="D167" s="7" t="s">
        <v>28</v>
      </c>
      <c r="E167" s="2" t="s">
        <v>42</v>
      </c>
      <c r="F167" s="8">
        <v>20</v>
      </c>
      <c r="G167" s="7">
        <v>122</v>
      </c>
      <c r="H167" s="9">
        <v>76</v>
      </c>
      <c r="I167" s="5">
        <v>110</v>
      </c>
      <c r="J167" s="5">
        <v>70</v>
      </c>
      <c r="K167" s="9">
        <v>22</v>
      </c>
      <c r="L167" s="1"/>
      <c r="M167" s="8">
        <v>15.3</v>
      </c>
      <c r="N167" s="7">
        <v>22</v>
      </c>
      <c r="O167" s="7">
        <v>0.3</v>
      </c>
      <c r="P167" s="1" t="s">
        <v>23</v>
      </c>
      <c r="Q167" s="7" t="s">
        <v>18</v>
      </c>
      <c r="R167" s="1" t="s">
        <v>24</v>
      </c>
      <c r="S167" s="12">
        <v>162957</v>
      </c>
      <c r="T167" s="12">
        <v>15</v>
      </c>
      <c r="U167" s="12">
        <v>3</v>
      </c>
      <c r="V167" s="12">
        <v>12</v>
      </c>
      <c r="W167" s="12" t="s">
        <v>47</v>
      </c>
      <c r="X167" s="14">
        <v>0</v>
      </c>
      <c r="Y167">
        <f t="shared" si="12"/>
        <v>13.437248051599033</v>
      </c>
      <c r="Z167">
        <f t="shared" si="13"/>
        <v>0</v>
      </c>
      <c r="AA167">
        <f t="shared" si="14"/>
        <v>-724296.49045263103</v>
      </c>
      <c r="AB167">
        <f t="shared" si="15"/>
        <v>0</v>
      </c>
      <c r="AC167">
        <f t="shared" si="16"/>
        <v>1</v>
      </c>
      <c r="AD167">
        <f t="shared" si="17"/>
        <v>0</v>
      </c>
    </row>
    <row r="168" spans="1:30" ht="16">
      <c r="A168" s="13">
        <v>173</v>
      </c>
      <c r="B168" s="7">
        <v>2</v>
      </c>
      <c r="C168" s="7" t="s">
        <v>26</v>
      </c>
      <c r="D168" s="7" t="s">
        <v>28</v>
      </c>
      <c r="E168" s="2" t="s">
        <v>16</v>
      </c>
      <c r="F168" s="8">
        <v>9.4</v>
      </c>
      <c r="G168" s="7">
        <v>74</v>
      </c>
      <c r="H168" s="9">
        <v>110</v>
      </c>
      <c r="I168" s="5"/>
      <c r="J168" s="5"/>
      <c r="K168" s="9">
        <v>24</v>
      </c>
      <c r="L168" s="1"/>
      <c r="M168" s="8">
        <v>11.9</v>
      </c>
      <c r="N168" s="7">
        <v>33</v>
      </c>
      <c r="O168" s="7">
        <v>0.3</v>
      </c>
      <c r="P168" s="1" t="s">
        <v>23</v>
      </c>
      <c r="Q168" s="7" t="s">
        <v>18</v>
      </c>
      <c r="R168" s="1" t="s">
        <v>24</v>
      </c>
      <c r="S168" s="12">
        <v>137273</v>
      </c>
      <c r="T168" s="12">
        <v>8</v>
      </c>
      <c r="U168" s="12">
        <v>1</v>
      </c>
      <c r="V168" s="12">
        <v>7</v>
      </c>
      <c r="W168" s="12" t="s">
        <v>47</v>
      </c>
      <c r="X168" s="14">
        <v>0</v>
      </c>
      <c r="Y168">
        <f t="shared" si="12"/>
        <v>17.165814463111762</v>
      </c>
      <c r="Z168">
        <f t="shared" si="13"/>
        <v>0</v>
      </c>
      <c r="AA168">
        <f t="shared" si="14"/>
        <v>-924472.37170420517</v>
      </c>
      <c r="AB168">
        <f t="shared" si="15"/>
        <v>0</v>
      </c>
      <c r="AC168">
        <f t="shared" si="16"/>
        <v>1</v>
      </c>
      <c r="AD168">
        <f t="shared" si="17"/>
        <v>0</v>
      </c>
    </row>
    <row r="169" spans="1:30" ht="16">
      <c r="A169" s="13">
        <v>174</v>
      </c>
      <c r="B169" s="7">
        <v>44</v>
      </c>
      <c r="C169" s="7" t="s">
        <v>14</v>
      </c>
      <c r="D169" s="7" t="s">
        <v>15</v>
      </c>
      <c r="E169" s="2" t="s">
        <v>20</v>
      </c>
      <c r="F169" s="8">
        <v>67.400000000000006</v>
      </c>
      <c r="G169" s="7">
        <v>172</v>
      </c>
      <c r="H169" s="9">
        <v>78</v>
      </c>
      <c r="I169" s="5">
        <v>130</v>
      </c>
      <c r="J169" s="5">
        <v>90</v>
      </c>
      <c r="K169" s="9">
        <v>24</v>
      </c>
      <c r="L169" s="1" t="s">
        <v>38</v>
      </c>
      <c r="M169" s="8">
        <v>13.5</v>
      </c>
      <c r="N169" s="7">
        <v>30</v>
      </c>
      <c r="O169" s="7">
        <v>0.8</v>
      </c>
      <c r="P169" s="1" t="s">
        <v>23</v>
      </c>
      <c r="Q169" s="7" t="s">
        <v>18</v>
      </c>
      <c r="R169" s="1" t="s">
        <v>24</v>
      </c>
      <c r="S169" s="12">
        <v>199677</v>
      </c>
      <c r="T169" s="12">
        <v>15</v>
      </c>
      <c r="U169" s="12">
        <v>8</v>
      </c>
      <c r="V169" s="12">
        <v>7</v>
      </c>
      <c r="W169" s="12" t="s">
        <v>47</v>
      </c>
      <c r="X169" s="14">
        <v>0</v>
      </c>
      <c r="Y169">
        <f t="shared" si="12"/>
        <v>22.782585181179019</v>
      </c>
      <c r="Z169">
        <f t="shared" si="13"/>
        <v>1</v>
      </c>
      <c r="AA169">
        <f t="shared" si="14"/>
        <v>-1226020.4478778008</v>
      </c>
      <c r="AB169">
        <f t="shared" si="15"/>
        <v>0</v>
      </c>
      <c r="AC169">
        <f t="shared" si="16"/>
        <v>1</v>
      </c>
      <c r="AD169">
        <f t="shared" si="17"/>
        <v>0</v>
      </c>
    </row>
    <row r="170" spans="1:30" ht="16">
      <c r="A170" s="13">
        <v>175</v>
      </c>
      <c r="B170" s="7">
        <v>13</v>
      </c>
      <c r="C170" s="7" t="s">
        <v>14</v>
      </c>
      <c r="D170" s="7" t="s">
        <v>28</v>
      </c>
      <c r="E170" s="2" t="s">
        <v>40</v>
      </c>
      <c r="F170" s="8">
        <v>29</v>
      </c>
      <c r="G170" s="7">
        <v>147</v>
      </c>
      <c r="H170" s="9">
        <v>112</v>
      </c>
      <c r="I170" s="5">
        <v>110</v>
      </c>
      <c r="J170" s="5">
        <v>80</v>
      </c>
      <c r="K170" s="9">
        <v>22</v>
      </c>
      <c r="L170" s="1"/>
      <c r="M170" s="8">
        <v>22.9</v>
      </c>
      <c r="N170" s="7">
        <v>31</v>
      </c>
      <c r="O170" s="7">
        <v>0.3</v>
      </c>
      <c r="P170" s="1" t="s">
        <v>23</v>
      </c>
      <c r="Q170" s="7" t="s">
        <v>18</v>
      </c>
      <c r="R170" s="1" t="s">
        <v>24</v>
      </c>
      <c r="S170" s="12">
        <v>161017</v>
      </c>
      <c r="T170" s="12">
        <v>8</v>
      </c>
      <c r="U170" s="12">
        <v>2</v>
      </c>
      <c r="V170" s="12">
        <v>6</v>
      </c>
      <c r="W170" s="12" t="s">
        <v>47</v>
      </c>
      <c r="X170" s="14">
        <v>0</v>
      </c>
      <c r="Y170">
        <f t="shared" si="12"/>
        <v>13.420334120042575</v>
      </c>
      <c r="Z170">
        <f t="shared" si="13"/>
        <v>0</v>
      </c>
      <c r="AA170">
        <f t="shared" si="14"/>
        <v>-723388.43068352283</v>
      </c>
      <c r="AB170">
        <f t="shared" si="15"/>
        <v>0</v>
      </c>
      <c r="AC170">
        <f t="shared" si="16"/>
        <v>1</v>
      </c>
      <c r="AD170">
        <f t="shared" si="17"/>
        <v>0</v>
      </c>
    </row>
    <row r="171" spans="1:30" ht="16">
      <c r="A171" s="13">
        <v>176</v>
      </c>
      <c r="B171" s="7">
        <v>16</v>
      </c>
      <c r="C171" s="7" t="s">
        <v>26</v>
      </c>
      <c r="D171" s="7" t="s">
        <v>28</v>
      </c>
      <c r="E171" s="2" t="s">
        <v>27</v>
      </c>
      <c r="F171" s="8">
        <v>36.4</v>
      </c>
      <c r="G171" s="7">
        <v>148</v>
      </c>
      <c r="H171" s="9">
        <v>78</v>
      </c>
      <c r="I171" s="5"/>
      <c r="J171" s="5"/>
      <c r="K171" s="9">
        <v>26</v>
      </c>
      <c r="L171" s="1"/>
      <c r="M171" s="8">
        <v>10.8</v>
      </c>
      <c r="N171" s="7">
        <v>15</v>
      </c>
      <c r="O171" s="7">
        <v>0.5</v>
      </c>
      <c r="P171" s="1" t="s">
        <v>23</v>
      </c>
      <c r="Q171" s="7" t="s">
        <v>18</v>
      </c>
      <c r="R171" s="1" t="s">
        <v>24</v>
      </c>
      <c r="S171" s="12">
        <v>199790</v>
      </c>
      <c r="T171" s="12">
        <v>21</v>
      </c>
      <c r="U171" s="12">
        <v>1</v>
      </c>
      <c r="V171" s="12">
        <v>20</v>
      </c>
      <c r="W171" s="12" t="s">
        <v>46</v>
      </c>
      <c r="X171" s="14">
        <v>21498</v>
      </c>
      <c r="Y171">
        <f t="shared" si="12"/>
        <v>16.617969320672024</v>
      </c>
      <c r="Z171">
        <f t="shared" si="13"/>
        <v>0</v>
      </c>
      <c r="AA171">
        <f t="shared" si="14"/>
        <v>-895060.16012641124</v>
      </c>
      <c r="AB171">
        <f t="shared" si="15"/>
        <v>0</v>
      </c>
      <c r="AC171">
        <f t="shared" si="16"/>
        <v>1</v>
      </c>
      <c r="AD171">
        <f t="shared" si="17"/>
        <v>0</v>
      </c>
    </row>
    <row r="172" spans="1:30" ht="16">
      <c r="A172" s="13">
        <v>177</v>
      </c>
      <c r="B172" s="7">
        <v>65</v>
      </c>
      <c r="C172" s="7" t="s">
        <v>14</v>
      </c>
      <c r="D172" s="7" t="s">
        <v>15</v>
      </c>
      <c r="E172" s="2"/>
      <c r="F172" s="8">
        <v>62</v>
      </c>
      <c r="G172" s="7">
        <v>160</v>
      </c>
      <c r="H172" s="9">
        <v>41</v>
      </c>
      <c r="I172" s="5">
        <v>170</v>
      </c>
      <c r="J172" s="5">
        <v>80</v>
      </c>
      <c r="K172" s="9">
        <v>32</v>
      </c>
      <c r="L172" s="1" t="s">
        <v>25</v>
      </c>
      <c r="M172" s="8">
        <v>14.6</v>
      </c>
      <c r="N172" s="7">
        <v>27</v>
      </c>
      <c r="O172" s="7">
        <v>0.7</v>
      </c>
      <c r="P172" s="7" t="s">
        <v>17</v>
      </c>
      <c r="Q172" s="7" t="s">
        <v>18</v>
      </c>
      <c r="R172" s="7" t="s">
        <v>19</v>
      </c>
      <c r="S172" s="12">
        <v>159882</v>
      </c>
      <c r="T172" s="12">
        <v>10</v>
      </c>
      <c r="U172" s="12">
        <v>6</v>
      </c>
      <c r="V172" s="12">
        <v>4</v>
      </c>
      <c r="W172" s="12" t="s">
        <v>47</v>
      </c>
      <c r="X172" s="14">
        <v>0</v>
      </c>
      <c r="Y172">
        <f t="shared" si="12"/>
        <v>24.218749999999996</v>
      </c>
      <c r="Z172">
        <f t="shared" si="13"/>
        <v>1</v>
      </c>
      <c r="AA172">
        <f t="shared" si="14"/>
        <v>-1303123.9580479092</v>
      </c>
      <c r="AB172">
        <f t="shared" si="15"/>
        <v>0</v>
      </c>
      <c r="AC172">
        <f t="shared" si="16"/>
        <v>1</v>
      </c>
      <c r="AD172">
        <f t="shared" si="17"/>
        <v>0</v>
      </c>
    </row>
    <row r="173" spans="1:30" ht="16">
      <c r="A173" s="13">
        <v>179</v>
      </c>
      <c r="B173" s="7">
        <v>4</v>
      </c>
      <c r="C173" s="7" t="s">
        <v>14</v>
      </c>
      <c r="D173" s="7" t="s">
        <v>28</v>
      </c>
      <c r="E173" s="2"/>
      <c r="F173" s="8">
        <v>10.4</v>
      </c>
      <c r="G173" s="7">
        <v>87</v>
      </c>
      <c r="H173" s="9">
        <v>120</v>
      </c>
      <c r="I173" s="5">
        <v>90</v>
      </c>
      <c r="J173" s="5">
        <v>40</v>
      </c>
      <c r="K173" s="9">
        <v>28</v>
      </c>
      <c r="L173" s="1"/>
      <c r="M173" s="8">
        <v>7.9</v>
      </c>
      <c r="N173" s="7">
        <v>20</v>
      </c>
      <c r="O173" s="7">
        <v>0.3</v>
      </c>
      <c r="P173" s="1" t="s">
        <v>23</v>
      </c>
      <c r="Q173" s="7" t="s">
        <v>18</v>
      </c>
      <c r="R173" s="1" t="s">
        <v>24</v>
      </c>
      <c r="S173" s="12">
        <v>180728</v>
      </c>
      <c r="T173" s="12">
        <v>19</v>
      </c>
      <c r="U173" s="12">
        <v>5</v>
      </c>
      <c r="V173" s="12">
        <v>14</v>
      </c>
      <c r="W173" s="12" t="s">
        <v>47</v>
      </c>
      <c r="X173" s="14">
        <v>0</v>
      </c>
      <c r="Y173">
        <f t="shared" si="12"/>
        <v>13.740256308627295</v>
      </c>
      <c r="Z173">
        <f t="shared" si="13"/>
        <v>0</v>
      </c>
      <c r="AA173">
        <f t="shared" si="14"/>
        <v>-740564.12207905215</v>
      </c>
      <c r="AB173">
        <f t="shared" si="15"/>
        <v>0</v>
      </c>
      <c r="AC173">
        <f t="shared" si="16"/>
        <v>1</v>
      </c>
      <c r="AD173">
        <f t="shared" si="17"/>
        <v>0</v>
      </c>
    </row>
    <row r="174" spans="1:30" ht="16">
      <c r="A174" s="13">
        <v>180</v>
      </c>
      <c r="B174" s="7">
        <v>45</v>
      </c>
      <c r="C174" s="7" t="s">
        <v>14</v>
      </c>
      <c r="D174" s="7" t="s">
        <v>15</v>
      </c>
      <c r="E174" s="2" t="s">
        <v>20</v>
      </c>
      <c r="F174" s="8">
        <v>55</v>
      </c>
      <c r="G174" s="7">
        <v>156</v>
      </c>
      <c r="H174" s="9">
        <v>72</v>
      </c>
      <c r="I174" s="5">
        <v>140</v>
      </c>
      <c r="J174" s="5">
        <v>80</v>
      </c>
      <c r="K174" s="9">
        <v>20</v>
      </c>
      <c r="L174" s="1" t="s">
        <v>31</v>
      </c>
      <c r="M174" s="8">
        <v>14</v>
      </c>
      <c r="N174" s="7">
        <v>27</v>
      </c>
      <c r="O174" s="7">
        <v>0.6</v>
      </c>
      <c r="P174" s="1" t="s">
        <v>23</v>
      </c>
      <c r="Q174" s="7" t="s">
        <v>18</v>
      </c>
      <c r="R174" s="1" t="s">
        <v>24</v>
      </c>
      <c r="S174" s="12">
        <v>144134</v>
      </c>
      <c r="T174" s="12">
        <v>10</v>
      </c>
      <c r="U174" s="12">
        <v>1</v>
      </c>
      <c r="V174" s="12">
        <v>9</v>
      </c>
      <c r="W174" s="12" t="s">
        <v>47</v>
      </c>
      <c r="X174" s="14">
        <v>0</v>
      </c>
      <c r="Y174">
        <f t="shared" si="12"/>
        <v>22.600262984878366</v>
      </c>
      <c r="Z174">
        <f t="shared" si="13"/>
        <v>1</v>
      </c>
      <c r="AA174">
        <f t="shared" si="14"/>
        <v>-1216232.0996795455</v>
      </c>
      <c r="AB174">
        <f t="shared" si="15"/>
        <v>0</v>
      </c>
      <c r="AC174">
        <f t="shared" si="16"/>
        <v>1</v>
      </c>
      <c r="AD174">
        <f t="shared" si="17"/>
        <v>0</v>
      </c>
    </row>
    <row r="175" spans="1:30" ht="16">
      <c r="A175" s="13">
        <v>181</v>
      </c>
      <c r="B175" s="7">
        <v>13</v>
      </c>
      <c r="C175" s="7" t="s">
        <v>14</v>
      </c>
      <c r="D175" s="7" t="s">
        <v>28</v>
      </c>
      <c r="E175" s="2" t="s">
        <v>42</v>
      </c>
      <c r="F175" s="8">
        <v>22</v>
      </c>
      <c r="G175" s="7">
        <v>139</v>
      </c>
      <c r="H175" s="9">
        <v>80</v>
      </c>
      <c r="I175" s="5">
        <v>90</v>
      </c>
      <c r="J175" s="5">
        <v>80</v>
      </c>
      <c r="K175" s="9">
        <v>18</v>
      </c>
      <c r="L175" s="1"/>
      <c r="M175" s="8">
        <v>11.7</v>
      </c>
      <c r="N175" s="7">
        <v>21</v>
      </c>
      <c r="O175" s="7">
        <v>0.3</v>
      </c>
      <c r="P175" s="1" t="s">
        <v>23</v>
      </c>
      <c r="Q175" s="7" t="s">
        <v>18</v>
      </c>
      <c r="R175" s="1" t="s">
        <v>24</v>
      </c>
      <c r="S175" s="12">
        <v>160250</v>
      </c>
      <c r="T175" s="12">
        <v>12</v>
      </c>
      <c r="U175" s="12">
        <v>3</v>
      </c>
      <c r="V175" s="12">
        <v>9</v>
      </c>
      <c r="W175" s="12" t="s">
        <v>47</v>
      </c>
      <c r="X175" s="14">
        <v>0</v>
      </c>
      <c r="Y175">
        <f t="shared" si="12"/>
        <v>11.386574193882305</v>
      </c>
      <c r="Z175">
        <f t="shared" si="13"/>
        <v>0</v>
      </c>
      <c r="AA175">
        <f t="shared" si="14"/>
        <v>-614201.77808261116</v>
      </c>
      <c r="AB175">
        <f t="shared" si="15"/>
        <v>0</v>
      </c>
      <c r="AC175">
        <f t="shared" si="16"/>
        <v>1</v>
      </c>
      <c r="AD175">
        <f t="shared" si="17"/>
        <v>0</v>
      </c>
    </row>
    <row r="176" spans="1:30" ht="16">
      <c r="A176" s="13">
        <v>182</v>
      </c>
      <c r="B176" s="7">
        <v>38</v>
      </c>
      <c r="C176" s="7" t="s">
        <v>26</v>
      </c>
      <c r="D176" s="7" t="s">
        <v>15</v>
      </c>
      <c r="E176" s="2" t="s">
        <v>27</v>
      </c>
      <c r="F176" s="8">
        <v>56</v>
      </c>
      <c r="G176" s="7">
        <v>150</v>
      </c>
      <c r="H176" s="9">
        <v>68</v>
      </c>
      <c r="I176" s="5">
        <v>100</v>
      </c>
      <c r="J176" s="5">
        <v>70</v>
      </c>
      <c r="K176" s="9">
        <v>24</v>
      </c>
      <c r="L176" s="1"/>
      <c r="M176" s="8">
        <v>11.6</v>
      </c>
      <c r="N176" s="7">
        <v>32</v>
      </c>
      <c r="O176" s="7">
        <v>0.6</v>
      </c>
      <c r="P176" s="1" t="s">
        <v>23</v>
      </c>
      <c r="Q176" s="7" t="s">
        <v>18</v>
      </c>
      <c r="R176" s="1" t="s">
        <v>24</v>
      </c>
      <c r="S176" s="12">
        <v>193543</v>
      </c>
      <c r="T176" s="12">
        <v>9</v>
      </c>
      <c r="U176" s="12">
        <v>3</v>
      </c>
      <c r="V176" s="12">
        <v>6</v>
      </c>
      <c r="W176" s="12" t="s">
        <v>46</v>
      </c>
      <c r="X176" s="14">
        <v>20900</v>
      </c>
      <c r="Y176">
        <f t="shared" si="12"/>
        <v>24.888888888888889</v>
      </c>
      <c r="Z176">
        <f t="shared" si="13"/>
        <v>0</v>
      </c>
      <c r="AA176">
        <f t="shared" si="14"/>
        <v>-1339101.765022215</v>
      </c>
      <c r="AB176">
        <f t="shared" si="15"/>
        <v>0</v>
      </c>
      <c r="AC176">
        <f t="shared" si="16"/>
        <v>1</v>
      </c>
      <c r="AD176">
        <f t="shared" si="17"/>
        <v>0</v>
      </c>
    </row>
    <row r="177" spans="1:30" ht="16">
      <c r="A177" s="13">
        <v>183</v>
      </c>
      <c r="B177" s="30">
        <v>0.41666666666666669</v>
      </c>
      <c r="C177" s="7" t="s">
        <v>14</v>
      </c>
      <c r="D177" s="7" t="s">
        <v>28</v>
      </c>
      <c r="E177" s="2" t="s">
        <v>16</v>
      </c>
      <c r="F177" s="8">
        <v>4.7</v>
      </c>
      <c r="G177" s="7">
        <v>66</v>
      </c>
      <c r="H177" s="9">
        <v>100</v>
      </c>
      <c r="I177" s="5"/>
      <c r="J177" s="5"/>
      <c r="K177" s="9">
        <v>24</v>
      </c>
      <c r="L177" s="1"/>
      <c r="M177" s="8">
        <v>20.399999999999999</v>
      </c>
      <c r="N177" s="7"/>
      <c r="O177" s="7"/>
      <c r="P177" s="1" t="s">
        <v>23</v>
      </c>
      <c r="Q177" s="7" t="s">
        <v>18</v>
      </c>
      <c r="R177" s="1" t="s">
        <v>24</v>
      </c>
      <c r="S177" s="12">
        <v>233376</v>
      </c>
      <c r="T177" s="12">
        <v>17</v>
      </c>
      <c r="U177" s="12">
        <v>3</v>
      </c>
      <c r="V177" s="12">
        <v>14</v>
      </c>
      <c r="W177" s="12" t="s">
        <v>46</v>
      </c>
      <c r="X177" s="14">
        <v>26000</v>
      </c>
      <c r="Y177">
        <f t="shared" si="12"/>
        <v>10.78971533516988</v>
      </c>
      <c r="Z177">
        <f t="shared" si="13"/>
        <v>0</v>
      </c>
      <c r="AA177">
        <f t="shared" si="14"/>
        <v>-582158.16269824805</v>
      </c>
      <c r="AB177">
        <f t="shared" si="15"/>
        <v>0</v>
      </c>
      <c r="AC177">
        <f t="shared" si="16"/>
        <v>1</v>
      </c>
      <c r="AD177">
        <f t="shared" si="17"/>
        <v>0</v>
      </c>
    </row>
    <row r="178" spans="1:30" ht="16">
      <c r="A178" s="13">
        <v>184</v>
      </c>
      <c r="B178" s="7">
        <v>21</v>
      </c>
      <c r="C178" s="7" t="s">
        <v>26</v>
      </c>
      <c r="D178" s="7" t="s">
        <v>15</v>
      </c>
      <c r="E178" s="2" t="s">
        <v>27</v>
      </c>
      <c r="F178" s="8">
        <v>36.700000000000003</v>
      </c>
      <c r="G178" s="7">
        <v>154</v>
      </c>
      <c r="H178" s="9">
        <v>76</v>
      </c>
      <c r="I178" s="5">
        <v>130</v>
      </c>
      <c r="J178" s="5">
        <v>80</v>
      </c>
      <c r="K178" s="9">
        <v>20</v>
      </c>
      <c r="L178" s="1"/>
      <c r="M178" s="8">
        <v>13.1</v>
      </c>
      <c r="N178" s="7">
        <v>25</v>
      </c>
      <c r="O178" s="7">
        <v>0.5</v>
      </c>
      <c r="P178" s="1" t="s">
        <v>23</v>
      </c>
      <c r="Q178" s="7" t="s">
        <v>18</v>
      </c>
      <c r="R178" s="1" t="s">
        <v>24</v>
      </c>
      <c r="S178" s="12">
        <v>166709</v>
      </c>
      <c r="T178" s="12">
        <v>8</v>
      </c>
      <c r="U178" s="12">
        <v>1</v>
      </c>
      <c r="V178" s="12">
        <v>7</v>
      </c>
      <c r="W178" s="12" t="s">
        <v>46</v>
      </c>
      <c r="X178" s="14">
        <v>20900</v>
      </c>
      <c r="Y178">
        <f t="shared" si="12"/>
        <v>15.474784955304438</v>
      </c>
      <c r="Z178">
        <f t="shared" si="13"/>
        <v>0</v>
      </c>
      <c r="AA178">
        <f t="shared" si="14"/>
        <v>-833685.91798769182</v>
      </c>
      <c r="AB178">
        <f t="shared" si="15"/>
        <v>0</v>
      </c>
      <c r="AC178">
        <f t="shared" si="16"/>
        <v>1</v>
      </c>
      <c r="AD178">
        <f t="shared" si="17"/>
        <v>0</v>
      </c>
    </row>
    <row r="179" spans="1:30" ht="16">
      <c r="A179" s="13">
        <v>185</v>
      </c>
      <c r="B179" s="7">
        <v>13</v>
      </c>
      <c r="C179" s="7" t="s">
        <v>14</v>
      </c>
      <c r="D179" s="7" t="s">
        <v>28</v>
      </c>
      <c r="E179" s="2" t="s">
        <v>42</v>
      </c>
      <c r="F179" s="8">
        <v>25.1</v>
      </c>
      <c r="G179" s="7">
        <v>130</v>
      </c>
      <c r="H179" s="9">
        <v>118</v>
      </c>
      <c r="I179" s="5">
        <v>90</v>
      </c>
      <c r="J179" s="5">
        <v>60</v>
      </c>
      <c r="K179" s="9">
        <v>22</v>
      </c>
      <c r="L179" s="1"/>
      <c r="M179" s="8">
        <v>13.8</v>
      </c>
      <c r="N179" s="7">
        <v>20</v>
      </c>
      <c r="O179" s="7">
        <v>0.3</v>
      </c>
      <c r="P179" s="1" t="s">
        <v>23</v>
      </c>
      <c r="Q179" s="7" t="s">
        <v>18</v>
      </c>
      <c r="R179" s="1" t="s">
        <v>24</v>
      </c>
      <c r="S179" s="12">
        <v>133873</v>
      </c>
      <c r="T179" s="12">
        <v>11</v>
      </c>
      <c r="U179" s="12">
        <v>1</v>
      </c>
      <c r="V179" s="12">
        <v>10</v>
      </c>
      <c r="W179" s="12" t="s">
        <v>47</v>
      </c>
      <c r="X179" s="14">
        <v>0</v>
      </c>
      <c r="Y179">
        <f t="shared" si="12"/>
        <v>14.852071005917159</v>
      </c>
      <c r="Z179">
        <f t="shared" si="13"/>
        <v>0</v>
      </c>
      <c r="AA179">
        <f t="shared" si="14"/>
        <v>-800254.21801813878</v>
      </c>
      <c r="AB179">
        <f t="shared" si="15"/>
        <v>0</v>
      </c>
      <c r="AC179">
        <f t="shared" si="16"/>
        <v>1</v>
      </c>
      <c r="AD179">
        <f t="shared" si="17"/>
        <v>0</v>
      </c>
    </row>
    <row r="180" spans="1:30" ht="16">
      <c r="A180" s="13">
        <v>186</v>
      </c>
      <c r="B180" s="7">
        <v>11</v>
      </c>
      <c r="C180" s="7" t="s">
        <v>14</v>
      </c>
      <c r="D180" s="7" t="s">
        <v>28</v>
      </c>
      <c r="E180" s="2" t="s">
        <v>42</v>
      </c>
      <c r="F180" s="8">
        <v>33.4</v>
      </c>
      <c r="G180" s="7">
        <v>165</v>
      </c>
      <c r="H180" s="9">
        <v>88</v>
      </c>
      <c r="I180" s="5">
        <v>110</v>
      </c>
      <c r="J180" s="5">
        <v>80</v>
      </c>
      <c r="K180" s="9">
        <v>24</v>
      </c>
      <c r="L180" s="1"/>
      <c r="M180" s="8">
        <v>11.8</v>
      </c>
      <c r="N180" s="7">
        <v>25</v>
      </c>
      <c r="O180" s="7">
        <v>0.5</v>
      </c>
      <c r="P180" s="1" t="s">
        <v>23</v>
      </c>
      <c r="Q180" s="7" t="s">
        <v>18</v>
      </c>
      <c r="R180" s="1" t="s">
        <v>24</v>
      </c>
      <c r="S180" s="12">
        <v>133087</v>
      </c>
      <c r="T180" s="12">
        <v>8</v>
      </c>
      <c r="U180" s="12">
        <v>3</v>
      </c>
      <c r="V180" s="12">
        <v>5</v>
      </c>
      <c r="W180" s="12" t="s">
        <v>47</v>
      </c>
      <c r="X180" s="14">
        <v>0</v>
      </c>
      <c r="Y180">
        <f t="shared" si="12"/>
        <v>12.268135904499541</v>
      </c>
      <c r="Z180">
        <f t="shared" si="13"/>
        <v>0</v>
      </c>
      <c r="AA180">
        <f t="shared" si="14"/>
        <v>-661530.26115738496</v>
      </c>
      <c r="AB180">
        <f t="shared" si="15"/>
        <v>0</v>
      </c>
      <c r="AC180">
        <f t="shared" si="16"/>
        <v>1</v>
      </c>
      <c r="AD180">
        <f t="shared" si="17"/>
        <v>0</v>
      </c>
    </row>
    <row r="181" spans="1:30" ht="16">
      <c r="A181" s="13">
        <v>187</v>
      </c>
      <c r="B181" s="7">
        <v>57</v>
      </c>
      <c r="C181" s="7" t="s">
        <v>14</v>
      </c>
      <c r="D181" s="7" t="s">
        <v>15</v>
      </c>
      <c r="E181" s="2" t="s">
        <v>21</v>
      </c>
      <c r="F181" s="8">
        <v>81.599999999999994</v>
      </c>
      <c r="G181" s="7">
        <v>165</v>
      </c>
      <c r="H181" s="9">
        <v>68</v>
      </c>
      <c r="I181" s="5">
        <v>130</v>
      </c>
      <c r="J181" s="5">
        <v>90</v>
      </c>
      <c r="K181" s="9">
        <v>20</v>
      </c>
      <c r="L181" s="1" t="s">
        <v>25</v>
      </c>
      <c r="M181" s="8">
        <v>14.5</v>
      </c>
      <c r="N181" s="7">
        <v>19</v>
      </c>
      <c r="O181" s="7">
        <v>1</v>
      </c>
      <c r="P181" s="1" t="s">
        <v>23</v>
      </c>
      <c r="Q181" s="7" t="s">
        <v>18</v>
      </c>
      <c r="R181" s="1" t="s">
        <v>24</v>
      </c>
      <c r="S181" s="12">
        <v>178428</v>
      </c>
      <c r="T181" s="12">
        <v>9</v>
      </c>
      <c r="U181" s="12">
        <v>4</v>
      </c>
      <c r="V181" s="12">
        <v>5</v>
      </c>
      <c r="W181" s="12" t="s">
        <v>47</v>
      </c>
      <c r="X181" s="14">
        <v>0</v>
      </c>
      <c r="Y181">
        <f t="shared" si="12"/>
        <v>29.97245179063361</v>
      </c>
      <c r="Z181">
        <f t="shared" si="13"/>
        <v>1</v>
      </c>
      <c r="AA181">
        <f t="shared" si="14"/>
        <v>-1612023.4650655575</v>
      </c>
      <c r="AB181">
        <f t="shared" si="15"/>
        <v>0</v>
      </c>
      <c r="AC181">
        <f t="shared" si="16"/>
        <v>1</v>
      </c>
      <c r="AD181">
        <f t="shared" si="17"/>
        <v>0</v>
      </c>
    </row>
    <row r="182" spans="1:30" ht="16">
      <c r="A182" s="13">
        <v>188</v>
      </c>
      <c r="B182" s="7">
        <v>56</v>
      </c>
      <c r="C182" s="7" t="s">
        <v>14</v>
      </c>
      <c r="D182" s="7" t="s">
        <v>15</v>
      </c>
      <c r="E182" s="2" t="s">
        <v>21</v>
      </c>
      <c r="F182" s="8">
        <v>85</v>
      </c>
      <c r="G182" s="7">
        <v>173</v>
      </c>
      <c r="H182" s="9">
        <v>100</v>
      </c>
      <c r="I182" s="5">
        <v>140</v>
      </c>
      <c r="J182" s="5">
        <v>90</v>
      </c>
      <c r="K182" s="9">
        <v>20</v>
      </c>
      <c r="L182" s="1" t="s">
        <v>22</v>
      </c>
      <c r="M182" s="8">
        <v>12.1</v>
      </c>
      <c r="N182" s="7">
        <v>19</v>
      </c>
      <c r="O182" s="7">
        <v>0.8</v>
      </c>
      <c r="P182" s="1" t="s">
        <v>23</v>
      </c>
      <c r="Q182" s="7" t="s">
        <v>18</v>
      </c>
      <c r="R182" s="1" t="s">
        <v>24</v>
      </c>
      <c r="S182" s="12">
        <v>191102</v>
      </c>
      <c r="T182" s="12">
        <v>9</v>
      </c>
      <c r="U182" s="12">
        <v>4</v>
      </c>
      <c r="V182" s="12">
        <v>5</v>
      </c>
      <c r="W182" s="12" t="s">
        <v>47</v>
      </c>
      <c r="X182" s="14">
        <v>0</v>
      </c>
      <c r="Y182">
        <f t="shared" si="12"/>
        <v>28.400547963513649</v>
      </c>
      <c r="Z182">
        <f t="shared" si="13"/>
        <v>1</v>
      </c>
      <c r="AA182">
        <f t="shared" si="14"/>
        <v>-1527632.5225132429</v>
      </c>
      <c r="AB182">
        <f t="shared" si="15"/>
        <v>0</v>
      </c>
      <c r="AC182">
        <f t="shared" si="16"/>
        <v>1</v>
      </c>
      <c r="AD182">
        <f t="shared" si="17"/>
        <v>0</v>
      </c>
    </row>
    <row r="183" spans="1:30" ht="16">
      <c r="A183" s="13">
        <v>189</v>
      </c>
      <c r="B183" s="7">
        <v>3</v>
      </c>
      <c r="C183" s="7" t="s">
        <v>14</v>
      </c>
      <c r="D183" s="7" t="s">
        <v>28</v>
      </c>
      <c r="E183" s="2" t="s">
        <v>40</v>
      </c>
      <c r="F183" s="8">
        <v>12.5</v>
      </c>
      <c r="G183" s="7">
        <v>88</v>
      </c>
      <c r="H183" s="9">
        <v>110</v>
      </c>
      <c r="I183" s="5"/>
      <c r="J183" s="5"/>
      <c r="K183" s="9">
        <v>24</v>
      </c>
      <c r="L183" s="1"/>
      <c r="M183" s="8">
        <v>18.7</v>
      </c>
      <c r="N183" s="7">
        <v>15</v>
      </c>
      <c r="O183" s="7">
        <v>0.4</v>
      </c>
      <c r="P183" s="1" t="s">
        <v>23</v>
      </c>
      <c r="Q183" s="7" t="s">
        <v>18</v>
      </c>
      <c r="R183" s="1" t="s">
        <v>24</v>
      </c>
      <c r="S183" s="12">
        <v>168670</v>
      </c>
      <c r="T183" s="12">
        <v>11</v>
      </c>
      <c r="U183" s="12">
        <v>1</v>
      </c>
      <c r="V183" s="12">
        <v>10</v>
      </c>
      <c r="W183" s="12" t="s">
        <v>47</v>
      </c>
      <c r="X183" s="14">
        <v>0</v>
      </c>
      <c r="Y183">
        <f t="shared" si="12"/>
        <v>16.141528925619834</v>
      </c>
      <c r="Z183">
        <f t="shared" si="13"/>
        <v>0</v>
      </c>
      <c r="AA183">
        <f t="shared" si="14"/>
        <v>-869481.46166232065</v>
      </c>
      <c r="AB183">
        <f t="shared" si="15"/>
        <v>0</v>
      </c>
      <c r="AC183">
        <f t="shared" si="16"/>
        <v>1</v>
      </c>
      <c r="AD183">
        <f t="shared" si="17"/>
        <v>0</v>
      </c>
    </row>
    <row r="184" spans="1:30" ht="16">
      <c r="A184" s="13">
        <v>190</v>
      </c>
      <c r="B184" s="7">
        <v>2</v>
      </c>
      <c r="C184" s="7" t="s">
        <v>14</v>
      </c>
      <c r="D184" s="7" t="s">
        <v>28</v>
      </c>
      <c r="E184" s="2" t="s">
        <v>42</v>
      </c>
      <c r="F184" s="8">
        <v>11</v>
      </c>
      <c r="G184" s="7">
        <v>83</v>
      </c>
      <c r="H184" s="9">
        <v>96</v>
      </c>
      <c r="I184" s="5" t="s">
        <v>35</v>
      </c>
      <c r="J184" s="5"/>
      <c r="K184" s="9">
        <v>28</v>
      </c>
      <c r="L184" s="1"/>
      <c r="M184" s="8">
        <v>11.3</v>
      </c>
      <c r="N184" s="7">
        <v>17</v>
      </c>
      <c r="O184" s="7">
        <v>0.3</v>
      </c>
      <c r="P184" s="1" t="s">
        <v>23</v>
      </c>
      <c r="Q184" s="7" t="s">
        <v>18</v>
      </c>
      <c r="R184" s="1" t="s">
        <v>24</v>
      </c>
      <c r="S184" s="12">
        <v>163914</v>
      </c>
      <c r="T184" s="12">
        <v>15</v>
      </c>
      <c r="U184" s="12">
        <v>1</v>
      </c>
      <c r="V184" s="12">
        <v>14</v>
      </c>
      <c r="W184" s="12" t="s">
        <v>47</v>
      </c>
      <c r="X184" s="14">
        <v>0</v>
      </c>
      <c r="Y184">
        <f t="shared" si="12"/>
        <v>15.967484395412978</v>
      </c>
      <c r="Z184">
        <f t="shared" si="13"/>
        <v>0</v>
      </c>
      <c r="AA184">
        <f t="shared" si="14"/>
        <v>-860137.51727028855</v>
      </c>
      <c r="AB184">
        <f t="shared" si="15"/>
        <v>0</v>
      </c>
      <c r="AC184">
        <f t="shared" si="16"/>
        <v>1</v>
      </c>
      <c r="AD184">
        <f t="shared" si="17"/>
        <v>0</v>
      </c>
    </row>
    <row r="185" spans="1:30" ht="16">
      <c r="A185" s="13">
        <v>191</v>
      </c>
      <c r="B185" s="7">
        <v>63</v>
      </c>
      <c r="C185" s="7" t="s">
        <v>14</v>
      </c>
      <c r="D185" s="7" t="s">
        <v>15</v>
      </c>
      <c r="E185" s="2" t="s">
        <v>16</v>
      </c>
      <c r="F185" s="8">
        <v>62</v>
      </c>
      <c r="G185" s="7">
        <v>172</v>
      </c>
      <c r="H185" s="9">
        <v>98</v>
      </c>
      <c r="I185" s="5">
        <v>130</v>
      </c>
      <c r="J185" s="5">
        <v>70</v>
      </c>
      <c r="K185" s="9">
        <v>20</v>
      </c>
      <c r="L185" s="1"/>
      <c r="M185" s="8">
        <v>13.3</v>
      </c>
      <c r="N185" s="7"/>
      <c r="O185" s="7"/>
      <c r="P185" s="1" t="s">
        <v>23</v>
      </c>
      <c r="Q185" s="7" t="s">
        <v>18</v>
      </c>
      <c r="R185" s="1" t="s">
        <v>24</v>
      </c>
      <c r="S185" s="12">
        <v>241130</v>
      </c>
      <c r="T185" s="12">
        <v>9</v>
      </c>
      <c r="U185" s="12">
        <v>2</v>
      </c>
      <c r="V185" s="12">
        <v>7</v>
      </c>
      <c r="W185" s="12" t="s">
        <v>46</v>
      </c>
      <c r="X185" s="14">
        <v>51450</v>
      </c>
      <c r="Y185">
        <f t="shared" si="12"/>
        <v>20.957274202271499</v>
      </c>
      <c r="Z185">
        <f t="shared" si="13"/>
        <v>0</v>
      </c>
      <c r="AA185">
        <f t="shared" si="14"/>
        <v>-1128024.8127101425</v>
      </c>
      <c r="AB185">
        <f t="shared" si="15"/>
        <v>0</v>
      </c>
      <c r="AC185">
        <f t="shared" si="16"/>
        <v>1</v>
      </c>
      <c r="AD185">
        <f t="shared" si="17"/>
        <v>0</v>
      </c>
    </row>
    <row r="186" spans="1:30" ht="16">
      <c r="A186" s="13">
        <v>192</v>
      </c>
      <c r="B186" s="7">
        <v>68</v>
      </c>
      <c r="C186" s="7" t="s">
        <v>14</v>
      </c>
      <c r="D186" s="7" t="s">
        <v>15</v>
      </c>
      <c r="E186" s="2" t="s">
        <v>20</v>
      </c>
      <c r="F186" s="8">
        <v>64.3</v>
      </c>
      <c r="G186" s="7">
        <v>154</v>
      </c>
      <c r="H186" s="9">
        <v>80</v>
      </c>
      <c r="I186" s="5">
        <v>160</v>
      </c>
      <c r="J186" s="5">
        <v>100</v>
      </c>
      <c r="K186" s="9">
        <v>20</v>
      </c>
      <c r="L186" s="1"/>
      <c r="M186" s="8">
        <v>14.4</v>
      </c>
      <c r="N186" s="7">
        <v>18</v>
      </c>
      <c r="O186" s="7">
        <v>1.1000000000000001</v>
      </c>
      <c r="P186" s="1" t="s">
        <v>23</v>
      </c>
      <c r="Q186" s="7" t="s">
        <v>18</v>
      </c>
      <c r="R186" s="1" t="s">
        <v>24</v>
      </c>
      <c r="S186" s="12">
        <v>138535</v>
      </c>
      <c r="T186" s="12">
        <v>9</v>
      </c>
      <c r="U186" s="12">
        <v>1</v>
      </c>
      <c r="V186" s="12">
        <v>8</v>
      </c>
      <c r="W186" s="12" t="s">
        <v>47</v>
      </c>
      <c r="X186" s="14">
        <v>0</v>
      </c>
      <c r="Y186">
        <f t="shared" si="12"/>
        <v>27.112497891718672</v>
      </c>
      <c r="Z186">
        <f t="shared" si="13"/>
        <v>0</v>
      </c>
      <c r="AA186">
        <f t="shared" si="14"/>
        <v>-1458480.8621266696</v>
      </c>
      <c r="AB186">
        <f t="shared" si="15"/>
        <v>0</v>
      </c>
      <c r="AC186">
        <f t="shared" si="16"/>
        <v>1</v>
      </c>
      <c r="AD186">
        <f t="shared" si="17"/>
        <v>0</v>
      </c>
    </row>
    <row r="187" spans="1:30" ht="16">
      <c r="A187" s="13">
        <v>193</v>
      </c>
      <c r="B187" s="7">
        <v>16</v>
      </c>
      <c r="C187" s="7" t="s">
        <v>14</v>
      </c>
      <c r="D187" s="7" t="s">
        <v>28</v>
      </c>
      <c r="E187" s="2"/>
      <c r="F187" s="8">
        <v>42.5</v>
      </c>
      <c r="G187" s="7">
        <v>163</v>
      </c>
      <c r="H187" s="9">
        <v>84</v>
      </c>
      <c r="I187" s="5">
        <v>100</v>
      </c>
      <c r="J187" s="5">
        <v>80</v>
      </c>
      <c r="K187" s="9">
        <v>24</v>
      </c>
      <c r="L187" s="1"/>
      <c r="M187" s="8">
        <v>14.9</v>
      </c>
      <c r="N187" s="7">
        <v>22</v>
      </c>
      <c r="O187" s="7">
        <v>0.6</v>
      </c>
      <c r="P187" s="7" t="s">
        <v>36</v>
      </c>
      <c r="Q187" s="7" t="s">
        <v>18</v>
      </c>
      <c r="R187" s="1" t="s">
        <v>24</v>
      </c>
      <c r="S187" s="12">
        <v>119348</v>
      </c>
      <c r="T187" s="12">
        <v>9</v>
      </c>
      <c r="U187" s="12">
        <v>2</v>
      </c>
      <c r="V187" s="12">
        <v>7</v>
      </c>
      <c r="W187" s="12" t="s">
        <v>47</v>
      </c>
      <c r="X187" s="14">
        <v>0</v>
      </c>
      <c r="Y187">
        <f t="shared" si="12"/>
        <v>15.996085663743461</v>
      </c>
      <c r="Z187">
        <f t="shared" si="13"/>
        <v>0</v>
      </c>
      <c r="AA187">
        <f t="shared" si="14"/>
        <v>-861673.03614298149</v>
      </c>
      <c r="AB187">
        <f t="shared" si="15"/>
        <v>0</v>
      </c>
      <c r="AC187">
        <f t="shared" si="16"/>
        <v>1</v>
      </c>
      <c r="AD187">
        <f t="shared" si="17"/>
        <v>0</v>
      </c>
    </row>
    <row r="188" spans="1:30" ht="16">
      <c r="A188" s="13">
        <v>194</v>
      </c>
      <c r="B188" s="7">
        <v>63</v>
      </c>
      <c r="C188" s="7" t="s">
        <v>14</v>
      </c>
      <c r="D188" s="7" t="s">
        <v>15</v>
      </c>
      <c r="E188" s="2" t="s">
        <v>21</v>
      </c>
      <c r="F188" s="8">
        <v>53.6</v>
      </c>
      <c r="G188" s="7">
        <v>157</v>
      </c>
      <c r="H188" s="9">
        <v>76</v>
      </c>
      <c r="I188" s="5">
        <v>160</v>
      </c>
      <c r="J188" s="5">
        <v>90</v>
      </c>
      <c r="K188" s="9">
        <v>15</v>
      </c>
      <c r="L188" s="1" t="s">
        <v>31</v>
      </c>
      <c r="M188" s="8">
        <v>11</v>
      </c>
      <c r="N188" s="7">
        <v>17</v>
      </c>
      <c r="O188" s="7">
        <v>0.8</v>
      </c>
      <c r="P188" s="7" t="s">
        <v>17</v>
      </c>
      <c r="Q188" s="7" t="s">
        <v>18</v>
      </c>
      <c r="R188" s="7" t="s">
        <v>19</v>
      </c>
      <c r="S188" s="12">
        <v>154354</v>
      </c>
      <c r="T188" s="12">
        <v>11</v>
      </c>
      <c r="U188" s="12">
        <v>1</v>
      </c>
      <c r="V188" s="12">
        <v>10</v>
      </c>
      <c r="W188" s="12" t="s">
        <v>47</v>
      </c>
      <c r="X188" s="14">
        <v>0</v>
      </c>
      <c r="Y188">
        <f t="shared" ref="Y188:Y238" si="18">F188/(G188/100)^2</f>
        <v>21.745304069130594</v>
      </c>
      <c r="Z188">
        <f t="shared" si="13"/>
        <v>1</v>
      </c>
      <c r="AA188">
        <f t="shared" si="14"/>
        <v>-1170331.8432525005</v>
      </c>
      <c r="AB188">
        <f t="shared" si="15"/>
        <v>0</v>
      </c>
      <c r="AC188">
        <f t="shared" si="16"/>
        <v>1</v>
      </c>
      <c r="AD188">
        <f t="shared" si="17"/>
        <v>0</v>
      </c>
    </row>
    <row r="189" spans="1:30" ht="16">
      <c r="A189" s="13">
        <v>196</v>
      </c>
      <c r="B189" s="7">
        <v>1</v>
      </c>
      <c r="C189" s="7" t="s">
        <v>26</v>
      </c>
      <c r="D189" s="7" t="s">
        <v>28</v>
      </c>
      <c r="E189" s="2" t="s">
        <v>16</v>
      </c>
      <c r="F189" s="8">
        <v>8.6</v>
      </c>
      <c r="G189" s="7">
        <v>80</v>
      </c>
      <c r="H189" s="9">
        <v>100</v>
      </c>
      <c r="I189" s="5">
        <v>80</v>
      </c>
      <c r="J189" s="5">
        <v>40</v>
      </c>
      <c r="K189" s="9">
        <v>18</v>
      </c>
      <c r="L189" s="1"/>
      <c r="M189" s="8">
        <v>13</v>
      </c>
      <c r="N189" s="7">
        <v>17</v>
      </c>
      <c r="O189" s="7">
        <v>0.3</v>
      </c>
      <c r="P189" s="1" t="s">
        <v>23</v>
      </c>
      <c r="Q189" s="7" t="s">
        <v>18</v>
      </c>
      <c r="R189" s="1" t="s">
        <v>24</v>
      </c>
      <c r="S189" s="12">
        <v>135019</v>
      </c>
      <c r="T189" s="12">
        <v>7</v>
      </c>
      <c r="U189" s="12">
        <v>1</v>
      </c>
      <c r="V189" s="12">
        <v>6</v>
      </c>
      <c r="W189" s="12" t="s">
        <v>47</v>
      </c>
      <c r="X189" s="14">
        <v>0</v>
      </c>
      <c r="Y189">
        <f t="shared" si="18"/>
        <v>13.437499999999996</v>
      </c>
      <c r="Z189">
        <f t="shared" si="13"/>
        <v>0</v>
      </c>
      <c r="AA189">
        <f t="shared" si="14"/>
        <v>-724310.01682915934</v>
      </c>
      <c r="AB189">
        <f t="shared" si="15"/>
        <v>0</v>
      </c>
      <c r="AC189">
        <f t="shared" si="16"/>
        <v>1</v>
      </c>
      <c r="AD189">
        <f t="shared" si="17"/>
        <v>0</v>
      </c>
    </row>
    <row r="190" spans="1:30" ht="16">
      <c r="A190" s="13">
        <v>197</v>
      </c>
      <c r="B190" s="7">
        <v>1</v>
      </c>
      <c r="C190" s="7" t="s">
        <v>26</v>
      </c>
      <c r="D190" s="7" t="s">
        <v>28</v>
      </c>
      <c r="E190" s="2" t="s">
        <v>41</v>
      </c>
      <c r="F190" s="8">
        <v>6</v>
      </c>
      <c r="G190" s="7">
        <v>72</v>
      </c>
      <c r="H190" s="9">
        <v>92</v>
      </c>
      <c r="I190" s="5">
        <v>100</v>
      </c>
      <c r="J190" s="5">
        <v>40</v>
      </c>
      <c r="K190" s="9">
        <v>24</v>
      </c>
      <c r="L190" s="1" t="s">
        <v>39</v>
      </c>
      <c r="M190" s="8">
        <v>13</v>
      </c>
      <c r="N190" s="7">
        <v>23</v>
      </c>
      <c r="O190" s="7">
        <v>0.3</v>
      </c>
      <c r="P190" s="1" t="s">
        <v>23</v>
      </c>
      <c r="Q190" s="7" t="s">
        <v>18</v>
      </c>
      <c r="R190" s="1" t="s">
        <v>24</v>
      </c>
      <c r="S190" s="12">
        <v>176383</v>
      </c>
      <c r="T190" s="12">
        <v>16</v>
      </c>
      <c r="U190" s="12">
        <v>2</v>
      </c>
      <c r="V190" s="12">
        <v>14</v>
      </c>
      <c r="W190" s="12" t="s">
        <v>47</v>
      </c>
      <c r="X190" s="14">
        <v>0</v>
      </c>
      <c r="Y190">
        <f t="shared" si="18"/>
        <v>11.574074074074074</v>
      </c>
      <c r="Z190">
        <f t="shared" si="13"/>
        <v>1</v>
      </c>
      <c r="AA190">
        <f t="shared" si="14"/>
        <v>-624268.1010629558</v>
      </c>
      <c r="AB190">
        <f t="shared" si="15"/>
        <v>0</v>
      </c>
      <c r="AC190">
        <f t="shared" si="16"/>
        <v>1</v>
      </c>
      <c r="AD190">
        <f t="shared" si="17"/>
        <v>0</v>
      </c>
    </row>
    <row r="191" spans="1:30" ht="16">
      <c r="A191" s="13">
        <v>198</v>
      </c>
      <c r="B191" s="7">
        <v>2</v>
      </c>
      <c r="C191" s="7" t="s">
        <v>26</v>
      </c>
      <c r="D191" s="7" t="s">
        <v>28</v>
      </c>
      <c r="E191" s="2" t="s">
        <v>16</v>
      </c>
      <c r="F191" s="8">
        <v>11</v>
      </c>
      <c r="G191" s="7">
        <v>78</v>
      </c>
      <c r="H191" s="9">
        <v>126</v>
      </c>
      <c r="I191" s="5">
        <v>100</v>
      </c>
      <c r="J191" s="5">
        <v>60</v>
      </c>
      <c r="K191" s="9">
        <v>24</v>
      </c>
      <c r="L191" s="1"/>
      <c r="M191" s="8">
        <v>13.5</v>
      </c>
      <c r="N191" s="7">
        <v>18</v>
      </c>
      <c r="O191" s="7">
        <v>0.3</v>
      </c>
      <c r="P191" s="1" t="s">
        <v>23</v>
      </c>
      <c r="Q191" s="7" t="s">
        <v>18</v>
      </c>
      <c r="R191" s="1" t="s">
        <v>24</v>
      </c>
      <c r="S191" s="12">
        <v>233522</v>
      </c>
      <c r="T191" s="12">
        <v>15</v>
      </c>
      <c r="U191" s="12">
        <v>5</v>
      </c>
      <c r="V191" s="12">
        <v>10</v>
      </c>
      <c r="W191" s="12" t="s">
        <v>47</v>
      </c>
      <c r="X191" s="14">
        <v>0</v>
      </c>
      <c r="Y191">
        <f t="shared" si="18"/>
        <v>18.080210387902692</v>
      </c>
      <c r="Z191">
        <f t="shared" si="13"/>
        <v>0</v>
      </c>
      <c r="AA191">
        <f t="shared" si="14"/>
        <v>-973563.62819696835</v>
      </c>
      <c r="AB191">
        <f t="shared" si="15"/>
        <v>0</v>
      </c>
      <c r="AC191">
        <f t="shared" si="16"/>
        <v>1</v>
      </c>
      <c r="AD191">
        <f t="shared" si="17"/>
        <v>0</v>
      </c>
    </row>
    <row r="192" spans="1:30" ht="16">
      <c r="A192" s="13">
        <v>199</v>
      </c>
      <c r="B192" s="7">
        <v>7</v>
      </c>
      <c r="C192" s="7" t="s">
        <v>14</v>
      </c>
      <c r="D192" s="7" t="s">
        <v>28</v>
      </c>
      <c r="E192" s="2" t="s">
        <v>43</v>
      </c>
      <c r="F192" s="8">
        <v>16</v>
      </c>
      <c r="G192" s="7">
        <v>110</v>
      </c>
      <c r="H192" s="9">
        <v>126</v>
      </c>
      <c r="I192" s="5">
        <v>80</v>
      </c>
      <c r="J192" s="5">
        <v>50</v>
      </c>
      <c r="K192" s="9">
        <v>26</v>
      </c>
      <c r="L192" s="1"/>
      <c r="M192" s="8">
        <v>11.5</v>
      </c>
      <c r="N192" s="7">
        <v>27</v>
      </c>
      <c r="O192" s="7">
        <v>0.3</v>
      </c>
      <c r="P192" s="1" t="s">
        <v>23</v>
      </c>
      <c r="Q192" s="7" t="s">
        <v>18</v>
      </c>
      <c r="R192" s="1" t="s">
        <v>24</v>
      </c>
      <c r="S192" s="12">
        <v>132585</v>
      </c>
      <c r="T192" s="12">
        <v>8</v>
      </c>
      <c r="U192" s="12">
        <v>3</v>
      </c>
      <c r="V192" s="12">
        <v>5</v>
      </c>
      <c r="W192" s="12" t="s">
        <v>47</v>
      </c>
      <c r="X192" s="14">
        <v>0</v>
      </c>
      <c r="Y192">
        <f t="shared" si="18"/>
        <v>13.223140495867767</v>
      </c>
      <c r="Z192">
        <f t="shared" si="13"/>
        <v>0</v>
      </c>
      <c r="AA192">
        <f t="shared" si="14"/>
        <v>-712801.67879558506</v>
      </c>
      <c r="AB192">
        <f t="shared" si="15"/>
        <v>0</v>
      </c>
      <c r="AC192">
        <f t="shared" si="16"/>
        <v>1</v>
      </c>
      <c r="AD192">
        <f t="shared" si="17"/>
        <v>0</v>
      </c>
    </row>
    <row r="193" spans="1:30" ht="16">
      <c r="A193" s="13">
        <v>201</v>
      </c>
      <c r="B193" s="7">
        <v>9</v>
      </c>
      <c r="C193" s="7" t="s">
        <v>14</v>
      </c>
      <c r="D193" s="7" t="s">
        <v>28</v>
      </c>
      <c r="E193" s="2" t="s">
        <v>41</v>
      </c>
      <c r="F193" s="8">
        <v>20.6</v>
      </c>
      <c r="G193" s="7">
        <v>128</v>
      </c>
      <c r="H193" s="9">
        <v>75</v>
      </c>
      <c r="I193" s="5">
        <v>80</v>
      </c>
      <c r="J193" s="5">
        <v>50</v>
      </c>
      <c r="K193" s="9">
        <v>22</v>
      </c>
      <c r="L193" s="1"/>
      <c r="M193" s="8">
        <v>11.4</v>
      </c>
      <c r="N193" s="7">
        <v>25</v>
      </c>
      <c r="O193" s="7">
        <v>0.5</v>
      </c>
      <c r="P193" s="1" t="s">
        <v>23</v>
      </c>
      <c r="Q193" s="7" t="s">
        <v>18</v>
      </c>
      <c r="R193" s="1" t="s">
        <v>24</v>
      </c>
      <c r="S193" s="12">
        <v>119776</v>
      </c>
      <c r="T193" s="12">
        <v>7</v>
      </c>
      <c r="U193" s="12">
        <v>2</v>
      </c>
      <c r="V193" s="12">
        <v>5</v>
      </c>
      <c r="W193" s="12" t="s">
        <v>47</v>
      </c>
      <c r="X193" s="14">
        <v>0</v>
      </c>
      <c r="Y193">
        <f t="shared" si="18"/>
        <v>12.5732421875</v>
      </c>
      <c r="Z193">
        <f t="shared" si="13"/>
        <v>0</v>
      </c>
      <c r="AA193">
        <f t="shared" si="14"/>
        <v>-677910.52969341725</v>
      </c>
      <c r="AB193">
        <f t="shared" si="15"/>
        <v>0</v>
      </c>
      <c r="AC193">
        <f t="shared" si="16"/>
        <v>1</v>
      </c>
      <c r="AD193">
        <f t="shared" si="17"/>
        <v>0</v>
      </c>
    </row>
    <row r="194" spans="1:30" ht="16">
      <c r="A194" s="13">
        <v>202</v>
      </c>
      <c r="B194" s="7">
        <v>6</v>
      </c>
      <c r="C194" s="7" t="s">
        <v>26</v>
      </c>
      <c r="D194" s="7" t="s">
        <v>28</v>
      </c>
      <c r="E194" s="2" t="s">
        <v>41</v>
      </c>
      <c r="F194" s="8">
        <v>22</v>
      </c>
      <c r="G194" s="7">
        <v>121</v>
      </c>
      <c r="H194" s="9">
        <v>96</v>
      </c>
      <c r="I194" s="5">
        <v>90</v>
      </c>
      <c r="J194" s="5">
        <v>50</v>
      </c>
      <c r="K194" s="9">
        <v>20</v>
      </c>
      <c r="L194" s="1"/>
      <c r="M194" s="8">
        <v>13.2</v>
      </c>
      <c r="N194" s="7">
        <v>26</v>
      </c>
      <c r="O194" s="7">
        <v>0.9</v>
      </c>
      <c r="P194" s="1" t="s">
        <v>23</v>
      </c>
      <c r="Q194" s="7" t="s">
        <v>18</v>
      </c>
      <c r="R194" s="1" t="s">
        <v>24</v>
      </c>
      <c r="S194" s="12">
        <v>109117</v>
      </c>
      <c r="T194" s="12">
        <v>9</v>
      </c>
      <c r="U194" s="12">
        <v>1</v>
      </c>
      <c r="V194" s="12">
        <v>8</v>
      </c>
      <c r="W194" s="12" t="s">
        <v>47</v>
      </c>
      <c r="X194" s="14">
        <v>0</v>
      </c>
      <c r="Y194">
        <f t="shared" si="18"/>
        <v>15.026296018031555</v>
      </c>
      <c r="Z194">
        <f t="shared" si="13"/>
        <v>0</v>
      </c>
      <c r="AA194">
        <f t="shared" si="14"/>
        <v>-809607.85195862048</v>
      </c>
      <c r="AB194">
        <f t="shared" si="15"/>
        <v>0</v>
      </c>
      <c r="AC194">
        <f t="shared" si="16"/>
        <v>1</v>
      </c>
      <c r="AD194">
        <f t="shared" si="17"/>
        <v>0</v>
      </c>
    </row>
    <row r="195" spans="1:30" ht="16">
      <c r="A195" s="13">
        <v>203</v>
      </c>
      <c r="B195" s="7">
        <v>7</v>
      </c>
      <c r="C195" s="7" t="s">
        <v>14</v>
      </c>
      <c r="D195" s="7" t="s">
        <v>28</v>
      </c>
      <c r="E195" s="2" t="s">
        <v>16</v>
      </c>
      <c r="F195" s="8">
        <v>24</v>
      </c>
      <c r="G195" s="7">
        <v>129</v>
      </c>
      <c r="H195" s="9">
        <v>104</v>
      </c>
      <c r="I195" s="5">
        <v>110</v>
      </c>
      <c r="J195" s="5">
        <v>60</v>
      </c>
      <c r="K195" s="9">
        <v>24</v>
      </c>
      <c r="L195" s="1"/>
      <c r="M195" s="8">
        <v>12</v>
      </c>
      <c r="N195" s="7">
        <v>22</v>
      </c>
      <c r="O195" s="7">
        <v>0.3</v>
      </c>
      <c r="P195" s="1" t="s">
        <v>23</v>
      </c>
      <c r="Q195" s="7" t="s">
        <v>18</v>
      </c>
      <c r="R195" s="1" t="s">
        <v>24</v>
      </c>
      <c r="S195" s="12">
        <v>174074</v>
      </c>
      <c r="T195" s="12">
        <v>9</v>
      </c>
      <c r="U195" s="12">
        <v>2</v>
      </c>
      <c r="V195" s="12">
        <v>7</v>
      </c>
      <c r="W195" s="12" t="s">
        <v>47</v>
      </c>
      <c r="X195" s="14">
        <v>0</v>
      </c>
      <c r="Y195">
        <f t="shared" si="18"/>
        <v>14.422210203713718</v>
      </c>
      <c r="Z195">
        <f t="shared" ref="Z195:Z238" si="19">IF(ISBLANK(L195), 0, 1)</f>
        <v>0</v>
      </c>
      <c r="AA195">
        <f t="shared" ref="AA195:AA238" si="20">$AJ$6+$AJ$7*Y195</f>
        <v>-777176.24235679826</v>
      </c>
      <c r="AB195">
        <f t="shared" ref="AB195:AB238" si="21">EXP(AA195)</f>
        <v>0</v>
      </c>
      <c r="AC195">
        <f t="shared" ref="AC195:AC238" si="22">1/(1+AB195)</f>
        <v>1</v>
      </c>
      <c r="AD195">
        <f t="shared" ref="AD195:AD238" si="23">LN(AC195)</f>
        <v>0</v>
      </c>
    </row>
    <row r="196" spans="1:30" ht="16">
      <c r="A196" s="13">
        <v>206</v>
      </c>
      <c r="B196" s="7">
        <v>1</v>
      </c>
      <c r="C196" s="7" t="s">
        <v>14</v>
      </c>
      <c r="D196" s="7" t="s">
        <v>28</v>
      </c>
      <c r="E196" s="2" t="s">
        <v>16</v>
      </c>
      <c r="F196" s="8">
        <v>9</v>
      </c>
      <c r="G196" s="7">
        <v>80</v>
      </c>
      <c r="H196" s="9">
        <v>100</v>
      </c>
      <c r="I196" s="5">
        <v>90</v>
      </c>
      <c r="J196" s="5">
        <v>60</v>
      </c>
      <c r="K196" s="9">
        <v>30</v>
      </c>
      <c r="L196" s="1"/>
      <c r="M196" s="8">
        <v>11.4</v>
      </c>
      <c r="N196" s="7">
        <v>23</v>
      </c>
      <c r="O196" s="7">
        <v>0.3</v>
      </c>
      <c r="P196" s="1" t="s">
        <v>23</v>
      </c>
      <c r="Q196" s="7" t="s">
        <v>18</v>
      </c>
      <c r="R196" s="1" t="s">
        <v>24</v>
      </c>
      <c r="S196" s="12">
        <v>136040</v>
      </c>
      <c r="T196" s="12">
        <v>8</v>
      </c>
      <c r="U196" s="12">
        <v>1</v>
      </c>
      <c r="V196" s="12">
        <v>7</v>
      </c>
      <c r="W196" s="12" t="s">
        <v>47</v>
      </c>
      <c r="X196" s="14">
        <v>0</v>
      </c>
      <c r="Y196">
        <f t="shared" si="18"/>
        <v>14.062499999999996</v>
      </c>
      <c r="Z196">
        <f t="shared" si="19"/>
        <v>0</v>
      </c>
      <c r="AA196">
        <f t="shared" si="20"/>
        <v>-757864.44820415927</v>
      </c>
      <c r="AB196">
        <f t="shared" si="21"/>
        <v>0</v>
      </c>
      <c r="AC196">
        <f t="shared" si="22"/>
        <v>1</v>
      </c>
      <c r="AD196">
        <f t="shared" si="23"/>
        <v>0</v>
      </c>
    </row>
    <row r="197" spans="1:30" ht="16">
      <c r="A197" s="13">
        <v>207</v>
      </c>
      <c r="B197" s="7">
        <v>1</v>
      </c>
      <c r="C197" s="7" t="s">
        <v>26</v>
      </c>
      <c r="D197" s="7" t="s">
        <v>28</v>
      </c>
      <c r="E197" s="2" t="s">
        <v>37</v>
      </c>
      <c r="F197" s="8">
        <v>8.3000000000000007</v>
      </c>
      <c r="G197" s="7">
        <v>74</v>
      </c>
      <c r="H197" s="9">
        <v>100</v>
      </c>
      <c r="I197" s="5"/>
      <c r="J197" s="5"/>
      <c r="K197" s="9">
        <v>24</v>
      </c>
      <c r="L197" s="1"/>
      <c r="M197" s="8">
        <v>12.3</v>
      </c>
      <c r="N197" s="7">
        <v>23</v>
      </c>
      <c r="O197" s="7">
        <v>0.3</v>
      </c>
      <c r="P197" s="1" t="s">
        <v>23</v>
      </c>
      <c r="Q197" s="7" t="s">
        <v>18</v>
      </c>
      <c r="R197" s="1" t="s">
        <v>24</v>
      </c>
      <c r="S197" s="12">
        <v>78215</v>
      </c>
      <c r="T197" s="12">
        <v>7</v>
      </c>
      <c r="U197" s="12">
        <v>2</v>
      </c>
      <c r="V197" s="12">
        <v>5</v>
      </c>
      <c r="W197" s="12" t="s">
        <v>47</v>
      </c>
      <c r="X197" s="14">
        <v>0</v>
      </c>
      <c r="Y197">
        <f t="shared" si="18"/>
        <v>15.157048940832727</v>
      </c>
      <c r="Z197">
        <f t="shared" si="19"/>
        <v>0</v>
      </c>
      <c r="AA197">
        <f t="shared" si="20"/>
        <v>-816627.59591896052</v>
      </c>
      <c r="AB197">
        <f t="shared" si="21"/>
        <v>0</v>
      </c>
      <c r="AC197">
        <f t="shared" si="22"/>
        <v>1</v>
      </c>
      <c r="AD197">
        <f t="shared" si="23"/>
        <v>0</v>
      </c>
    </row>
    <row r="198" spans="1:30" ht="16">
      <c r="A198" s="13">
        <v>208</v>
      </c>
      <c r="B198" s="7">
        <v>4</v>
      </c>
      <c r="C198" s="7" t="s">
        <v>14</v>
      </c>
      <c r="D198" s="7" t="s">
        <v>28</v>
      </c>
      <c r="E198" s="2" t="s">
        <v>16</v>
      </c>
      <c r="F198" s="8">
        <v>15</v>
      </c>
      <c r="G198" s="7">
        <v>105</v>
      </c>
      <c r="H198" s="9">
        <v>100</v>
      </c>
      <c r="I198" s="5">
        <v>110</v>
      </c>
      <c r="J198" s="5">
        <v>50</v>
      </c>
      <c r="K198" s="9">
        <v>24</v>
      </c>
      <c r="L198" s="1"/>
      <c r="M198" s="8">
        <v>13</v>
      </c>
      <c r="N198" s="7">
        <v>21</v>
      </c>
      <c r="O198" s="7">
        <v>0.3</v>
      </c>
      <c r="P198" s="1" t="s">
        <v>23</v>
      </c>
      <c r="Q198" s="7" t="s">
        <v>18</v>
      </c>
      <c r="R198" s="1" t="s">
        <v>24</v>
      </c>
      <c r="S198" s="12">
        <v>73218</v>
      </c>
      <c r="T198" s="12">
        <v>7</v>
      </c>
      <c r="U198" s="12">
        <v>2</v>
      </c>
      <c r="V198" s="12">
        <v>5</v>
      </c>
      <c r="W198" s="12" t="s">
        <v>47</v>
      </c>
      <c r="X198" s="14">
        <v>0</v>
      </c>
      <c r="Y198">
        <f t="shared" si="18"/>
        <v>13.605442176870747</v>
      </c>
      <c r="Z198">
        <f t="shared" si="19"/>
        <v>0</v>
      </c>
      <c r="AA198">
        <f t="shared" si="20"/>
        <v>-733326.34362720361</v>
      </c>
      <c r="AB198">
        <f t="shared" si="21"/>
        <v>0</v>
      </c>
      <c r="AC198">
        <f t="shared" si="22"/>
        <v>1</v>
      </c>
      <c r="AD198">
        <f t="shared" si="23"/>
        <v>0</v>
      </c>
    </row>
    <row r="199" spans="1:30" ht="16">
      <c r="A199" s="13">
        <v>209</v>
      </c>
      <c r="B199" s="7">
        <v>4</v>
      </c>
      <c r="C199" s="7" t="s">
        <v>14</v>
      </c>
      <c r="D199" s="7" t="s">
        <v>28</v>
      </c>
      <c r="E199" s="2" t="s">
        <v>41</v>
      </c>
      <c r="F199" s="8">
        <v>14.2</v>
      </c>
      <c r="G199" s="7">
        <v>98</v>
      </c>
      <c r="H199" s="9">
        <v>93</v>
      </c>
      <c r="I199" s="5">
        <v>90</v>
      </c>
      <c r="J199" s="5">
        <v>60</v>
      </c>
      <c r="K199" s="9">
        <v>28</v>
      </c>
      <c r="L199" s="1"/>
      <c r="M199" s="8">
        <v>13.1</v>
      </c>
      <c r="N199" s="7">
        <v>19</v>
      </c>
      <c r="O199" s="7">
        <v>0.3</v>
      </c>
      <c r="P199" s="1" t="s">
        <v>23</v>
      </c>
      <c r="Q199" s="7" t="s">
        <v>18</v>
      </c>
      <c r="R199" s="1" t="s">
        <v>24</v>
      </c>
      <c r="S199" s="12">
        <v>51009</v>
      </c>
      <c r="T199" s="12">
        <v>6</v>
      </c>
      <c r="U199" s="12">
        <v>1</v>
      </c>
      <c r="V199" s="12">
        <v>5</v>
      </c>
      <c r="W199" s="12" t="s">
        <v>47</v>
      </c>
      <c r="X199" s="14">
        <v>0</v>
      </c>
      <c r="Y199">
        <f t="shared" si="18"/>
        <v>14.785506039150354</v>
      </c>
      <c r="Z199">
        <f t="shared" si="19"/>
        <v>0</v>
      </c>
      <c r="AA199">
        <f t="shared" si="20"/>
        <v>-796680.53864316922</v>
      </c>
      <c r="AB199">
        <f t="shared" si="21"/>
        <v>0</v>
      </c>
      <c r="AC199">
        <f t="shared" si="22"/>
        <v>1</v>
      </c>
      <c r="AD199">
        <f t="shared" si="23"/>
        <v>0</v>
      </c>
    </row>
    <row r="200" spans="1:30" ht="16">
      <c r="A200" s="13">
        <v>210</v>
      </c>
      <c r="B200" s="7">
        <v>61</v>
      </c>
      <c r="C200" s="7" t="s">
        <v>14</v>
      </c>
      <c r="D200" s="7" t="s">
        <v>15</v>
      </c>
      <c r="E200" s="2" t="s">
        <v>27</v>
      </c>
      <c r="F200" s="8">
        <v>49</v>
      </c>
      <c r="G200" s="7">
        <v>160</v>
      </c>
      <c r="H200" s="9">
        <v>76</v>
      </c>
      <c r="I200" s="5">
        <v>90</v>
      </c>
      <c r="J200" s="5">
        <v>60</v>
      </c>
      <c r="K200" s="9">
        <v>24</v>
      </c>
      <c r="L200" s="1" t="s">
        <v>25</v>
      </c>
      <c r="M200" s="8">
        <v>13.5</v>
      </c>
      <c r="N200" s="7">
        <v>32</v>
      </c>
      <c r="O200" s="7">
        <v>0.6</v>
      </c>
      <c r="P200" s="1" t="s">
        <v>23</v>
      </c>
      <c r="Q200" s="7" t="s">
        <v>18</v>
      </c>
      <c r="R200" s="1" t="s">
        <v>24</v>
      </c>
      <c r="S200" s="12">
        <v>210622</v>
      </c>
      <c r="T200" s="12">
        <v>10</v>
      </c>
      <c r="U200" s="12">
        <v>1</v>
      </c>
      <c r="V200" s="12">
        <v>9</v>
      </c>
      <c r="W200" s="12" t="s">
        <v>46</v>
      </c>
      <c r="X200" s="14">
        <v>51450</v>
      </c>
      <c r="Y200">
        <f t="shared" si="18"/>
        <v>19.140624999999996</v>
      </c>
      <c r="Z200">
        <f t="shared" si="19"/>
        <v>1</v>
      </c>
      <c r="AA200">
        <f t="shared" si="20"/>
        <v>-1030494.2031260344</v>
      </c>
      <c r="AB200">
        <f t="shared" si="21"/>
        <v>0</v>
      </c>
      <c r="AC200">
        <f t="shared" si="22"/>
        <v>1</v>
      </c>
      <c r="AD200">
        <f t="shared" si="23"/>
        <v>0</v>
      </c>
    </row>
    <row r="201" spans="1:30" ht="16">
      <c r="A201" s="13">
        <v>211</v>
      </c>
      <c r="B201" s="7">
        <v>20</v>
      </c>
      <c r="C201" s="7" t="s">
        <v>14</v>
      </c>
      <c r="D201" s="7" t="s">
        <v>28</v>
      </c>
      <c r="E201" s="2" t="s">
        <v>27</v>
      </c>
      <c r="F201" s="8">
        <v>54</v>
      </c>
      <c r="G201" s="7">
        <v>171</v>
      </c>
      <c r="H201" s="9">
        <v>84</v>
      </c>
      <c r="I201" s="5">
        <v>130</v>
      </c>
      <c r="J201" s="5">
        <v>80</v>
      </c>
      <c r="K201" s="9">
        <v>20</v>
      </c>
      <c r="L201" s="1"/>
      <c r="M201" s="8">
        <v>7</v>
      </c>
      <c r="N201" s="7"/>
      <c r="O201" s="7"/>
      <c r="P201" s="1" t="s">
        <v>23</v>
      </c>
      <c r="Q201" s="7" t="s">
        <v>18</v>
      </c>
      <c r="R201" s="1" t="s">
        <v>24</v>
      </c>
      <c r="S201" s="12">
        <v>260869</v>
      </c>
      <c r="T201" s="12">
        <v>8</v>
      </c>
      <c r="U201" s="12">
        <v>2</v>
      </c>
      <c r="V201" s="12">
        <v>6</v>
      </c>
      <c r="W201" s="12" t="s">
        <v>46</v>
      </c>
      <c r="X201" s="14">
        <v>60000</v>
      </c>
      <c r="Y201">
        <f t="shared" si="18"/>
        <v>18.467220683287167</v>
      </c>
      <c r="Z201">
        <f t="shared" si="19"/>
        <v>0</v>
      </c>
      <c r="AA201">
        <f t="shared" si="20"/>
        <v>-994341.08483360324</v>
      </c>
      <c r="AB201">
        <f t="shared" si="21"/>
        <v>0</v>
      </c>
      <c r="AC201">
        <f t="shared" si="22"/>
        <v>1</v>
      </c>
      <c r="AD201">
        <f t="shared" si="23"/>
        <v>0</v>
      </c>
    </row>
    <row r="202" spans="1:30" ht="16">
      <c r="A202" s="13">
        <v>212</v>
      </c>
      <c r="B202" s="30">
        <v>0.66666666666666663</v>
      </c>
      <c r="C202" s="7" t="s">
        <v>26</v>
      </c>
      <c r="D202" s="7" t="s">
        <v>28</v>
      </c>
      <c r="E202" s="2" t="s">
        <v>41</v>
      </c>
      <c r="F202" s="8">
        <v>2.4</v>
      </c>
      <c r="G202" s="7">
        <v>47</v>
      </c>
      <c r="H202" s="9">
        <v>134</v>
      </c>
      <c r="I202" s="5"/>
      <c r="J202" s="5"/>
      <c r="K202" s="9">
        <v>34</v>
      </c>
      <c r="L202" s="1"/>
      <c r="M202" s="8">
        <v>12</v>
      </c>
      <c r="N202" s="7">
        <v>18</v>
      </c>
      <c r="O202" s="7">
        <v>0.3</v>
      </c>
      <c r="P202" s="1" t="s">
        <v>23</v>
      </c>
      <c r="Q202" s="7" t="s">
        <v>18</v>
      </c>
      <c r="R202" s="1" t="s">
        <v>24</v>
      </c>
      <c r="S202" s="12">
        <v>48156</v>
      </c>
      <c r="T202" s="12">
        <v>6</v>
      </c>
      <c r="U202" s="12">
        <v>1</v>
      </c>
      <c r="V202" s="12">
        <v>5</v>
      </c>
      <c r="W202" s="12" t="s">
        <v>47</v>
      </c>
      <c r="X202" s="14">
        <v>0</v>
      </c>
      <c r="Y202">
        <f t="shared" si="18"/>
        <v>10.864644635581712</v>
      </c>
      <c r="Z202">
        <f t="shared" si="19"/>
        <v>0</v>
      </c>
      <c r="AA202">
        <f t="shared" si="20"/>
        <v>-586180.89880808094</v>
      </c>
      <c r="AB202">
        <f t="shared" si="21"/>
        <v>0</v>
      </c>
      <c r="AC202">
        <f t="shared" si="22"/>
        <v>1</v>
      </c>
      <c r="AD202">
        <f t="shared" si="23"/>
        <v>0</v>
      </c>
    </row>
    <row r="203" spans="1:30" ht="16">
      <c r="A203" s="13">
        <v>213</v>
      </c>
      <c r="B203" s="7">
        <v>3</v>
      </c>
      <c r="C203" s="7" t="s">
        <v>14</v>
      </c>
      <c r="D203" s="7" t="s">
        <v>28</v>
      </c>
      <c r="E203" s="2" t="s">
        <v>16</v>
      </c>
      <c r="F203" s="8">
        <v>15</v>
      </c>
      <c r="G203" s="7">
        <v>100</v>
      </c>
      <c r="H203" s="9">
        <v>90</v>
      </c>
      <c r="I203" s="5">
        <v>110</v>
      </c>
      <c r="J203" s="5">
        <v>60</v>
      </c>
      <c r="K203" s="9">
        <v>22</v>
      </c>
      <c r="L203" s="1" t="s">
        <v>39</v>
      </c>
      <c r="M203" s="8">
        <v>10.7</v>
      </c>
      <c r="N203" s="7">
        <v>20</v>
      </c>
      <c r="O203" s="7">
        <v>0.1</v>
      </c>
      <c r="P203" s="1" t="s">
        <v>23</v>
      </c>
      <c r="Q203" s="7" t="s">
        <v>18</v>
      </c>
      <c r="R203" s="1" t="s">
        <v>24</v>
      </c>
      <c r="S203" s="12">
        <v>69509</v>
      </c>
      <c r="T203" s="12">
        <v>9</v>
      </c>
      <c r="U203" s="12">
        <v>2</v>
      </c>
      <c r="V203" s="12">
        <v>7</v>
      </c>
      <c r="W203" s="12" t="s">
        <v>47</v>
      </c>
      <c r="X203" s="14">
        <v>0</v>
      </c>
      <c r="Y203">
        <f t="shared" si="18"/>
        <v>15</v>
      </c>
      <c r="Z203">
        <f t="shared" si="19"/>
        <v>1</v>
      </c>
      <c r="AA203">
        <f t="shared" si="20"/>
        <v>-808196.09526665951</v>
      </c>
      <c r="AB203">
        <f t="shared" si="21"/>
        <v>0</v>
      </c>
      <c r="AC203">
        <f t="shared" si="22"/>
        <v>1</v>
      </c>
      <c r="AD203">
        <f t="shared" si="23"/>
        <v>0</v>
      </c>
    </row>
    <row r="204" spans="1:30" ht="16">
      <c r="A204" s="13">
        <v>214</v>
      </c>
      <c r="B204" s="7">
        <v>1</v>
      </c>
      <c r="C204" s="7" t="s">
        <v>26</v>
      </c>
      <c r="D204" s="7" t="s">
        <v>28</v>
      </c>
      <c r="E204" s="2" t="s">
        <v>41</v>
      </c>
      <c r="F204" s="8">
        <v>9.6999999999999993</v>
      </c>
      <c r="G204" s="7">
        <v>78</v>
      </c>
      <c r="H204" s="9">
        <v>112</v>
      </c>
      <c r="I204" s="5">
        <v>80</v>
      </c>
      <c r="J204" s="5">
        <v>40</v>
      </c>
      <c r="K204" s="9">
        <v>22</v>
      </c>
      <c r="L204" s="1"/>
      <c r="M204" s="8">
        <v>8.6999999999999993</v>
      </c>
      <c r="N204" s="7">
        <v>15</v>
      </c>
      <c r="O204" s="7">
        <v>0.3</v>
      </c>
      <c r="P204" s="7" t="s">
        <v>36</v>
      </c>
      <c r="Q204" s="7" t="s">
        <v>18</v>
      </c>
      <c r="R204" s="1" t="s">
        <v>24</v>
      </c>
      <c r="S204" s="12">
        <v>46093</v>
      </c>
      <c r="T204" s="12">
        <v>6</v>
      </c>
      <c r="U204" s="12">
        <v>1</v>
      </c>
      <c r="V204" s="12">
        <v>5</v>
      </c>
      <c r="W204" s="12" t="s">
        <v>47</v>
      </c>
      <c r="X204" s="14">
        <v>0</v>
      </c>
      <c r="Y204">
        <f t="shared" si="18"/>
        <v>15.943458251150556</v>
      </c>
      <c r="Z204">
        <f t="shared" si="19"/>
        <v>0</v>
      </c>
      <c r="AA204">
        <f t="shared" si="20"/>
        <v>-858847.62349611369</v>
      </c>
      <c r="AB204">
        <f t="shared" si="21"/>
        <v>0</v>
      </c>
      <c r="AC204">
        <f t="shared" si="22"/>
        <v>1</v>
      </c>
      <c r="AD204">
        <f t="shared" si="23"/>
        <v>0</v>
      </c>
    </row>
    <row r="205" spans="1:30" ht="16">
      <c r="A205" s="13">
        <v>215</v>
      </c>
      <c r="B205" s="7">
        <v>56</v>
      </c>
      <c r="C205" s="7" t="s">
        <v>14</v>
      </c>
      <c r="D205" s="7" t="s">
        <v>15</v>
      </c>
      <c r="E205" s="2" t="s">
        <v>21</v>
      </c>
      <c r="F205" s="8">
        <v>78</v>
      </c>
      <c r="G205" s="7">
        <v>169</v>
      </c>
      <c r="H205" s="9">
        <v>70</v>
      </c>
      <c r="I205" s="5">
        <v>170</v>
      </c>
      <c r="J205" s="5">
        <v>110</v>
      </c>
      <c r="K205" s="9">
        <v>20</v>
      </c>
      <c r="L205" s="1" t="s">
        <v>31</v>
      </c>
      <c r="M205" s="8">
        <v>13.4</v>
      </c>
      <c r="N205" s="7">
        <v>20</v>
      </c>
      <c r="O205" s="7"/>
      <c r="P205" s="1" t="s">
        <v>23</v>
      </c>
      <c r="Q205" s="7" t="s">
        <v>18</v>
      </c>
      <c r="R205" s="1" t="s">
        <v>24</v>
      </c>
      <c r="S205" s="12">
        <v>188824</v>
      </c>
      <c r="T205" s="12">
        <v>9</v>
      </c>
      <c r="U205" s="12">
        <v>5</v>
      </c>
      <c r="V205" s="12">
        <v>4</v>
      </c>
      <c r="W205" s="12" t="s">
        <v>47</v>
      </c>
      <c r="X205" s="14">
        <v>0</v>
      </c>
      <c r="Y205">
        <f t="shared" si="18"/>
        <v>27.309968138370508</v>
      </c>
      <c r="Z205">
        <f t="shared" si="19"/>
        <v>1</v>
      </c>
      <c r="AA205">
        <f t="shared" si="20"/>
        <v>-1469082.4650704828</v>
      </c>
      <c r="AB205">
        <f t="shared" si="21"/>
        <v>0</v>
      </c>
      <c r="AC205">
        <f t="shared" si="22"/>
        <v>1</v>
      </c>
      <c r="AD205">
        <f t="shared" si="23"/>
        <v>0</v>
      </c>
    </row>
    <row r="206" spans="1:30" ht="16">
      <c r="A206" s="13">
        <v>216</v>
      </c>
      <c r="B206" s="7">
        <v>45</v>
      </c>
      <c r="C206" s="7" t="s">
        <v>14</v>
      </c>
      <c r="D206" s="7" t="s">
        <v>15</v>
      </c>
      <c r="E206" s="2" t="s">
        <v>21</v>
      </c>
      <c r="F206" s="8">
        <v>70</v>
      </c>
      <c r="G206" s="7">
        <v>160</v>
      </c>
      <c r="H206" s="9">
        <v>70</v>
      </c>
      <c r="I206" s="5">
        <v>130</v>
      </c>
      <c r="J206" s="5">
        <v>90</v>
      </c>
      <c r="K206" s="9">
        <v>24</v>
      </c>
      <c r="L206" s="1"/>
      <c r="M206" s="8">
        <v>15</v>
      </c>
      <c r="N206" s="7">
        <v>18</v>
      </c>
      <c r="O206" s="7">
        <v>0.9</v>
      </c>
      <c r="P206" s="1" t="s">
        <v>23</v>
      </c>
      <c r="Q206" s="7" t="s">
        <v>18</v>
      </c>
      <c r="R206" s="1" t="s">
        <v>24</v>
      </c>
      <c r="S206" s="12">
        <v>143482</v>
      </c>
      <c r="T206" s="12">
        <v>10</v>
      </c>
      <c r="U206" s="12">
        <v>2</v>
      </c>
      <c r="V206" s="12">
        <v>8</v>
      </c>
      <c r="W206" s="12" t="s">
        <v>47</v>
      </c>
      <c r="X206" s="14">
        <v>0</v>
      </c>
      <c r="Y206">
        <f t="shared" si="18"/>
        <v>27.343749999999996</v>
      </c>
      <c r="Z206">
        <f t="shared" si="19"/>
        <v>0</v>
      </c>
      <c r="AA206">
        <f t="shared" si="20"/>
        <v>-1470896.1149229091</v>
      </c>
      <c r="AB206">
        <f t="shared" si="21"/>
        <v>0</v>
      </c>
      <c r="AC206">
        <f t="shared" si="22"/>
        <v>1</v>
      </c>
      <c r="AD206">
        <f t="shared" si="23"/>
        <v>0</v>
      </c>
    </row>
    <row r="207" spans="1:30" ht="16">
      <c r="A207" s="13">
        <v>217</v>
      </c>
      <c r="B207" s="7">
        <v>11</v>
      </c>
      <c r="C207" s="7" t="s">
        <v>14</v>
      </c>
      <c r="D207" s="7" t="s">
        <v>28</v>
      </c>
      <c r="E207" s="2" t="s">
        <v>40</v>
      </c>
      <c r="F207" s="8">
        <v>19</v>
      </c>
      <c r="G207" s="7">
        <v>124</v>
      </c>
      <c r="H207" s="9">
        <v>120</v>
      </c>
      <c r="I207" s="5">
        <v>100</v>
      </c>
      <c r="J207" s="5">
        <v>60</v>
      </c>
      <c r="K207" s="9">
        <v>22</v>
      </c>
      <c r="L207" s="1"/>
      <c r="M207" s="8">
        <v>23.8</v>
      </c>
      <c r="N207" s="7"/>
      <c r="O207" s="7"/>
      <c r="P207" s="1" t="s">
        <v>23</v>
      </c>
      <c r="Q207" s="7" t="s">
        <v>18</v>
      </c>
      <c r="R207" s="1" t="s">
        <v>24</v>
      </c>
      <c r="S207" s="12">
        <v>220899</v>
      </c>
      <c r="T207" s="12">
        <v>17</v>
      </c>
      <c r="U207" s="12">
        <v>3</v>
      </c>
      <c r="V207" s="12">
        <v>14</v>
      </c>
      <c r="W207" s="12" t="s">
        <v>47</v>
      </c>
      <c r="X207" s="14">
        <v>0</v>
      </c>
      <c r="Y207">
        <f t="shared" si="18"/>
        <v>12.356919875130073</v>
      </c>
      <c r="Z207">
        <f t="shared" si="19"/>
        <v>0</v>
      </c>
      <c r="AA207">
        <f t="shared" si="20"/>
        <v>-666296.8141969404</v>
      </c>
      <c r="AB207">
        <f t="shared" si="21"/>
        <v>0</v>
      </c>
      <c r="AC207">
        <f t="shared" si="22"/>
        <v>1</v>
      </c>
      <c r="AD207">
        <f t="shared" si="23"/>
        <v>0</v>
      </c>
    </row>
    <row r="208" spans="1:30" ht="16">
      <c r="A208" s="13">
        <v>218</v>
      </c>
      <c r="B208" s="7">
        <v>58</v>
      </c>
      <c r="C208" s="7" t="s">
        <v>14</v>
      </c>
      <c r="D208" s="7" t="s">
        <v>15</v>
      </c>
      <c r="E208" s="2" t="s">
        <v>20</v>
      </c>
      <c r="F208" s="8">
        <v>63</v>
      </c>
      <c r="G208" s="7">
        <v>156</v>
      </c>
      <c r="H208" s="9">
        <v>72</v>
      </c>
      <c r="I208" s="5">
        <v>140</v>
      </c>
      <c r="J208" s="5">
        <v>90</v>
      </c>
      <c r="K208" s="9">
        <v>14</v>
      </c>
      <c r="L208" s="1"/>
      <c r="M208" s="8">
        <v>14.1</v>
      </c>
      <c r="N208" s="7">
        <v>17</v>
      </c>
      <c r="O208" s="7">
        <v>0.7</v>
      </c>
      <c r="P208" s="1" t="s">
        <v>23</v>
      </c>
      <c r="Q208" s="7" t="s">
        <v>18</v>
      </c>
      <c r="R208" s="1" t="s">
        <v>24</v>
      </c>
      <c r="S208" s="12">
        <v>151931</v>
      </c>
      <c r="T208" s="12">
        <v>8</v>
      </c>
      <c r="U208" s="12">
        <v>2</v>
      </c>
      <c r="V208" s="12">
        <v>6</v>
      </c>
      <c r="W208" s="12" t="s">
        <v>47</v>
      </c>
      <c r="X208" s="14">
        <v>0</v>
      </c>
      <c r="Y208">
        <f t="shared" si="18"/>
        <v>25.88757396449704</v>
      </c>
      <c r="Z208">
        <f t="shared" si="19"/>
        <v>0</v>
      </c>
      <c r="AA208">
        <f t="shared" si="20"/>
        <v>-1392718.2607577837</v>
      </c>
      <c r="AB208">
        <f t="shared" si="21"/>
        <v>0</v>
      </c>
      <c r="AC208">
        <f t="shared" si="22"/>
        <v>1</v>
      </c>
      <c r="AD208">
        <f t="shared" si="23"/>
        <v>0</v>
      </c>
    </row>
    <row r="209" spans="1:30" ht="16">
      <c r="A209" s="13">
        <v>219</v>
      </c>
      <c r="B209" s="7">
        <v>20</v>
      </c>
      <c r="C209" s="7" t="s">
        <v>26</v>
      </c>
      <c r="D209" s="7" t="s">
        <v>28</v>
      </c>
      <c r="E209" s="2" t="s">
        <v>27</v>
      </c>
      <c r="F209" s="8">
        <v>45</v>
      </c>
      <c r="G209" s="7">
        <v>147</v>
      </c>
      <c r="H209" s="9">
        <v>88</v>
      </c>
      <c r="I209" s="5">
        <v>120</v>
      </c>
      <c r="J209" s="5">
        <v>80</v>
      </c>
      <c r="K209" s="9">
        <v>22</v>
      </c>
      <c r="L209" s="1" t="s">
        <v>39</v>
      </c>
      <c r="M209" s="8">
        <v>11.9</v>
      </c>
      <c r="N209" s="7">
        <v>19</v>
      </c>
      <c r="O209" s="7">
        <v>0.5</v>
      </c>
      <c r="P209" s="1" t="s">
        <v>23</v>
      </c>
      <c r="Q209" s="7" t="s">
        <v>18</v>
      </c>
      <c r="R209" s="1" t="s">
        <v>24</v>
      </c>
      <c r="S209" s="12">
        <v>156374</v>
      </c>
      <c r="T209" s="12">
        <v>8</v>
      </c>
      <c r="U209" s="12">
        <v>1</v>
      </c>
      <c r="V209" s="12">
        <v>7</v>
      </c>
      <c r="W209" s="12" t="s">
        <v>46</v>
      </c>
      <c r="X209" s="14">
        <v>20900</v>
      </c>
      <c r="Y209">
        <f t="shared" si="18"/>
        <v>20.824656393169516</v>
      </c>
      <c r="Z209">
        <f t="shared" si="19"/>
        <v>1</v>
      </c>
      <c r="AA209">
        <f t="shared" si="20"/>
        <v>-1120904.9484307577</v>
      </c>
      <c r="AB209">
        <f t="shared" si="21"/>
        <v>0</v>
      </c>
      <c r="AC209">
        <f t="shared" si="22"/>
        <v>1</v>
      </c>
      <c r="AD209">
        <f t="shared" si="23"/>
        <v>0</v>
      </c>
    </row>
    <row r="210" spans="1:30" ht="16">
      <c r="A210" s="13">
        <v>220</v>
      </c>
      <c r="B210" s="7">
        <v>1</v>
      </c>
      <c r="C210" s="7" t="s">
        <v>26</v>
      </c>
      <c r="D210" s="7" t="s">
        <v>28</v>
      </c>
      <c r="E210" s="2" t="s">
        <v>40</v>
      </c>
      <c r="F210" s="8">
        <v>10</v>
      </c>
      <c r="G210" s="7">
        <v>70</v>
      </c>
      <c r="H210" s="9">
        <v>108</v>
      </c>
      <c r="I210" s="5"/>
      <c r="J210" s="5"/>
      <c r="K210" s="9">
        <v>24</v>
      </c>
      <c r="L210" s="1"/>
      <c r="M210" s="8">
        <v>11.9</v>
      </c>
      <c r="N210" s="7">
        <v>15</v>
      </c>
      <c r="O210" s="7">
        <v>0.3</v>
      </c>
      <c r="P210" s="1" t="s">
        <v>23</v>
      </c>
      <c r="Q210" s="7" t="s">
        <v>18</v>
      </c>
      <c r="R210" s="1" t="s">
        <v>24</v>
      </c>
      <c r="S210" s="12">
        <v>238320</v>
      </c>
      <c r="T210" s="12">
        <v>13</v>
      </c>
      <c r="U210" s="12">
        <v>3</v>
      </c>
      <c r="V210" s="12">
        <v>10</v>
      </c>
      <c r="W210" s="12" t="s">
        <v>47</v>
      </c>
      <c r="X210" s="14">
        <v>0</v>
      </c>
      <c r="Y210">
        <f t="shared" si="18"/>
        <v>20.408163265306126</v>
      </c>
      <c r="Z210">
        <f t="shared" si="19"/>
        <v>0</v>
      </c>
      <c r="AA210">
        <f t="shared" si="20"/>
        <v>-1098544.6443074758</v>
      </c>
      <c r="AB210">
        <f t="shared" si="21"/>
        <v>0</v>
      </c>
      <c r="AC210">
        <f t="shared" si="22"/>
        <v>1</v>
      </c>
      <c r="AD210">
        <f t="shared" si="23"/>
        <v>0</v>
      </c>
    </row>
    <row r="211" spans="1:30" ht="16">
      <c r="A211" s="13">
        <v>221</v>
      </c>
      <c r="B211" s="7">
        <v>24</v>
      </c>
      <c r="C211" s="7" t="s">
        <v>14</v>
      </c>
      <c r="D211" s="7" t="s">
        <v>28</v>
      </c>
      <c r="E211" s="2" t="s">
        <v>42</v>
      </c>
      <c r="F211" s="8">
        <v>74.8</v>
      </c>
      <c r="G211" s="7">
        <v>158</v>
      </c>
      <c r="H211" s="9">
        <v>78</v>
      </c>
      <c r="I211" s="5">
        <v>120</v>
      </c>
      <c r="J211" s="5">
        <v>80</v>
      </c>
      <c r="K211" s="9">
        <v>20</v>
      </c>
      <c r="L211" s="1"/>
      <c r="M211" s="8">
        <v>11.4</v>
      </c>
      <c r="N211" s="7">
        <v>19</v>
      </c>
      <c r="O211" s="7">
        <v>1.3</v>
      </c>
      <c r="P211" s="1" t="s">
        <v>23</v>
      </c>
      <c r="Q211" s="7" t="s">
        <v>18</v>
      </c>
      <c r="R211" s="1" t="s">
        <v>24</v>
      </c>
      <c r="S211" s="12">
        <v>205998</v>
      </c>
      <c r="T211" s="12">
        <v>10</v>
      </c>
      <c r="U211" s="12">
        <v>3</v>
      </c>
      <c r="V211" s="12">
        <v>7</v>
      </c>
      <c r="W211" s="12" t="s">
        <v>47</v>
      </c>
      <c r="X211" s="14">
        <v>0</v>
      </c>
      <c r="Y211">
        <f t="shared" si="18"/>
        <v>29.96314693158147</v>
      </c>
      <c r="Z211">
        <f t="shared" si="19"/>
        <v>0</v>
      </c>
      <c r="AA211">
        <f t="shared" si="20"/>
        <v>-1611523.9142583269</v>
      </c>
      <c r="AB211">
        <f t="shared" si="21"/>
        <v>0</v>
      </c>
      <c r="AC211">
        <f t="shared" si="22"/>
        <v>1</v>
      </c>
      <c r="AD211">
        <f t="shared" si="23"/>
        <v>0</v>
      </c>
    </row>
    <row r="212" spans="1:30" ht="16">
      <c r="A212" s="13">
        <v>222</v>
      </c>
      <c r="B212" s="7">
        <v>44</v>
      </c>
      <c r="C212" s="7" t="s">
        <v>14</v>
      </c>
      <c r="D212" s="7" t="s">
        <v>15</v>
      </c>
      <c r="E212" s="2"/>
      <c r="F212" s="8">
        <v>62</v>
      </c>
      <c r="G212" s="7">
        <v>165</v>
      </c>
      <c r="H212" s="9">
        <v>80</v>
      </c>
      <c r="I212" s="5">
        <v>130</v>
      </c>
      <c r="J212" s="5">
        <v>80</v>
      </c>
      <c r="K212" s="9">
        <v>24</v>
      </c>
      <c r="L212" s="1" t="s">
        <v>30</v>
      </c>
      <c r="M212" s="8">
        <v>8.1</v>
      </c>
      <c r="N212" s="7"/>
      <c r="O212" s="7"/>
      <c r="P212" s="1" t="s">
        <v>23</v>
      </c>
      <c r="Q212" s="7" t="s">
        <v>18</v>
      </c>
      <c r="R212" s="1" t="s">
        <v>24</v>
      </c>
      <c r="S212" s="12">
        <v>78251</v>
      </c>
      <c r="T212" s="12">
        <v>11</v>
      </c>
      <c r="U212" s="12">
        <v>1</v>
      </c>
      <c r="V212" s="12">
        <v>10</v>
      </c>
      <c r="W212" s="12" t="s">
        <v>47</v>
      </c>
      <c r="X212" s="14">
        <v>0</v>
      </c>
      <c r="Y212">
        <f t="shared" si="18"/>
        <v>22.77318640955005</v>
      </c>
      <c r="Z212">
        <f t="shared" si="19"/>
        <v>1</v>
      </c>
      <c r="AA212">
        <f t="shared" si="20"/>
        <v>-1225515.8551775871</v>
      </c>
      <c r="AB212">
        <f t="shared" si="21"/>
        <v>0</v>
      </c>
      <c r="AC212">
        <f t="shared" si="22"/>
        <v>1</v>
      </c>
      <c r="AD212">
        <f t="shared" si="23"/>
        <v>0</v>
      </c>
    </row>
    <row r="213" spans="1:30" ht="16">
      <c r="A213" s="13">
        <v>223</v>
      </c>
      <c r="B213" s="7">
        <v>17</v>
      </c>
      <c r="C213" s="7" t="s">
        <v>14</v>
      </c>
      <c r="D213" s="7" t="s">
        <v>28</v>
      </c>
      <c r="E213" s="2" t="s">
        <v>40</v>
      </c>
      <c r="F213" s="8">
        <v>46.8</v>
      </c>
      <c r="G213" s="7">
        <v>158</v>
      </c>
      <c r="H213" s="9">
        <v>76</v>
      </c>
      <c r="I213" s="5">
        <v>130</v>
      </c>
      <c r="J213" s="5">
        <v>90</v>
      </c>
      <c r="K213" s="9">
        <v>22</v>
      </c>
      <c r="L213" s="1"/>
      <c r="M213" s="8">
        <v>15.1</v>
      </c>
      <c r="N213" s="7">
        <v>34</v>
      </c>
      <c r="O213" s="7">
        <v>0.8</v>
      </c>
      <c r="P213" s="1" t="s">
        <v>23</v>
      </c>
      <c r="Q213" s="7" t="s">
        <v>18</v>
      </c>
      <c r="R213" s="1" t="s">
        <v>24</v>
      </c>
      <c r="S213" s="12">
        <v>175576</v>
      </c>
      <c r="T213" s="12">
        <v>12</v>
      </c>
      <c r="U213" s="12">
        <v>2</v>
      </c>
      <c r="V213" s="12">
        <v>10</v>
      </c>
      <c r="W213" s="12" t="s">
        <v>47</v>
      </c>
      <c r="X213" s="14">
        <v>0</v>
      </c>
      <c r="Y213">
        <f t="shared" si="18"/>
        <v>18.746995673770225</v>
      </c>
      <c r="Z213">
        <f t="shared" si="19"/>
        <v>0</v>
      </c>
      <c r="AA213">
        <f t="shared" si="20"/>
        <v>-1009361.3899833714</v>
      </c>
      <c r="AB213">
        <f t="shared" si="21"/>
        <v>0</v>
      </c>
      <c r="AC213">
        <f t="shared" si="22"/>
        <v>1</v>
      </c>
      <c r="AD213">
        <f t="shared" si="23"/>
        <v>0</v>
      </c>
    </row>
    <row r="214" spans="1:30" ht="16">
      <c r="A214" s="13">
        <v>224</v>
      </c>
      <c r="B214" s="7">
        <v>26</v>
      </c>
      <c r="C214" s="7" t="s">
        <v>14</v>
      </c>
      <c r="D214" s="7" t="s">
        <v>15</v>
      </c>
      <c r="E214" s="2" t="s">
        <v>16</v>
      </c>
      <c r="F214" s="8">
        <v>41</v>
      </c>
      <c r="G214" s="7">
        <v>158</v>
      </c>
      <c r="H214" s="9">
        <v>68</v>
      </c>
      <c r="I214" s="5">
        <v>120</v>
      </c>
      <c r="J214" s="5">
        <v>80</v>
      </c>
      <c r="K214" s="9">
        <v>24</v>
      </c>
      <c r="L214" s="1"/>
      <c r="M214" s="8">
        <v>15</v>
      </c>
      <c r="N214" s="7">
        <v>18</v>
      </c>
      <c r="O214" s="7">
        <v>0.8</v>
      </c>
      <c r="P214" s="1" t="s">
        <v>23</v>
      </c>
      <c r="Q214" s="7" t="s">
        <v>18</v>
      </c>
      <c r="R214" s="1" t="s">
        <v>24</v>
      </c>
      <c r="S214" s="12">
        <v>177874</v>
      </c>
      <c r="T214" s="12">
        <v>8</v>
      </c>
      <c r="U214" s="12">
        <v>2</v>
      </c>
      <c r="V214" s="12">
        <v>6</v>
      </c>
      <c r="W214" s="12" t="s">
        <v>46</v>
      </c>
      <c r="X214" s="14">
        <v>20900</v>
      </c>
      <c r="Y214">
        <f t="shared" si="18"/>
        <v>16.423650056080753</v>
      </c>
      <c r="Z214">
        <f t="shared" si="19"/>
        <v>0</v>
      </c>
      <c r="AA214">
        <f t="shared" si="20"/>
        <v>-884627.72424070188</v>
      </c>
      <c r="AB214">
        <f t="shared" si="21"/>
        <v>0</v>
      </c>
      <c r="AC214">
        <f t="shared" si="22"/>
        <v>1</v>
      </c>
      <c r="AD214">
        <f t="shared" si="23"/>
        <v>0</v>
      </c>
    </row>
    <row r="215" spans="1:30" ht="16">
      <c r="A215" s="13">
        <v>225</v>
      </c>
      <c r="B215" s="30">
        <v>0.91666666666666663</v>
      </c>
      <c r="C215" s="7" t="s">
        <v>26</v>
      </c>
      <c r="D215" s="7" t="s">
        <v>28</v>
      </c>
      <c r="E215" s="2" t="s">
        <v>40</v>
      </c>
      <c r="F215" s="8">
        <v>6</v>
      </c>
      <c r="G215" s="7">
        <v>76</v>
      </c>
      <c r="H215" s="9">
        <v>90</v>
      </c>
      <c r="I215" s="5"/>
      <c r="J215" s="5"/>
      <c r="K215" s="9">
        <v>24</v>
      </c>
      <c r="L215" s="1"/>
      <c r="M215" s="8">
        <v>11.7</v>
      </c>
      <c r="N215" s="7">
        <v>22</v>
      </c>
      <c r="O215" s="7">
        <v>0.3</v>
      </c>
      <c r="P215" s="1" t="s">
        <v>23</v>
      </c>
      <c r="Q215" s="7" t="s">
        <v>18</v>
      </c>
      <c r="R215" s="1" t="s">
        <v>24</v>
      </c>
      <c r="S215" s="12">
        <v>144731</v>
      </c>
      <c r="T215" s="12">
        <v>6</v>
      </c>
      <c r="U215" s="12">
        <v>3</v>
      </c>
      <c r="V215" s="12">
        <v>3</v>
      </c>
      <c r="W215" s="12" t="s">
        <v>47</v>
      </c>
      <c r="X215" s="14">
        <v>0</v>
      </c>
      <c r="Y215">
        <f t="shared" si="18"/>
        <v>10.387811634349031</v>
      </c>
      <c r="Z215">
        <f t="shared" si="19"/>
        <v>0</v>
      </c>
      <c r="AA215">
        <f t="shared" si="20"/>
        <v>-560581.1224605653</v>
      </c>
      <c r="AB215">
        <f t="shared" si="21"/>
        <v>0</v>
      </c>
      <c r="AC215">
        <f t="shared" si="22"/>
        <v>1</v>
      </c>
      <c r="AD215">
        <f t="shared" si="23"/>
        <v>0</v>
      </c>
    </row>
    <row r="216" spans="1:30" ht="16">
      <c r="A216" s="13">
        <v>226</v>
      </c>
      <c r="B216" s="7">
        <v>55</v>
      </c>
      <c r="C216" s="7" t="s">
        <v>14</v>
      </c>
      <c r="D216" s="7" t="s">
        <v>15</v>
      </c>
      <c r="E216" s="2" t="s">
        <v>41</v>
      </c>
      <c r="F216" s="8">
        <v>55</v>
      </c>
      <c r="G216" s="7">
        <v>164</v>
      </c>
      <c r="H216" s="9">
        <v>96</v>
      </c>
      <c r="I216" s="5">
        <v>160</v>
      </c>
      <c r="J216" s="5">
        <v>90</v>
      </c>
      <c r="K216" s="9">
        <v>24</v>
      </c>
      <c r="L216" s="1"/>
      <c r="M216" s="8">
        <v>12.8</v>
      </c>
      <c r="N216" s="7">
        <v>33</v>
      </c>
      <c r="O216" s="7">
        <v>0.7</v>
      </c>
      <c r="P216" s="1" t="s">
        <v>23</v>
      </c>
      <c r="Q216" s="7" t="s">
        <v>18</v>
      </c>
      <c r="R216" s="1" t="s">
        <v>24</v>
      </c>
      <c r="S216" s="12">
        <v>178037</v>
      </c>
      <c r="T216" s="12">
        <v>12</v>
      </c>
      <c r="U216" s="12">
        <v>3</v>
      </c>
      <c r="V216" s="12">
        <v>9</v>
      </c>
      <c r="W216" s="12" t="s">
        <v>47</v>
      </c>
      <c r="X216" s="14">
        <v>0</v>
      </c>
      <c r="Y216">
        <f t="shared" si="18"/>
        <v>20.449137418203453</v>
      </c>
      <c r="Z216">
        <f t="shared" si="19"/>
        <v>0</v>
      </c>
      <c r="AA216">
        <f t="shared" si="20"/>
        <v>-1100744.4273499432</v>
      </c>
      <c r="AB216">
        <f t="shared" si="21"/>
        <v>0</v>
      </c>
      <c r="AC216">
        <f t="shared" si="22"/>
        <v>1</v>
      </c>
      <c r="AD216">
        <f t="shared" si="23"/>
        <v>0</v>
      </c>
    </row>
    <row r="217" spans="1:30" ht="16">
      <c r="A217" s="13">
        <v>227</v>
      </c>
      <c r="B217" s="7">
        <v>9</v>
      </c>
      <c r="C217" s="7" t="s">
        <v>26</v>
      </c>
      <c r="D217" s="7" t="s">
        <v>28</v>
      </c>
      <c r="E217" s="2" t="s">
        <v>42</v>
      </c>
      <c r="F217" s="8">
        <v>23</v>
      </c>
      <c r="G217" s="7">
        <v>132</v>
      </c>
      <c r="H217" s="9">
        <v>100</v>
      </c>
      <c r="I217" s="5">
        <v>90</v>
      </c>
      <c r="J217" s="5">
        <v>60</v>
      </c>
      <c r="K217" s="9">
        <v>20</v>
      </c>
      <c r="L217" s="1"/>
      <c r="M217" s="8">
        <v>12</v>
      </c>
      <c r="N217" s="7">
        <v>17</v>
      </c>
      <c r="O217" s="7">
        <v>0.3</v>
      </c>
      <c r="P217" s="1" t="s">
        <v>23</v>
      </c>
      <c r="Q217" s="7" t="s">
        <v>18</v>
      </c>
      <c r="R217" s="1" t="s">
        <v>24</v>
      </c>
      <c r="S217" s="12">
        <v>114513</v>
      </c>
      <c r="T217" s="12">
        <v>8</v>
      </c>
      <c r="U217" s="12">
        <v>1</v>
      </c>
      <c r="V217" s="12">
        <v>7</v>
      </c>
      <c r="W217" s="12" t="s">
        <v>47</v>
      </c>
      <c r="X217" s="14">
        <v>0</v>
      </c>
      <c r="Y217">
        <f t="shared" si="18"/>
        <v>13.200183654729107</v>
      </c>
      <c r="Z217">
        <f t="shared" si="19"/>
        <v>0</v>
      </c>
      <c r="AA217">
        <f t="shared" si="20"/>
        <v>-711569.19279466674</v>
      </c>
      <c r="AB217">
        <f t="shared" si="21"/>
        <v>0</v>
      </c>
      <c r="AC217">
        <f t="shared" si="22"/>
        <v>1</v>
      </c>
      <c r="AD217">
        <f t="shared" si="23"/>
        <v>0</v>
      </c>
    </row>
    <row r="218" spans="1:30" ht="16">
      <c r="A218" s="13">
        <v>228</v>
      </c>
      <c r="B218" s="7">
        <v>65</v>
      </c>
      <c r="C218" s="7" t="s">
        <v>14</v>
      </c>
      <c r="D218" s="7" t="s">
        <v>15</v>
      </c>
      <c r="E218" s="2" t="s">
        <v>21</v>
      </c>
      <c r="F218" s="8">
        <v>71.400000000000006</v>
      </c>
      <c r="G218" s="7">
        <v>164</v>
      </c>
      <c r="H218" s="9">
        <v>85</v>
      </c>
      <c r="I218" s="5">
        <v>130</v>
      </c>
      <c r="J218" s="5">
        <v>80</v>
      </c>
      <c r="K218" s="9">
        <v>19</v>
      </c>
      <c r="L218" s="1"/>
      <c r="M218" s="8">
        <v>13.7</v>
      </c>
      <c r="N218" s="7">
        <v>38</v>
      </c>
      <c r="O218" s="7">
        <v>1.1000000000000001</v>
      </c>
      <c r="P218" s="7" t="s">
        <v>17</v>
      </c>
      <c r="Q218" s="7" t="s">
        <v>18</v>
      </c>
      <c r="R218" s="7" t="s">
        <v>19</v>
      </c>
      <c r="S218" s="12">
        <v>212287</v>
      </c>
      <c r="T218" s="12">
        <v>11</v>
      </c>
      <c r="U218" s="12">
        <v>5</v>
      </c>
      <c r="V218" s="12">
        <v>6</v>
      </c>
      <c r="W218" s="12" t="s">
        <v>47</v>
      </c>
      <c r="X218" s="14">
        <v>0</v>
      </c>
      <c r="Y218">
        <f t="shared" si="18"/>
        <v>26.546698393813212</v>
      </c>
      <c r="Z218">
        <f t="shared" si="19"/>
        <v>0</v>
      </c>
      <c r="AA218">
        <f t="shared" si="20"/>
        <v>-1428104.7334475045</v>
      </c>
      <c r="AB218">
        <f t="shared" si="21"/>
        <v>0</v>
      </c>
      <c r="AC218">
        <f t="shared" si="22"/>
        <v>1</v>
      </c>
      <c r="AD218">
        <f t="shared" si="23"/>
        <v>0</v>
      </c>
    </row>
    <row r="219" spans="1:30" ht="16">
      <c r="A219" s="13">
        <v>229</v>
      </c>
      <c r="B219" s="7">
        <v>4</v>
      </c>
      <c r="C219" s="7" t="s">
        <v>26</v>
      </c>
      <c r="D219" s="7" t="s">
        <v>28</v>
      </c>
      <c r="E219" s="2" t="s">
        <v>43</v>
      </c>
      <c r="F219" s="8">
        <v>10</v>
      </c>
      <c r="G219" s="7">
        <v>81</v>
      </c>
      <c r="H219" s="9">
        <v>120</v>
      </c>
      <c r="I219" s="5">
        <v>80</v>
      </c>
      <c r="J219" s="5">
        <v>40</v>
      </c>
      <c r="K219" s="9">
        <v>24</v>
      </c>
      <c r="L219" s="1"/>
      <c r="M219" s="8">
        <v>12.1</v>
      </c>
      <c r="N219" s="7">
        <v>20</v>
      </c>
      <c r="O219" s="7">
        <v>0.3</v>
      </c>
      <c r="P219" s="1" t="s">
        <v>23</v>
      </c>
      <c r="Q219" s="7" t="s">
        <v>18</v>
      </c>
      <c r="R219" s="1" t="s">
        <v>24</v>
      </c>
      <c r="S219" s="12">
        <v>145697</v>
      </c>
      <c r="T219" s="12">
        <v>7</v>
      </c>
      <c r="U219" s="12">
        <v>2</v>
      </c>
      <c r="V219" s="12">
        <v>5</v>
      </c>
      <c r="W219" s="12" t="s">
        <v>47</v>
      </c>
      <c r="X219" s="14">
        <v>0</v>
      </c>
      <c r="Y219">
        <f t="shared" si="18"/>
        <v>15.241579027587255</v>
      </c>
      <c r="Z219">
        <f t="shared" si="19"/>
        <v>0</v>
      </c>
      <c r="AA219">
        <f t="shared" si="20"/>
        <v>-821165.77031116479</v>
      </c>
      <c r="AB219">
        <f t="shared" si="21"/>
        <v>0</v>
      </c>
      <c r="AC219">
        <f t="shared" si="22"/>
        <v>1</v>
      </c>
      <c r="AD219">
        <f t="shared" si="23"/>
        <v>0</v>
      </c>
    </row>
    <row r="220" spans="1:30" ht="16">
      <c r="A220" s="13">
        <v>230</v>
      </c>
      <c r="B220" s="30">
        <v>0.91666666666666663</v>
      </c>
      <c r="C220" s="7" t="s">
        <v>14</v>
      </c>
      <c r="D220" s="7" t="s">
        <v>28</v>
      </c>
      <c r="E220" s="2" t="s">
        <v>43</v>
      </c>
      <c r="F220" s="8">
        <v>6.4</v>
      </c>
      <c r="G220" s="7">
        <v>76</v>
      </c>
      <c r="H220" s="9">
        <v>130</v>
      </c>
      <c r="I220" s="5"/>
      <c r="J220" s="5"/>
      <c r="K220" s="9">
        <v>24</v>
      </c>
      <c r="L220" s="1"/>
      <c r="M220" s="8">
        <v>11.1</v>
      </c>
      <c r="N220" s="7">
        <v>32</v>
      </c>
      <c r="O220" s="7">
        <v>0.5</v>
      </c>
      <c r="P220" s="1" t="s">
        <v>23</v>
      </c>
      <c r="Q220" s="7" t="s">
        <v>18</v>
      </c>
      <c r="R220" s="1" t="s">
        <v>24</v>
      </c>
      <c r="S220" s="12">
        <v>146700</v>
      </c>
      <c r="T220" s="12">
        <v>7</v>
      </c>
      <c r="U220" s="12">
        <v>2</v>
      </c>
      <c r="V220" s="12">
        <v>5</v>
      </c>
      <c r="W220" s="12" t="s">
        <v>47</v>
      </c>
      <c r="X220" s="14">
        <v>0</v>
      </c>
      <c r="Y220">
        <f t="shared" si="18"/>
        <v>11.0803324099723</v>
      </c>
      <c r="Z220">
        <f t="shared" si="19"/>
        <v>0</v>
      </c>
      <c r="AA220">
        <f t="shared" si="20"/>
        <v>-597760.54780682572</v>
      </c>
      <c r="AB220">
        <f t="shared" si="21"/>
        <v>0</v>
      </c>
      <c r="AC220">
        <f t="shared" si="22"/>
        <v>1</v>
      </c>
      <c r="AD220">
        <f t="shared" si="23"/>
        <v>0</v>
      </c>
    </row>
    <row r="221" spans="1:30" ht="16">
      <c r="A221" s="13">
        <v>231</v>
      </c>
      <c r="B221" s="7">
        <v>7</v>
      </c>
      <c r="C221" s="7" t="s">
        <v>26</v>
      </c>
      <c r="D221" s="7" t="s">
        <v>28</v>
      </c>
      <c r="E221" s="2" t="s">
        <v>42</v>
      </c>
      <c r="F221" s="8">
        <v>15.3</v>
      </c>
      <c r="G221" s="7">
        <v>117</v>
      </c>
      <c r="H221" s="9">
        <v>114</v>
      </c>
      <c r="I221" s="5">
        <v>90</v>
      </c>
      <c r="J221" s="5">
        <v>60</v>
      </c>
      <c r="K221" s="9">
        <v>24</v>
      </c>
      <c r="L221" s="1"/>
      <c r="M221" s="8">
        <v>11.5</v>
      </c>
      <c r="N221" s="7">
        <v>22</v>
      </c>
      <c r="O221" s="7">
        <v>0.3</v>
      </c>
      <c r="P221" s="1" t="s">
        <v>23</v>
      </c>
      <c r="Q221" s="7" t="s">
        <v>18</v>
      </c>
      <c r="R221" s="1" t="s">
        <v>24</v>
      </c>
      <c r="S221" s="12">
        <v>133436</v>
      </c>
      <c r="T221" s="12">
        <v>13</v>
      </c>
      <c r="U221" s="12">
        <v>1</v>
      </c>
      <c r="V221" s="12">
        <v>12</v>
      </c>
      <c r="W221" s="12" t="s">
        <v>47</v>
      </c>
      <c r="X221" s="14">
        <v>0</v>
      </c>
      <c r="Y221">
        <f t="shared" si="18"/>
        <v>11.176857330703486</v>
      </c>
      <c r="Z221">
        <f t="shared" si="19"/>
        <v>0</v>
      </c>
      <c r="AA221">
        <f t="shared" si="20"/>
        <v>-602942.68993266881</v>
      </c>
      <c r="AB221">
        <f t="shared" si="21"/>
        <v>0</v>
      </c>
      <c r="AC221">
        <f t="shared" si="22"/>
        <v>1</v>
      </c>
      <c r="AD221">
        <f t="shared" si="23"/>
        <v>0</v>
      </c>
    </row>
    <row r="222" spans="1:30" ht="16">
      <c r="A222" s="13">
        <v>232</v>
      </c>
      <c r="B222" s="7">
        <v>65</v>
      </c>
      <c r="C222" s="7" t="s">
        <v>26</v>
      </c>
      <c r="D222" s="7" t="s">
        <v>15</v>
      </c>
      <c r="E222" s="2" t="s">
        <v>16</v>
      </c>
      <c r="F222" s="8">
        <v>35.5</v>
      </c>
      <c r="G222" s="7">
        <v>138</v>
      </c>
      <c r="H222" s="9">
        <v>88</v>
      </c>
      <c r="I222" s="5">
        <v>100</v>
      </c>
      <c r="J222" s="5">
        <v>70</v>
      </c>
      <c r="K222" s="9">
        <v>24</v>
      </c>
      <c r="L222" s="1" t="s">
        <v>25</v>
      </c>
      <c r="M222" s="8">
        <v>10.1</v>
      </c>
      <c r="N222" s="7">
        <v>18.7</v>
      </c>
      <c r="O222" s="7"/>
      <c r="P222" s="1" t="s">
        <v>23</v>
      </c>
      <c r="Q222" s="7" t="s">
        <v>18</v>
      </c>
      <c r="R222" s="1" t="s">
        <v>24</v>
      </c>
      <c r="S222" s="12">
        <v>147021</v>
      </c>
      <c r="T222" s="12">
        <v>16</v>
      </c>
      <c r="U222" s="12">
        <v>0</v>
      </c>
      <c r="V222" s="12">
        <v>16</v>
      </c>
      <c r="W222" s="12" t="s">
        <v>47</v>
      </c>
      <c r="X222" s="14">
        <v>0</v>
      </c>
      <c r="Y222">
        <f t="shared" si="18"/>
        <v>18.641041797941611</v>
      </c>
      <c r="Z222">
        <f t="shared" si="19"/>
        <v>1</v>
      </c>
      <c r="AA222">
        <f t="shared" si="20"/>
        <v>-1003673.0346947209</v>
      </c>
      <c r="AB222">
        <f t="shared" si="21"/>
        <v>0</v>
      </c>
      <c r="AC222">
        <f t="shared" si="22"/>
        <v>1</v>
      </c>
      <c r="AD222">
        <f t="shared" si="23"/>
        <v>0</v>
      </c>
    </row>
    <row r="223" spans="1:30" ht="16">
      <c r="A223" s="13">
        <v>233</v>
      </c>
      <c r="B223" s="7">
        <v>59</v>
      </c>
      <c r="C223" s="7" t="s">
        <v>14</v>
      </c>
      <c r="D223" s="7" t="s">
        <v>15</v>
      </c>
      <c r="E223" s="2" t="s">
        <v>21</v>
      </c>
      <c r="F223" s="8">
        <v>78.2</v>
      </c>
      <c r="G223" s="7">
        <v>160</v>
      </c>
      <c r="H223" s="9">
        <v>78</v>
      </c>
      <c r="I223" s="5">
        <v>140</v>
      </c>
      <c r="J223" s="5">
        <v>90</v>
      </c>
      <c r="K223" s="9">
        <v>24</v>
      </c>
      <c r="L223" s="1" t="s">
        <v>31</v>
      </c>
      <c r="M223" s="8">
        <v>14.7</v>
      </c>
      <c r="N223" s="7">
        <v>16</v>
      </c>
      <c r="O223" s="7">
        <v>0.9</v>
      </c>
      <c r="P223" s="1" t="s">
        <v>23</v>
      </c>
      <c r="Q223" s="7" t="s">
        <v>18</v>
      </c>
      <c r="R223" s="1" t="s">
        <v>24</v>
      </c>
      <c r="S223" s="12">
        <v>149462</v>
      </c>
      <c r="T223" s="12">
        <v>9</v>
      </c>
      <c r="U223" s="12">
        <v>3</v>
      </c>
      <c r="V223" s="12">
        <v>6</v>
      </c>
      <c r="W223" s="12" t="s">
        <v>47</v>
      </c>
      <c r="X223" s="14">
        <v>0</v>
      </c>
      <c r="Y223">
        <f t="shared" si="18"/>
        <v>30.546874999999996</v>
      </c>
      <c r="Z223">
        <f t="shared" si="19"/>
        <v>1</v>
      </c>
      <c r="AA223">
        <f t="shared" si="20"/>
        <v>-1642862.5757197842</v>
      </c>
      <c r="AB223">
        <f t="shared" si="21"/>
        <v>0</v>
      </c>
      <c r="AC223">
        <f t="shared" si="22"/>
        <v>1</v>
      </c>
      <c r="AD223">
        <f t="shared" si="23"/>
        <v>0</v>
      </c>
    </row>
    <row r="224" spans="1:30" ht="16">
      <c r="A224" s="13">
        <v>234</v>
      </c>
      <c r="B224" s="7">
        <v>50</v>
      </c>
      <c r="C224" s="7" t="s">
        <v>14</v>
      </c>
      <c r="D224" s="7" t="s">
        <v>28</v>
      </c>
      <c r="E224" s="2" t="s">
        <v>20</v>
      </c>
      <c r="F224" s="8">
        <v>64.099999999999994</v>
      </c>
      <c r="G224" s="7">
        <v>158</v>
      </c>
      <c r="H224" s="9">
        <v>82</v>
      </c>
      <c r="I224" s="5">
        <v>110</v>
      </c>
      <c r="J224" s="5">
        <v>60</v>
      </c>
      <c r="K224" s="9">
        <v>12</v>
      </c>
      <c r="L224" s="1" t="s">
        <v>30</v>
      </c>
      <c r="M224" s="8">
        <v>10.3</v>
      </c>
      <c r="N224" s="7">
        <v>28</v>
      </c>
      <c r="O224" s="7">
        <v>1.2</v>
      </c>
      <c r="P224" s="1" t="s">
        <v>23</v>
      </c>
      <c r="Q224" s="7" t="s">
        <v>18</v>
      </c>
      <c r="R224" s="1" t="s">
        <v>24</v>
      </c>
      <c r="S224" s="12">
        <v>186450</v>
      </c>
      <c r="T224" s="12">
        <v>11</v>
      </c>
      <c r="U224" s="12">
        <v>5</v>
      </c>
      <c r="V224" s="12">
        <v>6</v>
      </c>
      <c r="W224" s="12" t="s">
        <v>47</v>
      </c>
      <c r="X224" s="14">
        <v>0</v>
      </c>
      <c r="Y224">
        <f t="shared" si="18"/>
        <v>25.676974843775028</v>
      </c>
      <c r="Z224">
        <f t="shared" si="19"/>
        <v>1</v>
      </c>
      <c r="AA224">
        <f t="shared" si="20"/>
        <v>-1381411.8067675403</v>
      </c>
      <c r="AB224">
        <f t="shared" si="21"/>
        <v>0</v>
      </c>
      <c r="AC224">
        <f t="shared" si="22"/>
        <v>1</v>
      </c>
      <c r="AD224">
        <f t="shared" si="23"/>
        <v>0</v>
      </c>
    </row>
    <row r="225" spans="1:30" ht="16">
      <c r="A225" s="13">
        <v>235</v>
      </c>
      <c r="B225" s="7">
        <v>34</v>
      </c>
      <c r="C225" s="7" t="s">
        <v>26</v>
      </c>
      <c r="D225" s="7" t="s">
        <v>15</v>
      </c>
      <c r="E225" s="2" t="s">
        <v>27</v>
      </c>
      <c r="F225" s="8">
        <v>41</v>
      </c>
      <c r="G225" s="7">
        <v>155</v>
      </c>
      <c r="H225" s="9">
        <v>88</v>
      </c>
      <c r="I225" s="5">
        <v>110</v>
      </c>
      <c r="J225" s="5">
        <v>70</v>
      </c>
      <c r="K225" s="9">
        <v>22</v>
      </c>
      <c r="L225" s="1"/>
      <c r="M225" s="8">
        <v>12.7</v>
      </c>
      <c r="N225" s="7">
        <v>22</v>
      </c>
      <c r="O225" s="7"/>
      <c r="P225" s="1" t="s">
        <v>23</v>
      </c>
      <c r="Q225" s="7" t="s">
        <v>18</v>
      </c>
      <c r="R225" s="1" t="s">
        <v>24</v>
      </c>
      <c r="S225" s="12">
        <v>180713</v>
      </c>
      <c r="T225" s="12">
        <v>10</v>
      </c>
      <c r="U225" s="12">
        <v>2</v>
      </c>
      <c r="V225" s="12">
        <v>8</v>
      </c>
      <c r="W225" s="12" t="s">
        <v>46</v>
      </c>
      <c r="X225" s="14">
        <v>20900</v>
      </c>
      <c r="Y225">
        <f t="shared" si="18"/>
        <v>17.065556711758582</v>
      </c>
      <c r="Z225">
        <f t="shared" si="19"/>
        <v>0</v>
      </c>
      <c r="AA225">
        <f t="shared" si="20"/>
        <v>-919089.82476405788</v>
      </c>
      <c r="AB225">
        <f t="shared" si="21"/>
        <v>0</v>
      </c>
      <c r="AC225">
        <f t="shared" si="22"/>
        <v>1</v>
      </c>
      <c r="AD225">
        <f t="shared" si="23"/>
        <v>0</v>
      </c>
    </row>
    <row r="226" spans="1:30" ht="16">
      <c r="A226" s="13">
        <v>236</v>
      </c>
      <c r="B226" s="7">
        <v>19</v>
      </c>
      <c r="C226" s="7" t="s">
        <v>14</v>
      </c>
      <c r="D226" s="7" t="s">
        <v>28</v>
      </c>
      <c r="E226" s="2" t="s">
        <v>42</v>
      </c>
      <c r="F226" s="8">
        <v>41</v>
      </c>
      <c r="G226" s="7">
        <v>156</v>
      </c>
      <c r="H226" s="9">
        <v>72</v>
      </c>
      <c r="I226" s="5">
        <v>110</v>
      </c>
      <c r="J226" s="5">
        <v>70</v>
      </c>
      <c r="K226" s="9">
        <v>18</v>
      </c>
      <c r="L226" s="1"/>
      <c r="M226" s="8">
        <v>13.1</v>
      </c>
      <c r="N226" s="7">
        <v>25</v>
      </c>
      <c r="O226" s="7">
        <v>0.7</v>
      </c>
      <c r="P226" s="1" t="s">
        <v>23</v>
      </c>
      <c r="Q226" s="7" t="s">
        <v>18</v>
      </c>
      <c r="R226" s="1" t="s">
        <v>24</v>
      </c>
      <c r="S226" s="12">
        <v>135612</v>
      </c>
      <c r="T226" s="12">
        <v>11</v>
      </c>
      <c r="U226" s="12">
        <v>2</v>
      </c>
      <c r="V226" s="12">
        <v>9</v>
      </c>
      <c r="W226" s="12" t="s">
        <v>47</v>
      </c>
      <c r="X226" s="14">
        <v>0</v>
      </c>
      <c r="Y226">
        <f t="shared" si="18"/>
        <v>16.847468770545692</v>
      </c>
      <c r="Z226">
        <f t="shared" si="19"/>
        <v>0</v>
      </c>
      <c r="AA226">
        <f t="shared" si="20"/>
        <v>-907381.31779262912</v>
      </c>
      <c r="AB226">
        <f t="shared" si="21"/>
        <v>0</v>
      </c>
      <c r="AC226">
        <f t="shared" si="22"/>
        <v>1</v>
      </c>
      <c r="AD226">
        <f t="shared" si="23"/>
        <v>0</v>
      </c>
    </row>
    <row r="227" spans="1:30" ht="16">
      <c r="A227" s="13">
        <v>237</v>
      </c>
      <c r="B227" s="7">
        <v>15</v>
      </c>
      <c r="C227" s="7" t="s">
        <v>14</v>
      </c>
      <c r="D227" s="7" t="s">
        <v>28</v>
      </c>
      <c r="E227" s="2" t="s">
        <v>27</v>
      </c>
      <c r="F227" s="8">
        <v>52</v>
      </c>
      <c r="G227" s="7">
        <v>170</v>
      </c>
      <c r="H227" s="9">
        <v>82</v>
      </c>
      <c r="I227" s="5">
        <v>130</v>
      </c>
      <c r="J227" s="5">
        <v>60</v>
      </c>
      <c r="K227" s="9">
        <v>24</v>
      </c>
      <c r="L227" s="1"/>
      <c r="M227" s="8">
        <v>15.3</v>
      </c>
      <c r="N227" s="7">
        <v>32</v>
      </c>
      <c r="O227" s="7">
        <v>0.9</v>
      </c>
      <c r="P227" s="1" t="s">
        <v>23</v>
      </c>
      <c r="Q227" s="7" t="s">
        <v>18</v>
      </c>
      <c r="R227" s="1" t="s">
        <v>24</v>
      </c>
      <c r="S227" s="12">
        <v>209886</v>
      </c>
      <c r="T227" s="12">
        <v>9</v>
      </c>
      <c r="U227" s="12">
        <v>2</v>
      </c>
      <c r="V227" s="12">
        <v>7</v>
      </c>
      <c r="W227" s="12" t="s">
        <v>46</v>
      </c>
      <c r="X227" s="14">
        <v>41800</v>
      </c>
      <c r="Y227">
        <f t="shared" si="18"/>
        <v>17.993079584775089</v>
      </c>
      <c r="Z227">
        <f t="shared" si="19"/>
        <v>0</v>
      </c>
      <c r="AA227">
        <f t="shared" si="20"/>
        <v>-968885.82891025825</v>
      </c>
      <c r="AB227">
        <f t="shared" si="21"/>
        <v>0</v>
      </c>
      <c r="AC227">
        <f t="shared" si="22"/>
        <v>1</v>
      </c>
      <c r="AD227">
        <f t="shared" si="23"/>
        <v>0</v>
      </c>
    </row>
    <row r="228" spans="1:30" ht="16">
      <c r="A228" s="13">
        <v>238</v>
      </c>
      <c r="B228" s="7">
        <v>10</v>
      </c>
      <c r="C228" s="7" t="s">
        <v>14</v>
      </c>
      <c r="D228" s="7" t="s">
        <v>28</v>
      </c>
      <c r="E228" s="2" t="s">
        <v>16</v>
      </c>
      <c r="F228" s="8">
        <v>6.6</v>
      </c>
      <c r="G228" s="7">
        <v>75</v>
      </c>
      <c r="H228" s="9">
        <v>135</v>
      </c>
      <c r="I228" s="5"/>
      <c r="J228" s="5"/>
      <c r="K228" s="9">
        <v>24</v>
      </c>
      <c r="L228" s="1"/>
      <c r="M228" s="8">
        <v>8.5</v>
      </c>
      <c r="N228" s="7">
        <v>14</v>
      </c>
      <c r="O228" s="7">
        <v>0.3</v>
      </c>
      <c r="P228" s="1" t="s">
        <v>23</v>
      </c>
      <c r="Q228" s="7" t="s">
        <v>18</v>
      </c>
      <c r="R228" s="1" t="s">
        <v>24</v>
      </c>
      <c r="S228" s="12">
        <v>123320</v>
      </c>
      <c r="T228" s="12">
        <v>9</v>
      </c>
      <c r="U228" s="12">
        <v>1</v>
      </c>
      <c r="V228" s="12">
        <v>8</v>
      </c>
      <c r="W228" s="12" t="s">
        <v>47</v>
      </c>
      <c r="X228" s="14">
        <v>0</v>
      </c>
      <c r="Y228">
        <f t="shared" si="18"/>
        <v>11.733333333333333</v>
      </c>
      <c r="Z228">
        <f t="shared" si="19"/>
        <v>0</v>
      </c>
      <c r="AA228">
        <f t="shared" si="20"/>
        <v>-632818.26727999281</v>
      </c>
      <c r="AB228">
        <f t="shared" si="21"/>
        <v>0</v>
      </c>
      <c r="AC228">
        <f t="shared" si="22"/>
        <v>1</v>
      </c>
      <c r="AD228">
        <f t="shared" si="23"/>
        <v>0</v>
      </c>
    </row>
    <row r="229" spans="1:30" ht="16">
      <c r="A229" s="13">
        <v>239</v>
      </c>
      <c r="B229" s="7">
        <v>53</v>
      </c>
      <c r="C229" s="7" t="s">
        <v>26</v>
      </c>
      <c r="D229" s="7" t="s">
        <v>15</v>
      </c>
      <c r="E229" s="2" t="s">
        <v>42</v>
      </c>
      <c r="F229" s="8">
        <v>50</v>
      </c>
      <c r="G229" s="7">
        <v>164</v>
      </c>
      <c r="H229" s="9">
        <v>64</v>
      </c>
      <c r="I229" s="5">
        <v>110</v>
      </c>
      <c r="J229" s="5">
        <v>70</v>
      </c>
      <c r="K229" s="9">
        <v>24</v>
      </c>
      <c r="L229" s="1"/>
      <c r="M229" s="8">
        <v>12.1</v>
      </c>
      <c r="N229" s="7">
        <v>32</v>
      </c>
      <c r="O229" s="7">
        <v>0.8</v>
      </c>
      <c r="P229" s="1" t="s">
        <v>23</v>
      </c>
      <c r="Q229" s="7" t="s">
        <v>18</v>
      </c>
      <c r="R229" s="1" t="s">
        <v>24</v>
      </c>
      <c r="S229" s="12">
        <v>132997</v>
      </c>
      <c r="T229" s="12">
        <v>7</v>
      </c>
      <c r="U229" s="12">
        <v>2</v>
      </c>
      <c r="V229" s="12">
        <v>5</v>
      </c>
      <c r="W229" s="12" t="s">
        <v>47</v>
      </c>
      <c r="X229" s="14">
        <v>0</v>
      </c>
      <c r="Y229">
        <f t="shared" si="18"/>
        <v>18.590124925639504</v>
      </c>
      <c r="Z229">
        <f t="shared" si="19"/>
        <v>0</v>
      </c>
      <c r="AA229">
        <f t="shared" si="20"/>
        <v>-1000939.4559787358</v>
      </c>
      <c r="AB229">
        <f t="shared" si="21"/>
        <v>0</v>
      </c>
      <c r="AC229">
        <f t="shared" si="22"/>
        <v>1</v>
      </c>
      <c r="AD229">
        <f t="shared" si="23"/>
        <v>0</v>
      </c>
    </row>
    <row r="230" spans="1:30" ht="32">
      <c r="A230" s="13">
        <v>240</v>
      </c>
      <c r="B230" s="7">
        <v>11</v>
      </c>
      <c r="C230" s="7" t="s">
        <v>26</v>
      </c>
      <c r="D230" s="7" t="s">
        <v>28</v>
      </c>
      <c r="E230" s="2" t="s">
        <v>33</v>
      </c>
      <c r="F230" s="8">
        <v>29</v>
      </c>
      <c r="G230" s="7">
        <v>139</v>
      </c>
      <c r="H230" s="9">
        <v>98</v>
      </c>
      <c r="I230" s="5">
        <v>110</v>
      </c>
      <c r="J230" s="5">
        <v>60</v>
      </c>
      <c r="K230" s="9">
        <v>24</v>
      </c>
      <c r="L230" s="1"/>
      <c r="M230" s="8">
        <v>11.8</v>
      </c>
      <c r="N230" s="7">
        <v>26</v>
      </c>
      <c r="O230" s="7">
        <v>0.4</v>
      </c>
      <c r="P230" s="1" t="s">
        <v>23</v>
      </c>
      <c r="Q230" s="7" t="s">
        <v>18</v>
      </c>
      <c r="R230" s="1" t="s">
        <v>24</v>
      </c>
      <c r="S230" s="12">
        <v>124860</v>
      </c>
      <c r="T230" s="12">
        <v>7</v>
      </c>
      <c r="U230" s="12">
        <v>2</v>
      </c>
      <c r="V230" s="12">
        <v>5</v>
      </c>
      <c r="W230" s="12" t="s">
        <v>47</v>
      </c>
      <c r="X230" s="14">
        <v>0</v>
      </c>
      <c r="Y230">
        <f t="shared" si="18"/>
        <v>15.009575073753949</v>
      </c>
      <c r="Z230">
        <f t="shared" si="19"/>
        <v>0</v>
      </c>
      <c r="AA230">
        <f t="shared" si="20"/>
        <v>-808710.15311495936</v>
      </c>
      <c r="AB230">
        <f t="shared" si="21"/>
        <v>0</v>
      </c>
      <c r="AC230">
        <f t="shared" si="22"/>
        <v>1</v>
      </c>
      <c r="AD230">
        <f t="shared" si="23"/>
        <v>0</v>
      </c>
    </row>
    <row r="231" spans="1:30" ht="16">
      <c r="A231" s="13">
        <v>241</v>
      </c>
      <c r="B231" s="7">
        <v>5</v>
      </c>
      <c r="C231" s="7" t="s">
        <v>14</v>
      </c>
      <c r="D231" s="7" t="s">
        <v>28</v>
      </c>
      <c r="E231" s="2" t="s">
        <v>16</v>
      </c>
      <c r="F231" s="8">
        <v>16.899999999999999</v>
      </c>
      <c r="G231" s="7">
        <v>118</v>
      </c>
      <c r="H231" s="9">
        <v>118</v>
      </c>
      <c r="I231" s="5">
        <v>80</v>
      </c>
      <c r="J231" s="5">
        <v>60</v>
      </c>
      <c r="K231" s="9">
        <v>24</v>
      </c>
      <c r="L231" s="1" t="s">
        <v>39</v>
      </c>
      <c r="M231" s="8">
        <v>11.5</v>
      </c>
      <c r="N231" s="7">
        <v>28</v>
      </c>
      <c r="O231" s="7">
        <v>0.3</v>
      </c>
      <c r="P231" s="1" t="s">
        <v>23</v>
      </c>
      <c r="Q231" s="7" t="s">
        <v>18</v>
      </c>
      <c r="R231" s="1" t="s">
        <v>24</v>
      </c>
      <c r="S231" s="12">
        <v>118607</v>
      </c>
      <c r="T231" s="12">
        <v>7</v>
      </c>
      <c r="U231" s="12">
        <v>1</v>
      </c>
      <c r="V231" s="12">
        <v>6</v>
      </c>
      <c r="W231" s="12" t="s">
        <v>47</v>
      </c>
      <c r="X231" s="14">
        <v>0</v>
      </c>
      <c r="Y231">
        <f t="shared" si="18"/>
        <v>12.137316862970412</v>
      </c>
      <c r="Z231">
        <f t="shared" si="19"/>
        <v>1</v>
      </c>
      <c r="AA231">
        <f t="shared" si="20"/>
        <v>-654506.96747493302</v>
      </c>
      <c r="AB231">
        <f t="shared" si="21"/>
        <v>0</v>
      </c>
      <c r="AC231">
        <f t="shared" si="22"/>
        <v>1</v>
      </c>
      <c r="AD231">
        <f t="shared" si="23"/>
        <v>0</v>
      </c>
    </row>
    <row r="232" spans="1:30" ht="16">
      <c r="A232" s="13">
        <v>242</v>
      </c>
      <c r="B232" s="7">
        <v>52</v>
      </c>
      <c r="C232" s="7" t="s">
        <v>14</v>
      </c>
      <c r="D232" s="7" t="s">
        <v>15</v>
      </c>
      <c r="E232" s="2"/>
      <c r="F232" s="8">
        <v>54</v>
      </c>
      <c r="G232" s="7">
        <v>162</v>
      </c>
      <c r="H232" s="9">
        <v>80</v>
      </c>
      <c r="I232" s="5">
        <v>160</v>
      </c>
      <c r="J232" s="5">
        <v>90</v>
      </c>
      <c r="K232" s="9">
        <v>20</v>
      </c>
      <c r="L232" s="1"/>
      <c r="M232" s="8">
        <v>11.5</v>
      </c>
      <c r="N232" s="7">
        <v>26</v>
      </c>
      <c r="O232" s="7">
        <v>0.5</v>
      </c>
      <c r="P232" s="1" t="s">
        <v>23</v>
      </c>
      <c r="Q232" s="7" t="s">
        <v>18</v>
      </c>
      <c r="R232" s="1" t="s">
        <v>24</v>
      </c>
      <c r="S232" s="12">
        <v>248031</v>
      </c>
      <c r="T232" s="12">
        <v>10</v>
      </c>
      <c r="U232" s="12">
        <v>4</v>
      </c>
      <c r="V232" s="12">
        <v>6</v>
      </c>
      <c r="W232" s="12" t="s">
        <v>46</v>
      </c>
      <c r="X232" s="14">
        <v>20900</v>
      </c>
      <c r="Y232">
        <f t="shared" si="18"/>
        <v>20.576131687242793</v>
      </c>
      <c r="Z232">
        <f t="shared" si="19"/>
        <v>0</v>
      </c>
      <c r="AA232">
        <f t="shared" si="20"/>
        <v>-1107562.3801267412</v>
      </c>
      <c r="AB232">
        <f t="shared" si="21"/>
        <v>0</v>
      </c>
      <c r="AC232">
        <f t="shared" si="22"/>
        <v>1</v>
      </c>
      <c r="AD232">
        <f t="shared" si="23"/>
        <v>0</v>
      </c>
    </row>
    <row r="233" spans="1:30" ht="16">
      <c r="A233" s="13">
        <v>243</v>
      </c>
      <c r="B233" s="7">
        <v>72</v>
      </c>
      <c r="C233" s="7" t="s">
        <v>14</v>
      </c>
      <c r="D233" s="7" t="s">
        <v>15</v>
      </c>
      <c r="E233" s="2"/>
      <c r="F233" s="8">
        <v>62</v>
      </c>
      <c r="G233" s="7">
        <v>165</v>
      </c>
      <c r="H233" s="9">
        <v>112</v>
      </c>
      <c r="I233" s="5">
        <v>160</v>
      </c>
      <c r="J233" s="5">
        <v>100</v>
      </c>
      <c r="K233" s="9">
        <v>21</v>
      </c>
      <c r="L233" s="1"/>
      <c r="M233" s="8">
        <v>14.6</v>
      </c>
      <c r="N233" s="7">
        <v>15</v>
      </c>
      <c r="O233" s="7">
        <v>0.8</v>
      </c>
      <c r="P233" s="7" t="s">
        <v>17</v>
      </c>
      <c r="Q233" s="7" t="s">
        <v>18</v>
      </c>
      <c r="R233" s="7" t="s">
        <v>19</v>
      </c>
      <c r="S233" s="12">
        <v>73682</v>
      </c>
      <c r="T233" s="12">
        <v>5</v>
      </c>
      <c r="U233" s="12">
        <v>3</v>
      </c>
      <c r="V233" s="12">
        <v>2</v>
      </c>
      <c r="W233" s="12" t="s">
        <v>47</v>
      </c>
      <c r="X233" s="14">
        <v>0</v>
      </c>
      <c r="Y233">
        <f t="shared" si="18"/>
        <v>22.77318640955005</v>
      </c>
      <c r="Z233">
        <f t="shared" si="19"/>
        <v>0</v>
      </c>
      <c r="AA233">
        <f t="shared" si="20"/>
        <v>-1225515.8551775871</v>
      </c>
      <c r="AB233">
        <f t="shared" si="21"/>
        <v>0</v>
      </c>
      <c r="AC233">
        <f t="shared" si="22"/>
        <v>1</v>
      </c>
      <c r="AD233">
        <f t="shared" si="23"/>
        <v>0</v>
      </c>
    </row>
    <row r="234" spans="1:30" ht="16">
      <c r="A234" s="13">
        <v>244</v>
      </c>
      <c r="B234" s="7">
        <v>51</v>
      </c>
      <c r="C234" s="7" t="s">
        <v>14</v>
      </c>
      <c r="D234" s="7" t="s">
        <v>15</v>
      </c>
      <c r="E234" s="2" t="s">
        <v>16</v>
      </c>
      <c r="F234" s="8">
        <v>69</v>
      </c>
      <c r="G234" s="7">
        <v>176</v>
      </c>
      <c r="H234" s="9">
        <v>62</v>
      </c>
      <c r="I234" s="5">
        <v>130</v>
      </c>
      <c r="J234" s="5">
        <v>90</v>
      </c>
      <c r="K234" s="9">
        <v>24</v>
      </c>
      <c r="L234" s="1"/>
      <c r="M234" s="8">
        <v>13.2</v>
      </c>
      <c r="N234" s="7">
        <v>26</v>
      </c>
      <c r="O234" s="7">
        <v>1.1000000000000001</v>
      </c>
      <c r="P234" s="1" t="s">
        <v>23</v>
      </c>
      <c r="Q234" s="7" t="s">
        <v>18</v>
      </c>
      <c r="R234" s="1" t="s">
        <v>24</v>
      </c>
      <c r="S234" s="12">
        <v>295155</v>
      </c>
      <c r="T234" s="12">
        <v>10</v>
      </c>
      <c r="U234" s="12">
        <v>3</v>
      </c>
      <c r="V234" s="12">
        <v>7</v>
      </c>
      <c r="W234" s="12" t="s">
        <v>46</v>
      </c>
      <c r="X234" s="14">
        <v>35000</v>
      </c>
      <c r="Y234">
        <f t="shared" si="18"/>
        <v>22.275309917355372</v>
      </c>
      <c r="Z234">
        <f t="shared" si="19"/>
        <v>0</v>
      </c>
      <c r="AA234">
        <f t="shared" si="20"/>
        <v>-1198786.3150326717</v>
      </c>
      <c r="AB234">
        <f t="shared" si="21"/>
        <v>0</v>
      </c>
      <c r="AC234">
        <f t="shared" si="22"/>
        <v>1</v>
      </c>
      <c r="AD234">
        <f t="shared" si="23"/>
        <v>0</v>
      </c>
    </row>
    <row r="235" spans="1:30" ht="16">
      <c r="A235" s="13">
        <v>245</v>
      </c>
      <c r="B235" s="7">
        <v>58</v>
      </c>
      <c r="C235" s="7" t="s">
        <v>14</v>
      </c>
      <c r="D235" s="7" t="s">
        <v>15</v>
      </c>
      <c r="E235" s="2" t="s">
        <v>21</v>
      </c>
      <c r="F235" s="8">
        <v>57</v>
      </c>
      <c r="G235" s="7">
        <v>159</v>
      </c>
      <c r="H235" s="9">
        <v>58</v>
      </c>
      <c r="I235" s="5">
        <v>100</v>
      </c>
      <c r="J235" s="5">
        <v>70</v>
      </c>
      <c r="K235" s="9">
        <v>24</v>
      </c>
      <c r="L235" s="1" t="s">
        <v>39</v>
      </c>
      <c r="M235" s="8">
        <v>10.6</v>
      </c>
      <c r="N235" s="7">
        <v>15</v>
      </c>
      <c r="O235" s="7">
        <v>0.8</v>
      </c>
      <c r="P235" s="1" t="s">
        <v>23</v>
      </c>
      <c r="Q235" s="7" t="s">
        <v>18</v>
      </c>
      <c r="R235" s="1" t="s">
        <v>24</v>
      </c>
      <c r="S235" s="12">
        <v>200321</v>
      </c>
      <c r="T235" s="12">
        <v>11</v>
      </c>
      <c r="U235" s="12">
        <v>2</v>
      </c>
      <c r="V235" s="12">
        <v>9</v>
      </c>
      <c r="W235" s="12" t="s">
        <v>46</v>
      </c>
      <c r="X235" s="14">
        <v>26000</v>
      </c>
      <c r="Y235">
        <f t="shared" si="18"/>
        <v>22.546576480360741</v>
      </c>
      <c r="Z235">
        <f t="shared" si="19"/>
        <v>1</v>
      </c>
      <c r="AA235">
        <f t="shared" si="20"/>
        <v>-1213349.827468985</v>
      </c>
      <c r="AB235">
        <f t="shared" si="21"/>
        <v>0</v>
      </c>
      <c r="AC235">
        <f t="shared" si="22"/>
        <v>1</v>
      </c>
      <c r="AD235">
        <f t="shared" si="23"/>
        <v>0</v>
      </c>
    </row>
    <row r="236" spans="1:30" ht="16">
      <c r="A236" s="13">
        <v>246</v>
      </c>
      <c r="B236" s="7">
        <v>44</v>
      </c>
      <c r="C236" s="7" t="s">
        <v>14</v>
      </c>
      <c r="D236" s="7" t="s">
        <v>15</v>
      </c>
      <c r="E236" s="2" t="s">
        <v>21</v>
      </c>
      <c r="F236" s="8">
        <v>58</v>
      </c>
      <c r="G236" s="7">
        <v>159</v>
      </c>
      <c r="H236" s="9">
        <v>68</v>
      </c>
      <c r="I236" s="5">
        <v>150</v>
      </c>
      <c r="J236" s="5">
        <v>90</v>
      </c>
      <c r="K236" s="9">
        <v>24</v>
      </c>
      <c r="L236" s="1" t="s">
        <v>25</v>
      </c>
      <c r="M236" s="8">
        <v>15.2</v>
      </c>
      <c r="N236" s="7">
        <v>23</v>
      </c>
      <c r="O236" s="7">
        <v>0.9</v>
      </c>
      <c r="P236" s="1" t="s">
        <v>23</v>
      </c>
      <c r="Q236" s="7" t="s">
        <v>18</v>
      </c>
      <c r="R236" s="1" t="s">
        <v>24</v>
      </c>
      <c r="S236" s="12">
        <v>191188</v>
      </c>
      <c r="T236" s="12">
        <v>13</v>
      </c>
      <c r="U236" s="12">
        <v>5</v>
      </c>
      <c r="V236" s="12">
        <v>8</v>
      </c>
      <c r="W236" s="12" t="s">
        <v>47</v>
      </c>
      <c r="X236" s="14">
        <v>0</v>
      </c>
      <c r="Y236">
        <f t="shared" si="18"/>
        <v>22.942130453700404</v>
      </c>
      <c r="Z236">
        <f t="shared" si="19"/>
        <v>1</v>
      </c>
      <c r="AA236">
        <f t="shared" si="20"/>
        <v>-1234585.9693146399</v>
      </c>
      <c r="AB236">
        <f t="shared" si="21"/>
        <v>0</v>
      </c>
      <c r="AC236">
        <f t="shared" si="22"/>
        <v>1</v>
      </c>
      <c r="AD236">
        <f t="shared" si="23"/>
        <v>0</v>
      </c>
    </row>
    <row r="237" spans="1:30" ht="16">
      <c r="A237" s="13">
        <v>247</v>
      </c>
      <c r="B237" s="7">
        <v>60</v>
      </c>
      <c r="C237" s="7" t="s">
        <v>14</v>
      </c>
      <c r="D237" s="7" t="s">
        <v>15</v>
      </c>
      <c r="E237" s="2" t="s">
        <v>16</v>
      </c>
      <c r="F237" s="8">
        <v>65</v>
      </c>
      <c r="G237" s="7">
        <v>165</v>
      </c>
      <c r="H237" s="9">
        <v>98</v>
      </c>
      <c r="I237" s="5">
        <v>100</v>
      </c>
      <c r="J237" s="5">
        <v>60</v>
      </c>
      <c r="K237" s="9">
        <v>17</v>
      </c>
      <c r="L237" s="1"/>
      <c r="M237" s="8">
        <v>14.5</v>
      </c>
      <c r="N237" s="7">
        <v>36</v>
      </c>
      <c r="O237" s="7">
        <v>1</v>
      </c>
      <c r="P237" s="7" t="s">
        <v>17</v>
      </c>
      <c r="Q237" s="7" t="s">
        <v>18</v>
      </c>
      <c r="R237" s="7" t="s">
        <v>19</v>
      </c>
      <c r="S237" s="12">
        <v>202807</v>
      </c>
      <c r="T237" s="12">
        <v>9</v>
      </c>
      <c r="U237" s="12">
        <v>6</v>
      </c>
      <c r="V237" s="12">
        <v>3</v>
      </c>
      <c r="W237" s="12" t="s">
        <v>47</v>
      </c>
      <c r="X237" s="14">
        <v>0</v>
      </c>
      <c r="Y237">
        <f t="shared" si="18"/>
        <v>23.875114784205696</v>
      </c>
      <c r="Z237">
        <f t="shared" si="19"/>
        <v>0</v>
      </c>
      <c r="AA237">
        <f t="shared" si="20"/>
        <v>-1284675.183221664</v>
      </c>
      <c r="AB237">
        <f t="shared" si="21"/>
        <v>0</v>
      </c>
      <c r="AC237">
        <f t="shared" si="22"/>
        <v>1</v>
      </c>
      <c r="AD237">
        <f t="shared" si="23"/>
        <v>0</v>
      </c>
    </row>
    <row r="238" spans="1:30" ht="17" thickBot="1">
      <c r="A238" s="15">
        <v>248</v>
      </c>
      <c r="B238" s="16">
        <v>30</v>
      </c>
      <c r="C238" s="16" t="s">
        <v>14</v>
      </c>
      <c r="D238" s="16" t="s">
        <v>15</v>
      </c>
      <c r="E238" s="17" t="s">
        <v>27</v>
      </c>
      <c r="F238" s="18">
        <v>71</v>
      </c>
      <c r="G238" s="16">
        <v>180</v>
      </c>
      <c r="H238" s="19">
        <v>87</v>
      </c>
      <c r="I238" s="20">
        <v>130</v>
      </c>
      <c r="J238" s="20">
        <v>40</v>
      </c>
      <c r="K238" s="19">
        <v>20</v>
      </c>
      <c r="L238" s="21"/>
      <c r="M238" s="18">
        <v>12.6</v>
      </c>
      <c r="N238" s="16">
        <v>15</v>
      </c>
      <c r="O238" s="16">
        <v>0.8</v>
      </c>
      <c r="P238" s="21" t="s">
        <v>23</v>
      </c>
      <c r="Q238" s="16" t="s">
        <v>18</v>
      </c>
      <c r="R238" s="21" t="s">
        <v>24</v>
      </c>
      <c r="S238" s="22">
        <v>248112</v>
      </c>
      <c r="T238" s="22">
        <v>10</v>
      </c>
      <c r="U238" s="22">
        <v>4</v>
      </c>
      <c r="V238" s="22">
        <v>6</v>
      </c>
      <c r="W238" s="22" t="s">
        <v>46</v>
      </c>
      <c r="X238" s="23">
        <v>41800</v>
      </c>
      <c r="Y238">
        <f t="shared" si="18"/>
        <v>21.913580246913579</v>
      </c>
      <c r="Z238">
        <f t="shared" si="19"/>
        <v>0</v>
      </c>
      <c r="AA238">
        <f t="shared" si="20"/>
        <v>-1179366.1015876469</v>
      </c>
      <c r="AB238">
        <f t="shared" si="21"/>
        <v>0</v>
      </c>
      <c r="AC238">
        <f t="shared" si="22"/>
        <v>1</v>
      </c>
      <c r="AD238">
        <f t="shared" si="23"/>
        <v>0</v>
      </c>
    </row>
  </sheetData>
  <scenarios current="0" sqref="AF6">
    <scenario name="Binary" count="2" user="Jeripity Venkata, Pruthvinath" comment="Created by Jeripity Venkata, Pruthvinath on 6/21/2022">
      <inputCells r="AJ6" val="-2889.74226665946"/>
      <inputCells r="AJ7" val="-53687.0902"/>
    </scenario>
  </scenarios>
  <autoFilter ref="A1:Y238" xr:uid="{00000000-0001-0000-0200-000000000000}"/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F2257-7A10-1743-A497-B4FB9D6B2730}">
  <dimension ref="A1:I239"/>
  <sheetViews>
    <sheetView workbookViewId="0">
      <selection activeCell="K28" sqref="K28"/>
    </sheetView>
  </sheetViews>
  <sheetFormatPr baseColWidth="10" defaultRowHeight="15"/>
  <sheetData>
    <row r="1" spans="1:9">
      <c r="A1" t="s">
        <v>110</v>
      </c>
    </row>
    <row r="2" spans="1:9" ht="16" thickBot="1"/>
    <row r="3" spans="1:9">
      <c r="A3" s="51" t="s">
        <v>111</v>
      </c>
      <c r="B3" s="51"/>
    </row>
    <row r="4" spans="1:9">
      <c r="A4" s="47" t="s">
        <v>112</v>
      </c>
      <c r="B4" s="47">
        <v>4.7524264872918755E-2</v>
      </c>
    </row>
    <row r="5" spans="1:9">
      <c r="A5" s="47" t="s">
        <v>113</v>
      </c>
      <c r="B5" s="47">
        <v>2.2585557517113392E-3</v>
      </c>
    </row>
    <row r="6" spans="1:9">
      <c r="A6" s="47" t="s">
        <v>114</v>
      </c>
      <c r="B6" s="47">
        <v>-2.4256763809097342E-3</v>
      </c>
    </row>
    <row r="7" spans="1:9">
      <c r="A7" s="47" t="s">
        <v>115</v>
      </c>
      <c r="B7" s="47">
        <v>5.0897277719175165</v>
      </c>
    </row>
    <row r="8" spans="1:9" ht="16" thickBot="1">
      <c r="A8" s="48" t="s">
        <v>116</v>
      </c>
      <c r="B8" s="48">
        <v>215</v>
      </c>
    </row>
    <row r="10" spans="1:9" ht="16" thickBot="1">
      <c r="A10" t="s">
        <v>117</v>
      </c>
    </row>
    <row r="11" spans="1:9">
      <c r="A11" s="50"/>
      <c r="B11" s="50" t="s">
        <v>122</v>
      </c>
      <c r="C11" s="50" t="s">
        <v>123</v>
      </c>
      <c r="D11" s="50" t="s">
        <v>124</v>
      </c>
      <c r="E11" s="50" t="s">
        <v>26</v>
      </c>
      <c r="F11" s="50" t="s">
        <v>125</v>
      </c>
    </row>
    <row r="12" spans="1:9">
      <c r="A12" s="47" t="s">
        <v>118</v>
      </c>
      <c r="B12" s="47">
        <v>1</v>
      </c>
      <c r="C12" s="47">
        <v>12.490548650696837</v>
      </c>
      <c r="D12" s="47">
        <v>12.490548650696837</v>
      </c>
      <c r="E12" s="47">
        <v>0.48216136343515464</v>
      </c>
      <c r="F12" s="47">
        <v>0.48820160614907104</v>
      </c>
    </row>
    <row r="13" spans="1:9">
      <c r="A13" s="47" t="s">
        <v>119</v>
      </c>
      <c r="B13" s="47">
        <v>213</v>
      </c>
      <c r="C13" s="47">
        <v>5517.8350327446597</v>
      </c>
      <c r="D13" s="47">
        <v>25.905328792228449</v>
      </c>
      <c r="E13" s="47"/>
      <c r="F13" s="47"/>
    </row>
    <row r="14" spans="1:9" ht="16" thickBot="1">
      <c r="A14" s="48" t="s">
        <v>120</v>
      </c>
      <c r="B14" s="48">
        <v>214</v>
      </c>
      <c r="C14" s="48">
        <v>5530.3255813953565</v>
      </c>
      <c r="D14" s="48"/>
      <c r="E14" s="48"/>
      <c r="F14" s="48"/>
    </row>
    <row r="15" spans="1:9" ht="16" thickBot="1"/>
    <row r="16" spans="1:9">
      <c r="A16" s="50"/>
      <c r="B16" s="50" t="s">
        <v>126</v>
      </c>
      <c r="C16" s="50" t="s">
        <v>115</v>
      </c>
      <c r="D16" s="50" t="s">
        <v>127</v>
      </c>
      <c r="E16" s="50" t="s">
        <v>128</v>
      </c>
      <c r="F16" s="50" t="s">
        <v>129</v>
      </c>
      <c r="G16" s="50" t="s">
        <v>130</v>
      </c>
      <c r="H16" s="50" t="s">
        <v>131</v>
      </c>
      <c r="I16" s="50" t="s">
        <v>132</v>
      </c>
    </row>
    <row r="17" spans="1:9">
      <c r="A17" s="47" t="s">
        <v>121</v>
      </c>
      <c r="B17" s="47">
        <v>10.189865455493178</v>
      </c>
      <c r="C17" s="47">
        <v>1.8032766760841759</v>
      </c>
      <c r="D17" s="47">
        <v>5.6507498769520614</v>
      </c>
      <c r="E17" s="47">
        <v>5.0858021677763744E-8</v>
      </c>
      <c r="F17" s="47">
        <v>6.6353115960942297</v>
      </c>
      <c r="G17" s="47">
        <v>13.744419314892127</v>
      </c>
      <c r="H17" s="47">
        <v>6.6353115960942297</v>
      </c>
      <c r="I17" s="47">
        <v>13.744419314892127</v>
      </c>
    </row>
    <row r="18" spans="1:9" ht="16" thickBot="1">
      <c r="A18" s="48">
        <v>100</v>
      </c>
      <c r="B18" s="48">
        <v>1.0640362778675964E-2</v>
      </c>
      <c r="C18" s="48">
        <v>1.5323579718368214E-2</v>
      </c>
      <c r="D18" s="48">
        <v>0.69437840075458823</v>
      </c>
      <c r="E18" s="52">
        <v>0.48820160614936603</v>
      </c>
      <c r="F18" s="48">
        <v>-1.9564924158219262E-2</v>
      </c>
      <c r="G18" s="48">
        <v>4.084564971557119E-2</v>
      </c>
      <c r="H18" s="48">
        <v>-1.9564924158219262E-2</v>
      </c>
      <c r="I18" s="48">
        <v>4.084564971557119E-2</v>
      </c>
    </row>
    <row r="22" spans="1:9">
      <c r="A22" t="s">
        <v>133</v>
      </c>
      <c r="E22" t="s">
        <v>137</v>
      </c>
    </row>
    <row r="23" spans="1:9" ht="16" thickBot="1"/>
    <row r="24" spans="1:9">
      <c r="A24" s="50" t="s">
        <v>134</v>
      </c>
      <c r="B24" s="50" t="s">
        <v>175</v>
      </c>
      <c r="C24" s="50" t="s">
        <v>136</v>
      </c>
      <c r="E24" s="50" t="s">
        <v>138</v>
      </c>
      <c r="F24" s="50">
        <v>25</v>
      </c>
    </row>
    <row r="25" spans="1:9">
      <c r="A25" s="47">
        <v>1</v>
      </c>
      <c r="B25" s="47">
        <v>10.934690850000496</v>
      </c>
      <c r="C25" s="47">
        <v>30.065309149999504</v>
      </c>
      <c r="E25" s="47">
        <v>0.23255813953488372</v>
      </c>
      <c r="F25" s="47">
        <v>3</v>
      </c>
    </row>
    <row r="26" spans="1:9">
      <c r="A26" s="47">
        <v>2</v>
      </c>
      <c r="B26" s="47">
        <v>11.360305361147535</v>
      </c>
      <c r="C26" s="47">
        <v>6.6396946388524647</v>
      </c>
      <c r="E26" s="47">
        <v>0.69767441860465118</v>
      </c>
      <c r="F26" s="47">
        <v>5</v>
      </c>
    </row>
    <row r="27" spans="1:9">
      <c r="A27" s="47">
        <v>3</v>
      </c>
      <c r="B27" s="47">
        <v>11.360305361147535</v>
      </c>
      <c r="C27" s="47">
        <v>2.6396946388524647</v>
      </c>
      <c r="E27" s="47">
        <v>1.1627906976744187</v>
      </c>
      <c r="F27" s="47">
        <v>6</v>
      </c>
    </row>
    <row r="28" spans="1:9">
      <c r="A28" s="47">
        <v>4</v>
      </c>
      <c r="B28" s="47">
        <v>12.105130755654852</v>
      </c>
      <c r="C28" s="47">
        <v>11.894869244345148</v>
      </c>
      <c r="E28" s="47">
        <v>1.6279069767441861</v>
      </c>
      <c r="F28" s="47">
        <v>6</v>
      </c>
    </row>
    <row r="29" spans="1:9">
      <c r="A29" s="47">
        <v>5</v>
      </c>
      <c r="B29" s="47">
        <v>12.477543452908511</v>
      </c>
      <c r="C29" s="47">
        <v>18.522456547091487</v>
      </c>
      <c r="E29" s="47">
        <v>2.0930232558139537</v>
      </c>
      <c r="F29" s="47">
        <v>6</v>
      </c>
    </row>
    <row r="30" spans="1:9">
      <c r="A30" s="47">
        <v>6</v>
      </c>
      <c r="B30" s="47">
        <v>11.892323500081332</v>
      </c>
      <c r="C30" s="47">
        <v>3.1076764999186679</v>
      </c>
      <c r="E30" s="47">
        <v>2.558139534883721</v>
      </c>
      <c r="F30" s="47">
        <v>6</v>
      </c>
    </row>
    <row r="31" spans="1:9">
      <c r="A31" s="47">
        <v>7</v>
      </c>
      <c r="B31" s="47">
        <v>11.573112616721055</v>
      </c>
      <c r="C31" s="47">
        <v>12.426887383278945</v>
      </c>
      <c r="E31" s="47">
        <v>3.0232558139534884</v>
      </c>
      <c r="F31" s="47">
        <v>6</v>
      </c>
    </row>
    <row r="32" spans="1:9">
      <c r="A32" s="47">
        <v>8</v>
      </c>
      <c r="B32" s="47">
        <v>11.253901733360776</v>
      </c>
      <c r="C32" s="47">
        <v>14.746098266639224</v>
      </c>
      <c r="E32" s="47">
        <v>3.4883720930232558</v>
      </c>
      <c r="F32" s="47">
        <v>6</v>
      </c>
    </row>
    <row r="33" spans="1:6">
      <c r="A33" s="47">
        <v>9</v>
      </c>
      <c r="B33" s="47">
        <v>11.679516244507813</v>
      </c>
      <c r="C33" s="47">
        <v>8.3204837554921873</v>
      </c>
      <c r="E33" s="47">
        <v>3.9534883720930232</v>
      </c>
      <c r="F33" s="47">
        <v>6</v>
      </c>
    </row>
    <row r="34" spans="1:6">
      <c r="A34" s="47">
        <v>10</v>
      </c>
      <c r="B34" s="47">
        <v>11.679516244507813</v>
      </c>
      <c r="C34" s="47">
        <v>9.3204837554921873</v>
      </c>
      <c r="E34" s="47">
        <v>4.4186046511627914</v>
      </c>
      <c r="F34" s="47">
        <v>6</v>
      </c>
    </row>
    <row r="35" spans="1:6">
      <c r="A35" s="47">
        <v>11</v>
      </c>
      <c r="B35" s="47">
        <v>11.360305361147535</v>
      </c>
      <c r="C35" s="47">
        <v>15.639694638852465</v>
      </c>
      <c r="E35" s="47">
        <v>4.8837209302325588</v>
      </c>
      <c r="F35" s="47">
        <v>6</v>
      </c>
    </row>
    <row r="36" spans="1:6">
      <c r="A36" s="47">
        <v>12</v>
      </c>
      <c r="B36" s="47">
        <v>11.360305361147535</v>
      </c>
      <c r="C36" s="47">
        <v>5.6396946388524647</v>
      </c>
      <c r="E36" s="47">
        <v>5.3488372093023262</v>
      </c>
      <c r="F36" s="47">
        <v>6</v>
      </c>
    </row>
    <row r="37" spans="1:6">
      <c r="A37" s="47">
        <v>13</v>
      </c>
      <c r="B37" s="47">
        <v>11.573112616721055</v>
      </c>
      <c r="C37" s="47">
        <v>9.4268873832789453</v>
      </c>
      <c r="E37" s="47">
        <v>5.8139534883720936</v>
      </c>
      <c r="F37" s="47">
        <v>7</v>
      </c>
    </row>
    <row r="38" spans="1:6">
      <c r="A38" s="47">
        <v>14</v>
      </c>
      <c r="B38" s="47">
        <v>11.466708988934293</v>
      </c>
      <c r="C38" s="47">
        <v>4.5332910110657068</v>
      </c>
      <c r="E38" s="47">
        <v>6.279069767441861</v>
      </c>
      <c r="F38" s="47">
        <v>7</v>
      </c>
    </row>
    <row r="39" spans="1:6">
      <c r="A39" s="47">
        <v>15</v>
      </c>
      <c r="B39" s="47">
        <v>11.785919872294572</v>
      </c>
      <c r="C39" s="47">
        <v>-2.7859198722945724</v>
      </c>
      <c r="E39" s="47">
        <v>6.7441860465116283</v>
      </c>
      <c r="F39" s="47">
        <v>7</v>
      </c>
    </row>
    <row r="40" spans="1:6">
      <c r="A40" s="47">
        <v>16</v>
      </c>
      <c r="B40" s="47">
        <v>11.679516244507813</v>
      </c>
      <c r="C40" s="47">
        <v>6.3204837554921873</v>
      </c>
      <c r="E40" s="47">
        <v>7.2093023255813957</v>
      </c>
      <c r="F40" s="47">
        <v>7</v>
      </c>
    </row>
    <row r="41" spans="1:6">
      <c r="A41" s="47">
        <v>17</v>
      </c>
      <c r="B41" s="47">
        <v>11.573112616721055</v>
      </c>
      <c r="C41" s="47">
        <v>5.4268873832789453</v>
      </c>
      <c r="E41" s="47">
        <v>7.6744186046511631</v>
      </c>
      <c r="F41" s="47">
        <v>7</v>
      </c>
    </row>
    <row r="42" spans="1:6">
      <c r="A42" s="47">
        <v>18</v>
      </c>
      <c r="B42" s="47">
        <v>11.573112616721055</v>
      </c>
      <c r="C42" s="47">
        <v>15.426887383278945</v>
      </c>
      <c r="E42" s="47">
        <v>8.1395348837209305</v>
      </c>
      <c r="F42" s="47">
        <v>7</v>
      </c>
    </row>
    <row r="43" spans="1:6">
      <c r="A43" s="47">
        <v>19</v>
      </c>
      <c r="B43" s="47">
        <v>11.360305361147535</v>
      </c>
      <c r="C43" s="47">
        <v>-1.3603053611475353</v>
      </c>
      <c r="E43" s="47">
        <v>8.6046511627906987</v>
      </c>
      <c r="F43" s="47">
        <v>7</v>
      </c>
    </row>
    <row r="44" spans="1:6">
      <c r="A44" s="47">
        <v>20</v>
      </c>
      <c r="B44" s="47">
        <v>11.253901733360776</v>
      </c>
      <c r="C44" s="47">
        <v>4.7460982666392244</v>
      </c>
      <c r="E44" s="47">
        <v>9.0697674418604652</v>
      </c>
      <c r="F44" s="47">
        <v>7</v>
      </c>
    </row>
    <row r="45" spans="1:6">
      <c r="A45" s="47">
        <v>21</v>
      </c>
      <c r="B45" s="47">
        <v>11.892323500081332</v>
      </c>
      <c r="C45" s="47">
        <v>-2.8923235000813321</v>
      </c>
      <c r="E45" s="47">
        <v>9.5348837209302335</v>
      </c>
      <c r="F45" s="47">
        <v>7</v>
      </c>
    </row>
    <row r="46" spans="1:6">
      <c r="A46" s="47">
        <v>22</v>
      </c>
      <c r="B46" s="47">
        <v>11.466708988934293</v>
      </c>
      <c r="C46" s="47">
        <v>1.5332910110657068</v>
      </c>
      <c r="E46" s="47">
        <v>10</v>
      </c>
      <c r="F46" s="47">
        <v>7</v>
      </c>
    </row>
    <row r="47" spans="1:6">
      <c r="A47" s="47">
        <v>23</v>
      </c>
      <c r="B47" s="47">
        <v>11.147498105574016</v>
      </c>
      <c r="C47" s="47">
        <v>11.852501894425984</v>
      </c>
      <c r="E47" s="47">
        <v>10.465116279069768</v>
      </c>
      <c r="F47" s="47">
        <v>7</v>
      </c>
    </row>
    <row r="48" spans="1:6">
      <c r="A48" s="47">
        <v>24</v>
      </c>
      <c r="B48" s="47">
        <v>11.360305361147535</v>
      </c>
      <c r="C48" s="47">
        <v>-0.36030536114753531</v>
      </c>
      <c r="E48" s="47">
        <v>10.930232558139535</v>
      </c>
      <c r="F48" s="47">
        <v>7</v>
      </c>
    </row>
    <row r="49" spans="1:6">
      <c r="A49" s="47">
        <v>25</v>
      </c>
      <c r="B49" s="47">
        <v>11.679516244507813</v>
      </c>
      <c r="C49" s="47">
        <v>4.3204837554921873</v>
      </c>
      <c r="E49" s="47">
        <v>11.395348837209303</v>
      </c>
      <c r="F49" s="47">
        <v>7</v>
      </c>
    </row>
    <row r="50" spans="1:6">
      <c r="A50" s="47">
        <v>26</v>
      </c>
      <c r="B50" s="47">
        <v>11.360305361147535</v>
      </c>
      <c r="C50" s="47">
        <v>10.639694638852465</v>
      </c>
      <c r="E50" s="47">
        <v>11.86046511627907</v>
      </c>
      <c r="F50" s="47">
        <v>7</v>
      </c>
    </row>
    <row r="51" spans="1:6">
      <c r="A51" s="47">
        <v>27</v>
      </c>
      <c r="B51" s="47">
        <v>11.253901733360776</v>
      </c>
      <c r="C51" s="47">
        <v>3.7460982666392244</v>
      </c>
      <c r="E51" s="47">
        <v>12.325581395348838</v>
      </c>
      <c r="F51" s="47">
        <v>7</v>
      </c>
    </row>
    <row r="52" spans="1:6">
      <c r="A52" s="47">
        <v>28</v>
      </c>
      <c r="B52" s="47">
        <v>11.573112616721055</v>
      </c>
      <c r="C52" s="47">
        <v>10.426887383278945</v>
      </c>
      <c r="E52" s="47">
        <v>12.790697674418604</v>
      </c>
      <c r="F52" s="47">
        <v>7</v>
      </c>
    </row>
    <row r="53" spans="1:6">
      <c r="A53" s="47">
        <v>29</v>
      </c>
      <c r="B53" s="47">
        <v>11.573112616721055</v>
      </c>
      <c r="C53" s="47">
        <v>0.42688738327894526</v>
      </c>
      <c r="E53" s="47">
        <v>13.255813953488373</v>
      </c>
      <c r="F53" s="47">
        <v>7</v>
      </c>
    </row>
    <row r="54" spans="1:6">
      <c r="A54" s="47">
        <v>30</v>
      </c>
      <c r="B54" s="47">
        <v>11.679516244507813</v>
      </c>
      <c r="C54" s="47">
        <v>3.3204837554921873</v>
      </c>
      <c r="E54" s="47">
        <v>13.720930232558139</v>
      </c>
      <c r="F54" s="47">
        <v>7</v>
      </c>
    </row>
    <row r="55" spans="1:6">
      <c r="A55" s="47">
        <v>31</v>
      </c>
      <c r="B55" s="47">
        <v>11.253901733360776</v>
      </c>
      <c r="C55" s="47">
        <v>3.7460982666392244</v>
      </c>
      <c r="E55" s="47">
        <v>14.186046511627907</v>
      </c>
      <c r="F55" s="47">
        <v>7</v>
      </c>
    </row>
    <row r="56" spans="1:6">
      <c r="A56" s="47">
        <v>32</v>
      </c>
      <c r="B56" s="47">
        <v>11.679516244507813</v>
      </c>
      <c r="C56" s="47">
        <v>0.32048375549218733</v>
      </c>
      <c r="E56" s="47">
        <v>14.651162790697674</v>
      </c>
      <c r="F56" s="47">
        <v>7</v>
      </c>
    </row>
    <row r="57" spans="1:6">
      <c r="A57" s="47">
        <v>33</v>
      </c>
      <c r="B57" s="47">
        <v>11.158138468352691</v>
      </c>
      <c r="C57" s="47">
        <v>10.841861531647309</v>
      </c>
      <c r="E57" s="47">
        <v>15.116279069767442</v>
      </c>
      <c r="F57" s="47">
        <v>7</v>
      </c>
    </row>
    <row r="58" spans="1:6">
      <c r="A58" s="47">
        <v>34</v>
      </c>
      <c r="B58" s="47">
        <v>11.679516244507813</v>
      </c>
      <c r="C58" s="47">
        <v>-0.67951624450781267</v>
      </c>
      <c r="E58" s="47">
        <v>15.58139534883721</v>
      </c>
      <c r="F58" s="47">
        <v>7</v>
      </c>
    </row>
    <row r="59" spans="1:6">
      <c r="A59" s="47">
        <v>35</v>
      </c>
      <c r="B59" s="47">
        <v>11.573112616721055</v>
      </c>
      <c r="C59" s="47">
        <v>0.42688738327894526</v>
      </c>
      <c r="E59" s="47">
        <v>16.046511627906977</v>
      </c>
      <c r="F59" s="47">
        <v>7</v>
      </c>
    </row>
    <row r="60" spans="1:6">
      <c r="A60" s="47">
        <v>36</v>
      </c>
      <c r="B60" s="47">
        <v>11.785919872294572</v>
      </c>
      <c r="C60" s="47">
        <v>4.2140801277054276</v>
      </c>
      <c r="E60" s="47">
        <v>16.511627906976745</v>
      </c>
      <c r="F60" s="47">
        <v>7</v>
      </c>
    </row>
    <row r="61" spans="1:6">
      <c r="A61" s="47">
        <v>37</v>
      </c>
      <c r="B61" s="47">
        <v>11.573112616721055</v>
      </c>
      <c r="C61" s="47">
        <v>-1.5731126167210547</v>
      </c>
      <c r="E61" s="47">
        <v>16.976744186046513</v>
      </c>
      <c r="F61" s="47">
        <v>7</v>
      </c>
    </row>
    <row r="62" spans="1:6">
      <c r="A62" s="47">
        <v>38</v>
      </c>
      <c r="B62" s="47">
        <v>11.466708988934293</v>
      </c>
      <c r="C62" s="47">
        <v>1.5332910110657068</v>
      </c>
      <c r="E62" s="47">
        <v>17.441860465116278</v>
      </c>
      <c r="F62" s="47">
        <v>8</v>
      </c>
    </row>
    <row r="63" spans="1:6">
      <c r="A63" s="47">
        <v>39</v>
      </c>
      <c r="B63" s="47">
        <v>11.360305361147535</v>
      </c>
      <c r="C63" s="47">
        <v>-3.3603053611475353</v>
      </c>
      <c r="E63" s="47">
        <v>17.906976744186046</v>
      </c>
      <c r="F63" s="47">
        <v>8</v>
      </c>
    </row>
    <row r="64" spans="1:6">
      <c r="A64" s="47">
        <v>40</v>
      </c>
      <c r="B64" s="47">
        <v>11.679516244507813</v>
      </c>
      <c r="C64" s="47">
        <v>1.3204837554921873</v>
      </c>
      <c r="E64" s="47">
        <v>18.372093023255815</v>
      </c>
      <c r="F64" s="47">
        <v>8</v>
      </c>
    </row>
    <row r="65" spans="1:6">
      <c r="A65" s="47">
        <v>41</v>
      </c>
      <c r="B65" s="47">
        <v>11.892323500081332</v>
      </c>
      <c r="C65" s="47">
        <v>0.1076764999186679</v>
      </c>
      <c r="E65" s="47">
        <v>18.837209302325583</v>
      </c>
      <c r="F65" s="47">
        <v>8</v>
      </c>
    </row>
    <row r="66" spans="1:6">
      <c r="A66" s="47">
        <v>42</v>
      </c>
      <c r="B66" s="47">
        <v>11.466708988934293</v>
      </c>
      <c r="C66" s="47">
        <v>2.5332910110657068</v>
      </c>
      <c r="E66" s="47">
        <v>19.302325581395348</v>
      </c>
      <c r="F66" s="47">
        <v>8</v>
      </c>
    </row>
    <row r="67" spans="1:6">
      <c r="A67" s="47">
        <v>43</v>
      </c>
      <c r="B67" s="47">
        <v>11.126217380016664</v>
      </c>
      <c r="C67" s="47">
        <v>-0.12621738001666394</v>
      </c>
      <c r="E67" s="47">
        <v>19.767441860465116</v>
      </c>
      <c r="F67" s="47">
        <v>8</v>
      </c>
    </row>
    <row r="68" spans="1:6">
      <c r="A68" s="47">
        <v>44</v>
      </c>
      <c r="B68" s="47">
        <v>11.466708988934293</v>
      </c>
      <c r="C68" s="47">
        <v>-0.46670898893429325</v>
      </c>
      <c r="E68" s="47">
        <v>20.232558139534884</v>
      </c>
      <c r="F68" s="47">
        <v>8</v>
      </c>
    </row>
    <row r="69" spans="1:6">
      <c r="A69" s="47">
        <v>45</v>
      </c>
      <c r="B69" s="47">
        <v>11.573112616721055</v>
      </c>
      <c r="C69" s="47">
        <v>-3.5731126167210547</v>
      </c>
      <c r="E69" s="47">
        <v>20.697674418604652</v>
      </c>
      <c r="F69" s="47">
        <v>8</v>
      </c>
    </row>
    <row r="70" spans="1:6">
      <c r="A70" s="47">
        <v>46</v>
      </c>
      <c r="B70" s="47">
        <v>11.573112616721055</v>
      </c>
      <c r="C70" s="47">
        <v>-2.5731126167210547</v>
      </c>
      <c r="E70" s="47">
        <v>21.162790697674417</v>
      </c>
      <c r="F70" s="47">
        <v>8</v>
      </c>
    </row>
    <row r="71" spans="1:6">
      <c r="A71" s="47">
        <v>47</v>
      </c>
      <c r="B71" s="47">
        <v>11.679516244507813</v>
      </c>
      <c r="C71" s="47">
        <v>-3.6795162445078127</v>
      </c>
      <c r="E71" s="47">
        <v>21.627906976744185</v>
      </c>
      <c r="F71" s="47">
        <v>8</v>
      </c>
    </row>
    <row r="72" spans="1:6">
      <c r="A72" s="47">
        <v>48</v>
      </c>
      <c r="B72" s="47">
        <v>11.253901733360776</v>
      </c>
      <c r="C72" s="47">
        <v>3.7460982666392244</v>
      </c>
      <c r="E72" s="47">
        <v>22.093023255813954</v>
      </c>
      <c r="F72" s="47">
        <v>8</v>
      </c>
    </row>
    <row r="73" spans="1:6">
      <c r="A73" s="47">
        <v>49</v>
      </c>
      <c r="B73" s="47">
        <v>11.679516244507813</v>
      </c>
      <c r="C73" s="47">
        <v>-3.6795162445078127</v>
      </c>
      <c r="E73" s="47">
        <v>22.558139534883722</v>
      </c>
      <c r="F73" s="47">
        <v>8</v>
      </c>
    </row>
    <row r="74" spans="1:6">
      <c r="A74" s="47">
        <v>50</v>
      </c>
      <c r="B74" s="47">
        <v>11.785919872294572</v>
      </c>
      <c r="C74" s="47">
        <v>2.2140801277054276</v>
      </c>
      <c r="E74" s="47">
        <v>23.02325581395349</v>
      </c>
      <c r="F74" s="47">
        <v>8</v>
      </c>
    </row>
    <row r="75" spans="1:6">
      <c r="A75" s="47">
        <v>51</v>
      </c>
      <c r="B75" s="47">
        <v>11.573112616721055</v>
      </c>
      <c r="C75" s="47">
        <v>-2.5731126167210547</v>
      </c>
      <c r="E75" s="47">
        <v>23.488372093023255</v>
      </c>
      <c r="F75" s="47">
        <v>8</v>
      </c>
    </row>
    <row r="76" spans="1:6">
      <c r="A76" s="47">
        <v>52</v>
      </c>
      <c r="B76" s="47">
        <v>11.466708988934293</v>
      </c>
      <c r="C76" s="47">
        <v>-2.4667089889342932</v>
      </c>
      <c r="E76" s="47">
        <v>23.953488372093023</v>
      </c>
      <c r="F76" s="47">
        <v>8</v>
      </c>
    </row>
    <row r="77" spans="1:6">
      <c r="A77" s="47">
        <v>53</v>
      </c>
      <c r="B77" s="47">
        <v>11.573112616721055</v>
      </c>
      <c r="C77" s="47">
        <v>-2.5731126167210547</v>
      </c>
      <c r="E77" s="47">
        <v>24.418604651162791</v>
      </c>
      <c r="F77" s="47">
        <v>8</v>
      </c>
    </row>
    <row r="78" spans="1:6">
      <c r="A78" s="47">
        <v>54</v>
      </c>
      <c r="B78" s="47">
        <v>11.466708988934293</v>
      </c>
      <c r="C78" s="47">
        <v>-2.4667089889342932</v>
      </c>
      <c r="E78" s="47">
        <v>24.88372093023256</v>
      </c>
      <c r="F78" s="47">
        <v>8</v>
      </c>
    </row>
    <row r="79" spans="1:6">
      <c r="A79" s="47">
        <v>55</v>
      </c>
      <c r="B79" s="47">
        <v>11.573112616721055</v>
      </c>
      <c r="C79" s="47">
        <v>-4.5731126167210547</v>
      </c>
      <c r="E79" s="47">
        <v>25.348837209302324</v>
      </c>
      <c r="F79" s="47">
        <v>8</v>
      </c>
    </row>
    <row r="80" spans="1:6">
      <c r="A80" s="47">
        <v>56</v>
      </c>
      <c r="B80" s="47">
        <v>11.115577017237987</v>
      </c>
      <c r="C80" s="47">
        <v>1.8844229827620129</v>
      </c>
      <c r="E80" s="47">
        <v>25.813953488372093</v>
      </c>
      <c r="F80" s="47">
        <v>8</v>
      </c>
    </row>
    <row r="81" spans="1:6">
      <c r="A81" s="47">
        <v>57</v>
      </c>
      <c r="B81" s="47">
        <v>11.253901733360776</v>
      </c>
      <c r="C81" s="47">
        <v>-5.2539017333607756</v>
      </c>
      <c r="E81" s="47">
        <v>26.279069767441861</v>
      </c>
      <c r="F81" s="47">
        <v>8</v>
      </c>
    </row>
    <row r="82" spans="1:6">
      <c r="A82" s="47">
        <v>58</v>
      </c>
      <c r="B82" s="47">
        <v>11.147498105574016</v>
      </c>
      <c r="C82" s="47">
        <v>-2.1474981055740159</v>
      </c>
      <c r="E82" s="47">
        <v>26.744186046511629</v>
      </c>
      <c r="F82" s="47">
        <v>8</v>
      </c>
    </row>
    <row r="83" spans="1:6">
      <c r="A83" s="47">
        <v>59</v>
      </c>
      <c r="B83" s="47">
        <v>11.253901733360776</v>
      </c>
      <c r="C83" s="47">
        <v>-4.2539017333607756</v>
      </c>
      <c r="E83" s="47">
        <v>27.209302325581394</v>
      </c>
      <c r="F83" s="47">
        <v>8</v>
      </c>
    </row>
    <row r="84" spans="1:6">
      <c r="A84" s="47">
        <v>60</v>
      </c>
      <c r="B84" s="47">
        <v>11.285822821696803</v>
      </c>
      <c r="C84" s="47">
        <v>-1.2858228216968026</v>
      </c>
      <c r="E84" s="47">
        <v>27.674418604651162</v>
      </c>
      <c r="F84" s="47">
        <v>8</v>
      </c>
    </row>
    <row r="85" spans="1:6">
      <c r="A85" s="47">
        <v>61</v>
      </c>
      <c r="B85" s="47">
        <v>11.360305361147535</v>
      </c>
      <c r="C85" s="47">
        <v>-2.3603053611475353</v>
      </c>
      <c r="E85" s="47">
        <v>28.13953488372093</v>
      </c>
      <c r="F85" s="47">
        <v>8</v>
      </c>
    </row>
    <row r="86" spans="1:6">
      <c r="A86" s="47">
        <v>62</v>
      </c>
      <c r="B86" s="47">
        <v>11.253901733360776</v>
      </c>
      <c r="C86" s="47">
        <v>-2.2539017333607756</v>
      </c>
      <c r="E86" s="47">
        <v>28.604651162790699</v>
      </c>
      <c r="F86" s="47">
        <v>8</v>
      </c>
    </row>
    <row r="87" spans="1:6">
      <c r="A87" s="47">
        <v>63</v>
      </c>
      <c r="B87" s="47">
        <v>11.392226449483562</v>
      </c>
      <c r="C87" s="47">
        <v>-4.3922264494835623</v>
      </c>
      <c r="E87" s="47">
        <v>29.069767441860463</v>
      </c>
      <c r="F87" s="47">
        <v>8</v>
      </c>
    </row>
    <row r="88" spans="1:6">
      <c r="A88" s="47">
        <v>64</v>
      </c>
      <c r="B88" s="47">
        <v>11.466708988934293</v>
      </c>
      <c r="C88" s="47">
        <v>-3.4667089889342932</v>
      </c>
      <c r="E88" s="47">
        <v>29.534883720930232</v>
      </c>
      <c r="F88" s="47">
        <v>8</v>
      </c>
    </row>
    <row r="89" spans="1:6">
      <c r="A89" s="47">
        <v>65</v>
      </c>
      <c r="B89" s="47">
        <v>11.360305361147535</v>
      </c>
      <c r="C89" s="47">
        <v>-5.3603053611475353</v>
      </c>
      <c r="E89" s="47">
        <v>30</v>
      </c>
      <c r="F89" s="47">
        <v>8</v>
      </c>
    </row>
    <row r="90" spans="1:6">
      <c r="A90" s="47">
        <v>66</v>
      </c>
      <c r="B90" s="47">
        <v>11.466708988934293</v>
      </c>
      <c r="C90" s="47">
        <v>-2.4667089889342932</v>
      </c>
      <c r="E90" s="47">
        <v>30.465116279069768</v>
      </c>
      <c r="F90" s="47">
        <v>9</v>
      </c>
    </row>
    <row r="91" spans="1:6">
      <c r="A91" s="47">
        <v>67</v>
      </c>
      <c r="B91" s="47">
        <v>11.360305361147535</v>
      </c>
      <c r="C91" s="47">
        <v>-5.3603053611475353</v>
      </c>
      <c r="E91" s="47">
        <v>30.930232558139537</v>
      </c>
      <c r="F91" s="47">
        <v>9</v>
      </c>
    </row>
    <row r="92" spans="1:6">
      <c r="A92" s="47">
        <v>68</v>
      </c>
      <c r="B92" s="47">
        <v>11.253901733360776</v>
      </c>
      <c r="C92" s="47">
        <v>-4.2539017333607756</v>
      </c>
      <c r="E92" s="47">
        <v>31.395348837209301</v>
      </c>
      <c r="F92" s="47">
        <v>9</v>
      </c>
    </row>
    <row r="93" spans="1:6">
      <c r="A93" s="47">
        <v>69</v>
      </c>
      <c r="B93" s="47">
        <v>11.360305361147535</v>
      </c>
      <c r="C93" s="47">
        <v>-4.3603053611475353</v>
      </c>
      <c r="E93" s="47">
        <v>31.86046511627907</v>
      </c>
      <c r="F93" s="47">
        <v>9</v>
      </c>
    </row>
    <row r="94" spans="1:6">
      <c r="A94" s="47">
        <v>70</v>
      </c>
      <c r="B94" s="47">
        <v>11.253901733360776</v>
      </c>
      <c r="C94" s="47">
        <v>-4.2539017333607756</v>
      </c>
      <c r="E94" s="47">
        <v>32.325581395348834</v>
      </c>
      <c r="F94" s="47">
        <v>9</v>
      </c>
    </row>
    <row r="95" spans="1:6">
      <c r="A95" s="47">
        <v>71</v>
      </c>
      <c r="B95" s="47">
        <v>11.285822821696803</v>
      </c>
      <c r="C95" s="47">
        <v>-1.2858228216968026</v>
      </c>
      <c r="E95" s="47">
        <v>32.790697674418603</v>
      </c>
      <c r="F95" s="47">
        <v>9</v>
      </c>
    </row>
    <row r="96" spans="1:6">
      <c r="A96" s="47">
        <v>72</v>
      </c>
      <c r="B96" s="47">
        <v>11.360305361147535</v>
      </c>
      <c r="C96" s="47">
        <v>-2.3603053611475353</v>
      </c>
      <c r="E96" s="47">
        <v>33.255813953488371</v>
      </c>
      <c r="F96" s="47">
        <v>9</v>
      </c>
    </row>
    <row r="97" spans="1:6">
      <c r="A97" s="47">
        <v>73</v>
      </c>
      <c r="B97" s="47">
        <v>11.392226449483562</v>
      </c>
      <c r="C97" s="47">
        <v>-4.3922264494835623</v>
      </c>
      <c r="E97" s="47">
        <v>33.720930232558139</v>
      </c>
      <c r="F97" s="47">
        <v>9</v>
      </c>
    </row>
    <row r="98" spans="1:6">
      <c r="A98" s="47">
        <v>74</v>
      </c>
      <c r="B98" s="47">
        <v>11.466708988934293</v>
      </c>
      <c r="C98" s="47">
        <v>-3.4667089889342932</v>
      </c>
      <c r="E98" s="47">
        <v>34.1860465116279</v>
      </c>
      <c r="F98" s="47">
        <v>9</v>
      </c>
    </row>
    <row r="99" spans="1:6">
      <c r="A99" s="47">
        <v>75</v>
      </c>
      <c r="B99" s="47">
        <v>11.466708988934293</v>
      </c>
      <c r="C99" s="47">
        <v>-2.4667089889342932</v>
      </c>
      <c r="E99" s="47">
        <v>34.651162790697668</v>
      </c>
      <c r="F99" s="47">
        <v>9</v>
      </c>
    </row>
    <row r="100" spans="1:6">
      <c r="A100" s="47">
        <v>76</v>
      </c>
      <c r="B100" s="47">
        <v>11.360305361147535</v>
      </c>
      <c r="C100" s="47">
        <v>-5.3603053611475353</v>
      </c>
      <c r="E100" s="47">
        <v>35.116279069767437</v>
      </c>
      <c r="F100" s="47">
        <v>9</v>
      </c>
    </row>
    <row r="101" spans="1:6">
      <c r="A101" s="47">
        <v>77</v>
      </c>
      <c r="B101" s="47">
        <v>11.253901733360776</v>
      </c>
      <c r="C101" s="47">
        <v>-4.2539017333607756</v>
      </c>
      <c r="E101" s="47">
        <v>35.581395348837205</v>
      </c>
      <c r="F101" s="47">
        <v>9</v>
      </c>
    </row>
    <row r="102" spans="1:6">
      <c r="A102" s="47">
        <v>78</v>
      </c>
      <c r="B102" s="47">
        <v>11.360305361147535</v>
      </c>
      <c r="C102" s="47">
        <v>-4.3603053611475353</v>
      </c>
      <c r="E102" s="47">
        <v>36.046511627906973</v>
      </c>
      <c r="F102" s="47">
        <v>9</v>
      </c>
    </row>
    <row r="103" spans="1:6">
      <c r="A103" s="47">
        <v>79</v>
      </c>
      <c r="B103" s="47">
        <v>11.253901733360776</v>
      </c>
      <c r="C103" s="47">
        <v>0.74609826663922441</v>
      </c>
      <c r="E103" s="47">
        <v>36.511627906976742</v>
      </c>
      <c r="F103" s="47">
        <v>9</v>
      </c>
    </row>
    <row r="104" spans="1:6">
      <c r="A104" s="47">
        <v>80</v>
      </c>
      <c r="B104" s="47">
        <v>11.573112616721055</v>
      </c>
      <c r="C104" s="47">
        <v>-1.5731126167210547</v>
      </c>
      <c r="E104" s="47">
        <v>36.97674418604651</v>
      </c>
      <c r="F104" s="47">
        <v>9</v>
      </c>
    </row>
    <row r="105" spans="1:6">
      <c r="A105" s="47">
        <v>81</v>
      </c>
      <c r="B105" s="47">
        <v>11.573112616721055</v>
      </c>
      <c r="C105" s="47">
        <v>7.4268873832789453</v>
      </c>
      <c r="E105" s="47">
        <v>37.441860465116278</v>
      </c>
      <c r="F105" s="47">
        <v>9</v>
      </c>
    </row>
    <row r="106" spans="1:6">
      <c r="A106" s="47">
        <v>82</v>
      </c>
      <c r="B106" s="47">
        <v>11.147498105574016</v>
      </c>
      <c r="C106" s="47">
        <v>11.852501894425984</v>
      </c>
      <c r="E106" s="47">
        <v>37.906976744186046</v>
      </c>
      <c r="F106" s="47">
        <v>9</v>
      </c>
    </row>
    <row r="107" spans="1:6">
      <c r="A107" s="47">
        <v>83</v>
      </c>
      <c r="B107" s="47">
        <v>11.360305361147535</v>
      </c>
      <c r="C107" s="47">
        <v>1.6396946388524647</v>
      </c>
      <c r="E107" s="47">
        <v>38.372093023255808</v>
      </c>
      <c r="F107" s="47">
        <v>9</v>
      </c>
    </row>
    <row r="108" spans="1:6">
      <c r="A108" s="47">
        <v>84</v>
      </c>
      <c r="B108" s="47">
        <v>11.253901733360776</v>
      </c>
      <c r="C108" s="47">
        <v>3.7460982666392244</v>
      </c>
      <c r="E108" s="47">
        <v>38.837209302325576</v>
      </c>
      <c r="F108" s="47">
        <v>9</v>
      </c>
    </row>
    <row r="109" spans="1:6">
      <c r="A109" s="47">
        <v>85</v>
      </c>
      <c r="B109" s="47">
        <v>11.360305361147535</v>
      </c>
      <c r="C109" s="47">
        <v>0.63969463885246469</v>
      </c>
      <c r="E109" s="47">
        <v>39.302325581395344</v>
      </c>
      <c r="F109" s="47">
        <v>9</v>
      </c>
    </row>
    <row r="110" spans="1:6">
      <c r="A110" s="47">
        <v>86</v>
      </c>
      <c r="B110" s="47">
        <v>11.200699919467395</v>
      </c>
      <c r="C110" s="47">
        <v>7.7993000805326052</v>
      </c>
      <c r="E110" s="47">
        <v>39.767441860465112</v>
      </c>
      <c r="F110" s="47">
        <v>9</v>
      </c>
    </row>
    <row r="111" spans="1:6">
      <c r="A111" s="47">
        <v>87</v>
      </c>
      <c r="B111" s="47">
        <v>11.147498105574016</v>
      </c>
      <c r="C111" s="47">
        <v>0.85250189442598412</v>
      </c>
      <c r="E111" s="47">
        <v>40.232558139534881</v>
      </c>
      <c r="F111" s="47">
        <v>9</v>
      </c>
    </row>
    <row r="112" spans="1:6">
      <c r="A112" s="47">
        <v>88</v>
      </c>
      <c r="B112" s="47">
        <v>11.041094477787256</v>
      </c>
      <c r="C112" s="47">
        <v>6.9589055222127438</v>
      </c>
      <c r="E112" s="47">
        <v>40.697674418604649</v>
      </c>
      <c r="F112" s="47">
        <v>9</v>
      </c>
    </row>
    <row r="113" spans="1:6">
      <c r="A113" s="47">
        <v>89</v>
      </c>
      <c r="B113" s="47">
        <v>11.573112616721055</v>
      </c>
      <c r="C113" s="47">
        <v>-3.5731126167210547</v>
      </c>
      <c r="E113" s="47">
        <v>41.162790697674417</v>
      </c>
      <c r="F113" s="47">
        <v>9</v>
      </c>
    </row>
    <row r="114" spans="1:6">
      <c r="A114" s="47">
        <v>90</v>
      </c>
      <c r="B114" s="47">
        <v>11.573112616721055</v>
      </c>
      <c r="C114" s="47">
        <v>7.4268873832789453</v>
      </c>
      <c r="E114" s="47">
        <v>41.627906976744185</v>
      </c>
      <c r="F114" s="47">
        <v>9</v>
      </c>
    </row>
    <row r="115" spans="1:6">
      <c r="A115" s="47">
        <v>91</v>
      </c>
      <c r="B115" s="47">
        <v>11.360305361147535</v>
      </c>
      <c r="C115" s="47">
        <v>2.6396946388524647</v>
      </c>
      <c r="E115" s="47">
        <v>42.093023255813947</v>
      </c>
      <c r="F115" s="47">
        <v>9</v>
      </c>
    </row>
    <row r="116" spans="1:6">
      <c r="A116" s="47">
        <v>92</v>
      </c>
      <c r="B116" s="47">
        <v>11.136857742795339</v>
      </c>
      <c r="C116" s="47">
        <v>8.863142257204661</v>
      </c>
      <c r="E116" s="47">
        <v>42.558139534883715</v>
      </c>
      <c r="F116" s="47">
        <v>9</v>
      </c>
    </row>
    <row r="117" spans="1:6">
      <c r="A117" s="47">
        <v>93</v>
      </c>
      <c r="B117" s="47">
        <v>11.892323500081332</v>
      </c>
      <c r="C117" s="47">
        <v>-2.8923235000813321</v>
      </c>
      <c r="E117" s="47">
        <v>43.023255813953483</v>
      </c>
      <c r="F117" s="47">
        <v>9</v>
      </c>
    </row>
    <row r="118" spans="1:6">
      <c r="A118" s="47">
        <v>94</v>
      </c>
      <c r="B118" s="47">
        <v>11.275182458918128</v>
      </c>
      <c r="C118" s="47">
        <v>2.7248175410818725</v>
      </c>
      <c r="E118" s="47">
        <v>43.488372093023251</v>
      </c>
      <c r="F118" s="47">
        <v>9</v>
      </c>
    </row>
    <row r="119" spans="1:6">
      <c r="A119" s="47">
        <v>95</v>
      </c>
      <c r="B119" s="47">
        <v>11.360305361147535</v>
      </c>
      <c r="C119" s="47">
        <v>6.6396946388524647</v>
      </c>
      <c r="E119" s="47">
        <v>43.95348837209302</v>
      </c>
      <c r="F119" s="47">
        <v>9</v>
      </c>
    </row>
    <row r="120" spans="1:6">
      <c r="A120" s="47">
        <v>96</v>
      </c>
      <c r="B120" s="47">
        <v>11.147498105574016</v>
      </c>
      <c r="C120" s="47">
        <v>-1.1474981055740159</v>
      </c>
      <c r="E120" s="47">
        <v>44.418604651162788</v>
      </c>
      <c r="F120" s="47">
        <v>9</v>
      </c>
    </row>
    <row r="121" spans="1:6">
      <c r="A121" s="47">
        <v>97</v>
      </c>
      <c r="B121" s="47">
        <v>11.147498105574016</v>
      </c>
      <c r="C121" s="47">
        <v>3.8525018944259841</v>
      </c>
      <c r="E121" s="47">
        <v>44.883720930232556</v>
      </c>
      <c r="F121" s="47">
        <v>9</v>
      </c>
    </row>
    <row r="122" spans="1:6">
      <c r="A122" s="47">
        <v>98</v>
      </c>
      <c r="B122" s="47">
        <v>11.381586086704885</v>
      </c>
      <c r="C122" s="47">
        <v>-0.38158608670488547</v>
      </c>
      <c r="E122" s="47">
        <v>45.348837209302324</v>
      </c>
      <c r="F122" s="47">
        <v>9</v>
      </c>
    </row>
    <row r="123" spans="1:6">
      <c r="A123" s="47">
        <v>99</v>
      </c>
      <c r="B123" s="47">
        <v>11.573112616721055</v>
      </c>
      <c r="C123" s="47">
        <v>-0.57311261672105474</v>
      </c>
      <c r="E123" s="47">
        <v>45.813953488372093</v>
      </c>
      <c r="F123" s="47">
        <v>9</v>
      </c>
    </row>
    <row r="124" spans="1:6">
      <c r="A124" s="47">
        <v>100</v>
      </c>
      <c r="B124" s="47">
        <v>11.360305361147535</v>
      </c>
      <c r="C124" s="47">
        <v>-4.3603053611475353</v>
      </c>
      <c r="E124" s="47">
        <v>46.279069767441854</v>
      </c>
      <c r="F124" s="47">
        <v>9</v>
      </c>
    </row>
    <row r="125" spans="1:6">
      <c r="A125" s="47">
        <v>101</v>
      </c>
      <c r="B125" s="47">
        <v>11.466708988934293</v>
      </c>
      <c r="C125" s="47">
        <v>-5.4667089889342932</v>
      </c>
      <c r="E125" s="47">
        <v>46.744186046511622</v>
      </c>
      <c r="F125" s="47">
        <v>10</v>
      </c>
    </row>
    <row r="126" spans="1:6">
      <c r="A126" s="47">
        <v>102</v>
      </c>
      <c r="B126" s="47">
        <v>11.360305361147535</v>
      </c>
      <c r="C126" s="47">
        <v>-1.3603053611475353</v>
      </c>
      <c r="E126" s="47">
        <v>47.20930232558139</v>
      </c>
      <c r="F126" s="47">
        <v>10</v>
      </c>
    </row>
    <row r="127" spans="1:6">
      <c r="A127" s="47">
        <v>103</v>
      </c>
      <c r="B127" s="47">
        <v>11.360305361147535</v>
      </c>
      <c r="C127" s="47">
        <v>-3.3603053611475353</v>
      </c>
      <c r="E127" s="47">
        <v>47.674418604651159</v>
      </c>
      <c r="F127" s="47">
        <v>10</v>
      </c>
    </row>
    <row r="128" spans="1:6">
      <c r="A128" s="47">
        <v>104</v>
      </c>
      <c r="B128" s="47">
        <v>11.211340282246072</v>
      </c>
      <c r="C128" s="47">
        <v>-2.2113402822460717</v>
      </c>
      <c r="E128" s="47">
        <v>48.139534883720927</v>
      </c>
      <c r="F128" s="47">
        <v>10</v>
      </c>
    </row>
    <row r="129" spans="1:6">
      <c r="A129" s="47">
        <v>105</v>
      </c>
      <c r="B129" s="47">
        <v>11.466708988934293</v>
      </c>
      <c r="C129" s="47">
        <v>-5.4667089889342932</v>
      </c>
      <c r="E129" s="47">
        <v>48.604651162790695</v>
      </c>
      <c r="F129" s="47">
        <v>10</v>
      </c>
    </row>
    <row r="130" spans="1:6">
      <c r="A130" s="47">
        <v>106</v>
      </c>
      <c r="B130" s="47">
        <v>11.360305361147535</v>
      </c>
      <c r="C130" s="47">
        <v>-2.3603053611475353</v>
      </c>
      <c r="E130" s="47">
        <v>49.069767441860463</v>
      </c>
      <c r="F130" s="47">
        <v>10</v>
      </c>
    </row>
    <row r="131" spans="1:6">
      <c r="A131" s="47">
        <v>107</v>
      </c>
      <c r="B131" s="47">
        <v>11.785919872294572</v>
      </c>
      <c r="C131" s="47">
        <v>-4.7859198722945724</v>
      </c>
      <c r="E131" s="47">
        <v>49.534883720930232</v>
      </c>
      <c r="F131" s="47">
        <v>10</v>
      </c>
    </row>
    <row r="132" spans="1:6">
      <c r="A132" s="47">
        <v>108</v>
      </c>
      <c r="B132" s="47">
        <v>11.253901733360776</v>
      </c>
      <c r="C132" s="47">
        <v>0.74609826663922441</v>
      </c>
      <c r="E132" s="47">
        <v>49.999999999999993</v>
      </c>
      <c r="F132" s="47">
        <v>10</v>
      </c>
    </row>
    <row r="133" spans="1:6">
      <c r="A133" s="47">
        <v>109</v>
      </c>
      <c r="B133" s="47">
        <v>11.466708988934293</v>
      </c>
      <c r="C133" s="47">
        <v>-3.4667089889342932</v>
      </c>
      <c r="E133" s="47">
        <v>50.465116279069761</v>
      </c>
      <c r="F133" s="47">
        <v>10</v>
      </c>
    </row>
    <row r="134" spans="1:6">
      <c r="A134" s="47">
        <v>110</v>
      </c>
      <c r="B134" s="47">
        <v>11.253901733360776</v>
      </c>
      <c r="C134" s="47">
        <v>0.74609826663922441</v>
      </c>
      <c r="E134" s="47">
        <v>50.930232558139529</v>
      </c>
      <c r="F134" s="47">
        <v>10</v>
      </c>
    </row>
    <row r="135" spans="1:6">
      <c r="A135" s="47">
        <v>111</v>
      </c>
      <c r="B135" s="47">
        <v>11.147498105574016</v>
      </c>
      <c r="C135" s="47">
        <v>-0.14749810557401588</v>
      </c>
      <c r="E135" s="47">
        <v>51.395348837209298</v>
      </c>
      <c r="F135" s="47">
        <v>10</v>
      </c>
    </row>
    <row r="136" spans="1:6">
      <c r="A136" s="47">
        <v>112</v>
      </c>
      <c r="B136" s="47">
        <v>11.08365592890196</v>
      </c>
      <c r="C136" s="47">
        <v>1.9163440710980399</v>
      </c>
      <c r="E136" s="47">
        <v>51.860465116279066</v>
      </c>
      <c r="F136" s="47">
        <v>10</v>
      </c>
    </row>
    <row r="137" spans="1:6">
      <c r="A137" s="47">
        <v>113</v>
      </c>
      <c r="B137" s="47">
        <v>11.573112616721055</v>
      </c>
      <c r="C137" s="47">
        <v>-4.5731126167210547</v>
      </c>
      <c r="E137" s="47">
        <v>52.325581395348834</v>
      </c>
      <c r="F137" s="47">
        <v>10</v>
      </c>
    </row>
    <row r="138" spans="1:6">
      <c r="A138" s="47">
        <v>114</v>
      </c>
      <c r="B138" s="47">
        <v>11.360305361147535</v>
      </c>
      <c r="C138" s="47">
        <v>-0.36030536114753531</v>
      </c>
      <c r="E138" s="47">
        <v>52.790697674418603</v>
      </c>
      <c r="F138" s="47">
        <v>10</v>
      </c>
    </row>
    <row r="139" spans="1:6">
      <c r="A139" s="47">
        <v>115</v>
      </c>
      <c r="B139" s="47">
        <v>11.232621007803424</v>
      </c>
      <c r="C139" s="47">
        <v>2.7673789921965763</v>
      </c>
      <c r="E139" s="47">
        <v>53.255813953488371</v>
      </c>
      <c r="F139" s="47">
        <v>10</v>
      </c>
    </row>
    <row r="140" spans="1:6">
      <c r="A140" s="47">
        <v>116</v>
      </c>
      <c r="B140" s="47">
        <v>11.253901733360776</v>
      </c>
      <c r="C140" s="47">
        <v>-2.2539017333607756</v>
      </c>
      <c r="E140" s="47">
        <v>53.720930232558139</v>
      </c>
      <c r="F140" s="47">
        <v>10</v>
      </c>
    </row>
    <row r="141" spans="1:6">
      <c r="A141" s="47">
        <v>117</v>
      </c>
      <c r="B141" s="47">
        <v>11.360305361147535</v>
      </c>
      <c r="C141" s="47">
        <v>-1.3603053611475353</v>
      </c>
      <c r="E141" s="47">
        <v>54.1860465116279</v>
      </c>
      <c r="F141" s="47">
        <v>10</v>
      </c>
    </row>
    <row r="142" spans="1:6">
      <c r="A142" s="47">
        <v>118</v>
      </c>
      <c r="B142" s="47">
        <v>11.253901733360776</v>
      </c>
      <c r="C142" s="47">
        <v>-5.2539017333607756</v>
      </c>
      <c r="E142" s="47">
        <v>54.651162790697668</v>
      </c>
      <c r="F142" s="47">
        <v>10</v>
      </c>
    </row>
    <row r="143" spans="1:6">
      <c r="A143" s="47">
        <v>119</v>
      </c>
      <c r="B143" s="47">
        <v>11.573112616721055</v>
      </c>
      <c r="C143" s="47">
        <v>-3.5731126167210547</v>
      </c>
      <c r="E143" s="47">
        <v>55.116279069767437</v>
      </c>
      <c r="F143" s="47">
        <v>10</v>
      </c>
    </row>
    <row r="144" spans="1:6">
      <c r="A144" s="47">
        <v>120</v>
      </c>
      <c r="B144" s="47">
        <v>11.253901733360776</v>
      </c>
      <c r="C144" s="47">
        <v>3.7460982666392244</v>
      </c>
      <c r="E144" s="47">
        <v>55.581395348837205</v>
      </c>
      <c r="F144" s="47">
        <v>10</v>
      </c>
    </row>
    <row r="145" spans="1:6">
      <c r="A145" s="47">
        <v>121</v>
      </c>
      <c r="B145" s="47">
        <v>11.573112616721055</v>
      </c>
      <c r="C145" s="47">
        <v>-2.5731126167210547</v>
      </c>
      <c r="E145" s="47">
        <v>56.046511627906973</v>
      </c>
      <c r="F145" s="47">
        <v>11</v>
      </c>
    </row>
    <row r="146" spans="1:6">
      <c r="A146" s="47">
        <v>122</v>
      </c>
      <c r="B146" s="47">
        <v>11.466708988934293</v>
      </c>
      <c r="C146" s="47">
        <v>-2.4667089889342932</v>
      </c>
      <c r="E146" s="47">
        <v>56.511627906976742</v>
      </c>
      <c r="F146" s="47">
        <v>11</v>
      </c>
    </row>
    <row r="147" spans="1:6">
      <c r="A147" s="47">
        <v>123</v>
      </c>
      <c r="B147" s="47">
        <v>12.105130755654852</v>
      </c>
      <c r="C147" s="47">
        <v>-4.1051307556548515</v>
      </c>
      <c r="E147" s="47">
        <v>56.97674418604651</v>
      </c>
      <c r="F147" s="47">
        <v>11</v>
      </c>
    </row>
    <row r="148" spans="1:6">
      <c r="A148" s="47">
        <v>124</v>
      </c>
      <c r="B148" s="47">
        <v>11.243261370582099</v>
      </c>
      <c r="C148" s="47">
        <v>-3.2432613705820987</v>
      </c>
      <c r="E148" s="47">
        <v>57.441860465116278</v>
      </c>
      <c r="F148" s="47">
        <v>11</v>
      </c>
    </row>
    <row r="149" spans="1:6">
      <c r="A149" s="47">
        <v>125</v>
      </c>
      <c r="B149" s="47">
        <v>11.253901733360776</v>
      </c>
      <c r="C149" s="47">
        <v>-2.2539017333607756</v>
      </c>
      <c r="E149" s="47">
        <v>57.906976744186039</v>
      </c>
      <c r="F149" s="47">
        <v>11</v>
      </c>
    </row>
    <row r="150" spans="1:6">
      <c r="A150" s="47">
        <v>126</v>
      </c>
      <c r="B150" s="47">
        <v>11.349664998368858</v>
      </c>
      <c r="C150" s="47">
        <v>-3.3496649983688584</v>
      </c>
      <c r="E150" s="47">
        <v>58.372093023255808</v>
      </c>
      <c r="F150" s="47">
        <v>11</v>
      </c>
    </row>
    <row r="151" spans="1:6">
      <c r="A151" s="47">
        <v>127</v>
      </c>
      <c r="B151" s="47">
        <v>11.253901733360776</v>
      </c>
      <c r="C151" s="47">
        <v>-0.25390173336077559</v>
      </c>
      <c r="E151" s="47">
        <v>58.837209302325576</v>
      </c>
      <c r="F151" s="47">
        <v>11</v>
      </c>
    </row>
    <row r="152" spans="1:6">
      <c r="A152" s="47">
        <v>128</v>
      </c>
      <c r="B152" s="47">
        <v>11.147498105574016</v>
      </c>
      <c r="C152" s="47">
        <v>-1.1474981055740159</v>
      </c>
      <c r="E152" s="47">
        <v>59.302325581395344</v>
      </c>
      <c r="F152" s="47">
        <v>11</v>
      </c>
    </row>
    <row r="153" spans="1:6">
      <c r="A153" s="47">
        <v>129</v>
      </c>
      <c r="B153" s="47">
        <v>11.785919872294572</v>
      </c>
      <c r="C153" s="47">
        <v>-4.7859198722945724</v>
      </c>
      <c r="E153" s="47">
        <v>59.767441860465112</v>
      </c>
      <c r="F153" s="47">
        <v>11</v>
      </c>
    </row>
    <row r="154" spans="1:6">
      <c r="A154" s="47">
        <v>130</v>
      </c>
      <c r="B154" s="47">
        <v>10.934690850000496</v>
      </c>
      <c r="C154" s="47">
        <v>-0.93469085000049645</v>
      </c>
      <c r="E154" s="47">
        <v>60.232558139534881</v>
      </c>
      <c r="F154" s="47">
        <v>11</v>
      </c>
    </row>
    <row r="155" spans="1:6">
      <c r="A155" s="47">
        <v>131</v>
      </c>
      <c r="B155" s="47">
        <v>11.147498105574016</v>
      </c>
      <c r="C155" s="47">
        <v>-4.1474981055740159</v>
      </c>
      <c r="E155" s="47">
        <v>60.697674418604649</v>
      </c>
      <c r="F155" s="47">
        <v>11</v>
      </c>
    </row>
    <row r="156" spans="1:6">
      <c r="A156" s="47">
        <v>132</v>
      </c>
      <c r="B156" s="47">
        <v>11.392226449483562</v>
      </c>
      <c r="C156" s="47">
        <v>-4.3922264494835623</v>
      </c>
      <c r="E156" s="47">
        <v>61.162790697674417</v>
      </c>
      <c r="F156" s="47">
        <v>11</v>
      </c>
    </row>
    <row r="157" spans="1:6">
      <c r="A157" s="47">
        <v>133</v>
      </c>
      <c r="B157" s="47">
        <v>11.264542096139451</v>
      </c>
      <c r="C157" s="47">
        <v>-4.2645420961394507</v>
      </c>
      <c r="E157" s="47">
        <v>61.627906976744185</v>
      </c>
      <c r="F157" s="47">
        <v>11</v>
      </c>
    </row>
    <row r="158" spans="1:6">
      <c r="A158" s="47">
        <v>134</v>
      </c>
      <c r="B158" s="47">
        <v>11.466708988934293</v>
      </c>
      <c r="C158" s="47">
        <v>1.5332910110657068</v>
      </c>
      <c r="E158" s="47">
        <v>62.093023255813947</v>
      </c>
      <c r="F158" s="47">
        <v>11</v>
      </c>
    </row>
    <row r="159" spans="1:6">
      <c r="A159" s="47">
        <v>135</v>
      </c>
      <c r="B159" s="47">
        <v>11.041094477787256</v>
      </c>
      <c r="C159" s="47">
        <v>0.95890552221274383</v>
      </c>
      <c r="E159" s="47">
        <v>62.558139534883715</v>
      </c>
      <c r="F159" s="47">
        <v>11</v>
      </c>
    </row>
    <row r="160" spans="1:6">
      <c r="A160" s="47">
        <v>136</v>
      </c>
      <c r="B160" s="47">
        <v>11.147498105574016</v>
      </c>
      <c r="C160" s="47">
        <v>-2.1474981055740159</v>
      </c>
      <c r="E160" s="47">
        <v>63.023255813953483</v>
      </c>
      <c r="F160" s="47">
        <v>11</v>
      </c>
    </row>
    <row r="161" spans="1:6">
      <c r="A161" s="47">
        <v>137</v>
      </c>
      <c r="B161" s="47">
        <v>11.47734935171297</v>
      </c>
      <c r="C161" s="47">
        <v>-5.4773493517129701</v>
      </c>
      <c r="E161" s="47">
        <v>63.488372093023251</v>
      </c>
      <c r="F161" s="47">
        <v>11</v>
      </c>
    </row>
    <row r="162" spans="1:6">
      <c r="A162" s="47">
        <v>138</v>
      </c>
      <c r="B162" s="47">
        <v>11.466708988934293</v>
      </c>
      <c r="C162" s="47">
        <v>-3.4667089889342932</v>
      </c>
      <c r="E162" s="47">
        <v>63.95348837209302</v>
      </c>
      <c r="F162" s="47">
        <v>11</v>
      </c>
    </row>
    <row r="163" spans="1:6">
      <c r="A163" s="47">
        <v>139</v>
      </c>
      <c r="B163" s="47">
        <v>11.381586086704885</v>
      </c>
      <c r="C163" s="47">
        <v>-4.3815860867048855</v>
      </c>
      <c r="E163" s="47">
        <v>64.418604651162795</v>
      </c>
      <c r="F163" s="47">
        <v>12</v>
      </c>
    </row>
    <row r="164" spans="1:6">
      <c r="A164" s="47">
        <v>140</v>
      </c>
      <c r="B164" s="47">
        <v>11.147498105574016</v>
      </c>
      <c r="C164" s="47">
        <v>0.85250189442598412</v>
      </c>
      <c r="E164" s="47">
        <v>64.883720930232556</v>
      </c>
      <c r="F164" s="47">
        <v>12</v>
      </c>
    </row>
    <row r="165" spans="1:6">
      <c r="A165" s="47">
        <v>141</v>
      </c>
      <c r="B165" s="47">
        <v>11.466708988934293</v>
      </c>
      <c r="C165" s="47">
        <v>-4.4667089889342932</v>
      </c>
      <c r="E165" s="47">
        <v>65.348837209302332</v>
      </c>
      <c r="F165" s="47">
        <v>12</v>
      </c>
    </row>
    <row r="166" spans="1:6">
      <c r="A166" s="47">
        <v>142</v>
      </c>
      <c r="B166" s="47">
        <v>11.147498105574016</v>
      </c>
      <c r="C166" s="47">
        <v>0.85250189442598412</v>
      </c>
      <c r="E166" s="47">
        <v>65.813953488372093</v>
      </c>
      <c r="F166" s="47">
        <v>12</v>
      </c>
    </row>
    <row r="167" spans="1:6">
      <c r="A167" s="47">
        <v>143</v>
      </c>
      <c r="B167" s="47">
        <v>11.08365592890196</v>
      </c>
      <c r="C167" s="47">
        <v>-3.0836559289019601</v>
      </c>
      <c r="E167" s="47">
        <v>66.279069767441868</v>
      </c>
      <c r="F167" s="47">
        <v>12</v>
      </c>
    </row>
    <row r="168" spans="1:6">
      <c r="A168" s="47">
        <v>144</v>
      </c>
      <c r="B168" s="47">
        <v>11.253901733360776</v>
      </c>
      <c r="C168" s="47">
        <v>-3.2539017333607756</v>
      </c>
      <c r="E168" s="47">
        <v>66.744186046511629</v>
      </c>
      <c r="F168" s="47">
        <v>12</v>
      </c>
    </row>
    <row r="169" spans="1:6">
      <c r="A169" s="47">
        <v>145</v>
      </c>
      <c r="B169" s="47">
        <v>11.573112616721055</v>
      </c>
      <c r="C169" s="47">
        <v>-3.5731126167210547</v>
      </c>
      <c r="E169" s="47">
        <v>67.209302325581405</v>
      </c>
      <c r="F169" s="47">
        <v>12</v>
      </c>
    </row>
    <row r="170" spans="1:6">
      <c r="A170" s="47">
        <v>146</v>
      </c>
      <c r="B170" s="47">
        <v>11.253901733360776</v>
      </c>
      <c r="C170" s="47">
        <v>-8.2539017333607756</v>
      </c>
      <c r="E170" s="47">
        <v>67.674418604651166</v>
      </c>
      <c r="F170" s="47">
        <v>12</v>
      </c>
    </row>
    <row r="171" spans="1:6">
      <c r="A171" s="47">
        <v>147</v>
      </c>
      <c r="B171" s="47">
        <v>11.253901733360776</v>
      </c>
      <c r="C171" s="47">
        <v>-0.25390173336077559</v>
      </c>
      <c r="E171" s="47">
        <v>68.139534883720927</v>
      </c>
      <c r="F171" s="47">
        <v>12</v>
      </c>
    </row>
    <row r="172" spans="1:6">
      <c r="A172" s="47">
        <v>148</v>
      </c>
      <c r="B172" s="47">
        <v>11.253901733360776</v>
      </c>
      <c r="C172" s="47">
        <v>0.74609826663922441</v>
      </c>
      <c r="E172" s="47">
        <v>68.604651162790702</v>
      </c>
      <c r="F172" s="47">
        <v>12</v>
      </c>
    </row>
    <row r="173" spans="1:6">
      <c r="A173" s="47">
        <v>149</v>
      </c>
      <c r="B173" s="47">
        <v>11.253901733360776</v>
      </c>
      <c r="C173" s="47">
        <v>-0.25390173336077559</v>
      </c>
      <c r="E173" s="47">
        <v>69.069767441860463</v>
      </c>
      <c r="F173" s="47">
        <v>12</v>
      </c>
    </row>
    <row r="174" spans="1:6">
      <c r="A174" s="47">
        <v>150</v>
      </c>
      <c r="B174" s="47">
        <v>11.466708988934293</v>
      </c>
      <c r="C174" s="47">
        <v>0.53329101106570675</v>
      </c>
      <c r="E174" s="47">
        <v>69.534883720930239</v>
      </c>
      <c r="F174" s="47">
        <v>12</v>
      </c>
    </row>
    <row r="175" spans="1:6">
      <c r="A175" s="47">
        <v>151</v>
      </c>
      <c r="B175" s="47">
        <v>11.466708988934293</v>
      </c>
      <c r="C175" s="47">
        <v>-1.4667089889342932</v>
      </c>
      <c r="E175" s="47">
        <v>70</v>
      </c>
      <c r="F175" s="47">
        <v>12</v>
      </c>
    </row>
    <row r="176" spans="1:6">
      <c r="A176" s="47">
        <v>152</v>
      </c>
      <c r="B176" s="47">
        <v>11.679516244507813</v>
      </c>
      <c r="C176" s="47">
        <v>4.3204837554921873</v>
      </c>
      <c r="E176" s="47">
        <v>70.465116279069775</v>
      </c>
      <c r="F176" s="47">
        <v>12</v>
      </c>
    </row>
    <row r="177" spans="1:6">
      <c r="A177" s="47">
        <v>153</v>
      </c>
      <c r="B177" s="47">
        <v>11.679516244507813</v>
      </c>
      <c r="C177" s="47">
        <v>-3.6795162445078127</v>
      </c>
      <c r="E177" s="47">
        <v>70.930232558139537</v>
      </c>
      <c r="F177" s="47">
        <v>12</v>
      </c>
    </row>
    <row r="178" spans="1:6">
      <c r="A178" s="47">
        <v>154</v>
      </c>
      <c r="B178" s="47">
        <v>11.360305361147535</v>
      </c>
      <c r="C178" s="47">
        <v>-2.3603053611475353</v>
      </c>
      <c r="E178" s="47">
        <v>71.395348837209312</v>
      </c>
      <c r="F178" s="47">
        <v>12</v>
      </c>
    </row>
    <row r="179" spans="1:6">
      <c r="A179" s="47">
        <v>155</v>
      </c>
      <c r="B179" s="47">
        <v>11.360305361147535</v>
      </c>
      <c r="C179" s="47">
        <v>3.6396946388524647</v>
      </c>
      <c r="E179" s="47">
        <v>71.860465116279073</v>
      </c>
      <c r="F179" s="47">
        <v>12</v>
      </c>
    </row>
    <row r="180" spans="1:6">
      <c r="A180" s="47">
        <v>156</v>
      </c>
      <c r="B180" s="47">
        <v>11.573112616721055</v>
      </c>
      <c r="C180" s="47">
        <v>3.4268873832789453</v>
      </c>
      <c r="E180" s="47">
        <v>72.325581395348834</v>
      </c>
      <c r="F180" s="47">
        <v>13</v>
      </c>
    </row>
    <row r="181" spans="1:6">
      <c r="A181" s="47">
        <v>157</v>
      </c>
      <c r="B181" s="47">
        <v>11.360305361147535</v>
      </c>
      <c r="C181" s="47">
        <v>-3.3603053611475353</v>
      </c>
      <c r="E181" s="47">
        <v>72.79069767441861</v>
      </c>
      <c r="F181" s="47">
        <v>13</v>
      </c>
    </row>
    <row r="182" spans="1:6">
      <c r="A182" s="47">
        <v>158</v>
      </c>
      <c r="B182" s="47">
        <v>11.998727127868092</v>
      </c>
      <c r="C182" s="47">
        <v>-1.9987271278680918</v>
      </c>
      <c r="E182" s="47">
        <v>73.255813953488371</v>
      </c>
      <c r="F182" s="47">
        <v>13</v>
      </c>
    </row>
    <row r="183" spans="1:6">
      <c r="A183" s="47">
        <v>159</v>
      </c>
      <c r="B183" s="47">
        <v>11.147498105574016</v>
      </c>
      <c r="C183" s="47">
        <v>7.8525018944259841</v>
      </c>
      <c r="E183" s="47">
        <v>73.720930232558146</v>
      </c>
      <c r="F183" s="47">
        <v>13</v>
      </c>
    </row>
    <row r="184" spans="1:6">
      <c r="A184" s="47">
        <v>160</v>
      </c>
      <c r="B184" s="47">
        <v>11.679516244507813</v>
      </c>
      <c r="C184" s="47">
        <v>-1.6795162445078127</v>
      </c>
      <c r="E184" s="47">
        <v>74.186046511627907</v>
      </c>
      <c r="F184" s="47">
        <v>13</v>
      </c>
    </row>
    <row r="185" spans="1:6">
      <c r="A185" s="47">
        <v>161</v>
      </c>
      <c r="B185" s="47">
        <v>11.147498105574016</v>
      </c>
      <c r="C185" s="47">
        <v>0.85250189442598412</v>
      </c>
      <c r="E185" s="47">
        <v>74.651162790697683</v>
      </c>
      <c r="F185" s="47">
        <v>13</v>
      </c>
    </row>
    <row r="186" spans="1:6">
      <c r="A186" s="47">
        <v>162</v>
      </c>
      <c r="B186" s="47">
        <v>11.253901733360776</v>
      </c>
      <c r="C186" s="47">
        <v>-2.2539017333607756</v>
      </c>
      <c r="E186" s="47">
        <v>75.116279069767444</v>
      </c>
      <c r="F186" s="47">
        <v>13</v>
      </c>
    </row>
    <row r="187" spans="1:6">
      <c r="A187" s="47">
        <v>163</v>
      </c>
      <c r="B187" s="47">
        <v>11.573112616721055</v>
      </c>
      <c r="C187" s="47">
        <v>-3.5731126167210547</v>
      </c>
      <c r="E187" s="47">
        <v>75.581395348837219</v>
      </c>
      <c r="F187" s="47">
        <v>13</v>
      </c>
    </row>
    <row r="188" spans="1:6">
      <c r="A188" s="47">
        <v>164</v>
      </c>
      <c r="B188" s="47">
        <v>11.147498105574016</v>
      </c>
      <c r="C188" s="47">
        <v>-0.14749810557401588</v>
      </c>
      <c r="E188" s="47">
        <v>76.04651162790698</v>
      </c>
      <c r="F188" s="47">
        <v>13</v>
      </c>
    </row>
    <row r="189" spans="1:6">
      <c r="A189" s="47">
        <v>165</v>
      </c>
      <c r="B189" s="47">
        <v>11.360305361147535</v>
      </c>
      <c r="C189" s="47">
        <v>-3.3603053611475353</v>
      </c>
      <c r="E189" s="47">
        <v>76.511627906976742</v>
      </c>
      <c r="F189" s="47">
        <v>14</v>
      </c>
    </row>
    <row r="190" spans="1:6">
      <c r="A190" s="47">
        <v>166</v>
      </c>
      <c r="B190" s="47">
        <v>11.573112616721055</v>
      </c>
      <c r="C190" s="47">
        <v>-2.5731126167210547</v>
      </c>
      <c r="E190" s="47">
        <v>76.976744186046517</v>
      </c>
      <c r="F190" s="47">
        <v>14</v>
      </c>
    </row>
    <row r="191" spans="1:6">
      <c r="A191" s="47">
        <v>167</v>
      </c>
      <c r="B191" s="47">
        <v>11.679516244507813</v>
      </c>
      <c r="C191" s="47">
        <v>-2.6795162445078127</v>
      </c>
      <c r="E191" s="47">
        <v>77.441860465116278</v>
      </c>
      <c r="F191" s="47">
        <v>14</v>
      </c>
    </row>
    <row r="192" spans="1:6">
      <c r="A192" s="47">
        <v>168</v>
      </c>
      <c r="B192" s="47">
        <v>11.573112616721055</v>
      </c>
      <c r="C192" s="47">
        <v>-2.5731126167210547</v>
      </c>
      <c r="E192" s="47">
        <v>77.906976744186053</v>
      </c>
      <c r="F192" s="47">
        <v>14</v>
      </c>
    </row>
    <row r="193" spans="1:6">
      <c r="A193" s="47">
        <v>169</v>
      </c>
      <c r="B193" s="47">
        <v>11.892323500081332</v>
      </c>
      <c r="C193" s="47">
        <v>-2.8923235000813321</v>
      </c>
      <c r="E193" s="47">
        <v>78.372093023255815</v>
      </c>
      <c r="F193" s="47">
        <v>14</v>
      </c>
    </row>
    <row r="194" spans="1:6">
      <c r="A194" s="47">
        <v>170</v>
      </c>
      <c r="B194" s="47">
        <v>11.253901733360776</v>
      </c>
      <c r="C194" s="47">
        <v>-2.2539017333607756</v>
      </c>
      <c r="E194" s="47">
        <v>78.83720930232559</v>
      </c>
      <c r="F194" s="47">
        <v>14</v>
      </c>
    </row>
    <row r="195" spans="1:6">
      <c r="A195" s="47">
        <v>171</v>
      </c>
      <c r="B195" s="47">
        <v>11.892323500081332</v>
      </c>
      <c r="C195" s="47">
        <v>-0.8923235000813321</v>
      </c>
      <c r="E195" s="47">
        <v>79.302325581395351</v>
      </c>
      <c r="F195" s="47">
        <v>15</v>
      </c>
    </row>
    <row r="196" spans="1:6">
      <c r="A196" s="47">
        <v>172</v>
      </c>
      <c r="B196" s="47">
        <v>11.041094477787256</v>
      </c>
      <c r="C196" s="47">
        <v>-4.0410944777872562</v>
      </c>
      <c r="E196" s="47">
        <v>79.767441860465112</v>
      </c>
      <c r="F196" s="47">
        <v>15</v>
      </c>
    </row>
    <row r="197" spans="1:6">
      <c r="A197" s="47">
        <v>173</v>
      </c>
      <c r="B197" s="47">
        <v>11.253901733360776</v>
      </c>
      <c r="C197" s="47">
        <v>4.7460982666392244</v>
      </c>
      <c r="E197" s="47">
        <v>80.232558139534888</v>
      </c>
      <c r="F197" s="47">
        <v>15</v>
      </c>
    </row>
    <row r="198" spans="1:6">
      <c r="A198" s="47">
        <v>174</v>
      </c>
      <c r="B198" s="47">
        <v>11.253901733360776</v>
      </c>
      <c r="C198" s="47">
        <v>3.7460982666392244</v>
      </c>
      <c r="E198" s="47">
        <v>80.697674418604649</v>
      </c>
      <c r="F198" s="47">
        <v>15</v>
      </c>
    </row>
    <row r="199" spans="1:6">
      <c r="A199" s="47">
        <v>175</v>
      </c>
      <c r="B199" s="47">
        <v>11.041094477787256</v>
      </c>
      <c r="C199" s="47">
        <v>-3.0410944777872562</v>
      </c>
      <c r="E199" s="47">
        <v>81.162790697674424</v>
      </c>
      <c r="F199" s="47">
        <v>15</v>
      </c>
    </row>
    <row r="200" spans="1:6">
      <c r="A200" s="47">
        <v>176</v>
      </c>
      <c r="B200" s="47">
        <v>11.041094477787256</v>
      </c>
      <c r="C200" s="47">
        <v>-4.0410944777872562</v>
      </c>
      <c r="E200" s="47">
        <v>81.627906976744185</v>
      </c>
      <c r="F200" s="47">
        <v>15</v>
      </c>
    </row>
    <row r="201" spans="1:6">
      <c r="A201" s="47">
        <v>177</v>
      </c>
      <c r="B201" s="47">
        <v>11.147498105574016</v>
      </c>
      <c r="C201" s="47">
        <v>-2.1474981055740159</v>
      </c>
      <c r="E201" s="47">
        <v>82.093023255813961</v>
      </c>
      <c r="F201" s="47">
        <v>15</v>
      </c>
    </row>
    <row r="202" spans="1:6">
      <c r="A202" s="47">
        <v>178</v>
      </c>
      <c r="B202" s="47">
        <v>11.360305361147535</v>
      </c>
      <c r="C202" s="47">
        <v>-2.3603053611475353</v>
      </c>
      <c r="E202" s="47">
        <v>82.558139534883722</v>
      </c>
      <c r="F202" s="47">
        <v>15</v>
      </c>
    </row>
    <row r="203" spans="1:6">
      <c r="A203" s="47">
        <v>179</v>
      </c>
      <c r="B203" s="47">
        <v>11.147498105574016</v>
      </c>
      <c r="C203" s="47">
        <v>-3.1474981055740159</v>
      </c>
      <c r="E203" s="47">
        <v>83.023255813953497</v>
      </c>
      <c r="F203" s="47">
        <v>15</v>
      </c>
    </row>
    <row r="204" spans="1:6">
      <c r="A204" s="47">
        <v>180</v>
      </c>
      <c r="B204" s="47">
        <v>11.360305361147535</v>
      </c>
      <c r="C204" s="47">
        <v>-4.3603053611475353</v>
      </c>
      <c r="E204" s="47">
        <v>83.488372093023258</v>
      </c>
      <c r="F204" s="47">
        <v>15</v>
      </c>
    </row>
    <row r="205" spans="1:6">
      <c r="A205" s="47">
        <v>181</v>
      </c>
      <c r="B205" s="47">
        <v>11.147498105574016</v>
      </c>
      <c r="C205" s="47">
        <v>-5.1474981055740159</v>
      </c>
      <c r="E205" s="47">
        <v>83.95348837209302</v>
      </c>
      <c r="F205" s="47">
        <v>15</v>
      </c>
    </row>
    <row r="206" spans="1:6">
      <c r="A206" s="47">
        <v>182</v>
      </c>
      <c r="B206" s="47">
        <v>11.147498105574016</v>
      </c>
      <c r="C206" s="47">
        <v>-1.1474981055740159</v>
      </c>
      <c r="E206" s="47">
        <v>84.418604651162795</v>
      </c>
      <c r="F206" s="47">
        <v>16</v>
      </c>
    </row>
    <row r="207" spans="1:6">
      <c r="A207" s="47">
        <v>183</v>
      </c>
      <c r="B207" s="47">
        <v>11.573112616721055</v>
      </c>
      <c r="C207" s="47">
        <v>-3.5731126167210547</v>
      </c>
      <c r="E207" s="47">
        <v>84.883720930232556</v>
      </c>
      <c r="F207" s="47">
        <v>16</v>
      </c>
    </row>
    <row r="208" spans="1:6">
      <c r="A208" s="47">
        <v>184</v>
      </c>
      <c r="B208" s="47">
        <v>11.360305361147535</v>
      </c>
      <c r="C208" s="47">
        <v>-2.3603053611475353</v>
      </c>
      <c r="E208" s="47">
        <v>85.348837209302332</v>
      </c>
      <c r="F208" s="47">
        <v>16</v>
      </c>
    </row>
    <row r="209" spans="1:6">
      <c r="A209" s="47">
        <v>185</v>
      </c>
      <c r="B209" s="47">
        <v>11.041094477787256</v>
      </c>
      <c r="C209" s="47">
        <v>-5.0410944777872562</v>
      </c>
      <c r="E209" s="47">
        <v>85.813953488372093</v>
      </c>
      <c r="F209" s="47">
        <v>16</v>
      </c>
    </row>
    <row r="210" spans="1:6">
      <c r="A210" s="47">
        <v>186</v>
      </c>
      <c r="B210" s="47">
        <v>11.998727127868092</v>
      </c>
      <c r="C210" s="47">
        <v>-2.9987271278680918</v>
      </c>
      <c r="E210" s="47">
        <v>86.279069767441868</v>
      </c>
      <c r="F210" s="47">
        <v>16</v>
      </c>
    </row>
    <row r="211" spans="1:6">
      <c r="A211" s="47">
        <v>187</v>
      </c>
      <c r="B211" s="47">
        <v>11.573112616721055</v>
      </c>
      <c r="C211" s="47">
        <v>-1.5731126167210547</v>
      </c>
      <c r="E211" s="47">
        <v>86.744186046511629</v>
      </c>
      <c r="F211" s="47">
        <v>16</v>
      </c>
    </row>
    <row r="212" spans="1:6">
      <c r="A212" s="47">
        <v>188</v>
      </c>
      <c r="B212" s="47">
        <v>11.253901733360776</v>
      </c>
      <c r="C212" s="47">
        <v>5.7460982666392244</v>
      </c>
      <c r="E212" s="47">
        <v>87.209302325581405</v>
      </c>
      <c r="F212" s="47">
        <v>16</v>
      </c>
    </row>
    <row r="213" spans="1:6">
      <c r="A213" s="47">
        <v>189</v>
      </c>
      <c r="B213" s="47">
        <v>11.679516244507813</v>
      </c>
      <c r="C213" s="47">
        <v>-3.6795162445078127</v>
      </c>
      <c r="E213" s="47">
        <v>87.674418604651166</v>
      </c>
      <c r="F213" s="47">
        <v>17</v>
      </c>
    </row>
    <row r="214" spans="1:6">
      <c r="A214" s="47">
        <v>190</v>
      </c>
      <c r="B214" s="47">
        <v>11.466708988934293</v>
      </c>
      <c r="C214" s="47">
        <v>-3.4667089889342932</v>
      </c>
      <c r="E214" s="47">
        <v>88.139534883720927</v>
      </c>
      <c r="F214" s="47">
        <v>17</v>
      </c>
    </row>
    <row r="215" spans="1:6">
      <c r="A215" s="47">
        <v>191</v>
      </c>
      <c r="B215" s="47">
        <v>11.466708988934293</v>
      </c>
      <c r="C215" s="47">
        <v>-1.4667089889342932</v>
      </c>
      <c r="E215" s="47">
        <v>88.604651162790702</v>
      </c>
      <c r="F215" s="47">
        <v>17</v>
      </c>
    </row>
    <row r="216" spans="1:6">
      <c r="A216" s="47">
        <v>192</v>
      </c>
      <c r="B216" s="47">
        <v>11.573112616721055</v>
      </c>
      <c r="C216" s="47">
        <v>-0.57311261672105474</v>
      </c>
      <c r="E216" s="47">
        <v>89.069767441860463</v>
      </c>
      <c r="F216" s="47">
        <v>18</v>
      </c>
    </row>
    <row r="217" spans="1:6">
      <c r="A217" s="47">
        <v>193</v>
      </c>
      <c r="B217" s="47">
        <v>11.573112616721055</v>
      </c>
      <c r="C217" s="47">
        <v>0.42688738327894526</v>
      </c>
      <c r="E217" s="47">
        <v>89.534883720930239</v>
      </c>
      <c r="F217" s="47">
        <v>18</v>
      </c>
    </row>
    <row r="218" spans="1:6">
      <c r="A218" s="47">
        <v>194</v>
      </c>
      <c r="B218" s="47">
        <v>11.466708988934293</v>
      </c>
      <c r="C218" s="47">
        <v>-3.4667089889342932</v>
      </c>
      <c r="E218" s="47">
        <v>90</v>
      </c>
      <c r="F218" s="47">
        <v>18</v>
      </c>
    </row>
    <row r="219" spans="1:6">
      <c r="A219" s="47">
        <v>195</v>
      </c>
      <c r="B219" s="47">
        <v>11.892323500081332</v>
      </c>
      <c r="C219" s="47">
        <v>0.1076764999186679</v>
      </c>
      <c r="E219" s="47">
        <v>90.465116279069775</v>
      </c>
      <c r="F219" s="47">
        <v>18</v>
      </c>
    </row>
    <row r="220" spans="1:6">
      <c r="A220" s="47">
        <v>196</v>
      </c>
      <c r="B220" s="47">
        <v>11.147498105574016</v>
      </c>
      <c r="C220" s="47">
        <v>-3.1474981055740159</v>
      </c>
      <c r="E220" s="47">
        <v>90.930232558139537</v>
      </c>
      <c r="F220" s="47">
        <v>19</v>
      </c>
    </row>
    <row r="221" spans="1:6">
      <c r="A221" s="47">
        <v>197</v>
      </c>
      <c r="B221" s="47">
        <v>11.573112616721055</v>
      </c>
      <c r="C221" s="47">
        <v>-0.57311261672105474</v>
      </c>
      <c r="E221" s="47">
        <v>91.395348837209312</v>
      </c>
      <c r="F221" s="47">
        <v>19</v>
      </c>
    </row>
    <row r="222" spans="1:6">
      <c r="A222" s="47">
        <v>198</v>
      </c>
      <c r="B222" s="47">
        <v>11.041094477787256</v>
      </c>
      <c r="C222" s="47">
        <v>-4.0410944777872562</v>
      </c>
      <c r="E222" s="47">
        <v>91.860465116279073</v>
      </c>
      <c r="F222" s="47">
        <v>19</v>
      </c>
    </row>
    <row r="223" spans="1:6">
      <c r="A223" s="47">
        <v>199</v>
      </c>
      <c r="B223" s="47">
        <v>11.147498105574016</v>
      </c>
      <c r="C223" s="47">
        <v>1.8525018944259841</v>
      </c>
      <c r="E223" s="47">
        <v>92.325581395348834</v>
      </c>
      <c r="F223" s="47">
        <v>19</v>
      </c>
    </row>
    <row r="224" spans="1:6">
      <c r="A224" s="47">
        <v>200</v>
      </c>
      <c r="B224" s="47">
        <v>11.253901733360776</v>
      </c>
      <c r="C224" s="47">
        <v>4.7460982666392244</v>
      </c>
      <c r="E224" s="47">
        <v>92.79069767441861</v>
      </c>
      <c r="F224" s="47">
        <v>20</v>
      </c>
    </row>
    <row r="225" spans="1:6">
      <c r="A225" s="47">
        <v>201</v>
      </c>
      <c r="B225" s="47">
        <v>11.679516244507813</v>
      </c>
      <c r="C225" s="47">
        <v>-2.6795162445078127</v>
      </c>
      <c r="E225" s="47">
        <v>93.255813953488371</v>
      </c>
      <c r="F225" s="47">
        <v>20</v>
      </c>
    </row>
    <row r="226" spans="1:6">
      <c r="A226" s="47">
        <v>202</v>
      </c>
      <c r="B226" s="47">
        <v>11.360305361147535</v>
      </c>
      <c r="C226" s="47">
        <v>-0.36030536114753531</v>
      </c>
      <c r="E226" s="47">
        <v>93.720930232558146</v>
      </c>
      <c r="F226" s="47">
        <v>21</v>
      </c>
    </row>
    <row r="227" spans="1:6">
      <c r="A227" s="47">
        <v>203</v>
      </c>
      <c r="B227" s="47">
        <v>11.360305361147535</v>
      </c>
      <c r="C227" s="47">
        <v>-1.3603053611475353</v>
      </c>
      <c r="E227" s="47">
        <v>94.186046511627907</v>
      </c>
      <c r="F227" s="47">
        <v>21</v>
      </c>
    </row>
    <row r="228" spans="1:6">
      <c r="A228" s="47">
        <v>204</v>
      </c>
      <c r="B228" s="47">
        <v>11.360305361147535</v>
      </c>
      <c r="C228" s="47">
        <v>-0.36030536114753531</v>
      </c>
      <c r="E228" s="47">
        <v>94.651162790697683</v>
      </c>
      <c r="F228" s="47">
        <v>22</v>
      </c>
    </row>
    <row r="229" spans="1:6">
      <c r="A229" s="47">
        <v>205</v>
      </c>
      <c r="B229" s="47">
        <v>11.573112616721055</v>
      </c>
      <c r="C229" s="47">
        <v>-2.5731126167210547</v>
      </c>
      <c r="E229" s="47">
        <v>95.116279069767444</v>
      </c>
      <c r="F229" s="47">
        <v>22</v>
      </c>
    </row>
    <row r="230" spans="1:6">
      <c r="A230" s="47">
        <v>206</v>
      </c>
      <c r="B230" s="47">
        <v>11.360305361147535</v>
      </c>
      <c r="C230" s="47">
        <v>-4.3603053611475353</v>
      </c>
      <c r="E230" s="47">
        <v>95.581395348837205</v>
      </c>
      <c r="F230" s="47">
        <v>22</v>
      </c>
    </row>
    <row r="231" spans="1:6">
      <c r="A231" s="47">
        <v>207</v>
      </c>
      <c r="B231" s="47">
        <v>11.360305361147535</v>
      </c>
      <c r="C231" s="47">
        <v>-4.3603053611475353</v>
      </c>
      <c r="E231" s="47">
        <v>96.04651162790698</v>
      </c>
      <c r="F231" s="47">
        <v>23</v>
      </c>
    </row>
    <row r="232" spans="1:6">
      <c r="A232" s="47">
        <v>208</v>
      </c>
      <c r="B232" s="47">
        <v>11.041094477787256</v>
      </c>
      <c r="C232" s="47">
        <v>-4.0410944777872562</v>
      </c>
      <c r="E232" s="47">
        <v>96.511627906976742</v>
      </c>
      <c r="F232" s="47">
        <v>23</v>
      </c>
    </row>
    <row r="233" spans="1:6">
      <c r="A233" s="47">
        <v>209</v>
      </c>
      <c r="B233" s="47">
        <v>11.892323500081332</v>
      </c>
      <c r="C233" s="47">
        <v>-1.8923235000813321</v>
      </c>
      <c r="E233" s="47">
        <v>96.976744186046517</v>
      </c>
      <c r="F233" s="47">
        <v>24</v>
      </c>
    </row>
    <row r="234" spans="1:6">
      <c r="A234" s="47">
        <v>210</v>
      </c>
      <c r="B234" s="47">
        <v>11.892323500081332</v>
      </c>
      <c r="C234" s="47">
        <v>-6.8923235000813321</v>
      </c>
      <c r="E234" s="47">
        <v>97.441860465116278</v>
      </c>
      <c r="F234" s="47">
        <v>24</v>
      </c>
    </row>
    <row r="235" spans="1:6">
      <c r="A235" s="47">
        <v>211</v>
      </c>
      <c r="B235" s="47">
        <v>11.573112616721055</v>
      </c>
      <c r="C235" s="47">
        <v>-1.5731126167210547</v>
      </c>
      <c r="E235" s="47">
        <v>97.906976744186053</v>
      </c>
      <c r="F235" s="47">
        <v>26</v>
      </c>
    </row>
    <row r="236" spans="1:6">
      <c r="A236" s="47">
        <v>212</v>
      </c>
      <c r="B236" s="47">
        <v>11.253901733360776</v>
      </c>
      <c r="C236" s="47">
        <v>-0.25390173336077559</v>
      </c>
      <c r="E236" s="47">
        <v>98.372093023255815</v>
      </c>
      <c r="F236" s="47">
        <v>27</v>
      </c>
    </row>
    <row r="237" spans="1:6">
      <c r="A237" s="47">
        <v>213</v>
      </c>
      <c r="B237" s="47">
        <v>11.785919872294572</v>
      </c>
      <c r="C237" s="47">
        <v>1.2140801277054276</v>
      </c>
      <c r="E237" s="47">
        <v>98.83720930232559</v>
      </c>
      <c r="F237" s="47">
        <v>27</v>
      </c>
    </row>
    <row r="238" spans="1:6">
      <c r="A238" s="47">
        <v>214</v>
      </c>
      <c r="B238" s="47">
        <v>11.253901733360776</v>
      </c>
      <c r="C238" s="47">
        <v>-2.2539017333607756</v>
      </c>
      <c r="E238" s="47">
        <v>99.302325581395351</v>
      </c>
      <c r="F238" s="47">
        <v>31</v>
      </c>
    </row>
    <row r="239" spans="1:6" ht="16" thickBot="1">
      <c r="A239" s="48">
        <v>215</v>
      </c>
      <c r="B239" s="48">
        <v>11.573112616721055</v>
      </c>
      <c r="C239" s="48">
        <v>-1.5731126167210547</v>
      </c>
      <c r="E239" s="48">
        <v>99.767441860465112</v>
      </c>
      <c r="F239" s="48">
        <v>41</v>
      </c>
    </row>
  </sheetData>
  <sortState xmlns:xlrd2="http://schemas.microsoft.com/office/spreadsheetml/2017/richdata2" ref="F25:F239">
    <sortCondition ref="F25"/>
  </sortState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8763D-D64C-474C-ADC8-04EB28E1AD33}">
  <dimension ref="A1:I239"/>
  <sheetViews>
    <sheetView tabSelected="1" workbookViewId="0">
      <selection activeCell="E18" sqref="E18"/>
    </sheetView>
  </sheetViews>
  <sheetFormatPr baseColWidth="10" defaultRowHeight="15"/>
  <sheetData>
    <row r="1" spans="1:9">
      <c r="A1" t="s">
        <v>110</v>
      </c>
    </row>
    <row r="2" spans="1:9" ht="16" thickBot="1"/>
    <row r="3" spans="1:9">
      <c r="A3" s="51" t="s">
        <v>111</v>
      </c>
      <c r="B3" s="51"/>
    </row>
    <row r="4" spans="1:9">
      <c r="A4" s="47" t="s">
        <v>112</v>
      </c>
      <c r="B4" s="47">
        <v>1.0951829600948326E-2</v>
      </c>
    </row>
    <row r="5" spans="1:9">
      <c r="A5" s="47" t="s">
        <v>113</v>
      </c>
      <c r="B5" s="47">
        <v>1.1994257160820795E-4</v>
      </c>
    </row>
    <row r="6" spans="1:9">
      <c r="A6" s="47" t="s">
        <v>114</v>
      </c>
      <c r="B6" s="47">
        <v>-4.574329998478139E-3</v>
      </c>
    </row>
    <row r="7" spans="1:9">
      <c r="A7" s="47" t="s">
        <v>115</v>
      </c>
      <c r="B7" s="47">
        <v>5.0951796514343881</v>
      </c>
    </row>
    <row r="8" spans="1:9" ht="16" thickBot="1">
      <c r="A8" s="48" t="s">
        <v>116</v>
      </c>
      <c r="B8" s="48">
        <v>215</v>
      </c>
    </row>
    <row r="10" spans="1:9" ht="16" thickBot="1">
      <c r="A10" t="s">
        <v>117</v>
      </c>
    </row>
    <row r="11" spans="1:9">
      <c r="A11" s="50"/>
      <c r="B11" s="50" t="s">
        <v>122</v>
      </c>
      <c r="C11" s="50" t="s">
        <v>123</v>
      </c>
      <c r="D11" s="50" t="s">
        <v>124</v>
      </c>
      <c r="E11" s="50" t="s">
        <v>26</v>
      </c>
      <c r="F11" s="50" t="s">
        <v>125</v>
      </c>
    </row>
    <row r="12" spans="1:9">
      <c r="A12" s="47" t="s">
        <v>118</v>
      </c>
      <c r="B12" s="47">
        <v>1</v>
      </c>
      <c r="C12" s="47">
        <v>0.66332147206321679</v>
      </c>
      <c r="D12" s="47">
        <v>0.66332147206321679</v>
      </c>
      <c r="E12" s="47">
        <v>2.5550832385091291E-2</v>
      </c>
      <c r="F12" s="47">
        <v>0.87315364713409993</v>
      </c>
    </row>
    <row r="13" spans="1:9">
      <c r="A13" s="47" t="s">
        <v>119</v>
      </c>
      <c r="B13" s="47">
        <v>213</v>
      </c>
      <c r="C13" s="47">
        <v>5529.6622599232933</v>
      </c>
      <c r="D13" s="47">
        <v>25.960855680391049</v>
      </c>
      <c r="E13" s="47"/>
      <c r="F13" s="47"/>
    </row>
    <row r="14" spans="1:9" ht="16" thickBot="1">
      <c r="A14" s="48" t="s">
        <v>120</v>
      </c>
      <c r="B14" s="48">
        <v>214</v>
      </c>
      <c r="C14" s="48">
        <v>5530.3255813953565</v>
      </c>
      <c r="D14" s="48"/>
      <c r="E14" s="48"/>
      <c r="F14" s="48"/>
    </row>
    <row r="15" spans="1:9" ht="16" thickBot="1"/>
    <row r="16" spans="1:9">
      <c r="A16" s="50"/>
      <c r="B16" s="50" t="s">
        <v>126</v>
      </c>
      <c r="C16" s="50" t="s">
        <v>115</v>
      </c>
      <c r="D16" s="50" t="s">
        <v>127</v>
      </c>
      <c r="E16" s="50" t="s">
        <v>128</v>
      </c>
      <c r="F16" s="50" t="s">
        <v>129</v>
      </c>
      <c r="G16" s="50" t="s">
        <v>130</v>
      </c>
      <c r="H16" s="50" t="s">
        <v>131</v>
      </c>
      <c r="I16" s="50" t="s">
        <v>132</v>
      </c>
    </row>
    <row r="17" spans="1:9">
      <c r="A17" s="47" t="s">
        <v>121</v>
      </c>
      <c r="B17" s="47">
        <v>11.161164209581591</v>
      </c>
      <c r="C17" s="47">
        <v>1.6476103493127456</v>
      </c>
      <c r="D17" s="47">
        <v>6.7741527687278467</v>
      </c>
      <c r="E17" s="47">
        <v>1.2017797387613009E-10</v>
      </c>
      <c r="F17" s="47">
        <v>7.9134541916975181</v>
      </c>
      <c r="G17" s="47">
        <v>14.408874227465663</v>
      </c>
      <c r="H17" s="47">
        <v>7.9134541916975181</v>
      </c>
      <c r="I17" s="47">
        <v>14.408874227465663</v>
      </c>
    </row>
    <row r="18" spans="1:9" ht="16" thickBot="1">
      <c r="A18" s="48">
        <v>80</v>
      </c>
      <c r="B18" s="48">
        <v>3.5855214704902526E-3</v>
      </c>
      <c r="C18" s="48">
        <v>2.2431060202479085E-2</v>
      </c>
      <c r="D18" s="48">
        <v>0.15984627735491433</v>
      </c>
      <c r="E18" s="52">
        <v>0.87315364713623378</v>
      </c>
      <c r="F18" s="48">
        <v>-4.0629774313333408E-2</v>
      </c>
      <c r="G18" s="48">
        <v>4.7800817254313913E-2</v>
      </c>
      <c r="H18" s="48">
        <v>-4.0629774313333408E-2</v>
      </c>
      <c r="I18" s="48">
        <v>4.7800817254313913E-2</v>
      </c>
    </row>
    <row r="22" spans="1:9">
      <c r="A22" t="s">
        <v>133</v>
      </c>
      <c r="E22" t="s">
        <v>137</v>
      </c>
    </row>
    <row r="23" spans="1:9" ht="16" thickBot="1"/>
    <row r="24" spans="1:9">
      <c r="A24" s="50" t="s">
        <v>134</v>
      </c>
      <c r="B24" s="50" t="s">
        <v>175</v>
      </c>
      <c r="C24" s="50" t="s">
        <v>136</v>
      </c>
      <c r="E24" s="50" t="s">
        <v>138</v>
      </c>
      <c r="F24" s="50">
        <v>25</v>
      </c>
    </row>
    <row r="25" spans="1:9">
      <c r="A25" s="47">
        <v>1</v>
      </c>
      <c r="B25" s="47">
        <v>11.340440283106103</v>
      </c>
      <c r="C25" s="47">
        <v>29.659559716893895</v>
      </c>
      <c r="E25" s="47">
        <v>0.23255813953488372</v>
      </c>
      <c r="F25" s="47">
        <v>3</v>
      </c>
    </row>
    <row r="26" spans="1:9">
      <c r="A26" s="47">
        <v>2</v>
      </c>
      <c r="B26" s="47">
        <v>11.448005927220811</v>
      </c>
      <c r="C26" s="47">
        <v>6.5519940727791894</v>
      </c>
      <c r="E26" s="47">
        <v>0.69767441860465118</v>
      </c>
      <c r="F26" s="47">
        <v>5</v>
      </c>
    </row>
    <row r="27" spans="1:9">
      <c r="A27" s="47">
        <v>3</v>
      </c>
      <c r="B27" s="47">
        <v>11.448005927220811</v>
      </c>
      <c r="C27" s="47">
        <v>2.5519940727791894</v>
      </c>
      <c r="E27" s="47">
        <v>1.1627906976744187</v>
      </c>
      <c r="F27" s="47">
        <v>6</v>
      </c>
    </row>
    <row r="28" spans="1:9">
      <c r="A28" s="47">
        <v>4</v>
      </c>
      <c r="B28" s="47">
        <v>11.519716356630616</v>
      </c>
      <c r="C28" s="47">
        <v>12.480283643369384</v>
      </c>
      <c r="E28" s="47">
        <v>1.6279069767441861</v>
      </c>
      <c r="F28" s="47">
        <v>6</v>
      </c>
    </row>
    <row r="29" spans="1:9">
      <c r="A29" s="47">
        <v>5</v>
      </c>
      <c r="B29" s="47">
        <v>11.663137215450226</v>
      </c>
      <c r="C29" s="47">
        <v>19.336862784549773</v>
      </c>
      <c r="E29" s="47">
        <v>2.0930232558139537</v>
      </c>
      <c r="F29" s="47">
        <v>6</v>
      </c>
    </row>
    <row r="30" spans="1:9">
      <c r="A30" s="47">
        <v>6</v>
      </c>
      <c r="B30" s="47">
        <v>11.483861141925713</v>
      </c>
      <c r="C30" s="47">
        <v>3.5161388580742869</v>
      </c>
      <c r="E30" s="47">
        <v>2.558139534883721</v>
      </c>
      <c r="F30" s="47">
        <v>6</v>
      </c>
    </row>
    <row r="31" spans="1:9">
      <c r="A31" s="47">
        <v>7</v>
      </c>
      <c r="B31" s="47">
        <v>11.483861141925713</v>
      </c>
      <c r="C31" s="47">
        <v>12.516138858074287</v>
      </c>
      <c r="E31" s="47">
        <v>3.0232558139534884</v>
      </c>
      <c r="F31" s="47">
        <v>6</v>
      </c>
    </row>
    <row r="32" spans="1:9">
      <c r="A32" s="47">
        <v>8</v>
      </c>
      <c r="B32" s="47">
        <v>11.340440283106103</v>
      </c>
      <c r="C32" s="47">
        <v>14.659559716893897</v>
      </c>
      <c r="E32" s="47">
        <v>3.4883720930232558</v>
      </c>
      <c r="F32" s="47">
        <v>6</v>
      </c>
    </row>
    <row r="33" spans="1:6">
      <c r="A33" s="47">
        <v>9</v>
      </c>
      <c r="B33" s="47">
        <v>11.483861141925713</v>
      </c>
      <c r="C33" s="47">
        <v>8.5161388580742869</v>
      </c>
      <c r="E33" s="47">
        <v>3.9534883720930232</v>
      </c>
      <c r="F33" s="47">
        <v>6</v>
      </c>
    </row>
    <row r="34" spans="1:6">
      <c r="A34" s="47">
        <v>10</v>
      </c>
      <c r="B34" s="47">
        <v>11.448005927220811</v>
      </c>
      <c r="C34" s="47">
        <v>9.5519940727791894</v>
      </c>
      <c r="E34" s="47">
        <v>4.4186046511627914</v>
      </c>
      <c r="F34" s="47">
        <v>6</v>
      </c>
    </row>
    <row r="35" spans="1:6">
      <c r="A35" s="47">
        <v>11</v>
      </c>
      <c r="B35" s="47">
        <v>11.376295497811006</v>
      </c>
      <c r="C35" s="47">
        <v>15.623704502188994</v>
      </c>
      <c r="E35" s="47">
        <v>4.8837209302325588</v>
      </c>
      <c r="F35" s="47">
        <v>6</v>
      </c>
    </row>
    <row r="36" spans="1:6">
      <c r="A36" s="47">
        <v>12</v>
      </c>
      <c r="B36" s="47">
        <v>11.412150712515908</v>
      </c>
      <c r="C36" s="47">
        <v>5.5878492874840919</v>
      </c>
      <c r="E36" s="47">
        <v>5.3488372093023262</v>
      </c>
      <c r="F36" s="47">
        <v>6</v>
      </c>
    </row>
    <row r="37" spans="1:6">
      <c r="A37" s="47">
        <v>13</v>
      </c>
      <c r="B37" s="47">
        <v>11.448005927220811</v>
      </c>
      <c r="C37" s="47">
        <v>9.5519940727791894</v>
      </c>
      <c r="E37" s="47">
        <v>5.8139534883720936</v>
      </c>
      <c r="F37" s="47">
        <v>7</v>
      </c>
    </row>
    <row r="38" spans="1:6">
      <c r="A38" s="47">
        <v>14</v>
      </c>
      <c r="B38" s="47">
        <v>11.448005927220811</v>
      </c>
      <c r="C38" s="47">
        <v>4.5519940727791894</v>
      </c>
      <c r="E38" s="47">
        <v>6.279069767441861</v>
      </c>
      <c r="F38" s="47">
        <v>7</v>
      </c>
    </row>
    <row r="39" spans="1:6">
      <c r="A39" s="47">
        <v>15</v>
      </c>
      <c r="B39" s="47">
        <v>11.483861141925713</v>
      </c>
      <c r="C39" s="47">
        <v>-2.4838611419257131</v>
      </c>
      <c r="E39" s="47">
        <v>6.7441860465116283</v>
      </c>
      <c r="F39" s="47">
        <v>7</v>
      </c>
    </row>
    <row r="40" spans="1:6">
      <c r="A40" s="47">
        <v>16</v>
      </c>
      <c r="B40" s="47">
        <v>11.448005927220811</v>
      </c>
      <c r="C40" s="47">
        <v>6.5519940727791894</v>
      </c>
      <c r="E40" s="47">
        <v>7.2093023255813957</v>
      </c>
      <c r="F40" s="47">
        <v>7</v>
      </c>
    </row>
    <row r="41" spans="1:6">
      <c r="A41" s="47">
        <v>17</v>
      </c>
      <c r="B41" s="47">
        <v>11.483861141925713</v>
      </c>
      <c r="C41" s="47">
        <v>5.5161388580742869</v>
      </c>
      <c r="E41" s="47">
        <v>7.6744186046511631</v>
      </c>
      <c r="F41" s="47">
        <v>7</v>
      </c>
    </row>
    <row r="42" spans="1:6">
      <c r="A42" s="47">
        <v>18</v>
      </c>
      <c r="B42" s="47">
        <v>11.448005927220811</v>
      </c>
      <c r="C42" s="47">
        <v>15.551994072779189</v>
      </c>
      <c r="E42" s="47">
        <v>8.1395348837209305</v>
      </c>
      <c r="F42" s="47">
        <v>7</v>
      </c>
    </row>
    <row r="43" spans="1:6">
      <c r="A43" s="47">
        <v>19</v>
      </c>
      <c r="B43" s="47">
        <v>11.448005927220811</v>
      </c>
      <c r="C43" s="47">
        <v>-1.4480059272208106</v>
      </c>
      <c r="E43" s="47">
        <v>8.6046511627906987</v>
      </c>
      <c r="F43" s="47">
        <v>7</v>
      </c>
    </row>
    <row r="44" spans="1:6">
      <c r="A44" s="47">
        <v>20</v>
      </c>
      <c r="B44" s="47">
        <v>11.412150712515908</v>
      </c>
      <c r="C44" s="47">
        <v>4.5878492874840919</v>
      </c>
      <c r="E44" s="47">
        <v>9.0697674418604652</v>
      </c>
      <c r="F44" s="47">
        <v>7</v>
      </c>
    </row>
    <row r="45" spans="1:6">
      <c r="A45" s="47">
        <v>21</v>
      </c>
      <c r="B45" s="47">
        <v>11.412150712515908</v>
      </c>
      <c r="C45" s="47">
        <v>-2.4121507125159081</v>
      </c>
      <c r="E45" s="47">
        <v>9.5348837209302335</v>
      </c>
      <c r="F45" s="47">
        <v>7</v>
      </c>
    </row>
    <row r="46" spans="1:6">
      <c r="A46" s="47">
        <v>22</v>
      </c>
      <c r="B46" s="47">
        <v>11.448005927220811</v>
      </c>
      <c r="C46" s="47">
        <v>1.5519940727791894</v>
      </c>
      <c r="E46" s="47">
        <v>10</v>
      </c>
      <c r="F46" s="47">
        <v>7</v>
      </c>
    </row>
    <row r="47" spans="1:6">
      <c r="A47" s="47">
        <v>23</v>
      </c>
      <c r="B47" s="47">
        <v>11.376295497811006</v>
      </c>
      <c r="C47" s="47">
        <v>11.623704502188994</v>
      </c>
      <c r="E47" s="47">
        <v>10.465116279069768</v>
      </c>
      <c r="F47" s="47">
        <v>7</v>
      </c>
    </row>
    <row r="48" spans="1:6">
      <c r="A48" s="47">
        <v>24</v>
      </c>
      <c r="B48" s="47">
        <v>11.412150712515908</v>
      </c>
      <c r="C48" s="47">
        <v>-0.41215071251590807</v>
      </c>
      <c r="E48" s="47">
        <v>10.930232558139535</v>
      </c>
      <c r="F48" s="47">
        <v>7</v>
      </c>
    </row>
    <row r="49" spans="1:6">
      <c r="A49" s="47">
        <v>25</v>
      </c>
      <c r="B49" s="47">
        <v>11.519716356630616</v>
      </c>
      <c r="C49" s="47">
        <v>4.4802836433693844</v>
      </c>
      <c r="E49" s="47">
        <v>11.395348837209303</v>
      </c>
      <c r="F49" s="47">
        <v>7</v>
      </c>
    </row>
    <row r="50" spans="1:6">
      <c r="A50" s="47">
        <v>26</v>
      </c>
      <c r="B50" s="47">
        <v>11.412150712515908</v>
      </c>
      <c r="C50" s="47">
        <v>10.587849287484092</v>
      </c>
      <c r="E50" s="47">
        <v>11.86046511627907</v>
      </c>
      <c r="F50" s="47">
        <v>7</v>
      </c>
    </row>
    <row r="51" spans="1:6">
      <c r="A51" s="47">
        <v>27</v>
      </c>
      <c r="B51" s="47">
        <v>11.412150712515908</v>
      </c>
      <c r="C51" s="47">
        <v>3.5878492874840919</v>
      </c>
      <c r="E51" s="47">
        <v>12.325581395348838</v>
      </c>
      <c r="F51" s="47">
        <v>7</v>
      </c>
    </row>
    <row r="52" spans="1:6">
      <c r="A52" s="47">
        <v>28</v>
      </c>
      <c r="B52" s="47">
        <v>11.448005927220811</v>
      </c>
      <c r="C52" s="47">
        <v>10.551994072779189</v>
      </c>
      <c r="E52" s="47">
        <v>12.790697674418604</v>
      </c>
      <c r="F52" s="47">
        <v>7</v>
      </c>
    </row>
    <row r="53" spans="1:6">
      <c r="A53" s="47">
        <v>29</v>
      </c>
      <c r="B53" s="47">
        <v>11.412150712515908</v>
      </c>
      <c r="C53" s="47">
        <v>0.58784928748409193</v>
      </c>
      <c r="E53" s="47">
        <v>13.255813953488373</v>
      </c>
      <c r="F53" s="47">
        <v>7</v>
      </c>
    </row>
    <row r="54" spans="1:6">
      <c r="A54" s="47">
        <v>30</v>
      </c>
      <c r="B54" s="47">
        <v>11.483861141925713</v>
      </c>
      <c r="C54" s="47">
        <v>3.5161388580742869</v>
      </c>
      <c r="E54" s="47">
        <v>13.720930232558139</v>
      </c>
      <c r="F54" s="47">
        <v>7</v>
      </c>
    </row>
    <row r="55" spans="1:6">
      <c r="A55" s="47">
        <v>31</v>
      </c>
      <c r="B55" s="47">
        <v>11.376295497811006</v>
      </c>
      <c r="C55" s="47">
        <v>3.6237045021889944</v>
      </c>
      <c r="E55" s="47">
        <v>14.186046511627907</v>
      </c>
      <c r="F55" s="47">
        <v>7</v>
      </c>
    </row>
    <row r="56" spans="1:6">
      <c r="A56" s="47">
        <v>32</v>
      </c>
      <c r="B56" s="47">
        <v>11.448005927220811</v>
      </c>
      <c r="C56" s="47">
        <v>0.55199407277918944</v>
      </c>
      <c r="E56" s="47">
        <v>14.651162790697674</v>
      </c>
      <c r="F56" s="47">
        <v>7</v>
      </c>
    </row>
    <row r="57" spans="1:6">
      <c r="A57" s="47">
        <v>33</v>
      </c>
      <c r="B57" s="47">
        <v>11.322512675753652</v>
      </c>
      <c r="C57" s="47">
        <v>10.677487324246348</v>
      </c>
      <c r="E57" s="47">
        <v>15.116279069767442</v>
      </c>
      <c r="F57" s="47">
        <v>7</v>
      </c>
    </row>
    <row r="58" spans="1:6">
      <c r="A58" s="47">
        <v>34</v>
      </c>
      <c r="B58" s="47">
        <v>11.376295497811006</v>
      </c>
      <c r="C58" s="47">
        <v>-0.37629549781100557</v>
      </c>
      <c r="E58" s="47">
        <v>15.58139534883721</v>
      </c>
      <c r="F58" s="47">
        <v>7</v>
      </c>
    </row>
    <row r="59" spans="1:6">
      <c r="A59" s="47">
        <v>35</v>
      </c>
      <c r="B59" s="47">
        <v>11.448005927220811</v>
      </c>
      <c r="C59" s="47">
        <v>0.55199407277918944</v>
      </c>
      <c r="E59" s="47">
        <v>16.046511627906977</v>
      </c>
      <c r="F59" s="47">
        <v>7</v>
      </c>
    </row>
    <row r="60" spans="1:6">
      <c r="A60" s="47">
        <v>36</v>
      </c>
      <c r="B60" s="47">
        <v>11.448005927220811</v>
      </c>
      <c r="C60" s="47">
        <v>4.5519940727791894</v>
      </c>
      <c r="E60" s="47">
        <v>16.511627906976745</v>
      </c>
      <c r="F60" s="47">
        <v>7</v>
      </c>
    </row>
    <row r="61" spans="1:6">
      <c r="A61" s="47">
        <v>37</v>
      </c>
      <c r="B61" s="47">
        <v>11.448005927220811</v>
      </c>
      <c r="C61" s="47">
        <v>-1.4480059272208106</v>
      </c>
      <c r="E61" s="47">
        <v>16.976744186046513</v>
      </c>
      <c r="F61" s="47">
        <v>7</v>
      </c>
    </row>
    <row r="62" spans="1:6">
      <c r="A62" s="47">
        <v>38</v>
      </c>
      <c r="B62" s="47">
        <v>11.448005927220811</v>
      </c>
      <c r="C62" s="47">
        <v>1.5519940727791894</v>
      </c>
      <c r="E62" s="47">
        <v>17.441860465116278</v>
      </c>
      <c r="F62" s="47">
        <v>8</v>
      </c>
    </row>
    <row r="63" spans="1:6">
      <c r="A63" s="47">
        <v>39</v>
      </c>
      <c r="B63" s="47">
        <v>11.412150712515908</v>
      </c>
      <c r="C63" s="47">
        <v>-3.4121507125159081</v>
      </c>
      <c r="E63" s="47">
        <v>17.906976744186046</v>
      </c>
      <c r="F63" s="47">
        <v>8</v>
      </c>
    </row>
    <row r="64" spans="1:6">
      <c r="A64" s="47">
        <v>40</v>
      </c>
      <c r="B64" s="47">
        <v>11.448005927220811</v>
      </c>
      <c r="C64" s="47">
        <v>1.5519940727791894</v>
      </c>
      <c r="E64" s="47">
        <v>18.372093023255815</v>
      </c>
      <c r="F64" s="47">
        <v>8</v>
      </c>
    </row>
    <row r="65" spans="1:6">
      <c r="A65" s="47">
        <v>41</v>
      </c>
      <c r="B65" s="47">
        <v>11.412150712515908</v>
      </c>
      <c r="C65" s="47">
        <v>0.58784928748409193</v>
      </c>
      <c r="E65" s="47">
        <v>18.837209302325583</v>
      </c>
      <c r="F65" s="47">
        <v>8</v>
      </c>
    </row>
    <row r="66" spans="1:6">
      <c r="A66" s="47">
        <v>42</v>
      </c>
      <c r="B66" s="47">
        <v>11.412150712515908</v>
      </c>
      <c r="C66" s="47">
        <v>2.5878492874840919</v>
      </c>
      <c r="E66" s="47">
        <v>19.302325581395348</v>
      </c>
      <c r="F66" s="47">
        <v>8</v>
      </c>
    </row>
    <row r="67" spans="1:6">
      <c r="A67" s="47">
        <v>43</v>
      </c>
      <c r="B67" s="47">
        <v>11.318927154283161</v>
      </c>
      <c r="C67" s="47">
        <v>-0.31892715428316087</v>
      </c>
      <c r="E67" s="47">
        <v>19.767441860465116</v>
      </c>
      <c r="F67" s="47">
        <v>8</v>
      </c>
    </row>
    <row r="68" spans="1:6">
      <c r="A68" s="47">
        <v>44</v>
      </c>
      <c r="B68" s="47">
        <v>11.412150712515908</v>
      </c>
      <c r="C68" s="47">
        <v>-0.41215071251590807</v>
      </c>
      <c r="E68" s="47">
        <v>20.232558139534884</v>
      </c>
      <c r="F68" s="47">
        <v>8</v>
      </c>
    </row>
    <row r="69" spans="1:6">
      <c r="A69" s="47">
        <v>45</v>
      </c>
      <c r="B69" s="47">
        <v>11.448005927220811</v>
      </c>
      <c r="C69" s="47">
        <v>-3.4480059272208106</v>
      </c>
      <c r="E69" s="47">
        <v>20.697674418604652</v>
      </c>
      <c r="F69" s="47">
        <v>8</v>
      </c>
    </row>
    <row r="70" spans="1:6">
      <c r="A70" s="47">
        <v>46</v>
      </c>
      <c r="B70" s="47">
        <v>11.483861141925713</v>
      </c>
      <c r="C70" s="47">
        <v>-2.4838611419257131</v>
      </c>
      <c r="E70" s="47">
        <v>21.162790697674417</v>
      </c>
      <c r="F70" s="47">
        <v>8</v>
      </c>
    </row>
    <row r="71" spans="1:6">
      <c r="A71" s="47">
        <v>47</v>
      </c>
      <c r="B71" s="47">
        <v>11.448005927220811</v>
      </c>
      <c r="C71" s="47">
        <v>-3.4480059272208106</v>
      </c>
      <c r="E71" s="47">
        <v>21.627906976744185</v>
      </c>
      <c r="F71" s="47">
        <v>8</v>
      </c>
    </row>
    <row r="72" spans="1:6">
      <c r="A72" s="47">
        <v>48</v>
      </c>
      <c r="B72" s="47">
        <v>11.412150712515908</v>
      </c>
      <c r="C72" s="47">
        <v>3.5878492874840919</v>
      </c>
      <c r="E72" s="47">
        <v>22.093023255813954</v>
      </c>
      <c r="F72" s="47">
        <v>8</v>
      </c>
    </row>
    <row r="73" spans="1:6">
      <c r="A73" s="47">
        <v>49</v>
      </c>
      <c r="B73" s="47">
        <v>11.483861141925713</v>
      </c>
      <c r="C73" s="47">
        <v>-3.4838611419257131</v>
      </c>
      <c r="E73" s="47">
        <v>22.558139534883722</v>
      </c>
      <c r="F73" s="47">
        <v>8</v>
      </c>
    </row>
    <row r="74" spans="1:6">
      <c r="A74" s="47">
        <v>50</v>
      </c>
      <c r="B74" s="47">
        <v>11.448005927220811</v>
      </c>
      <c r="C74" s="47">
        <v>2.5519940727791894</v>
      </c>
      <c r="E74" s="47">
        <v>23.02325581395349</v>
      </c>
      <c r="F74" s="47">
        <v>8</v>
      </c>
    </row>
    <row r="75" spans="1:6">
      <c r="A75" s="47">
        <v>51</v>
      </c>
      <c r="B75" s="47">
        <v>11.412150712515908</v>
      </c>
      <c r="C75" s="47">
        <v>-2.4121507125159081</v>
      </c>
      <c r="E75" s="47">
        <v>23.488372093023255</v>
      </c>
      <c r="F75" s="47">
        <v>8</v>
      </c>
    </row>
    <row r="76" spans="1:6">
      <c r="A76" s="47">
        <v>52</v>
      </c>
      <c r="B76" s="47">
        <v>11.412150712515908</v>
      </c>
      <c r="C76" s="47">
        <v>-2.4121507125159081</v>
      </c>
      <c r="E76" s="47">
        <v>23.953488372093023</v>
      </c>
      <c r="F76" s="47">
        <v>8</v>
      </c>
    </row>
    <row r="77" spans="1:6">
      <c r="A77" s="47">
        <v>53</v>
      </c>
      <c r="B77" s="47">
        <v>11.448005927220811</v>
      </c>
      <c r="C77" s="47">
        <v>-2.4480059272208106</v>
      </c>
      <c r="E77" s="47">
        <v>24.418604651162791</v>
      </c>
      <c r="F77" s="47">
        <v>8</v>
      </c>
    </row>
    <row r="78" spans="1:6">
      <c r="A78" s="47">
        <v>54</v>
      </c>
      <c r="B78" s="47">
        <v>11.412150712515908</v>
      </c>
      <c r="C78" s="47">
        <v>-2.4121507125159081</v>
      </c>
      <c r="E78" s="47">
        <v>24.88372093023256</v>
      </c>
      <c r="F78" s="47">
        <v>8</v>
      </c>
    </row>
    <row r="79" spans="1:6">
      <c r="A79" s="47">
        <v>55</v>
      </c>
      <c r="B79" s="47">
        <v>11.483861141925713</v>
      </c>
      <c r="C79" s="47">
        <v>-4.4838611419257131</v>
      </c>
      <c r="E79" s="47">
        <v>25.348837209302324</v>
      </c>
      <c r="F79" s="47">
        <v>8</v>
      </c>
    </row>
    <row r="80" spans="1:6">
      <c r="A80" s="47">
        <v>56</v>
      </c>
      <c r="B80" s="47">
        <v>11.365538933399534</v>
      </c>
      <c r="C80" s="47">
        <v>1.6344610666004655</v>
      </c>
      <c r="E80" s="47">
        <v>25.813953488372093</v>
      </c>
      <c r="F80" s="47">
        <v>8</v>
      </c>
    </row>
    <row r="81" spans="1:6">
      <c r="A81" s="47">
        <v>57</v>
      </c>
      <c r="B81" s="47">
        <v>11.340440283106103</v>
      </c>
      <c r="C81" s="47">
        <v>-5.3404402831061031</v>
      </c>
      <c r="E81" s="47">
        <v>26.279069767441861</v>
      </c>
      <c r="F81" s="47">
        <v>8</v>
      </c>
    </row>
    <row r="82" spans="1:6">
      <c r="A82" s="47">
        <v>58</v>
      </c>
      <c r="B82" s="47">
        <v>11.376295497811006</v>
      </c>
      <c r="C82" s="47">
        <v>-2.3762954978110056</v>
      </c>
      <c r="E82" s="47">
        <v>26.744186046511629</v>
      </c>
      <c r="F82" s="47">
        <v>8</v>
      </c>
    </row>
    <row r="83" spans="1:6">
      <c r="A83" s="47">
        <v>59</v>
      </c>
      <c r="B83" s="47">
        <v>11.448005927220811</v>
      </c>
      <c r="C83" s="47">
        <v>-4.4480059272208106</v>
      </c>
      <c r="E83" s="47">
        <v>27.209302325581394</v>
      </c>
      <c r="F83" s="47">
        <v>8</v>
      </c>
    </row>
    <row r="84" spans="1:6">
      <c r="A84" s="47">
        <v>60</v>
      </c>
      <c r="B84" s="47">
        <v>11.43366384133885</v>
      </c>
      <c r="C84" s="47">
        <v>-1.4336638413388503</v>
      </c>
      <c r="E84" s="47">
        <v>27.674418604651162</v>
      </c>
      <c r="F84" s="47">
        <v>8</v>
      </c>
    </row>
    <row r="85" spans="1:6">
      <c r="A85" s="47">
        <v>61</v>
      </c>
      <c r="B85" s="47">
        <v>11.376295497811006</v>
      </c>
      <c r="C85" s="47">
        <v>-2.3762954978110056</v>
      </c>
      <c r="E85" s="47">
        <v>28.13953488372093</v>
      </c>
      <c r="F85" s="47">
        <v>8</v>
      </c>
    </row>
    <row r="86" spans="1:6">
      <c r="A86" s="47">
        <v>62</v>
      </c>
      <c r="B86" s="47">
        <v>11.412150712515908</v>
      </c>
      <c r="C86" s="47">
        <v>-2.4121507125159081</v>
      </c>
      <c r="E86" s="47">
        <v>28.604651162790699</v>
      </c>
      <c r="F86" s="47">
        <v>8</v>
      </c>
    </row>
    <row r="87" spans="1:6">
      <c r="A87" s="47">
        <v>63</v>
      </c>
      <c r="B87" s="47">
        <v>11.412150712515908</v>
      </c>
      <c r="C87" s="47">
        <v>-4.4121507125159081</v>
      </c>
      <c r="E87" s="47">
        <v>29.069767441860463</v>
      </c>
      <c r="F87" s="47">
        <v>8</v>
      </c>
    </row>
    <row r="88" spans="1:6">
      <c r="A88" s="47">
        <v>64</v>
      </c>
      <c r="B88" s="47">
        <v>11.448005927220811</v>
      </c>
      <c r="C88" s="47">
        <v>-3.4480059272208106</v>
      </c>
      <c r="E88" s="47">
        <v>29.534883720930232</v>
      </c>
      <c r="F88" s="47">
        <v>8</v>
      </c>
    </row>
    <row r="89" spans="1:6">
      <c r="A89" s="47">
        <v>65</v>
      </c>
      <c r="B89" s="47">
        <v>11.412150712515908</v>
      </c>
      <c r="C89" s="47">
        <v>-5.4121507125159081</v>
      </c>
      <c r="E89" s="47">
        <v>30</v>
      </c>
      <c r="F89" s="47">
        <v>8</v>
      </c>
    </row>
    <row r="90" spans="1:6">
      <c r="A90" s="47">
        <v>66</v>
      </c>
      <c r="B90" s="47">
        <v>11.448005927220811</v>
      </c>
      <c r="C90" s="47">
        <v>-2.4480059272208106</v>
      </c>
      <c r="E90" s="47">
        <v>30.465116279069768</v>
      </c>
      <c r="F90" s="47">
        <v>9</v>
      </c>
    </row>
    <row r="91" spans="1:6">
      <c r="A91" s="47">
        <v>67</v>
      </c>
      <c r="B91" s="47">
        <v>11.361953411929045</v>
      </c>
      <c r="C91" s="47">
        <v>-5.3619534119290453</v>
      </c>
      <c r="E91" s="47">
        <v>30.930232558139537</v>
      </c>
      <c r="F91" s="47">
        <v>9</v>
      </c>
    </row>
    <row r="92" spans="1:6">
      <c r="A92" s="47">
        <v>68</v>
      </c>
      <c r="B92" s="47">
        <v>11.376295497811006</v>
      </c>
      <c r="C92" s="47">
        <v>-4.3762954978110056</v>
      </c>
      <c r="E92" s="47">
        <v>31.395348837209301</v>
      </c>
      <c r="F92" s="47">
        <v>9</v>
      </c>
    </row>
    <row r="93" spans="1:6">
      <c r="A93" s="47">
        <v>69</v>
      </c>
      <c r="B93" s="47">
        <v>11.448005927220811</v>
      </c>
      <c r="C93" s="47">
        <v>-4.4480059272208106</v>
      </c>
      <c r="E93" s="47">
        <v>31.86046511627907</v>
      </c>
      <c r="F93" s="47">
        <v>9</v>
      </c>
    </row>
    <row r="94" spans="1:6">
      <c r="A94" s="47">
        <v>70</v>
      </c>
      <c r="B94" s="47">
        <v>11.448005927220811</v>
      </c>
      <c r="C94" s="47">
        <v>-4.4480059272208106</v>
      </c>
      <c r="E94" s="47">
        <v>32.325581395348834</v>
      </c>
      <c r="F94" s="47">
        <v>9</v>
      </c>
    </row>
    <row r="95" spans="1:6">
      <c r="A95" s="47">
        <v>71</v>
      </c>
      <c r="B95" s="47">
        <v>11.43366384133885</v>
      </c>
      <c r="C95" s="47">
        <v>-1.4336638413388503</v>
      </c>
      <c r="E95" s="47">
        <v>32.790697674418603</v>
      </c>
      <c r="F95" s="47">
        <v>9</v>
      </c>
    </row>
    <row r="96" spans="1:6">
      <c r="A96" s="47">
        <v>72</v>
      </c>
      <c r="B96" s="47">
        <v>11.376295497811006</v>
      </c>
      <c r="C96" s="47">
        <v>-2.3762954978110056</v>
      </c>
      <c r="E96" s="47">
        <v>33.255813953488371</v>
      </c>
      <c r="F96" s="47">
        <v>9</v>
      </c>
    </row>
    <row r="97" spans="1:6">
      <c r="A97" s="47">
        <v>73</v>
      </c>
      <c r="B97" s="47">
        <v>11.412150712515908</v>
      </c>
      <c r="C97" s="47">
        <v>-4.4121507125159081</v>
      </c>
      <c r="E97" s="47">
        <v>33.720930232558139</v>
      </c>
      <c r="F97" s="47">
        <v>9</v>
      </c>
    </row>
    <row r="98" spans="1:6">
      <c r="A98" s="47">
        <v>74</v>
      </c>
      <c r="B98" s="47">
        <v>11.448005927220811</v>
      </c>
      <c r="C98" s="47">
        <v>-3.4480059272208106</v>
      </c>
      <c r="E98" s="47">
        <v>34.1860465116279</v>
      </c>
      <c r="F98" s="47">
        <v>9</v>
      </c>
    </row>
    <row r="99" spans="1:6">
      <c r="A99" s="47">
        <v>75</v>
      </c>
      <c r="B99" s="47">
        <v>11.448005927220811</v>
      </c>
      <c r="C99" s="47">
        <v>-2.4480059272208106</v>
      </c>
      <c r="E99" s="47">
        <v>34.651162790697668</v>
      </c>
      <c r="F99" s="47">
        <v>9</v>
      </c>
    </row>
    <row r="100" spans="1:6">
      <c r="A100" s="47">
        <v>76</v>
      </c>
      <c r="B100" s="47">
        <v>11.361953411929045</v>
      </c>
      <c r="C100" s="47">
        <v>-5.3619534119290453</v>
      </c>
      <c r="E100" s="47">
        <v>35.116279069767437</v>
      </c>
      <c r="F100" s="47">
        <v>9</v>
      </c>
    </row>
    <row r="101" spans="1:6">
      <c r="A101" s="47">
        <v>77</v>
      </c>
      <c r="B101" s="47">
        <v>11.376295497811006</v>
      </c>
      <c r="C101" s="47">
        <v>-4.3762954978110056</v>
      </c>
      <c r="E101" s="47">
        <v>35.581395348837205</v>
      </c>
      <c r="F101" s="47">
        <v>9</v>
      </c>
    </row>
    <row r="102" spans="1:6">
      <c r="A102" s="47">
        <v>78</v>
      </c>
      <c r="B102" s="47">
        <v>11.448005927220811</v>
      </c>
      <c r="C102" s="47">
        <v>-4.4480059272208106</v>
      </c>
      <c r="E102" s="47">
        <v>36.046511627906973</v>
      </c>
      <c r="F102" s="47">
        <v>9</v>
      </c>
    </row>
    <row r="103" spans="1:6">
      <c r="A103" s="47">
        <v>79</v>
      </c>
      <c r="B103" s="47">
        <v>11.412150712515908</v>
      </c>
      <c r="C103" s="47">
        <v>0.58784928748409193</v>
      </c>
      <c r="E103" s="47">
        <v>36.511627906976742</v>
      </c>
      <c r="F103" s="47">
        <v>9</v>
      </c>
    </row>
    <row r="104" spans="1:6">
      <c r="A104" s="47">
        <v>80</v>
      </c>
      <c r="B104" s="47">
        <v>11.448005927220811</v>
      </c>
      <c r="C104" s="47">
        <v>-1.4480059272208106</v>
      </c>
      <c r="E104" s="47">
        <v>36.97674418604651</v>
      </c>
      <c r="F104" s="47">
        <v>9</v>
      </c>
    </row>
    <row r="105" spans="1:6">
      <c r="A105" s="47">
        <v>81</v>
      </c>
      <c r="B105" s="47">
        <v>11.404979669574928</v>
      </c>
      <c r="C105" s="47">
        <v>7.5950203304250721</v>
      </c>
      <c r="E105" s="47">
        <v>37.441860465116278</v>
      </c>
      <c r="F105" s="47">
        <v>9</v>
      </c>
    </row>
    <row r="106" spans="1:6">
      <c r="A106" s="47">
        <v>82</v>
      </c>
      <c r="B106" s="47">
        <v>11.376295497811006</v>
      </c>
      <c r="C106" s="47">
        <v>11.623704502188994</v>
      </c>
      <c r="E106" s="47">
        <v>37.906976744186046</v>
      </c>
      <c r="F106" s="47">
        <v>9</v>
      </c>
    </row>
    <row r="107" spans="1:6">
      <c r="A107" s="47">
        <v>83</v>
      </c>
      <c r="B107" s="47">
        <v>11.412150712515908</v>
      </c>
      <c r="C107" s="47">
        <v>1.5878492874840919</v>
      </c>
      <c r="E107" s="47">
        <v>38.372093023255808</v>
      </c>
      <c r="F107" s="47">
        <v>9</v>
      </c>
    </row>
    <row r="108" spans="1:6">
      <c r="A108" s="47">
        <v>84</v>
      </c>
      <c r="B108" s="47">
        <v>11.412150712515908</v>
      </c>
      <c r="C108" s="47">
        <v>3.5878492874840919</v>
      </c>
      <c r="E108" s="47">
        <v>38.837209302325576</v>
      </c>
      <c r="F108" s="47">
        <v>9</v>
      </c>
    </row>
    <row r="109" spans="1:6">
      <c r="A109" s="47">
        <v>85</v>
      </c>
      <c r="B109" s="47">
        <v>11.412150712515908</v>
      </c>
      <c r="C109" s="47">
        <v>0.58784928748409193</v>
      </c>
      <c r="E109" s="47">
        <v>39.302325581395344</v>
      </c>
      <c r="F109" s="47">
        <v>9</v>
      </c>
    </row>
    <row r="110" spans="1:6">
      <c r="A110" s="47">
        <v>86</v>
      </c>
      <c r="B110" s="47">
        <v>11.30099954693071</v>
      </c>
      <c r="C110" s="47">
        <v>7.6990004530692904</v>
      </c>
      <c r="E110" s="47">
        <v>39.767441860465112</v>
      </c>
      <c r="F110" s="47">
        <v>9</v>
      </c>
    </row>
    <row r="111" spans="1:6">
      <c r="A111" s="47">
        <v>87</v>
      </c>
      <c r="B111" s="47">
        <v>11.376295497811006</v>
      </c>
      <c r="C111" s="47">
        <v>0.62370450218899443</v>
      </c>
      <c r="E111" s="47">
        <v>40.232558139534881</v>
      </c>
      <c r="F111" s="47">
        <v>9</v>
      </c>
    </row>
    <row r="112" spans="1:6">
      <c r="A112" s="47">
        <v>88</v>
      </c>
      <c r="B112" s="47">
        <v>11.311756111342181</v>
      </c>
      <c r="C112" s="47">
        <v>6.6882438886578193</v>
      </c>
      <c r="E112" s="47">
        <v>40.697674418604649</v>
      </c>
      <c r="F112" s="47">
        <v>9</v>
      </c>
    </row>
    <row r="113" spans="1:6">
      <c r="A113" s="47">
        <v>89</v>
      </c>
      <c r="B113" s="47">
        <v>11.483861141925713</v>
      </c>
      <c r="C113" s="47">
        <v>-3.4838611419257131</v>
      </c>
      <c r="E113" s="47">
        <v>41.162790697674417</v>
      </c>
      <c r="F113" s="47">
        <v>9</v>
      </c>
    </row>
    <row r="114" spans="1:6">
      <c r="A114" s="47">
        <v>90</v>
      </c>
      <c r="B114" s="47">
        <v>11.412150712515908</v>
      </c>
      <c r="C114" s="47">
        <v>7.5878492874840919</v>
      </c>
      <c r="E114" s="47">
        <v>41.627906976744185</v>
      </c>
      <c r="F114" s="47">
        <v>9</v>
      </c>
    </row>
    <row r="115" spans="1:6">
      <c r="A115" s="47">
        <v>91</v>
      </c>
      <c r="B115" s="47">
        <v>11.412150712515908</v>
      </c>
      <c r="C115" s="47">
        <v>2.5878492874840919</v>
      </c>
      <c r="E115" s="47">
        <v>42.093023255813947</v>
      </c>
      <c r="F115" s="47">
        <v>9</v>
      </c>
    </row>
    <row r="116" spans="1:6">
      <c r="A116" s="47">
        <v>92</v>
      </c>
      <c r="B116" s="47">
        <v>11.361953411929045</v>
      </c>
      <c r="C116" s="47">
        <v>8.6380465880709547</v>
      </c>
      <c r="E116" s="47">
        <v>42.558139534883715</v>
      </c>
      <c r="F116" s="47">
        <v>9</v>
      </c>
    </row>
    <row r="117" spans="1:6">
      <c r="A117" s="47">
        <v>93</v>
      </c>
      <c r="B117" s="47">
        <v>11.555571571335518</v>
      </c>
      <c r="C117" s="47">
        <v>-2.555571571335518</v>
      </c>
      <c r="E117" s="47">
        <v>43.023255813953483</v>
      </c>
      <c r="F117" s="47">
        <v>9</v>
      </c>
    </row>
    <row r="118" spans="1:6">
      <c r="A118" s="47">
        <v>94</v>
      </c>
      <c r="B118" s="47">
        <v>11.390637583692968</v>
      </c>
      <c r="C118" s="47">
        <v>2.6093624163070324</v>
      </c>
      <c r="E118" s="47">
        <v>43.488372093023251</v>
      </c>
      <c r="F118" s="47">
        <v>9</v>
      </c>
    </row>
    <row r="119" spans="1:6">
      <c r="A119" s="47">
        <v>95</v>
      </c>
      <c r="B119" s="47">
        <v>11.376295497811006</v>
      </c>
      <c r="C119" s="47">
        <v>6.6237045021889944</v>
      </c>
      <c r="E119" s="47">
        <v>43.95348837209302</v>
      </c>
      <c r="F119" s="47">
        <v>9</v>
      </c>
    </row>
    <row r="120" spans="1:6">
      <c r="A120" s="47">
        <v>96</v>
      </c>
      <c r="B120" s="47">
        <v>11.376295497811006</v>
      </c>
      <c r="C120" s="47">
        <v>-1.3762954978110056</v>
      </c>
      <c r="E120" s="47">
        <v>44.418604651162788</v>
      </c>
      <c r="F120" s="47">
        <v>9</v>
      </c>
    </row>
    <row r="121" spans="1:6">
      <c r="A121" s="47">
        <v>97</v>
      </c>
      <c r="B121" s="47">
        <v>11.340440283106103</v>
      </c>
      <c r="C121" s="47">
        <v>3.6595597168938969</v>
      </c>
      <c r="E121" s="47">
        <v>44.883720930232556</v>
      </c>
      <c r="F121" s="47">
        <v>9</v>
      </c>
    </row>
    <row r="122" spans="1:6">
      <c r="A122" s="47">
        <v>98</v>
      </c>
      <c r="B122" s="47">
        <v>11.448005927220811</v>
      </c>
      <c r="C122" s="47">
        <v>-0.44800592722081056</v>
      </c>
      <c r="E122" s="47">
        <v>45.348837209302324</v>
      </c>
      <c r="F122" s="47">
        <v>9</v>
      </c>
    </row>
    <row r="123" spans="1:6">
      <c r="A123" s="47">
        <v>99</v>
      </c>
      <c r="B123" s="47">
        <v>11.483861141925713</v>
      </c>
      <c r="C123" s="47">
        <v>-0.48386114192571306</v>
      </c>
      <c r="E123" s="47">
        <v>45.813953488372093</v>
      </c>
      <c r="F123" s="47">
        <v>9</v>
      </c>
    </row>
    <row r="124" spans="1:6">
      <c r="A124" s="47">
        <v>100</v>
      </c>
      <c r="B124" s="47">
        <v>11.412150712515908</v>
      </c>
      <c r="C124" s="47">
        <v>-4.4121507125159081</v>
      </c>
      <c r="E124" s="47">
        <v>46.279069767441854</v>
      </c>
      <c r="F124" s="47">
        <v>9</v>
      </c>
    </row>
    <row r="125" spans="1:6">
      <c r="A125" s="47">
        <v>101</v>
      </c>
      <c r="B125" s="47">
        <v>11.412150712515908</v>
      </c>
      <c r="C125" s="47">
        <v>-5.4121507125159081</v>
      </c>
      <c r="E125" s="47">
        <v>46.744186046511622</v>
      </c>
      <c r="F125" s="47">
        <v>10</v>
      </c>
    </row>
    <row r="126" spans="1:6">
      <c r="A126" s="47">
        <v>102</v>
      </c>
      <c r="B126" s="47">
        <v>11.412150712515908</v>
      </c>
      <c r="C126" s="47">
        <v>-1.4121507125159081</v>
      </c>
      <c r="E126" s="47">
        <v>47.20930232558139</v>
      </c>
      <c r="F126" s="47">
        <v>10</v>
      </c>
    </row>
    <row r="127" spans="1:6">
      <c r="A127" s="47">
        <v>103</v>
      </c>
      <c r="B127" s="47">
        <v>11.412150712515908</v>
      </c>
      <c r="C127" s="47">
        <v>-3.4121507125159081</v>
      </c>
      <c r="E127" s="47">
        <v>47.674418604651159</v>
      </c>
      <c r="F127" s="47">
        <v>10</v>
      </c>
    </row>
    <row r="128" spans="1:6">
      <c r="A128" s="47">
        <v>104</v>
      </c>
      <c r="B128" s="47">
        <v>11.340440283106103</v>
      </c>
      <c r="C128" s="47">
        <v>-2.3404402831061031</v>
      </c>
      <c r="E128" s="47">
        <v>48.139534883720927</v>
      </c>
      <c r="F128" s="47">
        <v>10</v>
      </c>
    </row>
    <row r="129" spans="1:6">
      <c r="A129" s="47">
        <v>105</v>
      </c>
      <c r="B129" s="47">
        <v>11.483861141925713</v>
      </c>
      <c r="C129" s="47">
        <v>-5.4838611419257131</v>
      </c>
      <c r="E129" s="47">
        <v>48.604651162790695</v>
      </c>
      <c r="F129" s="47">
        <v>10</v>
      </c>
    </row>
    <row r="130" spans="1:6">
      <c r="A130" s="47">
        <v>106</v>
      </c>
      <c r="B130" s="47">
        <v>11.419321755456888</v>
      </c>
      <c r="C130" s="47">
        <v>-2.4193217554568882</v>
      </c>
      <c r="E130" s="47">
        <v>49.069767441860463</v>
      </c>
      <c r="F130" s="47">
        <v>10</v>
      </c>
    </row>
    <row r="131" spans="1:6">
      <c r="A131" s="47">
        <v>107</v>
      </c>
      <c r="B131" s="47">
        <v>11.448005927220811</v>
      </c>
      <c r="C131" s="47">
        <v>-4.4480059272208106</v>
      </c>
      <c r="E131" s="47">
        <v>49.534883720930232</v>
      </c>
      <c r="F131" s="47">
        <v>10</v>
      </c>
    </row>
    <row r="132" spans="1:6">
      <c r="A132" s="47">
        <v>108</v>
      </c>
      <c r="B132" s="47">
        <v>11.376295497811006</v>
      </c>
      <c r="C132" s="47">
        <v>0.62370450218899443</v>
      </c>
      <c r="E132" s="47">
        <v>49.999999999999993</v>
      </c>
      <c r="F132" s="47">
        <v>10</v>
      </c>
    </row>
    <row r="133" spans="1:6">
      <c r="A133" s="47">
        <v>109</v>
      </c>
      <c r="B133" s="47">
        <v>11.448005927220811</v>
      </c>
      <c r="C133" s="47">
        <v>-3.4480059272208106</v>
      </c>
      <c r="E133" s="47">
        <v>50.465116279069761</v>
      </c>
      <c r="F133" s="47">
        <v>10</v>
      </c>
    </row>
    <row r="134" spans="1:6">
      <c r="A134" s="47">
        <v>110</v>
      </c>
      <c r="B134" s="47">
        <v>11.412150712515908</v>
      </c>
      <c r="C134" s="47">
        <v>0.58784928748409193</v>
      </c>
      <c r="E134" s="47">
        <v>50.930232558139529</v>
      </c>
      <c r="F134" s="47">
        <v>10</v>
      </c>
    </row>
    <row r="135" spans="1:6">
      <c r="A135" s="47">
        <v>111</v>
      </c>
      <c r="B135" s="47">
        <v>11.340440283106103</v>
      </c>
      <c r="C135" s="47">
        <v>-0.34044028310610308</v>
      </c>
      <c r="E135" s="47">
        <v>51.395348837209298</v>
      </c>
      <c r="F135" s="47">
        <v>10</v>
      </c>
    </row>
    <row r="136" spans="1:6">
      <c r="A136" s="47">
        <v>112</v>
      </c>
      <c r="B136" s="47">
        <v>11.412150712515908</v>
      </c>
      <c r="C136" s="47">
        <v>1.5878492874840919</v>
      </c>
      <c r="E136" s="47">
        <v>51.860465116279066</v>
      </c>
      <c r="F136" s="47">
        <v>10</v>
      </c>
    </row>
    <row r="137" spans="1:6">
      <c r="A137" s="47">
        <v>113</v>
      </c>
      <c r="B137" s="47">
        <v>11.412150712515908</v>
      </c>
      <c r="C137" s="47">
        <v>-4.4121507125159081</v>
      </c>
      <c r="E137" s="47">
        <v>52.325581395348834</v>
      </c>
      <c r="F137" s="47">
        <v>10</v>
      </c>
    </row>
    <row r="138" spans="1:6">
      <c r="A138" s="47">
        <v>114</v>
      </c>
      <c r="B138" s="47">
        <v>11.412150712515908</v>
      </c>
      <c r="C138" s="47">
        <v>-0.41215071251590807</v>
      </c>
      <c r="E138" s="47">
        <v>52.790697674418603</v>
      </c>
      <c r="F138" s="47">
        <v>10</v>
      </c>
    </row>
    <row r="139" spans="1:6">
      <c r="A139" s="47">
        <v>115</v>
      </c>
      <c r="B139" s="47">
        <v>11.412150712515908</v>
      </c>
      <c r="C139" s="47">
        <v>2.5878492874840919</v>
      </c>
      <c r="E139" s="47">
        <v>53.255813953488371</v>
      </c>
      <c r="F139" s="47">
        <v>10</v>
      </c>
    </row>
    <row r="140" spans="1:6">
      <c r="A140" s="47">
        <v>116</v>
      </c>
      <c r="B140" s="47">
        <v>11.351196847517574</v>
      </c>
      <c r="C140" s="47">
        <v>-2.3511968475175742</v>
      </c>
      <c r="E140" s="47">
        <v>53.720930232558139</v>
      </c>
      <c r="F140" s="47">
        <v>10</v>
      </c>
    </row>
    <row r="141" spans="1:6">
      <c r="A141" s="47">
        <v>117</v>
      </c>
      <c r="B141" s="47">
        <v>11.448005927220811</v>
      </c>
      <c r="C141" s="47">
        <v>-1.4480059272208106</v>
      </c>
      <c r="E141" s="47">
        <v>54.1860465116279</v>
      </c>
      <c r="F141" s="47">
        <v>10</v>
      </c>
    </row>
    <row r="142" spans="1:6">
      <c r="A142" s="47">
        <v>118</v>
      </c>
      <c r="B142" s="47">
        <v>11.376295497811006</v>
      </c>
      <c r="C142" s="47">
        <v>-5.3762954978110056</v>
      </c>
      <c r="E142" s="47">
        <v>54.651162790697668</v>
      </c>
      <c r="F142" s="47">
        <v>10</v>
      </c>
    </row>
    <row r="143" spans="1:6">
      <c r="A143" s="47">
        <v>119</v>
      </c>
      <c r="B143" s="47">
        <v>11.448005927220811</v>
      </c>
      <c r="C143" s="47">
        <v>-3.4480059272208106</v>
      </c>
      <c r="E143" s="47">
        <v>55.116279069767437</v>
      </c>
      <c r="F143" s="47">
        <v>10</v>
      </c>
    </row>
    <row r="144" spans="1:6">
      <c r="A144" s="47">
        <v>120</v>
      </c>
      <c r="B144" s="47">
        <v>11.412150712515908</v>
      </c>
      <c r="C144" s="47">
        <v>3.5878492874840919</v>
      </c>
      <c r="E144" s="47">
        <v>55.581395348837205</v>
      </c>
      <c r="F144" s="47">
        <v>10</v>
      </c>
    </row>
    <row r="145" spans="1:6">
      <c r="A145" s="47">
        <v>121</v>
      </c>
      <c r="B145" s="47">
        <v>11.448005927220811</v>
      </c>
      <c r="C145" s="47">
        <v>-2.4480059272208106</v>
      </c>
      <c r="E145" s="47">
        <v>56.046511627906973</v>
      </c>
      <c r="F145" s="47">
        <v>11</v>
      </c>
    </row>
    <row r="146" spans="1:6">
      <c r="A146" s="47">
        <v>122</v>
      </c>
      <c r="B146" s="47">
        <v>11.448005927220811</v>
      </c>
      <c r="C146" s="47">
        <v>-2.4480059272208106</v>
      </c>
      <c r="E146" s="47">
        <v>56.511627906976742</v>
      </c>
      <c r="F146" s="47">
        <v>11</v>
      </c>
    </row>
    <row r="147" spans="1:6">
      <c r="A147" s="47">
        <v>123</v>
      </c>
      <c r="B147" s="47">
        <v>11.627282000745323</v>
      </c>
      <c r="C147" s="47">
        <v>-3.627282000745323</v>
      </c>
      <c r="E147" s="47">
        <v>56.97674418604651</v>
      </c>
      <c r="F147" s="47">
        <v>11</v>
      </c>
    </row>
    <row r="148" spans="1:6">
      <c r="A148" s="47">
        <v>124</v>
      </c>
      <c r="B148" s="47">
        <v>11.365538933399534</v>
      </c>
      <c r="C148" s="47">
        <v>-3.3655389333995345</v>
      </c>
      <c r="E148" s="47">
        <v>57.441860465116278</v>
      </c>
      <c r="F148" s="47">
        <v>11</v>
      </c>
    </row>
    <row r="149" spans="1:6">
      <c r="A149" s="47">
        <v>125</v>
      </c>
      <c r="B149" s="47">
        <v>11.376295497811006</v>
      </c>
      <c r="C149" s="47">
        <v>-2.3762954978110056</v>
      </c>
      <c r="E149" s="47">
        <v>57.906976744186039</v>
      </c>
      <c r="F149" s="47">
        <v>11</v>
      </c>
    </row>
    <row r="150" spans="1:6">
      <c r="A150" s="47">
        <v>126</v>
      </c>
      <c r="B150" s="47">
        <v>11.415736233986399</v>
      </c>
      <c r="C150" s="47">
        <v>-3.415736233986399</v>
      </c>
      <c r="E150" s="47">
        <v>58.372093023255808</v>
      </c>
      <c r="F150" s="47">
        <v>11</v>
      </c>
    </row>
    <row r="151" spans="1:6">
      <c r="A151" s="47">
        <v>127</v>
      </c>
      <c r="B151" s="47">
        <v>11.376295497811006</v>
      </c>
      <c r="C151" s="47">
        <v>-0.37629549781100557</v>
      </c>
      <c r="E151" s="47">
        <v>58.837209302325576</v>
      </c>
      <c r="F151" s="47">
        <v>11</v>
      </c>
    </row>
    <row r="152" spans="1:6">
      <c r="A152" s="47">
        <v>128</v>
      </c>
      <c r="B152" s="47">
        <v>11.340440283106103</v>
      </c>
      <c r="C152" s="47">
        <v>-1.3404402831061031</v>
      </c>
      <c r="E152" s="47">
        <v>59.302325581395344</v>
      </c>
      <c r="F152" s="47">
        <v>11</v>
      </c>
    </row>
    <row r="153" spans="1:6">
      <c r="A153" s="47">
        <v>129</v>
      </c>
      <c r="B153" s="47">
        <v>11.448005927220811</v>
      </c>
      <c r="C153" s="47">
        <v>-4.4480059272208106</v>
      </c>
      <c r="E153" s="47">
        <v>59.767441860465112</v>
      </c>
      <c r="F153" s="47">
        <v>11</v>
      </c>
    </row>
    <row r="154" spans="1:6">
      <c r="A154" s="47">
        <v>130</v>
      </c>
      <c r="B154" s="47">
        <v>11.340440283106103</v>
      </c>
      <c r="C154" s="47">
        <v>-1.3404402831061031</v>
      </c>
      <c r="E154" s="47">
        <v>60.232558139534881</v>
      </c>
      <c r="F154" s="47">
        <v>11</v>
      </c>
    </row>
    <row r="155" spans="1:6">
      <c r="A155" s="47">
        <v>131</v>
      </c>
      <c r="B155" s="47">
        <v>11.376295497811006</v>
      </c>
      <c r="C155" s="47">
        <v>-4.3762954978110056</v>
      </c>
      <c r="E155" s="47">
        <v>60.697674418604649</v>
      </c>
      <c r="F155" s="47">
        <v>11</v>
      </c>
    </row>
    <row r="156" spans="1:6">
      <c r="A156" s="47">
        <v>132</v>
      </c>
      <c r="B156" s="47">
        <v>11.422907276927379</v>
      </c>
      <c r="C156" s="47">
        <v>-4.4229072769273792</v>
      </c>
      <c r="E156" s="47">
        <v>61.162790697674417</v>
      </c>
      <c r="F156" s="47">
        <v>11</v>
      </c>
    </row>
    <row r="157" spans="1:6">
      <c r="A157" s="47">
        <v>133</v>
      </c>
      <c r="B157" s="47">
        <v>11.412150712515908</v>
      </c>
      <c r="C157" s="47">
        <v>-4.4121507125159081</v>
      </c>
      <c r="E157" s="47">
        <v>61.627906976744185</v>
      </c>
      <c r="F157" s="47">
        <v>11</v>
      </c>
    </row>
    <row r="158" spans="1:6">
      <c r="A158" s="47">
        <v>134</v>
      </c>
      <c r="B158" s="47">
        <v>11.448005927220811</v>
      </c>
      <c r="C158" s="47">
        <v>1.5519940727791894</v>
      </c>
      <c r="E158" s="47">
        <v>62.093023255813947</v>
      </c>
      <c r="F158" s="47">
        <v>11</v>
      </c>
    </row>
    <row r="159" spans="1:6">
      <c r="A159" s="47">
        <v>135</v>
      </c>
      <c r="B159" s="47">
        <v>11.340440283106103</v>
      </c>
      <c r="C159" s="47">
        <v>0.65955971689389692</v>
      </c>
      <c r="E159" s="47">
        <v>62.558139534883715</v>
      </c>
      <c r="F159" s="47">
        <v>11</v>
      </c>
    </row>
    <row r="160" spans="1:6">
      <c r="A160" s="47">
        <v>136</v>
      </c>
      <c r="B160" s="47">
        <v>11.376295497811006</v>
      </c>
      <c r="C160" s="47">
        <v>-2.3762954978110056</v>
      </c>
      <c r="E160" s="47">
        <v>63.023255813953483</v>
      </c>
      <c r="F160" s="47">
        <v>11</v>
      </c>
    </row>
    <row r="161" spans="1:6">
      <c r="A161" s="47">
        <v>137</v>
      </c>
      <c r="B161" s="47">
        <v>11.487446663396204</v>
      </c>
      <c r="C161" s="47">
        <v>-5.487446663396204</v>
      </c>
      <c r="E161" s="47">
        <v>63.488372093023251</v>
      </c>
      <c r="F161" s="47">
        <v>11</v>
      </c>
    </row>
    <row r="162" spans="1:6">
      <c r="A162" s="47">
        <v>138</v>
      </c>
      <c r="B162" s="47">
        <v>11.448005927220811</v>
      </c>
      <c r="C162" s="47">
        <v>-3.4480059272208106</v>
      </c>
      <c r="E162" s="47">
        <v>63.95348837209302</v>
      </c>
      <c r="F162" s="47">
        <v>11</v>
      </c>
    </row>
    <row r="163" spans="1:6">
      <c r="A163" s="47">
        <v>139</v>
      </c>
      <c r="B163" s="47">
        <v>11.383466540751986</v>
      </c>
      <c r="C163" s="47">
        <v>-4.3834665407519857</v>
      </c>
      <c r="E163" s="47">
        <v>64.418604651162795</v>
      </c>
      <c r="F163" s="47">
        <v>12</v>
      </c>
    </row>
    <row r="164" spans="1:6">
      <c r="A164" s="47">
        <v>140</v>
      </c>
      <c r="B164" s="47">
        <v>11.340440283106103</v>
      </c>
      <c r="C164" s="47">
        <v>0.65955971689389692</v>
      </c>
      <c r="E164" s="47">
        <v>64.883720930232556</v>
      </c>
      <c r="F164" s="47">
        <v>12</v>
      </c>
    </row>
    <row r="165" spans="1:6">
      <c r="A165" s="47">
        <v>141</v>
      </c>
      <c r="B165" s="47">
        <v>11.448005927220811</v>
      </c>
      <c r="C165" s="47">
        <v>-4.4480059272208106</v>
      </c>
      <c r="E165" s="47">
        <v>65.348837209302332</v>
      </c>
      <c r="F165" s="47">
        <v>12</v>
      </c>
    </row>
    <row r="166" spans="1:6">
      <c r="A166" s="47">
        <v>142</v>
      </c>
      <c r="B166" s="47">
        <v>11.340440283106103</v>
      </c>
      <c r="C166" s="47">
        <v>0.65955971689389692</v>
      </c>
      <c r="E166" s="47">
        <v>65.813953488372093</v>
      </c>
      <c r="F166" s="47">
        <v>12</v>
      </c>
    </row>
    <row r="167" spans="1:6">
      <c r="A167" s="47">
        <v>143</v>
      </c>
      <c r="B167" s="47">
        <v>11.408565191045419</v>
      </c>
      <c r="C167" s="47">
        <v>-3.4085651910454189</v>
      </c>
      <c r="E167" s="47">
        <v>66.279069767441868</v>
      </c>
      <c r="F167" s="47">
        <v>12</v>
      </c>
    </row>
    <row r="168" spans="1:6">
      <c r="A168" s="47">
        <v>144</v>
      </c>
      <c r="B168" s="47">
        <v>11.412150712515908</v>
      </c>
      <c r="C168" s="47">
        <v>-3.4121507125159081</v>
      </c>
      <c r="E168" s="47">
        <v>66.744186046511629</v>
      </c>
      <c r="F168" s="47">
        <v>12</v>
      </c>
    </row>
    <row r="169" spans="1:6">
      <c r="A169" s="47">
        <v>145</v>
      </c>
      <c r="B169" s="47">
        <v>11.412150712515908</v>
      </c>
      <c r="C169" s="47">
        <v>-3.4121507125159081</v>
      </c>
      <c r="E169" s="47">
        <v>67.209302325581405</v>
      </c>
      <c r="F169" s="47">
        <v>12</v>
      </c>
    </row>
    <row r="170" spans="1:6">
      <c r="A170" s="47">
        <v>146</v>
      </c>
      <c r="B170" s="47">
        <v>11.412150712515908</v>
      </c>
      <c r="C170" s="47">
        <v>-8.4121507125159081</v>
      </c>
      <c r="E170" s="47">
        <v>67.674418604651166</v>
      </c>
      <c r="F170" s="47">
        <v>12</v>
      </c>
    </row>
    <row r="171" spans="1:6">
      <c r="A171" s="47">
        <v>147</v>
      </c>
      <c r="B171" s="47">
        <v>11.376295497811006</v>
      </c>
      <c r="C171" s="47">
        <v>-0.37629549781100557</v>
      </c>
      <c r="E171" s="47">
        <v>68.139534883720927</v>
      </c>
      <c r="F171" s="47">
        <v>12</v>
      </c>
    </row>
    <row r="172" spans="1:6">
      <c r="A172" s="47">
        <v>148</v>
      </c>
      <c r="B172" s="47">
        <v>11.412150712515908</v>
      </c>
      <c r="C172" s="47">
        <v>0.58784928748409193</v>
      </c>
      <c r="E172" s="47">
        <v>68.604651162790702</v>
      </c>
      <c r="F172" s="47">
        <v>12</v>
      </c>
    </row>
    <row r="173" spans="1:6">
      <c r="A173" s="47">
        <v>149</v>
      </c>
      <c r="B173" s="47">
        <v>11.376295497811006</v>
      </c>
      <c r="C173" s="47">
        <v>-0.37629549781100557</v>
      </c>
      <c r="E173" s="47">
        <v>69.069767441860463</v>
      </c>
      <c r="F173" s="47">
        <v>12</v>
      </c>
    </row>
    <row r="174" spans="1:6">
      <c r="A174" s="47">
        <v>150</v>
      </c>
      <c r="B174" s="47">
        <v>11.448005927220811</v>
      </c>
      <c r="C174" s="47">
        <v>0.55199407277918944</v>
      </c>
      <c r="E174" s="47">
        <v>69.534883720930239</v>
      </c>
      <c r="F174" s="47">
        <v>12</v>
      </c>
    </row>
    <row r="175" spans="1:6">
      <c r="A175" s="47">
        <v>151</v>
      </c>
      <c r="B175" s="47">
        <v>11.483861141925713</v>
      </c>
      <c r="C175" s="47">
        <v>-1.4838611419257131</v>
      </c>
      <c r="E175" s="47">
        <v>70</v>
      </c>
      <c r="F175" s="47">
        <v>12</v>
      </c>
    </row>
    <row r="176" spans="1:6">
      <c r="A176" s="47">
        <v>152</v>
      </c>
      <c r="B176" s="47">
        <v>11.519716356630616</v>
      </c>
      <c r="C176" s="47">
        <v>4.4802836433693844</v>
      </c>
      <c r="E176" s="47">
        <v>70.465116279069775</v>
      </c>
      <c r="F176" s="47">
        <v>12</v>
      </c>
    </row>
    <row r="177" spans="1:6">
      <c r="A177" s="47">
        <v>153</v>
      </c>
      <c r="B177" s="47">
        <v>11.340440283106103</v>
      </c>
      <c r="C177" s="47">
        <v>-3.3404402831061031</v>
      </c>
      <c r="E177" s="47">
        <v>70.930232558139537</v>
      </c>
      <c r="F177" s="47">
        <v>12</v>
      </c>
    </row>
    <row r="178" spans="1:6">
      <c r="A178" s="47">
        <v>154</v>
      </c>
      <c r="B178" s="47">
        <v>11.483861141925713</v>
      </c>
      <c r="C178" s="47">
        <v>-2.4838611419257131</v>
      </c>
      <c r="E178" s="47">
        <v>71.395348837209312</v>
      </c>
      <c r="F178" s="47">
        <v>12</v>
      </c>
    </row>
    <row r="179" spans="1:6">
      <c r="A179" s="47">
        <v>155</v>
      </c>
      <c r="B179" s="47">
        <v>11.412150712515908</v>
      </c>
      <c r="C179" s="47">
        <v>3.5878492874840919</v>
      </c>
      <c r="E179" s="47">
        <v>71.860465116279073</v>
      </c>
      <c r="F179" s="47">
        <v>12</v>
      </c>
    </row>
    <row r="180" spans="1:6">
      <c r="A180" s="47">
        <v>156</v>
      </c>
      <c r="B180" s="47">
        <v>11.483861141925713</v>
      </c>
      <c r="C180" s="47">
        <v>3.5161388580742869</v>
      </c>
      <c r="E180" s="47">
        <v>72.325581395348834</v>
      </c>
      <c r="F180" s="47">
        <v>13</v>
      </c>
    </row>
    <row r="181" spans="1:6">
      <c r="A181" s="47">
        <v>157</v>
      </c>
      <c r="B181" s="47">
        <v>11.448005927220811</v>
      </c>
      <c r="C181" s="47">
        <v>-3.4480059272208106</v>
      </c>
      <c r="E181" s="47">
        <v>72.79069767441861</v>
      </c>
      <c r="F181" s="47">
        <v>13</v>
      </c>
    </row>
    <row r="182" spans="1:6">
      <c r="A182" s="47">
        <v>158</v>
      </c>
      <c r="B182" s="47">
        <v>11.448005927220811</v>
      </c>
      <c r="C182" s="47">
        <v>-1.4480059272208106</v>
      </c>
      <c r="E182" s="47">
        <v>73.255813953488371</v>
      </c>
      <c r="F182" s="47">
        <v>13</v>
      </c>
    </row>
    <row r="183" spans="1:6">
      <c r="A183" s="47">
        <v>159</v>
      </c>
      <c r="B183" s="47">
        <v>11.304585068401201</v>
      </c>
      <c r="C183" s="47">
        <v>7.6954149315987994</v>
      </c>
      <c r="E183" s="47">
        <v>73.720930232558146</v>
      </c>
      <c r="F183" s="47">
        <v>13</v>
      </c>
    </row>
    <row r="184" spans="1:6">
      <c r="A184" s="47">
        <v>160</v>
      </c>
      <c r="B184" s="47">
        <v>11.448005927220811</v>
      </c>
      <c r="C184" s="47">
        <v>-1.4480059272208106</v>
      </c>
      <c r="E184" s="47">
        <v>74.186046511627907</v>
      </c>
      <c r="F184" s="47">
        <v>13</v>
      </c>
    </row>
    <row r="185" spans="1:6">
      <c r="A185" s="47">
        <v>161</v>
      </c>
      <c r="B185" s="47">
        <v>11.448005927220811</v>
      </c>
      <c r="C185" s="47">
        <v>0.55199407277918944</v>
      </c>
      <c r="E185" s="47">
        <v>74.651162790697683</v>
      </c>
      <c r="F185" s="47">
        <v>13</v>
      </c>
    </row>
    <row r="186" spans="1:6">
      <c r="A186" s="47">
        <v>162</v>
      </c>
      <c r="B186" s="47">
        <v>11.412150712515908</v>
      </c>
      <c r="C186" s="47">
        <v>-2.4121507125159081</v>
      </c>
      <c r="E186" s="47">
        <v>75.116279069767444</v>
      </c>
      <c r="F186" s="47">
        <v>13</v>
      </c>
    </row>
    <row r="187" spans="1:6">
      <c r="A187" s="47">
        <v>163</v>
      </c>
      <c r="B187" s="47">
        <v>11.448005927220811</v>
      </c>
      <c r="C187" s="47">
        <v>-3.4480059272208106</v>
      </c>
      <c r="E187" s="47">
        <v>75.581395348837219</v>
      </c>
      <c r="F187" s="47">
        <v>13</v>
      </c>
    </row>
    <row r="188" spans="1:6">
      <c r="A188" s="47">
        <v>164</v>
      </c>
      <c r="B188" s="47">
        <v>11.376295497811006</v>
      </c>
      <c r="C188" s="47">
        <v>-0.37629549781100557</v>
      </c>
      <c r="E188" s="47">
        <v>76.04651162790698</v>
      </c>
      <c r="F188" s="47">
        <v>13</v>
      </c>
    </row>
    <row r="189" spans="1:6">
      <c r="A189" s="47">
        <v>165</v>
      </c>
      <c r="B189" s="47">
        <v>11.448005927220811</v>
      </c>
      <c r="C189" s="47">
        <v>-3.4480059272208106</v>
      </c>
      <c r="E189" s="47">
        <v>76.511627906976742</v>
      </c>
      <c r="F189" s="47">
        <v>14</v>
      </c>
    </row>
    <row r="190" spans="1:6">
      <c r="A190" s="47">
        <v>166</v>
      </c>
      <c r="B190" s="47">
        <v>11.483861141925713</v>
      </c>
      <c r="C190" s="47">
        <v>-2.4838611419257131</v>
      </c>
      <c r="E190" s="47">
        <v>76.976744186046517</v>
      </c>
      <c r="F190" s="47">
        <v>14</v>
      </c>
    </row>
    <row r="191" spans="1:6">
      <c r="A191" s="47">
        <v>167</v>
      </c>
      <c r="B191" s="47">
        <v>11.483861141925713</v>
      </c>
      <c r="C191" s="47">
        <v>-2.4838611419257131</v>
      </c>
      <c r="E191" s="47">
        <v>77.441860465116278</v>
      </c>
      <c r="F191" s="47">
        <v>14</v>
      </c>
    </row>
    <row r="192" spans="1:6">
      <c r="A192" s="47">
        <v>168</v>
      </c>
      <c r="B192" s="47">
        <v>11.412150712515908</v>
      </c>
      <c r="C192" s="47">
        <v>-2.4121507125159081</v>
      </c>
      <c r="E192" s="47">
        <v>77.906976744186053</v>
      </c>
      <c r="F192" s="47">
        <v>14</v>
      </c>
    </row>
    <row r="193" spans="1:6">
      <c r="A193" s="47">
        <v>169</v>
      </c>
      <c r="B193" s="47">
        <v>11.519716356630616</v>
      </c>
      <c r="C193" s="47">
        <v>-2.5197163566306156</v>
      </c>
      <c r="E193" s="47">
        <v>78.372093023255815</v>
      </c>
      <c r="F193" s="47">
        <v>14</v>
      </c>
    </row>
    <row r="194" spans="1:6">
      <c r="A194" s="47">
        <v>170</v>
      </c>
      <c r="B194" s="47">
        <v>11.448005927220811</v>
      </c>
      <c r="C194" s="47">
        <v>-2.4480059272208106</v>
      </c>
      <c r="E194" s="47">
        <v>78.83720930232559</v>
      </c>
      <c r="F194" s="47">
        <v>14</v>
      </c>
    </row>
    <row r="195" spans="1:6">
      <c r="A195" s="47">
        <v>171</v>
      </c>
      <c r="B195" s="47">
        <v>11.483861141925713</v>
      </c>
      <c r="C195" s="47">
        <v>-0.48386114192571306</v>
      </c>
      <c r="E195" s="47">
        <v>79.302325581395351</v>
      </c>
      <c r="F195" s="47">
        <v>15</v>
      </c>
    </row>
    <row r="196" spans="1:6">
      <c r="A196" s="47">
        <v>172</v>
      </c>
      <c r="B196" s="47">
        <v>11.304585068401201</v>
      </c>
      <c r="C196" s="47">
        <v>-4.3045850684012006</v>
      </c>
      <c r="E196" s="47">
        <v>79.767441860465112</v>
      </c>
      <c r="F196" s="47">
        <v>15</v>
      </c>
    </row>
    <row r="197" spans="1:6">
      <c r="A197" s="47">
        <v>173</v>
      </c>
      <c r="B197" s="47">
        <v>11.304585068401201</v>
      </c>
      <c r="C197" s="47">
        <v>4.6954149315987994</v>
      </c>
      <c r="E197" s="47">
        <v>80.232558139534888</v>
      </c>
      <c r="F197" s="47">
        <v>15</v>
      </c>
    </row>
    <row r="198" spans="1:6">
      <c r="A198" s="47">
        <v>174</v>
      </c>
      <c r="B198" s="47">
        <v>11.376295497811006</v>
      </c>
      <c r="C198" s="47">
        <v>3.6237045021889944</v>
      </c>
      <c r="E198" s="47">
        <v>80.697674418604649</v>
      </c>
      <c r="F198" s="47">
        <v>15</v>
      </c>
    </row>
    <row r="199" spans="1:6">
      <c r="A199" s="47">
        <v>175</v>
      </c>
      <c r="B199" s="47">
        <v>11.340440283106103</v>
      </c>
      <c r="C199" s="47">
        <v>-3.3404402831061031</v>
      </c>
      <c r="E199" s="47">
        <v>81.162790697674424</v>
      </c>
      <c r="F199" s="47">
        <v>15</v>
      </c>
    </row>
    <row r="200" spans="1:6">
      <c r="A200" s="47">
        <v>176</v>
      </c>
      <c r="B200" s="47">
        <v>11.340440283106103</v>
      </c>
      <c r="C200" s="47">
        <v>-4.3404402831061031</v>
      </c>
      <c r="E200" s="47">
        <v>81.627906976744185</v>
      </c>
      <c r="F200" s="47">
        <v>15</v>
      </c>
    </row>
    <row r="201" spans="1:6">
      <c r="A201" s="47">
        <v>177</v>
      </c>
      <c r="B201" s="47">
        <v>11.340440283106103</v>
      </c>
      <c r="C201" s="47">
        <v>-2.3404402831061031</v>
      </c>
      <c r="E201" s="47">
        <v>82.093023255813961</v>
      </c>
      <c r="F201" s="47">
        <v>15</v>
      </c>
    </row>
    <row r="202" spans="1:6">
      <c r="A202" s="47">
        <v>178</v>
      </c>
      <c r="B202" s="47">
        <v>11.376295497811006</v>
      </c>
      <c r="C202" s="47">
        <v>-2.3762954978110056</v>
      </c>
      <c r="E202" s="47">
        <v>82.558139534883722</v>
      </c>
      <c r="F202" s="47">
        <v>15</v>
      </c>
    </row>
    <row r="203" spans="1:6">
      <c r="A203" s="47">
        <v>179</v>
      </c>
      <c r="B203" s="47">
        <v>11.376295497811006</v>
      </c>
      <c r="C203" s="47">
        <v>-3.3762954978110056</v>
      </c>
      <c r="E203" s="47">
        <v>83.023255813953497</v>
      </c>
      <c r="F203" s="47">
        <v>15</v>
      </c>
    </row>
    <row r="204" spans="1:6">
      <c r="A204" s="47">
        <v>180</v>
      </c>
      <c r="B204" s="47">
        <v>11.340440283106103</v>
      </c>
      <c r="C204" s="47">
        <v>-4.3404402831061031</v>
      </c>
      <c r="E204" s="47">
        <v>83.488372093023258</v>
      </c>
      <c r="F204" s="47">
        <v>15</v>
      </c>
    </row>
    <row r="205" spans="1:6">
      <c r="A205" s="47">
        <v>181</v>
      </c>
      <c r="B205" s="47">
        <v>11.376295497811006</v>
      </c>
      <c r="C205" s="47">
        <v>-5.3762954978110056</v>
      </c>
      <c r="E205" s="47">
        <v>83.95348837209302</v>
      </c>
      <c r="F205" s="47">
        <v>15</v>
      </c>
    </row>
    <row r="206" spans="1:6">
      <c r="A206" s="47">
        <v>182</v>
      </c>
      <c r="B206" s="47">
        <v>11.376295497811006</v>
      </c>
      <c r="C206" s="47">
        <v>-1.3762954978110056</v>
      </c>
      <c r="E206" s="47">
        <v>84.418604651162795</v>
      </c>
      <c r="F206" s="47">
        <v>16</v>
      </c>
    </row>
    <row r="207" spans="1:6">
      <c r="A207" s="47">
        <v>183</v>
      </c>
      <c r="B207" s="47">
        <v>11.448005927220811</v>
      </c>
      <c r="C207" s="47">
        <v>-3.4480059272208106</v>
      </c>
      <c r="E207" s="47">
        <v>84.883720930232556</v>
      </c>
      <c r="F207" s="47">
        <v>16</v>
      </c>
    </row>
    <row r="208" spans="1:6">
      <c r="A208" s="47">
        <v>184</v>
      </c>
      <c r="B208" s="47">
        <v>11.376295497811006</v>
      </c>
      <c r="C208" s="47">
        <v>-2.3762954978110056</v>
      </c>
      <c r="E208" s="47">
        <v>85.348837209302332</v>
      </c>
      <c r="F208" s="47">
        <v>16</v>
      </c>
    </row>
    <row r="209" spans="1:6">
      <c r="A209" s="47">
        <v>185</v>
      </c>
      <c r="B209" s="47">
        <v>11.304585068401201</v>
      </c>
      <c r="C209" s="47">
        <v>-5.3045850684012006</v>
      </c>
      <c r="E209" s="47">
        <v>85.813953488372093</v>
      </c>
      <c r="F209" s="47">
        <v>16</v>
      </c>
    </row>
    <row r="210" spans="1:6">
      <c r="A210" s="47">
        <v>186</v>
      </c>
      <c r="B210" s="47">
        <v>11.555571571335518</v>
      </c>
      <c r="C210" s="47">
        <v>-2.555571571335518</v>
      </c>
      <c r="E210" s="47">
        <v>86.279069767441868</v>
      </c>
      <c r="F210" s="47">
        <v>16</v>
      </c>
    </row>
    <row r="211" spans="1:6">
      <c r="A211" s="47">
        <v>187</v>
      </c>
      <c r="B211" s="47">
        <v>11.483861141925713</v>
      </c>
      <c r="C211" s="47">
        <v>-1.4838611419257131</v>
      </c>
      <c r="E211" s="47">
        <v>86.744186046511629</v>
      </c>
      <c r="F211" s="47">
        <v>16</v>
      </c>
    </row>
    <row r="212" spans="1:6">
      <c r="A212" s="47">
        <v>188</v>
      </c>
      <c r="B212" s="47">
        <v>11.376295497811006</v>
      </c>
      <c r="C212" s="47">
        <v>5.6237045021889944</v>
      </c>
      <c r="E212" s="47">
        <v>87.209302325581405</v>
      </c>
      <c r="F212" s="47">
        <v>16</v>
      </c>
    </row>
    <row r="213" spans="1:6">
      <c r="A213" s="47">
        <v>189</v>
      </c>
      <c r="B213" s="47">
        <v>11.483861141925713</v>
      </c>
      <c r="C213" s="47">
        <v>-3.4838611419257131</v>
      </c>
      <c r="E213" s="47">
        <v>87.674418604651166</v>
      </c>
      <c r="F213" s="47">
        <v>17</v>
      </c>
    </row>
    <row r="214" spans="1:6">
      <c r="A214" s="47">
        <v>190</v>
      </c>
      <c r="B214" s="47">
        <v>11.448005927220811</v>
      </c>
      <c r="C214" s="47">
        <v>-3.4480059272208106</v>
      </c>
      <c r="E214" s="47">
        <v>88.139534883720927</v>
      </c>
      <c r="F214" s="47">
        <v>17</v>
      </c>
    </row>
    <row r="215" spans="1:6">
      <c r="A215" s="47">
        <v>191</v>
      </c>
      <c r="B215" s="47">
        <v>11.448005927220811</v>
      </c>
      <c r="C215" s="47">
        <v>-1.4480059272208106</v>
      </c>
      <c r="E215" s="47">
        <v>88.604651162790702</v>
      </c>
      <c r="F215" s="47">
        <v>17</v>
      </c>
    </row>
    <row r="216" spans="1:6">
      <c r="A216" s="47">
        <v>192</v>
      </c>
      <c r="B216" s="47">
        <v>11.448005927220811</v>
      </c>
      <c r="C216" s="47">
        <v>-0.44800592722081056</v>
      </c>
      <c r="E216" s="47">
        <v>89.069767441860463</v>
      </c>
      <c r="F216" s="47">
        <v>18</v>
      </c>
    </row>
    <row r="217" spans="1:6">
      <c r="A217" s="47">
        <v>193</v>
      </c>
      <c r="B217" s="47">
        <v>11.483861141925713</v>
      </c>
      <c r="C217" s="47">
        <v>0.51613885807428694</v>
      </c>
      <c r="E217" s="47">
        <v>89.534883720930239</v>
      </c>
      <c r="F217" s="47">
        <v>18</v>
      </c>
    </row>
    <row r="218" spans="1:6">
      <c r="A218" s="47">
        <v>194</v>
      </c>
      <c r="B218" s="47">
        <v>11.448005927220811</v>
      </c>
      <c r="C218" s="47">
        <v>-3.4480059272208106</v>
      </c>
      <c r="E218" s="47">
        <v>90</v>
      </c>
      <c r="F218" s="47">
        <v>18</v>
      </c>
    </row>
    <row r="219" spans="1:6">
      <c r="A219" s="47">
        <v>195</v>
      </c>
      <c r="B219" s="47">
        <v>11.483861141925713</v>
      </c>
      <c r="C219" s="47">
        <v>0.51613885807428694</v>
      </c>
      <c r="E219" s="47">
        <v>90.465116279069775</v>
      </c>
      <c r="F219" s="47">
        <v>18</v>
      </c>
    </row>
    <row r="220" spans="1:6">
      <c r="A220" s="47">
        <v>196</v>
      </c>
      <c r="B220" s="47">
        <v>11.376295497811006</v>
      </c>
      <c r="C220" s="47">
        <v>-3.3762954978110056</v>
      </c>
      <c r="E220" s="47">
        <v>90.930232558139537</v>
      </c>
      <c r="F220" s="47">
        <v>19</v>
      </c>
    </row>
    <row r="221" spans="1:6">
      <c r="A221" s="47">
        <v>197</v>
      </c>
      <c r="B221" s="47">
        <v>11.448005927220811</v>
      </c>
      <c r="C221" s="47">
        <v>-0.44800592722081056</v>
      </c>
      <c r="E221" s="47">
        <v>91.395348837209312</v>
      </c>
      <c r="F221" s="47">
        <v>19</v>
      </c>
    </row>
    <row r="222" spans="1:6">
      <c r="A222" s="47">
        <v>198</v>
      </c>
      <c r="B222" s="47">
        <v>11.304585068401201</v>
      </c>
      <c r="C222" s="47">
        <v>-4.3045850684012006</v>
      </c>
      <c r="E222" s="47">
        <v>91.860465116279073</v>
      </c>
      <c r="F222" s="47">
        <v>19</v>
      </c>
    </row>
    <row r="223" spans="1:6">
      <c r="A223" s="47">
        <v>199</v>
      </c>
      <c r="B223" s="47">
        <v>11.376295497811006</v>
      </c>
      <c r="C223" s="47">
        <v>1.6237045021889944</v>
      </c>
      <c r="E223" s="47">
        <v>92.325581395348834</v>
      </c>
      <c r="F223" s="47">
        <v>19</v>
      </c>
    </row>
    <row r="224" spans="1:6">
      <c r="A224" s="47">
        <v>200</v>
      </c>
      <c r="B224" s="47">
        <v>11.412150712515908</v>
      </c>
      <c r="C224" s="47">
        <v>4.5878492874840919</v>
      </c>
      <c r="E224" s="47">
        <v>92.79069767441861</v>
      </c>
      <c r="F224" s="47">
        <v>20</v>
      </c>
    </row>
    <row r="225" spans="1:6">
      <c r="A225" s="47">
        <v>201</v>
      </c>
      <c r="B225" s="47">
        <v>11.483861141925713</v>
      </c>
      <c r="C225" s="47">
        <v>-2.4838611419257131</v>
      </c>
      <c r="E225" s="47">
        <v>93.255813953488371</v>
      </c>
      <c r="F225" s="47">
        <v>20</v>
      </c>
    </row>
    <row r="226" spans="1:6">
      <c r="A226" s="47">
        <v>202</v>
      </c>
      <c r="B226" s="47">
        <v>11.376295497811006</v>
      </c>
      <c r="C226" s="47">
        <v>-0.37629549781100557</v>
      </c>
      <c r="E226" s="47">
        <v>93.720930232558146</v>
      </c>
      <c r="F226" s="47">
        <v>21</v>
      </c>
    </row>
    <row r="227" spans="1:6">
      <c r="A227" s="47">
        <v>203</v>
      </c>
      <c r="B227" s="47">
        <v>11.412150712515908</v>
      </c>
      <c r="C227" s="47">
        <v>-1.4121507125159081</v>
      </c>
      <c r="E227" s="47">
        <v>94.186046511627907</v>
      </c>
      <c r="F227" s="47">
        <v>21</v>
      </c>
    </row>
    <row r="228" spans="1:6">
      <c r="A228" s="47">
        <v>204</v>
      </c>
      <c r="B228" s="47">
        <v>11.412150712515908</v>
      </c>
      <c r="C228" s="47">
        <v>-0.41215071251590807</v>
      </c>
      <c r="E228" s="47">
        <v>94.651162790697683</v>
      </c>
      <c r="F228" s="47">
        <v>22</v>
      </c>
    </row>
    <row r="229" spans="1:6">
      <c r="A229" s="47">
        <v>205</v>
      </c>
      <c r="B229" s="47">
        <v>11.376295497811006</v>
      </c>
      <c r="C229" s="47">
        <v>-2.3762954978110056</v>
      </c>
      <c r="E229" s="47">
        <v>95.116279069767444</v>
      </c>
      <c r="F229" s="47">
        <v>22</v>
      </c>
    </row>
    <row r="230" spans="1:6">
      <c r="A230" s="47">
        <v>206</v>
      </c>
      <c r="B230" s="47">
        <v>11.412150712515908</v>
      </c>
      <c r="C230" s="47">
        <v>-4.4121507125159081</v>
      </c>
      <c r="E230" s="47">
        <v>95.581395348837205</v>
      </c>
      <c r="F230" s="47">
        <v>22</v>
      </c>
    </row>
    <row r="231" spans="1:6">
      <c r="A231" s="47">
        <v>207</v>
      </c>
      <c r="B231" s="47">
        <v>11.376295497811006</v>
      </c>
      <c r="C231" s="47">
        <v>-4.3762954978110056</v>
      </c>
      <c r="E231" s="47">
        <v>96.04651162790698</v>
      </c>
      <c r="F231" s="47">
        <v>23</v>
      </c>
    </row>
    <row r="232" spans="1:6">
      <c r="A232" s="47">
        <v>208</v>
      </c>
      <c r="B232" s="47">
        <v>11.376295497811006</v>
      </c>
      <c r="C232" s="47">
        <v>-4.3762954978110056</v>
      </c>
      <c r="E232" s="47">
        <v>96.511627906976742</v>
      </c>
      <c r="F232" s="47">
        <v>23</v>
      </c>
    </row>
    <row r="233" spans="1:6">
      <c r="A233" s="47">
        <v>209</v>
      </c>
      <c r="B233" s="47">
        <v>11.483861141925713</v>
      </c>
      <c r="C233" s="47">
        <v>-1.4838611419257131</v>
      </c>
      <c r="E233" s="47">
        <v>96.976744186046517</v>
      </c>
      <c r="F233" s="47">
        <v>24</v>
      </c>
    </row>
    <row r="234" spans="1:6">
      <c r="A234" s="47">
        <v>210</v>
      </c>
      <c r="B234" s="47">
        <v>11.519716356630616</v>
      </c>
      <c r="C234" s="47">
        <v>-6.5197163566306156</v>
      </c>
      <c r="E234" s="47">
        <v>97.441860465116278</v>
      </c>
      <c r="F234" s="47">
        <v>24</v>
      </c>
    </row>
    <row r="235" spans="1:6">
      <c r="A235" s="47">
        <v>211</v>
      </c>
      <c r="B235" s="47">
        <v>11.483861141925713</v>
      </c>
      <c r="C235" s="47">
        <v>-1.4838611419257131</v>
      </c>
      <c r="E235" s="47">
        <v>97.906976744186053</v>
      </c>
      <c r="F235" s="47">
        <v>26</v>
      </c>
    </row>
    <row r="236" spans="1:6">
      <c r="A236" s="47">
        <v>212</v>
      </c>
      <c r="B236" s="47">
        <v>11.412150712515908</v>
      </c>
      <c r="C236" s="47">
        <v>-0.41215071251590807</v>
      </c>
      <c r="E236" s="47">
        <v>98.372093023255815</v>
      </c>
      <c r="F236" s="47">
        <v>27</v>
      </c>
    </row>
    <row r="237" spans="1:6">
      <c r="A237" s="47">
        <v>213</v>
      </c>
      <c r="B237" s="47">
        <v>11.483861141925713</v>
      </c>
      <c r="C237" s="47">
        <v>1.5161388580742869</v>
      </c>
      <c r="E237" s="47">
        <v>98.83720930232559</v>
      </c>
      <c r="F237" s="47">
        <v>27</v>
      </c>
    </row>
    <row r="238" spans="1:6">
      <c r="A238" s="47">
        <v>214</v>
      </c>
      <c r="B238" s="47">
        <v>11.376295497811006</v>
      </c>
      <c r="C238" s="47">
        <v>-2.3762954978110056</v>
      </c>
      <c r="E238" s="47">
        <v>99.302325581395351</v>
      </c>
      <c r="F238" s="47">
        <v>31</v>
      </c>
    </row>
    <row r="239" spans="1:6" ht="16" thickBot="1">
      <c r="A239" s="48">
        <v>215</v>
      </c>
      <c r="B239" s="48">
        <v>11.304585068401201</v>
      </c>
      <c r="C239" s="48">
        <v>-1.3045850684012006</v>
      </c>
      <c r="E239" s="48">
        <v>99.767441860465112</v>
      </c>
      <c r="F239" s="48">
        <v>41</v>
      </c>
    </row>
  </sheetData>
  <sortState xmlns:xlrd2="http://schemas.microsoft.com/office/spreadsheetml/2017/richdata2" ref="F25:F239">
    <sortCondition ref="F25"/>
  </sortState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5A035-C033-3A4C-B5DC-80B2E0BAE56F}">
  <dimension ref="A1:C217"/>
  <sheetViews>
    <sheetView topLeftCell="A2" workbookViewId="0">
      <selection activeCell="B3" sqref="B3:B217"/>
    </sheetView>
  </sheetViews>
  <sheetFormatPr baseColWidth="10" defaultRowHeight="15"/>
  <sheetData>
    <row r="1" spans="1:3">
      <c r="A1" t="s">
        <v>91</v>
      </c>
      <c r="B1" t="s">
        <v>92</v>
      </c>
      <c r="C1" t="s">
        <v>95</v>
      </c>
    </row>
    <row r="2" spans="1:3">
      <c r="A2">
        <v>100</v>
      </c>
      <c r="B2">
        <v>80</v>
      </c>
      <c r="C2">
        <v>25</v>
      </c>
    </row>
    <row r="3" spans="1:3">
      <c r="A3">
        <v>70</v>
      </c>
      <c r="B3">
        <v>50</v>
      </c>
      <c r="C3">
        <v>41</v>
      </c>
    </row>
    <row r="4" spans="1:3">
      <c r="A4">
        <v>110</v>
      </c>
      <c r="B4">
        <v>80</v>
      </c>
      <c r="C4">
        <v>18</v>
      </c>
    </row>
    <row r="5" spans="1:3">
      <c r="A5">
        <v>110</v>
      </c>
      <c r="B5">
        <v>80</v>
      </c>
      <c r="C5">
        <v>14</v>
      </c>
    </row>
    <row r="6" spans="1:3">
      <c r="A6">
        <v>180</v>
      </c>
      <c r="B6">
        <v>100</v>
      </c>
      <c r="C6">
        <v>24</v>
      </c>
    </row>
    <row r="7" spans="1:3">
      <c r="A7">
        <v>215</v>
      </c>
      <c r="B7">
        <v>140</v>
      </c>
      <c r="C7">
        <v>31</v>
      </c>
    </row>
    <row r="8" spans="1:3">
      <c r="A8">
        <v>160</v>
      </c>
      <c r="B8">
        <v>90</v>
      </c>
      <c r="C8">
        <v>15</v>
      </c>
    </row>
    <row r="9" spans="1:3">
      <c r="A9">
        <v>130</v>
      </c>
      <c r="B9">
        <v>90</v>
      </c>
      <c r="C9">
        <v>24</v>
      </c>
    </row>
    <row r="10" spans="1:3">
      <c r="A10">
        <v>100</v>
      </c>
      <c r="B10">
        <v>50</v>
      </c>
      <c r="C10">
        <v>26</v>
      </c>
    </row>
    <row r="11" spans="1:3">
      <c r="A11">
        <v>140</v>
      </c>
      <c r="B11">
        <v>90</v>
      </c>
      <c r="C11">
        <v>20</v>
      </c>
    </row>
    <row r="12" spans="1:3">
      <c r="A12">
        <v>140</v>
      </c>
      <c r="B12">
        <v>80</v>
      </c>
      <c r="C12">
        <v>21</v>
      </c>
    </row>
    <row r="13" spans="1:3">
      <c r="A13">
        <v>110</v>
      </c>
      <c r="B13">
        <v>60</v>
      </c>
      <c r="C13">
        <v>27</v>
      </c>
    </row>
    <row r="14" spans="1:3">
      <c r="A14">
        <v>110</v>
      </c>
      <c r="B14">
        <v>70</v>
      </c>
      <c r="C14">
        <v>17</v>
      </c>
    </row>
    <row r="15" spans="1:3">
      <c r="A15">
        <v>130</v>
      </c>
      <c r="B15">
        <v>80</v>
      </c>
      <c r="C15">
        <v>21</v>
      </c>
    </row>
    <row r="16" spans="1:3">
      <c r="A16">
        <v>120</v>
      </c>
      <c r="B16">
        <v>80</v>
      </c>
      <c r="C16">
        <v>16</v>
      </c>
    </row>
    <row r="17" spans="1:3">
      <c r="A17">
        <v>150</v>
      </c>
      <c r="B17">
        <v>90</v>
      </c>
      <c r="C17">
        <v>9</v>
      </c>
    </row>
    <row r="18" spans="1:3">
      <c r="A18">
        <v>140</v>
      </c>
      <c r="B18">
        <v>80</v>
      </c>
      <c r="C18">
        <v>18</v>
      </c>
    </row>
    <row r="19" spans="1:3">
      <c r="A19">
        <v>130</v>
      </c>
      <c r="B19">
        <v>90</v>
      </c>
      <c r="C19">
        <v>17</v>
      </c>
    </row>
    <row r="20" spans="1:3">
      <c r="A20">
        <v>130</v>
      </c>
      <c r="B20">
        <v>80</v>
      </c>
      <c r="C20">
        <v>27</v>
      </c>
    </row>
    <row r="21" spans="1:3">
      <c r="A21">
        <v>110</v>
      </c>
      <c r="B21">
        <v>80</v>
      </c>
      <c r="C21">
        <v>10</v>
      </c>
    </row>
    <row r="22" spans="1:3">
      <c r="A22">
        <v>100</v>
      </c>
      <c r="B22">
        <v>70</v>
      </c>
      <c r="C22">
        <v>16</v>
      </c>
    </row>
    <row r="23" spans="1:3">
      <c r="A23">
        <v>160</v>
      </c>
      <c r="B23">
        <v>70</v>
      </c>
      <c r="C23">
        <v>9</v>
      </c>
    </row>
    <row r="24" spans="1:3">
      <c r="A24">
        <v>120</v>
      </c>
      <c r="B24">
        <v>80</v>
      </c>
      <c r="C24">
        <v>13</v>
      </c>
    </row>
    <row r="25" spans="1:3">
      <c r="A25">
        <v>90</v>
      </c>
      <c r="B25">
        <v>60</v>
      </c>
      <c r="C25">
        <v>23</v>
      </c>
    </row>
    <row r="26" spans="1:3">
      <c r="A26">
        <v>110</v>
      </c>
      <c r="B26">
        <v>70</v>
      </c>
      <c r="C26">
        <v>11</v>
      </c>
    </row>
    <row r="27" spans="1:3">
      <c r="A27">
        <v>140</v>
      </c>
      <c r="B27">
        <v>100</v>
      </c>
      <c r="C27">
        <v>16</v>
      </c>
    </row>
    <row r="28" spans="1:3">
      <c r="A28">
        <v>110</v>
      </c>
      <c r="B28">
        <v>70</v>
      </c>
      <c r="C28">
        <v>22</v>
      </c>
    </row>
    <row r="29" spans="1:3">
      <c r="A29">
        <v>100</v>
      </c>
      <c r="B29">
        <v>70</v>
      </c>
      <c r="C29">
        <v>15</v>
      </c>
    </row>
    <row r="30" spans="1:3">
      <c r="A30">
        <v>130</v>
      </c>
      <c r="B30">
        <v>80</v>
      </c>
      <c r="C30">
        <v>22</v>
      </c>
    </row>
    <row r="31" spans="1:3">
      <c r="A31">
        <v>130</v>
      </c>
      <c r="B31">
        <v>70</v>
      </c>
      <c r="C31">
        <v>12</v>
      </c>
    </row>
    <row r="32" spans="1:3">
      <c r="A32">
        <v>140</v>
      </c>
      <c r="B32">
        <v>90</v>
      </c>
      <c r="C32">
        <v>15</v>
      </c>
    </row>
    <row r="33" spans="1:3">
      <c r="A33">
        <v>100</v>
      </c>
      <c r="B33">
        <v>60</v>
      </c>
      <c r="C33">
        <v>15</v>
      </c>
    </row>
    <row r="34" spans="1:3">
      <c r="A34">
        <v>140</v>
      </c>
      <c r="B34">
        <v>80</v>
      </c>
      <c r="C34">
        <v>12</v>
      </c>
    </row>
    <row r="35" spans="1:3">
      <c r="A35">
        <v>91</v>
      </c>
      <c r="B35">
        <v>45</v>
      </c>
      <c r="C35">
        <v>22</v>
      </c>
    </row>
    <row r="36" spans="1:3">
      <c r="A36">
        <v>140</v>
      </c>
      <c r="B36">
        <v>60</v>
      </c>
      <c r="C36">
        <v>11</v>
      </c>
    </row>
    <row r="37" spans="1:3">
      <c r="A37">
        <v>130</v>
      </c>
      <c r="B37">
        <v>80</v>
      </c>
      <c r="C37">
        <v>12</v>
      </c>
    </row>
    <row r="38" spans="1:3">
      <c r="A38">
        <v>150</v>
      </c>
      <c r="B38">
        <v>80</v>
      </c>
      <c r="C38">
        <v>16</v>
      </c>
    </row>
    <row r="39" spans="1:3">
      <c r="A39">
        <v>130</v>
      </c>
      <c r="B39">
        <v>80</v>
      </c>
      <c r="C39">
        <v>10</v>
      </c>
    </row>
    <row r="40" spans="1:3">
      <c r="A40">
        <v>120</v>
      </c>
      <c r="B40">
        <v>80</v>
      </c>
      <c r="C40">
        <v>13</v>
      </c>
    </row>
    <row r="41" spans="1:3">
      <c r="A41">
        <v>110</v>
      </c>
      <c r="B41">
        <v>70</v>
      </c>
      <c r="C41">
        <v>8</v>
      </c>
    </row>
    <row r="42" spans="1:3">
      <c r="A42">
        <v>140</v>
      </c>
      <c r="B42">
        <v>80</v>
      </c>
      <c r="C42">
        <v>13</v>
      </c>
    </row>
    <row r="43" spans="1:3">
      <c r="A43">
        <v>160</v>
      </c>
      <c r="B43">
        <v>70</v>
      </c>
      <c r="C43">
        <v>12</v>
      </c>
    </row>
    <row r="44" spans="1:3">
      <c r="A44">
        <v>120</v>
      </c>
      <c r="B44">
        <v>70</v>
      </c>
      <c r="C44">
        <v>14</v>
      </c>
    </row>
    <row r="45" spans="1:3">
      <c r="A45">
        <v>88</v>
      </c>
      <c r="B45">
        <v>44</v>
      </c>
      <c r="C45">
        <v>11</v>
      </c>
    </row>
    <row r="46" spans="1:3">
      <c r="A46">
        <v>120</v>
      </c>
      <c r="B46">
        <v>70</v>
      </c>
      <c r="C46">
        <v>11</v>
      </c>
    </row>
    <row r="47" spans="1:3">
      <c r="A47">
        <v>130</v>
      </c>
      <c r="B47">
        <v>80</v>
      </c>
      <c r="C47">
        <v>8</v>
      </c>
    </row>
    <row r="48" spans="1:3">
      <c r="A48">
        <v>130</v>
      </c>
      <c r="B48">
        <v>90</v>
      </c>
      <c r="C48">
        <v>9</v>
      </c>
    </row>
    <row r="49" spans="1:3">
      <c r="A49">
        <v>140</v>
      </c>
      <c r="B49">
        <v>80</v>
      </c>
      <c r="C49">
        <v>8</v>
      </c>
    </row>
    <row r="50" spans="1:3">
      <c r="A50">
        <v>100</v>
      </c>
      <c r="B50">
        <v>70</v>
      </c>
      <c r="C50">
        <v>15</v>
      </c>
    </row>
    <row r="51" spans="1:3">
      <c r="A51">
        <v>140</v>
      </c>
      <c r="B51">
        <v>90</v>
      </c>
      <c r="C51">
        <v>8</v>
      </c>
    </row>
    <row r="52" spans="1:3">
      <c r="A52">
        <v>150</v>
      </c>
      <c r="B52">
        <v>80</v>
      </c>
      <c r="C52">
        <v>14</v>
      </c>
    </row>
    <row r="53" spans="1:3">
      <c r="A53">
        <v>130</v>
      </c>
      <c r="B53">
        <v>70</v>
      </c>
      <c r="C53">
        <v>9</v>
      </c>
    </row>
    <row r="54" spans="1:3">
      <c r="A54">
        <v>120</v>
      </c>
      <c r="B54">
        <v>70</v>
      </c>
      <c r="C54">
        <v>9</v>
      </c>
    </row>
    <row r="55" spans="1:3">
      <c r="A55">
        <v>130</v>
      </c>
      <c r="B55">
        <v>80</v>
      </c>
      <c r="C55">
        <v>9</v>
      </c>
    </row>
    <row r="56" spans="1:3">
      <c r="A56">
        <v>120</v>
      </c>
      <c r="B56">
        <v>70</v>
      </c>
      <c r="C56">
        <v>9</v>
      </c>
    </row>
    <row r="57" spans="1:3">
      <c r="A57">
        <v>130</v>
      </c>
      <c r="B57">
        <v>90</v>
      </c>
      <c r="C57">
        <v>7</v>
      </c>
    </row>
    <row r="58" spans="1:3">
      <c r="A58">
        <v>87</v>
      </c>
      <c r="B58">
        <v>57</v>
      </c>
      <c r="C58">
        <v>13</v>
      </c>
    </row>
    <row r="59" spans="1:3">
      <c r="A59">
        <v>100</v>
      </c>
      <c r="B59">
        <v>50</v>
      </c>
      <c r="C59">
        <v>6</v>
      </c>
    </row>
    <row r="60" spans="1:3">
      <c r="A60">
        <v>90</v>
      </c>
      <c r="B60">
        <v>60</v>
      </c>
      <c r="C60">
        <v>9</v>
      </c>
    </row>
    <row r="61" spans="1:3">
      <c r="A61">
        <v>100</v>
      </c>
      <c r="B61">
        <v>80</v>
      </c>
      <c r="C61">
        <v>7</v>
      </c>
    </row>
    <row r="62" spans="1:3">
      <c r="A62">
        <v>103</v>
      </c>
      <c r="B62">
        <v>76</v>
      </c>
      <c r="C62">
        <v>10</v>
      </c>
    </row>
    <row r="63" spans="1:3">
      <c r="A63">
        <v>110</v>
      </c>
      <c r="B63">
        <v>60</v>
      </c>
      <c r="C63">
        <v>9</v>
      </c>
    </row>
    <row r="64" spans="1:3">
      <c r="A64">
        <v>100</v>
      </c>
      <c r="B64">
        <v>70</v>
      </c>
      <c r="C64">
        <v>9</v>
      </c>
    </row>
    <row r="65" spans="1:3">
      <c r="A65">
        <v>113</v>
      </c>
      <c r="B65">
        <v>70</v>
      </c>
      <c r="C65">
        <v>7</v>
      </c>
    </row>
    <row r="66" spans="1:3">
      <c r="A66">
        <v>120</v>
      </c>
      <c r="B66">
        <v>80</v>
      </c>
      <c r="C66">
        <v>8</v>
      </c>
    </row>
    <row r="67" spans="1:3">
      <c r="A67">
        <v>110</v>
      </c>
      <c r="B67">
        <v>70</v>
      </c>
      <c r="C67">
        <v>6</v>
      </c>
    </row>
    <row r="68" spans="1:3">
      <c r="A68">
        <v>120</v>
      </c>
      <c r="B68">
        <v>80</v>
      </c>
      <c r="C68">
        <v>9</v>
      </c>
    </row>
    <row r="69" spans="1:3">
      <c r="A69">
        <v>110</v>
      </c>
      <c r="B69">
        <v>56</v>
      </c>
      <c r="C69">
        <v>6</v>
      </c>
    </row>
    <row r="70" spans="1:3">
      <c r="A70">
        <v>100</v>
      </c>
      <c r="B70">
        <v>60</v>
      </c>
      <c r="C70">
        <v>7</v>
      </c>
    </row>
    <row r="71" spans="1:3">
      <c r="A71">
        <v>110</v>
      </c>
      <c r="B71">
        <v>80</v>
      </c>
      <c r="C71">
        <v>7</v>
      </c>
    </row>
    <row r="72" spans="1:3">
      <c r="A72">
        <v>100</v>
      </c>
      <c r="B72">
        <v>80</v>
      </c>
      <c r="C72">
        <v>7</v>
      </c>
    </row>
    <row r="73" spans="1:3">
      <c r="A73">
        <v>103</v>
      </c>
      <c r="B73">
        <v>76</v>
      </c>
      <c r="C73">
        <v>10</v>
      </c>
    </row>
    <row r="74" spans="1:3">
      <c r="A74">
        <v>110</v>
      </c>
      <c r="B74">
        <v>60</v>
      </c>
      <c r="C74">
        <v>9</v>
      </c>
    </row>
    <row r="75" spans="1:3">
      <c r="A75">
        <v>113</v>
      </c>
      <c r="B75">
        <v>70</v>
      </c>
      <c r="C75">
        <v>7</v>
      </c>
    </row>
    <row r="76" spans="1:3">
      <c r="A76">
        <v>120</v>
      </c>
      <c r="B76">
        <v>80</v>
      </c>
      <c r="C76">
        <v>8</v>
      </c>
    </row>
    <row r="77" spans="1:3">
      <c r="A77">
        <v>120</v>
      </c>
      <c r="B77">
        <v>80</v>
      </c>
      <c r="C77">
        <v>9</v>
      </c>
    </row>
    <row r="78" spans="1:3">
      <c r="A78">
        <v>110</v>
      </c>
      <c r="B78">
        <v>56</v>
      </c>
      <c r="C78">
        <v>6</v>
      </c>
    </row>
    <row r="79" spans="1:3">
      <c r="A79">
        <v>100</v>
      </c>
      <c r="B79">
        <v>60</v>
      </c>
      <c r="C79">
        <v>7</v>
      </c>
    </row>
    <row r="80" spans="1:3">
      <c r="A80">
        <v>110</v>
      </c>
      <c r="B80">
        <v>80</v>
      </c>
      <c r="C80">
        <v>7</v>
      </c>
    </row>
    <row r="81" spans="1:3">
      <c r="A81">
        <v>100</v>
      </c>
      <c r="B81">
        <v>70</v>
      </c>
      <c r="C81">
        <v>12</v>
      </c>
    </row>
    <row r="82" spans="1:3">
      <c r="A82">
        <v>130</v>
      </c>
      <c r="B82">
        <v>80</v>
      </c>
      <c r="C82">
        <v>10</v>
      </c>
    </row>
    <row r="83" spans="1:3">
      <c r="A83">
        <v>130</v>
      </c>
      <c r="B83">
        <v>68</v>
      </c>
      <c r="C83">
        <v>19</v>
      </c>
    </row>
    <row r="84" spans="1:3">
      <c r="A84">
        <v>90</v>
      </c>
      <c r="B84">
        <v>60</v>
      </c>
      <c r="C84">
        <v>23</v>
      </c>
    </row>
    <row r="85" spans="1:3">
      <c r="A85">
        <v>110</v>
      </c>
      <c r="B85">
        <v>70</v>
      </c>
      <c r="C85">
        <v>13</v>
      </c>
    </row>
    <row r="86" spans="1:3">
      <c r="A86">
        <v>100</v>
      </c>
      <c r="B86">
        <v>70</v>
      </c>
      <c r="C86">
        <v>15</v>
      </c>
    </row>
    <row r="87" spans="1:3">
      <c r="A87">
        <v>110</v>
      </c>
      <c r="B87">
        <v>70</v>
      </c>
      <c r="C87">
        <v>12</v>
      </c>
    </row>
    <row r="88" spans="1:3">
      <c r="A88">
        <v>95</v>
      </c>
      <c r="B88">
        <v>39</v>
      </c>
      <c r="C88">
        <v>19</v>
      </c>
    </row>
    <row r="89" spans="1:3">
      <c r="A89">
        <v>90</v>
      </c>
      <c r="B89">
        <v>60</v>
      </c>
      <c r="C89">
        <v>12</v>
      </c>
    </row>
    <row r="90" spans="1:3">
      <c r="A90">
        <v>80</v>
      </c>
      <c r="B90">
        <v>42</v>
      </c>
      <c r="C90">
        <v>18</v>
      </c>
    </row>
    <row r="91" spans="1:3">
      <c r="A91">
        <v>130</v>
      </c>
      <c r="B91">
        <v>90</v>
      </c>
      <c r="C91">
        <v>8</v>
      </c>
    </row>
    <row r="92" spans="1:3">
      <c r="A92">
        <v>130</v>
      </c>
      <c r="B92">
        <v>70</v>
      </c>
      <c r="C92">
        <v>19</v>
      </c>
    </row>
    <row r="93" spans="1:3">
      <c r="A93">
        <v>110</v>
      </c>
      <c r="B93">
        <v>70</v>
      </c>
      <c r="C93">
        <v>14</v>
      </c>
    </row>
    <row r="94" spans="1:3">
      <c r="A94">
        <v>89</v>
      </c>
      <c r="B94">
        <v>56</v>
      </c>
      <c r="C94">
        <v>20</v>
      </c>
    </row>
    <row r="95" spans="1:3">
      <c r="A95">
        <v>160</v>
      </c>
      <c r="B95">
        <v>110</v>
      </c>
      <c r="C95">
        <v>9</v>
      </c>
    </row>
    <row r="96" spans="1:3">
      <c r="A96">
        <v>102</v>
      </c>
      <c r="B96">
        <v>64</v>
      </c>
      <c r="C96">
        <v>14</v>
      </c>
    </row>
    <row r="97" spans="1:3">
      <c r="A97">
        <v>110</v>
      </c>
      <c r="B97">
        <v>60</v>
      </c>
      <c r="C97">
        <v>18</v>
      </c>
    </row>
    <row r="98" spans="1:3">
      <c r="A98">
        <v>90</v>
      </c>
      <c r="B98">
        <v>60</v>
      </c>
      <c r="C98">
        <v>10</v>
      </c>
    </row>
    <row r="99" spans="1:3">
      <c r="A99">
        <v>90</v>
      </c>
      <c r="B99">
        <v>50</v>
      </c>
      <c r="C99">
        <v>15</v>
      </c>
    </row>
    <row r="100" spans="1:3">
      <c r="A100">
        <v>112</v>
      </c>
      <c r="B100">
        <v>80</v>
      </c>
      <c r="C100">
        <v>11</v>
      </c>
    </row>
    <row r="101" spans="1:3">
      <c r="A101">
        <v>130</v>
      </c>
      <c r="B101">
        <v>90</v>
      </c>
      <c r="C101">
        <v>11</v>
      </c>
    </row>
    <row r="102" spans="1:3">
      <c r="A102">
        <v>110</v>
      </c>
      <c r="B102">
        <v>70</v>
      </c>
      <c r="C102">
        <v>7</v>
      </c>
    </row>
    <row r="103" spans="1:3">
      <c r="A103">
        <v>120</v>
      </c>
      <c r="B103">
        <v>70</v>
      </c>
      <c r="C103">
        <v>6</v>
      </c>
    </row>
    <row r="104" spans="1:3">
      <c r="A104">
        <v>110</v>
      </c>
      <c r="B104">
        <v>70</v>
      </c>
      <c r="C104">
        <v>10</v>
      </c>
    </row>
    <row r="105" spans="1:3">
      <c r="A105">
        <v>110</v>
      </c>
      <c r="B105">
        <v>70</v>
      </c>
      <c r="C105">
        <v>8</v>
      </c>
    </row>
    <row r="106" spans="1:3">
      <c r="A106">
        <v>96</v>
      </c>
      <c r="B106">
        <v>50</v>
      </c>
      <c r="C106">
        <v>9</v>
      </c>
    </row>
    <row r="107" spans="1:3">
      <c r="A107">
        <v>120</v>
      </c>
      <c r="B107">
        <v>90</v>
      </c>
      <c r="C107">
        <v>6</v>
      </c>
    </row>
    <row r="108" spans="1:3">
      <c r="A108">
        <v>110</v>
      </c>
      <c r="B108">
        <v>72</v>
      </c>
      <c r="C108">
        <v>9</v>
      </c>
    </row>
    <row r="109" spans="1:3">
      <c r="A109">
        <v>150</v>
      </c>
      <c r="B109">
        <v>80</v>
      </c>
      <c r="C109">
        <v>7</v>
      </c>
    </row>
    <row r="110" spans="1:3">
      <c r="A110">
        <v>100</v>
      </c>
      <c r="B110">
        <v>60</v>
      </c>
      <c r="C110">
        <v>12</v>
      </c>
    </row>
    <row r="111" spans="1:3">
      <c r="A111">
        <v>120</v>
      </c>
      <c r="B111">
        <v>80</v>
      </c>
      <c r="C111">
        <v>8</v>
      </c>
    </row>
    <row r="112" spans="1:3">
      <c r="A112">
        <v>100</v>
      </c>
      <c r="B112">
        <v>70</v>
      </c>
      <c r="C112">
        <v>12</v>
      </c>
    </row>
    <row r="113" spans="1:3">
      <c r="A113">
        <v>90</v>
      </c>
      <c r="B113">
        <v>50</v>
      </c>
      <c r="C113">
        <v>11</v>
      </c>
    </row>
    <row r="114" spans="1:3">
      <c r="A114">
        <v>84</v>
      </c>
      <c r="B114">
        <v>70</v>
      </c>
      <c r="C114">
        <v>13</v>
      </c>
    </row>
    <row r="115" spans="1:3">
      <c r="A115">
        <v>130</v>
      </c>
      <c r="B115">
        <v>70</v>
      </c>
      <c r="C115">
        <v>7</v>
      </c>
    </row>
    <row r="116" spans="1:3">
      <c r="A116">
        <v>110</v>
      </c>
      <c r="B116">
        <v>70</v>
      </c>
      <c r="C116">
        <v>11</v>
      </c>
    </row>
    <row r="117" spans="1:3">
      <c r="A117">
        <v>98</v>
      </c>
      <c r="B117">
        <v>70</v>
      </c>
      <c r="C117">
        <v>14</v>
      </c>
    </row>
    <row r="118" spans="1:3">
      <c r="A118">
        <v>100</v>
      </c>
      <c r="B118">
        <v>53</v>
      </c>
      <c r="C118">
        <v>9</v>
      </c>
    </row>
    <row r="119" spans="1:3">
      <c r="A119">
        <v>110</v>
      </c>
      <c r="B119">
        <v>80</v>
      </c>
      <c r="C119">
        <v>10</v>
      </c>
    </row>
    <row r="120" spans="1:3">
      <c r="A120">
        <v>100</v>
      </c>
      <c r="B120">
        <v>60</v>
      </c>
      <c r="C120">
        <v>6</v>
      </c>
    </row>
    <row r="121" spans="1:3">
      <c r="A121">
        <v>130</v>
      </c>
      <c r="B121">
        <v>80</v>
      </c>
      <c r="C121">
        <v>8</v>
      </c>
    </row>
    <row r="122" spans="1:3">
      <c r="A122">
        <v>100</v>
      </c>
      <c r="B122">
        <v>70</v>
      </c>
      <c r="C122">
        <v>15</v>
      </c>
    </row>
    <row r="123" spans="1:3">
      <c r="A123">
        <v>130</v>
      </c>
      <c r="B123">
        <v>80</v>
      </c>
      <c r="C123">
        <v>9</v>
      </c>
    </row>
    <row r="124" spans="1:3">
      <c r="A124">
        <v>120</v>
      </c>
      <c r="B124">
        <v>80</v>
      </c>
      <c r="C124">
        <v>9</v>
      </c>
    </row>
    <row r="125" spans="1:3">
      <c r="A125">
        <v>180</v>
      </c>
      <c r="B125">
        <v>130</v>
      </c>
      <c r="C125">
        <v>8</v>
      </c>
    </row>
    <row r="126" spans="1:3">
      <c r="A126">
        <v>99</v>
      </c>
      <c r="B126">
        <v>57</v>
      </c>
      <c r="C126">
        <v>8</v>
      </c>
    </row>
    <row r="127" spans="1:3">
      <c r="A127">
        <v>100</v>
      </c>
      <c r="B127">
        <v>60</v>
      </c>
      <c r="C127">
        <v>9</v>
      </c>
    </row>
    <row r="128" spans="1:3">
      <c r="A128">
        <v>109</v>
      </c>
      <c r="B128">
        <v>71</v>
      </c>
      <c r="C128">
        <v>8</v>
      </c>
    </row>
    <row r="129" spans="1:3">
      <c r="A129">
        <v>100</v>
      </c>
      <c r="B129">
        <v>60</v>
      </c>
      <c r="C129">
        <v>11</v>
      </c>
    </row>
    <row r="130" spans="1:3">
      <c r="A130">
        <v>90</v>
      </c>
      <c r="B130">
        <v>50</v>
      </c>
      <c r="C130">
        <v>10</v>
      </c>
    </row>
    <row r="131" spans="1:3">
      <c r="A131">
        <v>150</v>
      </c>
      <c r="B131">
        <v>80</v>
      </c>
      <c r="C131">
        <v>7</v>
      </c>
    </row>
    <row r="132" spans="1:3">
      <c r="A132">
        <v>70</v>
      </c>
      <c r="B132">
        <v>50</v>
      </c>
      <c r="C132">
        <v>10</v>
      </c>
    </row>
    <row r="133" spans="1:3">
      <c r="A133">
        <v>90</v>
      </c>
      <c r="B133">
        <v>60</v>
      </c>
      <c r="C133">
        <v>7</v>
      </c>
    </row>
    <row r="134" spans="1:3">
      <c r="A134">
        <v>113</v>
      </c>
      <c r="B134">
        <v>73</v>
      </c>
      <c r="C134">
        <v>7</v>
      </c>
    </row>
    <row r="135" spans="1:3">
      <c r="A135">
        <v>101</v>
      </c>
      <c r="B135">
        <v>70</v>
      </c>
      <c r="C135">
        <v>7</v>
      </c>
    </row>
    <row r="136" spans="1:3">
      <c r="A136">
        <v>120</v>
      </c>
      <c r="B136">
        <v>80</v>
      </c>
      <c r="C136">
        <v>13</v>
      </c>
    </row>
    <row r="137" spans="1:3">
      <c r="A137">
        <v>80</v>
      </c>
      <c r="B137">
        <v>50</v>
      </c>
      <c r="C137">
        <v>12</v>
      </c>
    </row>
    <row r="138" spans="1:3">
      <c r="A138">
        <v>90</v>
      </c>
      <c r="B138">
        <v>60</v>
      </c>
      <c r="C138">
        <v>9</v>
      </c>
    </row>
    <row r="139" spans="1:3">
      <c r="A139">
        <v>121</v>
      </c>
      <c r="B139">
        <v>91</v>
      </c>
      <c r="C139">
        <v>6</v>
      </c>
    </row>
    <row r="140" spans="1:3">
      <c r="A140">
        <v>120</v>
      </c>
      <c r="B140">
        <v>80</v>
      </c>
      <c r="C140">
        <v>8</v>
      </c>
    </row>
    <row r="141" spans="1:3">
      <c r="A141">
        <v>112</v>
      </c>
      <c r="B141">
        <v>62</v>
      </c>
      <c r="C141">
        <v>7</v>
      </c>
    </row>
    <row r="142" spans="1:3">
      <c r="A142">
        <v>90</v>
      </c>
      <c r="B142">
        <v>50</v>
      </c>
      <c r="C142">
        <v>12</v>
      </c>
    </row>
    <row r="143" spans="1:3">
      <c r="A143">
        <v>120</v>
      </c>
      <c r="B143">
        <v>80</v>
      </c>
      <c r="C143">
        <v>7</v>
      </c>
    </row>
    <row r="144" spans="1:3">
      <c r="A144">
        <v>90</v>
      </c>
      <c r="B144">
        <v>50</v>
      </c>
      <c r="C144">
        <v>12</v>
      </c>
    </row>
    <row r="145" spans="1:3">
      <c r="A145">
        <v>84</v>
      </c>
      <c r="B145">
        <v>69</v>
      </c>
      <c r="C145">
        <v>8</v>
      </c>
    </row>
    <row r="146" spans="1:3">
      <c r="A146">
        <v>100</v>
      </c>
      <c r="B146">
        <v>70</v>
      </c>
      <c r="C146">
        <v>8</v>
      </c>
    </row>
    <row r="147" spans="1:3">
      <c r="A147">
        <v>130</v>
      </c>
      <c r="B147">
        <v>70</v>
      </c>
      <c r="C147">
        <v>8</v>
      </c>
    </row>
    <row r="148" spans="1:3">
      <c r="A148">
        <v>100</v>
      </c>
      <c r="B148">
        <v>70</v>
      </c>
      <c r="C148">
        <v>3</v>
      </c>
    </row>
    <row r="149" spans="1:3">
      <c r="A149">
        <v>100</v>
      </c>
      <c r="B149">
        <v>60</v>
      </c>
      <c r="C149">
        <v>11</v>
      </c>
    </row>
    <row r="150" spans="1:3">
      <c r="A150">
        <v>100</v>
      </c>
      <c r="B150">
        <v>70</v>
      </c>
      <c r="C150">
        <v>12</v>
      </c>
    </row>
    <row r="151" spans="1:3">
      <c r="A151">
        <v>100</v>
      </c>
      <c r="B151">
        <v>60</v>
      </c>
      <c r="C151">
        <v>11</v>
      </c>
    </row>
    <row r="152" spans="1:3">
      <c r="A152">
        <v>120</v>
      </c>
      <c r="B152">
        <v>80</v>
      </c>
      <c r="C152">
        <v>12</v>
      </c>
    </row>
    <row r="153" spans="1:3">
      <c r="A153">
        <v>120</v>
      </c>
      <c r="B153">
        <v>90</v>
      </c>
      <c r="C153">
        <v>10</v>
      </c>
    </row>
    <row r="154" spans="1:3">
      <c r="A154">
        <v>140</v>
      </c>
      <c r="B154">
        <v>100</v>
      </c>
      <c r="C154">
        <v>16</v>
      </c>
    </row>
    <row r="155" spans="1:3">
      <c r="A155">
        <v>140</v>
      </c>
      <c r="B155">
        <v>50</v>
      </c>
      <c r="C155">
        <v>8</v>
      </c>
    </row>
    <row r="156" spans="1:3">
      <c r="A156">
        <v>110</v>
      </c>
      <c r="B156">
        <v>90</v>
      </c>
      <c r="C156">
        <v>9</v>
      </c>
    </row>
    <row r="157" spans="1:3">
      <c r="A157">
        <v>110</v>
      </c>
      <c r="B157">
        <v>70</v>
      </c>
      <c r="C157">
        <v>15</v>
      </c>
    </row>
    <row r="158" spans="1:3">
      <c r="A158">
        <v>130</v>
      </c>
      <c r="B158">
        <v>90</v>
      </c>
      <c r="C158">
        <v>15</v>
      </c>
    </row>
    <row r="159" spans="1:3">
      <c r="A159">
        <v>110</v>
      </c>
      <c r="B159">
        <v>80</v>
      </c>
      <c r="C159">
        <v>8</v>
      </c>
    </row>
    <row r="160" spans="1:3">
      <c r="A160">
        <v>170</v>
      </c>
      <c r="B160">
        <v>80</v>
      </c>
      <c r="C160">
        <v>10</v>
      </c>
    </row>
    <row r="161" spans="1:3">
      <c r="A161">
        <v>90</v>
      </c>
      <c r="B161">
        <v>40</v>
      </c>
      <c r="C161">
        <v>19</v>
      </c>
    </row>
    <row r="162" spans="1:3">
      <c r="A162">
        <v>140</v>
      </c>
      <c r="B162">
        <v>80</v>
      </c>
      <c r="C162">
        <v>10</v>
      </c>
    </row>
    <row r="163" spans="1:3">
      <c r="A163">
        <v>90</v>
      </c>
      <c r="B163">
        <v>80</v>
      </c>
      <c r="C163">
        <v>12</v>
      </c>
    </row>
    <row r="164" spans="1:3">
      <c r="A164">
        <v>100</v>
      </c>
      <c r="B164">
        <v>70</v>
      </c>
      <c r="C164">
        <v>9</v>
      </c>
    </row>
    <row r="165" spans="1:3">
      <c r="A165">
        <v>130</v>
      </c>
      <c r="B165">
        <v>80</v>
      </c>
      <c r="C165">
        <v>8</v>
      </c>
    </row>
    <row r="166" spans="1:3">
      <c r="A166">
        <v>90</v>
      </c>
      <c r="B166">
        <v>60</v>
      </c>
      <c r="C166">
        <v>11</v>
      </c>
    </row>
    <row r="167" spans="1:3">
      <c r="A167">
        <v>110</v>
      </c>
      <c r="B167">
        <v>80</v>
      </c>
      <c r="C167">
        <v>8</v>
      </c>
    </row>
    <row r="168" spans="1:3">
      <c r="A168">
        <v>130</v>
      </c>
      <c r="B168">
        <v>90</v>
      </c>
      <c r="C168">
        <v>9</v>
      </c>
    </row>
    <row r="169" spans="1:3">
      <c r="A169">
        <v>140</v>
      </c>
      <c r="B169">
        <v>90</v>
      </c>
      <c r="C169">
        <v>9</v>
      </c>
    </row>
    <row r="170" spans="1:3">
      <c r="A170">
        <v>130</v>
      </c>
      <c r="B170">
        <v>70</v>
      </c>
      <c r="C170">
        <v>9</v>
      </c>
    </row>
    <row r="171" spans="1:3">
      <c r="A171">
        <v>160</v>
      </c>
      <c r="B171">
        <v>100</v>
      </c>
      <c r="C171">
        <v>9</v>
      </c>
    </row>
    <row r="172" spans="1:3">
      <c r="A172">
        <v>100</v>
      </c>
      <c r="B172">
        <v>80</v>
      </c>
      <c r="C172">
        <v>9</v>
      </c>
    </row>
    <row r="173" spans="1:3">
      <c r="A173">
        <v>160</v>
      </c>
      <c r="B173">
        <v>90</v>
      </c>
      <c r="C173">
        <v>11</v>
      </c>
    </row>
    <row r="174" spans="1:3">
      <c r="A174">
        <v>80</v>
      </c>
      <c r="B174">
        <v>40</v>
      </c>
      <c r="C174">
        <v>7</v>
      </c>
    </row>
    <row r="175" spans="1:3">
      <c r="A175">
        <v>100</v>
      </c>
      <c r="B175">
        <v>40</v>
      </c>
      <c r="C175">
        <v>16</v>
      </c>
    </row>
    <row r="176" spans="1:3">
      <c r="A176">
        <v>100</v>
      </c>
      <c r="B176">
        <v>60</v>
      </c>
      <c r="C176">
        <v>15</v>
      </c>
    </row>
    <row r="177" spans="1:3">
      <c r="A177">
        <v>80</v>
      </c>
      <c r="B177">
        <v>50</v>
      </c>
      <c r="C177">
        <v>8</v>
      </c>
    </row>
    <row r="178" spans="1:3">
      <c r="A178">
        <v>80</v>
      </c>
      <c r="B178">
        <v>50</v>
      </c>
      <c r="C178">
        <v>7</v>
      </c>
    </row>
    <row r="179" spans="1:3">
      <c r="A179">
        <v>90</v>
      </c>
      <c r="B179">
        <v>50</v>
      </c>
      <c r="C179">
        <v>9</v>
      </c>
    </row>
    <row r="180" spans="1:3">
      <c r="A180">
        <v>110</v>
      </c>
      <c r="B180">
        <v>60</v>
      </c>
      <c r="C180">
        <v>9</v>
      </c>
    </row>
    <row r="181" spans="1:3">
      <c r="A181">
        <v>90</v>
      </c>
      <c r="B181">
        <v>60</v>
      </c>
      <c r="C181">
        <v>8</v>
      </c>
    </row>
    <row r="182" spans="1:3">
      <c r="A182">
        <v>110</v>
      </c>
      <c r="B182">
        <v>50</v>
      </c>
      <c r="C182">
        <v>7</v>
      </c>
    </row>
    <row r="183" spans="1:3">
      <c r="A183">
        <v>90</v>
      </c>
      <c r="B183">
        <v>60</v>
      </c>
      <c r="C183">
        <v>6</v>
      </c>
    </row>
    <row r="184" spans="1:3">
      <c r="A184">
        <v>90</v>
      </c>
      <c r="B184">
        <v>60</v>
      </c>
      <c r="C184">
        <v>10</v>
      </c>
    </row>
    <row r="185" spans="1:3">
      <c r="A185">
        <v>130</v>
      </c>
      <c r="B185">
        <v>80</v>
      </c>
      <c r="C185">
        <v>8</v>
      </c>
    </row>
    <row r="186" spans="1:3">
      <c r="A186">
        <v>110</v>
      </c>
      <c r="B186">
        <v>60</v>
      </c>
      <c r="C186">
        <v>9</v>
      </c>
    </row>
    <row r="187" spans="1:3">
      <c r="A187">
        <v>80</v>
      </c>
      <c r="B187">
        <v>40</v>
      </c>
      <c r="C187">
        <v>6</v>
      </c>
    </row>
    <row r="188" spans="1:3">
      <c r="A188">
        <v>170</v>
      </c>
      <c r="B188">
        <v>110</v>
      </c>
      <c r="C188">
        <v>9</v>
      </c>
    </row>
    <row r="189" spans="1:3">
      <c r="A189">
        <v>130</v>
      </c>
      <c r="B189">
        <v>90</v>
      </c>
      <c r="C189">
        <v>10</v>
      </c>
    </row>
    <row r="190" spans="1:3">
      <c r="A190">
        <v>100</v>
      </c>
      <c r="B190">
        <v>60</v>
      </c>
      <c r="C190">
        <v>17</v>
      </c>
    </row>
    <row r="191" spans="1:3">
      <c r="A191">
        <v>140</v>
      </c>
      <c r="B191">
        <v>90</v>
      </c>
      <c r="C191">
        <v>8</v>
      </c>
    </row>
    <row r="192" spans="1:3">
      <c r="A192">
        <v>120</v>
      </c>
      <c r="B192">
        <v>80</v>
      </c>
      <c r="C192">
        <v>8</v>
      </c>
    </row>
    <row r="193" spans="1:3">
      <c r="A193">
        <v>120</v>
      </c>
      <c r="B193">
        <v>80</v>
      </c>
      <c r="C193">
        <v>10</v>
      </c>
    </row>
    <row r="194" spans="1:3">
      <c r="A194">
        <v>130</v>
      </c>
      <c r="B194">
        <v>80</v>
      </c>
      <c r="C194">
        <v>11</v>
      </c>
    </row>
    <row r="195" spans="1:3">
      <c r="A195">
        <v>130</v>
      </c>
      <c r="B195">
        <v>90</v>
      </c>
      <c r="C195">
        <v>12</v>
      </c>
    </row>
    <row r="196" spans="1:3">
      <c r="A196">
        <v>120</v>
      </c>
      <c r="B196">
        <v>80</v>
      </c>
      <c r="C196">
        <v>8</v>
      </c>
    </row>
    <row r="197" spans="1:3">
      <c r="A197">
        <v>160</v>
      </c>
      <c r="B197">
        <v>90</v>
      </c>
      <c r="C197">
        <v>12</v>
      </c>
    </row>
    <row r="198" spans="1:3">
      <c r="A198">
        <v>90</v>
      </c>
      <c r="B198">
        <v>60</v>
      </c>
      <c r="C198">
        <v>8</v>
      </c>
    </row>
    <row r="199" spans="1:3">
      <c r="A199">
        <v>130</v>
      </c>
      <c r="B199">
        <v>80</v>
      </c>
      <c r="C199">
        <v>11</v>
      </c>
    </row>
    <row r="200" spans="1:3">
      <c r="A200">
        <v>80</v>
      </c>
      <c r="B200">
        <v>40</v>
      </c>
      <c r="C200">
        <v>7</v>
      </c>
    </row>
    <row r="201" spans="1:3">
      <c r="A201">
        <v>90</v>
      </c>
      <c r="B201">
        <v>60</v>
      </c>
      <c r="C201">
        <v>13</v>
      </c>
    </row>
    <row r="202" spans="1:3">
      <c r="A202">
        <v>100</v>
      </c>
      <c r="B202">
        <v>70</v>
      </c>
      <c r="C202">
        <v>16</v>
      </c>
    </row>
    <row r="203" spans="1:3">
      <c r="A203">
        <v>140</v>
      </c>
      <c r="B203">
        <v>90</v>
      </c>
      <c r="C203">
        <v>9</v>
      </c>
    </row>
    <row r="204" spans="1:3">
      <c r="A204">
        <v>110</v>
      </c>
      <c r="B204">
        <v>60</v>
      </c>
      <c r="C204">
        <v>11</v>
      </c>
    </row>
    <row r="205" spans="1:3">
      <c r="A205">
        <v>110</v>
      </c>
      <c r="B205">
        <v>70</v>
      </c>
      <c r="C205">
        <v>10</v>
      </c>
    </row>
    <row r="206" spans="1:3">
      <c r="A206">
        <v>110</v>
      </c>
      <c r="B206">
        <v>70</v>
      </c>
      <c r="C206">
        <v>11</v>
      </c>
    </row>
    <row r="207" spans="1:3">
      <c r="A207">
        <v>130</v>
      </c>
      <c r="B207">
        <v>60</v>
      </c>
      <c r="C207">
        <v>9</v>
      </c>
    </row>
    <row r="208" spans="1:3">
      <c r="A208">
        <v>110</v>
      </c>
      <c r="B208">
        <v>70</v>
      </c>
      <c r="C208">
        <v>7</v>
      </c>
    </row>
    <row r="209" spans="1:3">
      <c r="A209">
        <v>110</v>
      </c>
      <c r="B209">
        <v>60</v>
      </c>
      <c r="C209">
        <v>7</v>
      </c>
    </row>
    <row r="210" spans="1:3">
      <c r="A210">
        <v>80</v>
      </c>
      <c r="B210">
        <v>60</v>
      </c>
      <c r="C210">
        <v>7</v>
      </c>
    </row>
    <row r="211" spans="1:3">
      <c r="A211">
        <v>160</v>
      </c>
      <c r="B211">
        <v>90</v>
      </c>
      <c r="C211">
        <v>10</v>
      </c>
    </row>
    <row r="212" spans="1:3">
      <c r="A212">
        <v>160</v>
      </c>
      <c r="B212">
        <v>100</v>
      </c>
      <c r="C212">
        <v>5</v>
      </c>
    </row>
    <row r="213" spans="1:3">
      <c r="A213">
        <v>130</v>
      </c>
      <c r="B213">
        <v>90</v>
      </c>
      <c r="C213">
        <v>10</v>
      </c>
    </row>
    <row r="214" spans="1:3">
      <c r="A214">
        <v>100</v>
      </c>
      <c r="B214">
        <v>70</v>
      </c>
      <c r="C214">
        <v>11</v>
      </c>
    </row>
    <row r="215" spans="1:3">
      <c r="A215">
        <v>150</v>
      </c>
      <c r="B215">
        <v>90</v>
      </c>
      <c r="C215">
        <v>13</v>
      </c>
    </row>
    <row r="216" spans="1:3">
      <c r="A216">
        <v>100</v>
      </c>
      <c r="B216">
        <v>60</v>
      </c>
      <c r="C216">
        <v>9</v>
      </c>
    </row>
    <row r="217" spans="1:3">
      <c r="A217">
        <v>130</v>
      </c>
      <c r="B217">
        <v>40</v>
      </c>
      <c r="C217">
        <v>10</v>
      </c>
    </row>
  </sheetData>
  <autoFilter ref="A1:C217" xr:uid="{1145A035-C033-3A4C-B5DC-80B2E0BAE56F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BA85C-C0D3-1644-8822-61F2B179C102}">
  <dimension ref="A1:B42"/>
  <sheetViews>
    <sheetView zoomScale="161" workbookViewId="0">
      <selection activeCell="C26" sqref="C26"/>
    </sheetView>
  </sheetViews>
  <sheetFormatPr baseColWidth="10" defaultRowHeight="15"/>
  <cols>
    <col min="1" max="1" width="24.1640625" bestFit="1" customWidth="1"/>
    <col min="2" max="2" width="19.33203125" bestFit="1" customWidth="1"/>
  </cols>
  <sheetData>
    <row r="1" spans="1:2">
      <c r="A1" t="s">
        <v>93</v>
      </c>
      <c r="B1" t="s">
        <v>95</v>
      </c>
    </row>
    <row r="2" spans="1:2">
      <c r="B2">
        <v>14</v>
      </c>
    </row>
    <row r="3" spans="1:2">
      <c r="A3" t="s">
        <v>25</v>
      </c>
      <c r="B3">
        <v>21</v>
      </c>
    </row>
    <row r="4" spans="1:2">
      <c r="A4" t="s">
        <v>29</v>
      </c>
      <c r="B4">
        <v>16</v>
      </c>
    </row>
    <row r="5" spans="1:2">
      <c r="A5" t="s">
        <v>30</v>
      </c>
      <c r="B5">
        <v>9</v>
      </c>
    </row>
    <row r="6" spans="1:2">
      <c r="A6" t="s">
        <v>25</v>
      </c>
      <c r="B6">
        <v>17</v>
      </c>
    </row>
    <row r="7" spans="1:2">
      <c r="A7" t="s">
        <v>25</v>
      </c>
      <c r="B7">
        <v>16</v>
      </c>
    </row>
    <row r="8" spans="1:2">
      <c r="A8" t="s">
        <v>25</v>
      </c>
      <c r="B8">
        <v>22</v>
      </c>
    </row>
    <row r="9" spans="1:2">
      <c r="A9" t="s">
        <v>25</v>
      </c>
      <c r="B9">
        <v>15</v>
      </c>
    </row>
    <row r="10" spans="1:2">
      <c r="A10" t="s">
        <v>25</v>
      </c>
      <c r="B10">
        <v>15</v>
      </c>
    </row>
    <row r="11" spans="1:2">
      <c r="A11" t="s">
        <v>25</v>
      </c>
      <c r="B11">
        <v>12</v>
      </c>
    </row>
    <row r="12" spans="1:2">
      <c r="A12" t="s">
        <v>25</v>
      </c>
      <c r="B12">
        <v>11</v>
      </c>
    </row>
    <row r="13" spans="1:2">
      <c r="A13" t="s">
        <v>29</v>
      </c>
      <c r="B13">
        <v>16</v>
      </c>
    </row>
    <row r="14" spans="1:2">
      <c r="A14" t="s">
        <v>30</v>
      </c>
      <c r="B14">
        <v>10</v>
      </c>
    </row>
    <row r="15" spans="1:2">
      <c r="A15" t="s">
        <v>29</v>
      </c>
      <c r="B15">
        <v>13</v>
      </c>
    </row>
    <row r="16" spans="1:2">
      <c r="A16" t="s">
        <v>30</v>
      </c>
      <c r="B16">
        <v>12</v>
      </c>
    </row>
    <row r="17" spans="1:2">
      <c r="A17" t="s">
        <v>25</v>
      </c>
      <c r="B17">
        <v>11</v>
      </c>
    </row>
    <row r="18" spans="1:2">
      <c r="A18" t="s">
        <v>25</v>
      </c>
      <c r="B18">
        <v>9</v>
      </c>
    </row>
    <row r="19" spans="1:2">
      <c r="A19" t="s">
        <v>29</v>
      </c>
      <c r="B19">
        <v>8</v>
      </c>
    </row>
    <row r="20" spans="1:2">
      <c r="A20" t="s">
        <v>30</v>
      </c>
      <c r="B20">
        <v>14</v>
      </c>
    </row>
    <row r="21" spans="1:2">
      <c r="A21" t="s">
        <v>25</v>
      </c>
      <c r="B21">
        <v>9</v>
      </c>
    </row>
    <row r="22" spans="1:2">
      <c r="A22" t="s">
        <v>30</v>
      </c>
      <c r="B22">
        <v>9</v>
      </c>
    </row>
    <row r="23" spans="1:2">
      <c r="A23" t="s">
        <v>29</v>
      </c>
      <c r="B23">
        <v>9</v>
      </c>
    </row>
    <row r="24" spans="1:2">
      <c r="A24" t="s">
        <v>38</v>
      </c>
      <c r="B24">
        <v>9</v>
      </c>
    </row>
    <row r="25" spans="1:2">
      <c r="A25" t="s">
        <v>25</v>
      </c>
      <c r="B25">
        <v>12</v>
      </c>
    </row>
    <row r="26" spans="1:2">
      <c r="A26" t="s">
        <v>25</v>
      </c>
      <c r="B26">
        <v>19</v>
      </c>
    </row>
    <row r="27" spans="1:2">
      <c r="A27" t="s">
        <v>25</v>
      </c>
      <c r="B27">
        <v>9</v>
      </c>
    </row>
    <row r="28" spans="1:2">
      <c r="A28" t="s">
        <v>30</v>
      </c>
      <c r="B28">
        <v>7</v>
      </c>
    </row>
    <row r="29" spans="1:2">
      <c r="A29" t="s">
        <v>30</v>
      </c>
      <c r="B29">
        <v>7</v>
      </c>
    </row>
    <row r="30" spans="1:2">
      <c r="A30" t="s">
        <v>30</v>
      </c>
      <c r="B30">
        <v>9</v>
      </c>
    </row>
    <row r="31" spans="1:2">
      <c r="A31" t="s">
        <v>30</v>
      </c>
      <c r="B31">
        <v>9</v>
      </c>
    </row>
    <row r="32" spans="1:2">
      <c r="A32" t="s">
        <v>30</v>
      </c>
      <c r="B32">
        <v>10</v>
      </c>
    </row>
    <row r="33" spans="1:2">
      <c r="A33" t="s">
        <v>30</v>
      </c>
      <c r="B33">
        <v>12</v>
      </c>
    </row>
    <row r="34" spans="1:2">
      <c r="A34" t="s">
        <v>38</v>
      </c>
      <c r="B34">
        <v>8</v>
      </c>
    </row>
    <row r="35" spans="1:2">
      <c r="A35" t="s">
        <v>38</v>
      </c>
      <c r="B35">
        <v>15</v>
      </c>
    </row>
    <row r="36" spans="1:2">
      <c r="A36" t="s">
        <v>25</v>
      </c>
      <c r="B36">
        <v>10</v>
      </c>
    </row>
    <row r="37" spans="1:2">
      <c r="A37" t="s">
        <v>25</v>
      </c>
      <c r="B37">
        <v>9</v>
      </c>
    </row>
    <row r="38" spans="1:2">
      <c r="A38" t="s">
        <v>25</v>
      </c>
      <c r="B38">
        <v>10</v>
      </c>
    </row>
    <row r="39" spans="1:2">
      <c r="A39" t="s">
        <v>30</v>
      </c>
      <c r="B39">
        <v>11</v>
      </c>
    </row>
    <row r="40" spans="1:2">
      <c r="A40" t="s">
        <v>25</v>
      </c>
      <c r="B40">
        <v>16</v>
      </c>
    </row>
    <row r="41" spans="1:2">
      <c r="A41" t="s">
        <v>30</v>
      </c>
      <c r="B41">
        <v>11</v>
      </c>
    </row>
    <row r="42" spans="1:2">
      <c r="A42" t="s">
        <v>25</v>
      </c>
      <c r="B42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1F6DE-26F1-9D4D-9C72-633E7339AC5A}">
  <dimension ref="A3:F32"/>
  <sheetViews>
    <sheetView workbookViewId="0">
      <selection activeCell="A3" sqref="A3"/>
    </sheetView>
  </sheetViews>
  <sheetFormatPr baseColWidth="10" defaultRowHeight="15"/>
  <cols>
    <col min="1" max="1" width="12.1640625" bestFit="1" customWidth="1"/>
    <col min="2" max="2" width="14.83203125" bestFit="1" customWidth="1"/>
    <col min="3" max="3" width="11.5" bestFit="1" customWidth="1"/>
    <col min="4" max="4" width="5.33203125" bestFit="1" customWidth="1"/>
    <col min="5" max="5" width="5.5" bestFit="1" customWidth="1"/>
    <col min="6" max="6" width="10" bestFit="1" customWidth="1"/>
  </cols>
  <sheetData>
    <row r="3" spans="1:6">
      <c r="B3" s="66" t="s">
        <v>172</v>
      </c>
    </row>
    <row r="4" spans="1:6">
      <c r="A4" s="66" t="s">
        <v>163</v>
      </c>
      <c r="B4" t="s">
        <v>164</v>
      </c>
      <c r="C4" t="s">
        <v>165</v>
      </c>
      <c r="D4" t="s">
        <v>166</v>
      </c>
      <c r="E4" t="s">
        <v>39</v>
      </c>
      <c r="F4" t="s">
        <v>167</v>
      </c>
    </row>
    <row r="5" spans="1:6">
      <c r="A5" s="67">
        <v>3</v>
      </c>
    </row>
    <row r="6" spans="1:6">
      <c r="A6" s="67">
        <v>5</v>
      </c>
    </row>
    <row r="7" spans="1:6">
      <c r="A7" s="67">
        <v>6</v>
      </c>
    </row>
    <row r="8" spans="1:6">
      <c r="A8" s="67">
        <v>7</v>
      </c>
    </row>
    <row r="9" spans="1:6">
      <c r="A9" s="67">
        <v>8</v>
      </c>
    </row>
    <row r="10" spans="1:6">
      <c r="A10" s="67">
        <v>9</v>
      </c>
    </row>
    <row r="11" spans="1:6">
      <c r="A11" s="67">
        <v>10</v>
      </c>
    </row>
    <row r="12" spans="1:6">
      <c r="A12" s="67">
        <v>11</v>
      </c>
    </row>
    <row r="13" spans="1:6">
      <c r="A13" s="67">
        <v>12</v>
      </c>
    </row>
    <row r="14" spans="1:6">
      <c r="A14" s="67">
        <v>13</v>
      </c>
    </row>
    <row r="15" spans="1:6">
      <c r="A15" s="67">
        <v>14</v>
      </c>
    </row>
    <row r="16" spans="1:6">
      <c r="A16" s="67">
        <v>15</v>
      </c>
    </row>
    <row r="17" spans="1:1">
      <c r="A17" s="67">
        <v>16</v>
      </c>
    </row>
    <row r="18" spans="1:1">
      <c r="A18" s="67">
        <v>17</v>
      </c>
    </row>
    <row r="19" spans="1:1">
      <c r="A19" s="67">
        <v>18</v>
      </c>
    </row>
    <row r="20" spans="1:1">
      <c r="A20" s="67">
        <v>19</v>
      </c>
    </row>
    <row r="21" spans="1:1">
      <c r="A21" s="67">
        <v>20</v>
      </c>
    </row>
    <row r="22" spans="1:1">
      <c r="A22" s="67">
        <v>21</v>
      </c>
    </row>
    <row r="23" spans="1:1">
      <c r="A23" s="67">
        <v>22</v>
      </c>
    </row>
    <row r="24" spans="1:1">
      <c r="A24" s="67">
        <v>23</v>
      </c>
    </row>
    <row r="25" spans="1:1">
      <c r="A25" s="67">
        <v>24</v>
      </c>
    </row>
    <row r="26" spans="1:1">
      <c r="A26" s="67">
        <v>25</v>
      </c>
    </row>
    <row r="27" spans="1:1">
      <c r="A27" s="67">
        <v>26</v>
      </c>
    </row>
    <row r="28" spans="1:1">
      <c r="A28" s="67">
        <v>27</v>
      </c>
    </row>
    <row r="29" spans="1:1">
      <c r="A29" s="67">
        <v>31</v>
      </c>
    </row>
    <row r="30" spans="1:1">
      <c r="A30" s="67">
        <v>32</v>
      </c>
    </row>
    <row r="31" spans="1:1">
      <c r="A31" s="67">
        <v>41</v>
      </c>
    </row>
    <row r="32" spans="1:1">
      <c r="A32" s="67" t="s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5C31B-F6FA-B040-9FE4-0DB869393D93}">
  <dimension ref="A3:F32"/>
  <sheetViews>
    <sheetView workbookViewId="0">
      <selection activeCell="A3" sqref="A3"/>
    </sheetView>
  </sheetViews>
  <sheetFormatPr baseColWidth="10" defaultRowHeight="15"/>
  <cols>
    <col min="1" max="1" width="24.6640625" bestFit="1" customWidth="1"/>
    <col min="2" max="2" width="14.83203125" bestFit="1" customWidth="1"/>
    <col min="3" max="3" width="11.5" bestFit="1" customWidth="1"/>
    <col min="4" max="4" width="5.33203125" bestFit="1" customWidth="1"/>
    <col min="5" max="5" width="5.5" bestFit="1" customWidth="1"/>
    <col min="6" max="6" width="10" bestFit="1" customWidth="1"/>
  </cols>
  <sheetData>
    <row r="3" spans="1:6">
      <c r="A3" s="66" t="s">
        <v>162</v>
      </c>
      <c r="B3" s="66" t="s">
        <v>172</v>
      </c>
    </row>
    <row r="4" spans="1:6">
      <c r="A4" s="66" t="s">
        <v>163</v>
      </c>
      <c r="B4" t="s">
        <v>164</v>
      </c>
      <c r="C4" t="s">
        <v>165</v>
      </c>
      <c r="D4" t="s">
        <v>166</v>
      </c>
      <c r="E4" t="s">
        <v>39</v>
      </c>
      <c r="F4" t="s">
        <v>167</v>
      </c>
    </row>
    <row r="5" spans="1:6">
      <c r="A5" s="67">
        <v>3</v>
      </c>
      <c r="B5" s="65"/>
      <c r="C5" s="65"/>
      <c r="D5" s="65">
        <v>3</v>
      </c>
      <c r="E5" s="65"/>
      <c r="F5" s="65">
        <v>3</v>
      </c>
    </row>
    <row r="6" spans="1:6">
      <c r="A6" s="67">
        <v>5</v>
      </c>
      <c r="B6" s="65"/>
      <c r="C6" s="65"/>
      <c r="D6" s="65">
        <v>5</v>
      </c>
      <c r="E6" s="65"/>
      <c r="F6" s="65">
        <v>5</v>
      </c>
    </row>
    <row r="7" spans="1:6">
      <c r="A7" s="67">
        <v>6</v>
      </c>
      <c r="B7" s="65"/>
      <c r="C7" s="65"/>
      <c r="D7" s="65">
        <v>72</v>
      </c>
      <c r="E7" s="65"/>
      <c r="F7" s="65">
        <v>72</v>
      </c>
    </row>
    <row r="8" spans="1:6">
      <c r="A8" s="67">
        <v>7</v>
      </c>
      <c r="B8" s="65">
        <v>7</v>
      </c>
      <c r="C8" s="65">
        <v>14</v>
      </c>
      <c r="D8" s="65">
        <v>168</v>
      </c>
      <c r="E8" s="65">
        <v>14</v>
      </c>
      <c r="F8" s="65">
        <v>203</v>
      </c>
    </row>
    <row r="9" spans="1:6">
      <c r="A9" s="67">
        <v>8</v>
      </c>
      <c r="B9" s="65"/>
      <c r="C9" s="65">
        <v>16</v>
      </c>
      <c r="D9" s="65">
        <v>200</v>
      </c>
      <c r="E9" s="65">
        <v>32</v>
      </c>
      <c r="F9" s="65">
        <v>248</v>
      </c>
    </row>
    <row r="10" spans="1:6">
      <c r="A10" s="67">
        <v>9</v>
      </c>
      <c r="B10" s="65">
        <v>36</v>
      </c>
      <c r="C10" s="65">
        <v>90</v>
      </c>
      <c r="D10" s="65">
        <v>198</v>
      </c>
      <c r="E10" s="65">
        <v>9</v>
      </c>
      <c r="F10" s="65">
        <v>333</v>
      </c>
    </row>
    <row r="11" spans="1:6">
      <c r="A11" s="67">
        <v>10</v>
      </c>
      <c r="B11" s="65">
        <v>10</v>
      </c>
      <c r="C11" s="65">
        <v>40</v>
      </c>
      <c r="D11" s="65">
        <v>150</v>
      </c>
      <c r="E11" s="65"/>
      <c r="F11" s="65">
        <v>200</v>
      </c>
    </row>
    <row r="12" spans="1:6">
      <c r="A12" s="67">
        <v>11</v>
      </c>
      <c r="B12" s="65">
        <v>22</v>
      </c>
      <c r="C12" s="65">
        <v>44</v>
      </c>
      <c r="D12" s="65">
        <v>132</v>
      </c>
      <c r="E12" s="65">
        <v>22</v>
      </c>
      <c r="F12" s="65">
        <v>220</v>
      </c>
    </row>
    <row r="13" spans="1:6">
      <c r="A13" s="67">
        <v>12</v>
      </c>
      <c r="B13" s="65">
        <v>12</v>
      </c>
      <c r="C13" s="65">
        <v>48</v>
      </c>
      <c r="D13" s="65">
        <v>132</v>
      </c>
      <c r="E13" s="65">
        <v>12</v>
      </c>
      <c r="F13" s="65">
        <v>204</v>
      </c>
    </row>
    <row r="14" spans="1:6">
      <c r="A14" s="67">
        <v>13</v>
      </c>
      <c r="B14" s="65">
        <v>13</v>
      </c>
      <c r="C14" s="65">
        <v>26</v>
      </c>
      <c r="D14" s="65">
        <v>78</v>
      </c>
      <c r="E14" s="65">
        <v>13</v>
      </c>
      <c r="F14" s="65">
        <v>130</v>
      </c>
    </row>
    <row r="15" spans="1:6">
      <c r="A15" s="67">
        <v>14</v>
      </c>
      <c r="B15" s="65"/>
      <c r="C15" s="65">
        <v>28</v>
      </c>
      <c r="D15" s="65">
        <v>56</v>
      </c>
      <c r="E15" s="65"/>
      <c r="F15" s="65">
        <v>84</v>
      </c>
    </row>
    <row r="16" spans="1:6">
      <c r="A16" s="67">
        <v>15</v>
      </c>
      <c r="B16" s="65">
        <v>30</v>
      </c>
      <c r="C16" s="65">
        <v>45</v>
      </c>
      <c r="D16" s="65">
        <v>105</v>
      </c>
      <c r="E16" s="65"/>
      <c r="F16" s="65">
        <v>180</v>
      </c>
    </row>
    <row r="17" spans="1:6">
      <c r="A17" s="67">
        <v>16</v>
      </c>
      <c r="B17" s="65">
        <v>32</v>
      </c>
      <c r="C17" s="65">
        <v>64</v>
      </c>
      <c r="D17" s="65"/>
      <c r="E17" s="65">
        <v>16</v>
      </c>
      <c r="F17" s="65">
        <v>112</v>
      </c>
    </row>
    <row r="18" spans="1:6">
      <c r="A18" s="67">
        <v>17</v>
      </c>
      <c r="B18" s="65"/>
      <c r="C18" s="65">
        <v>17</v>
      </c>
      <c r="D18" s="65">
        <v>51</v>
      </c>
      <c r="E18" s="65"/>
      <c r="F18" s="65">
        <v>68</v>
      </c>
    </row>
    <row r="19" spans="1:6">
      <c r="A19" s="67">
        <v>18</v>
      </c>
      <c r="B19" s="65">
        <v>36</v>
      </c>
      <c r="C19" s="65"/>
      <c r="D19" s="65">
        <v>36</v>
      </c>
      <c r="E19" s="65">
        <v>18</v>
      </c>
      <c r="F19" s="65">
        <v>90</v>
      </c>
    </row>
    <row r="20" spans="1:6">
      <c r="A20" s="67">
        <v>19</v>
      </c>
      <c r="B20" s="65"/>
      <c r="C20" s="65">
        <v>19</v>
      </c>
      <c r="D20" s="65">
        <v>57</v>
      </c>
      <c r="E20" s="65"/>
      <c r="F20" s="65">
        <v>76</v>
      </c>
    </row>
    <row r="21" spans="1:6">
      <c r="A21" s="67">
        <v>20</v>
      </c>
      <c r="B21" s="65"/>
      <c r="C21" s="65"/>
      <c r="D21" s="65">
        <v>40</v>
      </c>
      <c r="E21" s="65"/>
      <c r="F21" s="65">
        <v>40</v>
      </c>
    </row>
    <row r="22" spans="1:6">
      <c r="A22" s="67">
        <v>21</v>
      </c>
      <c r="B22" s="65"/>
      <c r="C22" s="65">
        <v>21</v>
      </c>
      <c r="D22" s="65">
        <v>42</v>
      </c>
      <c r="E22" s="65"/>
      <c r="F22" s="65">
        <v>63</v>
      </c>
    </row>
    <row r="23" spans="1:6">
      <c r="A23" s="67">
        <v>22</v>
      </c>
      <c r="B23" s="65"/>
      <c r="C23" s="65">
        <v>22</v>
      </c>
      <c r="D23" s="65">
        <v>44</v>
      </c>
      <c r="E23" s="65"/>
      <c r="F23" s="65">
        <v>66</v>
      </c>
    </row>
    <row r="24" spans="1:6">
      <c r="A24" s="67">
        <v>23</v>
      </c>
      <c r="B24" s="65">
        <v>23</v>
      </c>
      <c r="C24" s="65"/>
      <c r="D24" s="65">
        <v>23</v>
      </c>
      <c r="E24" s="65"/>
      <c r="F24" s="65">
        <v>46</v>
      </c>
    </row>
    <row r="25" spans="1:6">
      <c r="A25" s="67">
        <v>24</v>
      </c>
      <c r="B25" s="65">
        <v>24</v>
      </c>
      <c r="C25" s="65"/>
      <c r="D25" s="65">
        <v>24</v>
      </c>
      <c r="E25" s="65"/>
      <c r="F25" s="65">
        <v>48</v>
      </c>
    </row>
    <row r="26" spans="1:6">
      <c r="A26" s="67">
        <v>25</v>
      </c>
      <c r="B26" s="65"/>
      <c r="C26" s="65"/>
      <c r="D26" s="65">
        <v>50</v>
      </c>
      <c r="E26" s="65"/>
      <c r="F26" s="65">
        <v>50</v>
      </c>
    </row>
    <row r="27" spans="1:6">
      <c r="A27" s="67">
        <v>26</v>
      </c>
      <c r="B27" s="65">
        <v>26</v>
      </c>
      <c r="C27" s="65"/>
      <c r="D27" s="65"/>
      <c r="E27" s="65"/>
      <c r="F27" s="65">
        <v>26</v>
      </c>
    </row>
    <row r="28" spans="1:6">
      <c r="A28" s="67">
        <v>27</v>
      </c>
      <c r="B28" s="65"/>
      <c r="C28" s="65"/>
      <c r="D28" s="65">
        <v>81</v>
      </c>
      <c r="E28" s="65"/>
      <c r="F28" s="65">
        <v>81</v>
      </c>
    </row>
    <row r="29" spans="1:6">
      <c r="A29" s="67">
        <v>31</v>
      </c>
      <c r="B29" s="65"/>
      <c r="C29" s="65"/>
      <c r="D29" s="65">
        <v>31</v>
      </c>
      <c r="E29" s="65"/>
      <c r="F29" s="65">
        <v>31</v>
      </c>
    </row>
    <row r="30" spans="1:6">
      <c r="A30" s="67">
        <v>32</v>
      </c>
      <c r="B30" s="65"/>
      <c r="C30" s="65"/>
      <c r="D30" s="65">
        <v>32</v>
      </c>
      <c r="E30" s="65"/>
      <c r="F30" s="65">
        <v>32</v>
      </c>
    </row>
    <row r="31" spans="1:6">
      <c r="A31" s="67">
        <v>41</v>
      </c>
      <c r="B31" s="65"/>
      <c r="C31" s="65"/>
      <c r="D31" s="65">
        <v>41</v>
      </c>
      <c r="E31" s="65"/>
      <c r="F31" s="65">
        <v>41</v>
      </c>
    </row>
    <row r="32" spans="1:6">
      <c r="A32" s="67" t="s">
        <v>167</v>
      </c>
      <c r="B32" s="65">
        <v>271</v>
      </c>
      <c r="C32" s="65">
        <v>494</v>
      </c>
      <c r="D32" s="65">
        <v>1851</v>
      </c>
      <c r="E32" s="65">
        <v>136</v>
      </c>
      <c r="F32" s="65">
        <v>2752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340B-BA8E-794D-90E3-4BE39ACE2300}">
  <dimension ref="A1:D238"/>
  <sheetViews>
    <sheetView workbookViewId="0">
      <selection activeCell="D1" activeCellId="1" sqref="C1:C1048576 D1:D1048576"/>
    </sheetView>
  </sheetViews>
  <sheetFormatPr baseColWidth="10" defaultRowHeight="15"/>
  <sheetData>
    <row r="1" spans="1:4" s="64" customFormat="1" ht="65" thickBot="1">
      <c r="A1" s="63" t="s">
        <v>95</v>
      </c>
      <c r="B1" s="63" t="s">
        <v>93</v>
      </c>
      <c r="C1" s="64" t="s">
        <v>161</v>
      </c>
      <c r="D1" s="64" t="s">
        <v>96</v>
      </c>
    </row>
    <row r="2" spans="1:4">
      <c r="A2" s="40">
        <v>25</v>
      </c>
      <c r="B2" s="34"/>
      <c r="C2" t="str">
        <f>IF(ISBLANK(B2), "None", IF(OR(B2="Diabetes2", B2="Diabetes1"), "Diabetes", IF(OR(B2="hypertension1", B2="hypertension2", B2="hypertension3"), "hypertension", IF(B2="other", "other", "None"))))</f>
        <v>None</v>
      </c>
      <c r="D2">
        <v>12</v>
      </c>
    </row>
    <row r="3" spans="1:4">
      <c r="A3" s="12">
        <v>41</v>
      </c>
      <c r="B3" s="1"/>
      <c r="C3" t="str">
        <f t="shared" ref="C3:C66" si="0">IF(ISBLANK(B3), "None", IF(OR(B3="Diabetes2", B3="Diabetes1"), "Diabetes", IF(OR(B3="hypertension1", B3="hypertension2", B3="hypertension3"), "hypertension", IF(B3="other", "other", "None"))))</f>
        <v>None</v>
      </c>
      <c r="D3">
        <v>20</v>
      </c>
    </row>
    <row r="4" spans="1:4" ht="16">
      <c r="A4" s="12">
        <v>18</v>
      </c>
      <c r="B4" s="1" t="s">
        <v>22</v>
      </c>
      <c r="C4" t="str">
        <f t="shared" si="0"/>
        <v>Diabetes</v>
      </c>
      <c r="D4">
        <v>9</v>
      </c>
    </row>
    <row r="5" spans="1:4" ht="32">
      <c r="A5" s="12">
        <v>14</v>
      </c>
      <c r="B5" s="1" t="s">
        <v>25</v>
      </c>
      <c r="C5" t="str">
        <f t="shared" si="0"/>
        <v>hypertension</v>
      </c>
      <c r="D5">
        <v>13</v>
      </c>
    </row>
    <row r="6" spans="1:4" ht="16">
      <c r="A6" s="12">
        <v>24</v>
      </c>
      <c r="B6" s="1" t="s">
        <v>22</v>
      </c>
      <c r="C6" t="str">
        <f t="shared" si="0"/>
        <v>Diabetes</v>
      </c>
      <c r="D6">
        <v>12</v>
      </c>
    </row>
    <row r="7" spans="1:4">
      <c r="A7" s="12">
        <v>31</v>
      </c>
      <c r="B7" s="1"/>
      <c r="C7" t="str">
        <f t="shared" si="0"/>
        <v>None</v>
      </c>
      <c r="D7">
        <v>9</v>
      </c>
    </row>
    <row r="8" spans="1:4" ht="16">
      <c r="A8" s="12">
        <v>15</v>
      </c>
      <c r="B8" s="1" t="s">
        <v>22</v>
      </c>
      <c r="C8" t="str">
        <f t="shared" si="0"/>
        <v>Diabetes</v>
      </c>
      <c r="D8">
        <v>15</v>
      </c>
    </row>
    <row r="9" spans="1:4">
      <c r="A9" s="12">
        <v>24</v>
      </c>
      <c r="B9" s="1"/>
      <c r="C9" t="str">
        <f t="shared" si="0"/>
        <v>None</v>
      </c>
      <c r="D9">
        <v>11</v>
      </c>
    </row>
    <row r="10" spans="1:4" ht="16">
      <c r="A10" s="12">
        <v>26</v>
      </c>
      <c r="B10" s="1" t="s">
        <v>22</v>
      </c>
      <c r="C10" t="str">
        <f t="shared" si="0"/>
        <v>Diabetes</v>
      </c>
      <c r="D10">
        <v>9</v>
      </c>
    </row>
    <row r="11" spans="1:4">
      <c r="A11" s="12">
        <v>20</v>
      </c>
      <c r="B11" s="1"/>
      <c r="C11" t="str">
        <f t="shared" si="0"/>
        <v>None</v>
      </c>
      <c r="D11">
        <v>4</v>
      </c>
    </row>
    <row r="12" spans="1:4" ht="32">
      <c r="A12" s="12">
        <v>21</v>
      </c>
      <c r="B12" s="1" t="s">
        <v>25</v>
      </c>
      <c r="C12" t="str">
        <f t="shared" si="0"/>
        <v>hypertension</v>
      </c>
      <c r="D12">
        <v>10</v>
      </c>
    </row>
    <row r="13" spans="1:4">
      <c r="A13" s="12">
        <v>27</v>
      </c>
      <c r="B13" s="1"/>
      <c r="C13" t="str">
        <f t="shared" si="0"/>
        <v>None</v>
      </c>
      <c r="D13">
        <v>22</v>
      </c>
    </row>
    <row r="14" spans="1:4">
      <c r="A14" s="12">
        <v>17</v>
      </c>
      <c r="B14" s="1"/>
      <c r="C14" t="str">
        <f t="shared" si="0"/>
        <v>None</v>
      </c>
      <c r="D14">
        <v>10</v>
      </c>
    </row>
    <row r="15" spans="1:4">
      <c r="A15" s="12">
        <v>21</v>
      </c>
      <c r="B15" s="1"/>
      <c r="C15" t="str">
        <f t="shared" si="0"/>
        <v>None</v>
      </c>
      <c r="D15">
        <v>10</v>
      </c>
    </row>
    <row r="16" spans="1:4" ht="32">
      <c r="A16" s="12">
        <v>16</v>
      </c>
      <c r="B16" s="1" t="s">
        <v>29</v>
      </c>
      <c r="C16" t="str">
        <f t="shared" si="0"/>
        <v>hypertension</v>
      </c>
      <c r="D16">
        <v>16</v>
      </c>
    </row>
    <row r="17" spans="1:4" ht="32">
      <c r="A17" s="12">
        <v>9</v>
      </c>
      <c r="B17" s="1" t="s">
        <v>30</v>
      </c>
      <c r="C17" t="str">
        <f t="shared" si="0"/>
        <v>hypertension</v>
      </c>
      <c r="D17">
        <v>4</v>
      </c>
    </row>
    <row r="18" spans="1:4" ht="16">
      <c r="A18" s="12">
        <v>18</v>
      </c>
      <c r="B18" s="1" t="s">
        <v>31</v>
      </c>
      <c r="C18" t="str">
        <f t="shared" si="0"/>
        <v>Diabetes</v>
      </c>
      <c r="D18">
        <v>12</v>
      </c>
    </row>
    <row r="19" spans="1:4" ht="32">
      <c r="A19" s="12">
        <v>17</v>
      </c>
      <c r="B19" s="1" t="s">
        <v>25</v>
      </c>
      <c r="C19" t="str">
        <f t="shared" si="0"/>
        <v>hypertension</v>
      </c>
      <c r="D19">
        <v>5</v>
      </c>
    </row>
    <row r="20" spans="1:4">
      <c r="A20" s="12">
        <v>27</v>
      </c>
      <c r="B20" s="1"/>
      <c r="C20" t="str">
        <f t="shared" si="0"/>
        <v>None</v>
      </c>
      <c r="D20">
        <v>13</v>
      </c>
    </row>
    <row r="21" spans="1:4">
      <c r="A21" s="12">
        <v>10</v>
      </c>
      <c r="B21" s="1"/>
      <c r="C21" t="str">
        <f t="shared" si="0"/>
        <v>None</v>
      </c>
      <c r="D21">
        <v>2</v>
      </c>
    </row>
    <row r="22" spans="1:4" ht="16">
      <c r="A22" s="12">
        <v>16</v>
      </c>
      <c r="B22" s="1" t="s">
        <v>31</v>
      </c>
      <c r="C22" t="str">
        <f t="shared" si="0"/>
        <v>Diabetes</v>
      </c>
      <c r="D22">
        <v>10</v>
      </c>
    </row>
    <row r="23" spans="1:4" ht="16">
      <c r="A23" s="12">
        <v>9</v>
      </c>
      <c r="B23" s="1" t="s">
        <v>22</v>
      </c>
      <c r="C23" t="str">
        <f t="shared" si="0"/>
        <v>Diabetes</v>
      </c>
      <c r="D23">
        <v>8</v>
      </c>
    </row>
    <row r="24" spans="1:4" ht="16">
      <c r="A24" s="12">
        <v>13</v>
      </c>
      <c r="B24" s="1" t="s">
        <v>31</v>
      </c>
      <c r="C24" t="str">
        <f t="shared" si="0"/>
        <v>Diabetes</v>
      </c>
      <c r="D24">
        <v>6</v>
      </c>
    </row>
    <row r="25" spans="1:4" ht="16">
      <c r="A25" s="12">
        <v>23</v>
      </c>
      <c r="B25" s="1" t="s">
        <v>31</v>
      </c>
      <c r="C25" t="str">
        <f t="shared" si="0"/>
        <v>Diabetes</v>
      </c>
      <c r="D25">
        <v>9</v>
      </c>
    </row>
    <row r="26" spans="1:4" ht="16">
      <c r="A26" s="12">
        <v>11</v>
      </c>
      <c r="B26" s="1" t="s">
        <v>22</v>
      </c>
      <c r="C26" t="str">
        <f t="shared" si="0"/>
        <v>Diabetes</v>
      </c>
      <c r="D26">
        <v>11</v>
      </c>
    </row>
    <row r="27" spans="1:4" ht="32">
      <c r="A27" s="12">
        <v>16</v>
      </c>
      <c r="B27" s="1" t="s">
        <v>25</v>
      </c>
      <c r="C27" t="str">
        <f t="shared" si="0"/>
        <v>hypertension</v>
      </c>
      <c r="D27">
        <v>9</v>
      </c>
    </row>
    <row r="28" spans="1:4">
      <c r="A28" s="12">
        <v>22</v>
      </c>
      <c r="B28" s="1"/>
      <c r="C28" t="str">
        <f t="shared" si="0"/>
        <v>None</v>
      </c>
      <c r="D28">
        <v>10</v>
      </c>
    </row>
    <row r="29" spans="1:4" ht="16">
      <c r="A29" s="12">
        <v>15</v>
      </c>
      <c r="B29" s="1" t="s">
        <v>22</v>
      </c>
      <c r="C29" t="str">
        <f t="shared" si="0"/>
        <v>Diabetes</v>
      </c>
      <c r="D29">
        <v>6</v>
      </c>
    </row>
    <row r="30" spans="1:4" ht="32">
      <c r="A30" s="12">
        <v>22</v>
      </c>
      <c r="B30" s="1" t="s">
        <v>25</v>
      </c>
      <c r="C30" t="str">
        <f t="shared" si="0"/>
        <v>hypertension</v>
      </c>
      <c r="D30">
        <v>9</v>
      </c>
    </row>
    <row r="31" spans="1:4">
      <c r="A31" s="12">
        <v>12</v>
      </c>
      <c r="B31" s="1"/>
      <c r="C31" t="str">
        <f t="shared" si="0"/>
        <v>None</v>
      </c>
      <c r="D31">
        <v>5</v>
      </c>
    </row>
    <row r="32" spans="1:4" ht="32">
      <c r="A32" s="12">
        <v>15</v>
      </c>
      <c r="B32" s="1" t="s">
        <v>25</v>
      </c>
      <c r="C32" t="str">
        <f t="shared" si="0"/>
        <v>hypertension</v>
      </c>
      <c r="D32">
        <v>4</v>
      </c>
    </row>
    <row r="33" spans="1:4" ht="32">
      <c r="A33" s="12">
        <v>15</v>
      </c>
      <c r="B33" s="1" t="s">
        <v>25</v>
      </c>
      <c r="C33" t="str">
        <f t="shared" si="0"/>
        <v>hypertension</v>
      </c>
      <c r="D33">
        <v>4</v>
      </c>
    </row>
    <row r="34" spans="1:4" ht="32">
      <c r="A34" s="12">
        <v>12</v>
      </c>
      <c r="B34" s="1" t="s">
        <v>25</v>
      </c>
      <c r="C34" t="str">
        <f t="shared" si="0"/>
        <v>hypertension</v>
      </c>
      <c r="D34">
        <v>11</v>
      </c>
    </row>
    <row r="35" spans="1:4">
      <c r="A35" s="12">
        <v>22</v>
      </c>
      <c r="B35" s="1"/>
      <c r="C35" t="str">
        <f t="shared" si="0"/>
        <v>None</v>
      </c>
      <c r="D35">
        <v>12</v>
      </c>
    </row>
    <row r="36" spans="1:4" ht="32">
      <c r="A36" s="12">
        <v>11</v>
      </c>
      <c r="B36" s="1" t="s">
        <v>25</v>
      </c>
      <c r="C36" t="str">
        <f t="shared" si="0"/>
        <v>hypertension</v>
      </c>
      <c r="D36">
        <v>5</v>
      </c>
    </row>
    <row r="37" spans="1:4">
      <c r="A37" s="12">
        <v>32</v>
      </c>
      <c r="B37" s="1"/>
      <c r="C37" t="str">
        <f t="shared" si="0"/>
        <v>None</v>
      </c>
      <c r="D37">
        <v>30</v>
      </c>
    </row>
    <row r="38" spans="1:4" ht="16">
      <c r="A38" s="12">
        <v>12</v>
      </c>
      <c r="B38" s="1" t="s">
        <v>22</v>
      </c>
      <c r="C38" t="str">
        <f t="shared" si="0"/>
        <v>Diabetes</v>
      </c>
      <c r="D38">
        <v>5</v>
      </c>
    </row>
    <row r="39" spans="1:4" ht="32">
      <c r="A39" s="12">
        <v>16</v>
      </c>
      <c r="B39" s="1" t="s">
        <v>29</v>
      </c>
      <c r="C39" t="str">
        <f t="shared" si="0"/>
        <v>hypertension</v>
      </c>
      <c r="D39">
        <v>5</v>
      </c>
    </row>
    <row r="40" spans="1:4" ht="32">
      <c r="A40" s="12">
        <v>10</v>
      </c>
      <c r="B40" s="1" t="s">
        <v>30</v>
      </c>
      <c r="C40" t="str">
        <f t="shared" si="0"/>
        <v>hypertension</v>
      </c>
      <c r="D40">
        <v>1</v>
      </c>
    </row>
    <row r="41" spans="1:4">
      <c r="A41" s="12">
        <v>13</v>
      </c>
      <c r="B41" s="1"/>
      <c r="C41" t="str">
        <f t="shared" si="0"/>
        <v>None</v>
      </c>
      <c r="D41">
        <v>4</v>
      </c>
    </row>
    <row r="42" spans="1:4">
      <c r="A42" s="12">
        <v>8</v>
      </c>
      <c r="B42" s="1"/>
      <c r="C42" t="str">
        <f t="shared" si="0"/>
        <v>None</v>
      </c>
      <c r="D42">
        <v>1</v>
      </c>
    </row>
    <row r="43" spans="1:4" ht="32">
      <c r="A43" s="12">
        <v>13</v>
      </c>
      <c r="B43" s="1" t="s">
        <v>29</v>
      </c>
      <c r="C43" t="str">
        <f t="shared" si="0"/>
        <v>hypertension</v>
      </c>
      <c r="D43">
        <v>6</v>
      </c>
    </row>
    <row r="44" spans="1:4" ht="32">
      <c r="A44" s="12">
        <v>12</v>
      </c>
      <c r="B44" s="1" t="s">
        <v>30</v>
      </c>
      <c r="C44" t="str">
        <f t="shared" si="0"/>
        <v>hypertension</v>
      </c>
      <c r="D44">
        <v>2</v>
      </c>
    </row>
    <row r="45" spans="1:4">
      <c r="A45" s="12">
        <v>14</v>
      </c>
      <c r="B45" s="1"/>
      <c r="C45" t="str">
        <f t="shared" si="0"/>
        <v>None</v>
      </c>
      <c r="D45">
        <v>3</v>
      </c>
    </row>
    <row r="46" spans="1:4">
      <c r="A46" s="12">
        <v>11</v>
      </c>
      <c r="B46" s="1"/>
      <c r="C46" t="str">
        <f t="shared" si="0"/>
        <v>None</v>
      </c>
      <c r="D46">
        <v>2</v>
      </c>
    </row>
    <row r="47" spans="1:4" ht="32">
      <c r="A47" s="12">
        <v>11</v>
      </c>
      <c r="B47" s="1" t="s">
        <v>25</v>
      </c>
      <c r="C47" t="str">
        <f t="shared" si="0"/>
        <v>hypertension</v>
      </c>
      <c r="D47">
        <v>4</v>
      </c>
    </row>
    <row r="48" spans="1:4">
      <c r="A48" s="12">
        <v>8</v>
      </c>
      <c r="B48" s="1"/>
      <c r="C48" t="str">
        <f t="shared" si="0"/>
        <v>None</v>
      </c>
      <c r="D48">
        <v>2</v>
      </c>
    </row>
    <row r="49" spans="1:4" ht="32">
      <c r="A49" s="12">
        <v>9</v>
      </c>
      <c r="B49" s="1" t="s">
        <v>25</v>
      </c>
      <c r="C49" t="str">
        <f t="shared" si="0"/>
        <v>hypertension</v>
      </c>
      <c r="D49">
        <v>2</v>
      </c>
    </row>
    <row r="50" spans="1:4" ht="32">
      <c r="A50" s="12">
        <v>8</v>
      </c>
      <c r="B50" s="1" t="s">
        <v>29</v>
      </c>
      <c r="C50" t="str">
        <f t="shared" si="0"/>
        <v>hypertension</v>
      </c>
      <c r="D50">
        <v>2</v>
      </c>
    </row>
    <row r="51" spans="1:4">
      <c r="A51" s="12">
        <v>15</v>
      </c>
      <c r="B51" s="1"/>
      <c r="C51" t="str">
        <f t="shared" si="0"/>
        <v>None</v>
      </c>
      <c r="D51">
        <v>6</v>
      </c>
    </row>
    <row r="52" spans="1:4">
      <c r="A52" s="12">
        <v>8</v>
      </c>
      <c r="B52" s="1"/>
      <c r="C52" t="str">
        <f t="shared" si="0"/>
        <v>None</v>
      </c>
      <c r="D52">
        <v>1</v>
      </c>
    </row>
    <row r="53" spans="1:4" ht="32">
      <c r="A53" s="12">
        <v>14</v>
      </c>
      <c r="B53" s="1" t="s">
        <v>30</v>
      </c>
      <c r="C53" t="str">
        <f t="shared" si="0"/>
        <v>hypertension</v>
      </c>
      <c r="D53">
        <v>2</v>
      </c>
    </row>
    <row r="54" spans="1:4" ht="32">
      <c r="A54" s="12">
        <v>9</v>
      </c>
      <c r="B54" s="1" t="s">
        <v>25</v>
      </c>
      <c r="C54" t="str">
        <f t="shared" si="0"/>
        <v>hypertension</v>
      </c>
      <c r="D54">
        <v>2</v>
      </c>
    </row>
    <row r="55" spans="1:4" ht="32">
      <c r="A55" s="12">
        <v>9</v>
      </c>
      <c r="B55" s="1" t="s">
        <v>30</v>
      </c>
      <c r="C55" t="str">
        <f t="shared" si="0"/>
        <v>hypertension</v>
      </c>
      <c r="D55">
        <v>2</v>
      </c>
    </row>
    <row r="56" spans="1:4" ht="32">
      <c r="A56" s="12">
        <v>9</v>
      </c>
      <c r="B56" s="1" t="s">
        <v>29</v>
      </c>
      <c r="C56" t="str">
        <f t="shared" si="0"/>
        <v>hypertension</v>
      </c>
      <c r="D56">
        <v>2</v>
      </c>
    </row>
    <row r="57" spans="1:4" ht="32">
      <c r="A57" s="12">
        <v>9</v>
      </c>
      <c r="B57" s="1" t="s">
        <v>38</v>
      </c>
      <c r="C57" t="str">
        <f t="shared" si="0"/>
        <v>hypertension</v>
      </c>
      <c r="D57">
        <v>2</v>
      </c>
    </row>
    <row r="58" spans="1:4">
      <c r="A58" s="12">
        <v>7</v>
      </c>
      <c r="B58" s="1"/>
      <c r="C58" t="str">
        <f t="shared" si="0"/>
        <v>None</v>
      </c>
      <c r="D58">
        <v>1</v>
      </c>
    </row>
    <row r="59" spans="1:4" ht="16">
      <c r="A59" s="12">
        <v>13</v>
      </c>
      <c r="B59" s="1" t="s">
        <v>39</v>
      </c>
      <c r="C59" t="str">
        <f t="shared" si="0"/>
        <v>other</v>
      </c>
      <c r="D59">
        <v>3</v>
      </c>
    </row>
    <row r="60" spans="1:4">
      <c r="A60" s="12">
        <v>6</v>
      </c>
      <c r="B60" s="1"/>
      <c r="C60" t="str">
        <f t="shared" si="0"/>
        <v>None</v>
      </c>
      <c r="D60">
        <v>2</v>
      </c>
    </row>
    <row r="61" spans="1:4">
      <c r="A61" s="12">
        <v>9</v>
      </c>
      <c r="B61" s="1"/>
      <c r="C61" t="str">
        <f t="shared" si="0"/>
        <v>None</v>
      </c>
      <c r="D61">
        <v>1</v>
      </c>
    </row>
    <row r="62" spans="1:4">
      <c r="A62" s="12">
        <v>7</v>
      </c>
      <c r="B62" s="1"/>
      <c r="C62" t="str">
        <f t="shared" si="0"/>
        <v>None</v>
      </c>
      <c r="D62">
        <v>3</v>
      </c>
    </row>
    <row r="63" spans="1:4">
      <c r="A63" s="12">
        <v>10</v>
      </c>
      <c r="B63" s="1"/>
      <c r="C63" t="str">
        <f t="shared" si="0"/>
        <v>None</v>
      </c>
      <c r="D63">
        <v>2</v>
      </c>
    </row>
    <row r="64" spans="1:4">
      <c r="A64" s="12">
        <v>9</v>
      </c>
      <c r="B64" s="1"/>
      <c r="C64" t="str">
        <f t="shared" si="0"/>
        <v>None</v>
      </c>
      <c r="D64">
        <v>1</v>
      </c>
    </row>
    <row r="65" spans="1:4">
      <c r="A65" s="12">
        <v>9</v>
      </c>
      <c r="B65" s="1"/>
      <c r="C65" t="str">
        <f t="shared" si="0"/>
        <v>None</v>
      </c>
      <c r="D65">
        <v>1</v>
      </c>
    </row>
    <row r="66" spans="1:4">
      <c r="A66" s="12">
        <v>8</v>
      </c>
      <c r="B66" s="1"/>
      <c r="C66" t="str">
        <f t="shared" si="0"/>
        <v>None</v>
      </c>
      <c r="D66">
        <v>1</v>
      </c>
    </row>
    <row r="67" spans="1:4">
      <c r="A67" s="12">
        <v>7</v>
      </c>
      <c r="B67" s="1"/>
      <c r="C67" t="str">
        <f t="shared" ref="C67:C130" si="1">IF(ISBLANK(B67), "None", IF(OR(B67="Diabetes2", B67="Diabetes1"), "Diabetes", IF(OR(B67="hypertension1", B67="hypertension2", B67="hypertension3"), "hypertension", IF(B67="other", "other", "None"))))</f>
        <v>None</v>
      </c>
      <c r="D67">
        <v>1</v>
      </c>
    </row>
    <row r="68" spans="1:4">
      <c r="A68" s="12">
        <v>8</v>
      </c>
      <c r="B68" s="1"/>
      <c r="C68" t="str">
        <f t="shared" si="1"/>
        <v>None</v>
      </c>
      <c r="D68">
        <v>1</v>
      </c>
    </row>
    <row r="69" spans="1:4">
      <c r="A69" s="12">
        <v>6</v>
      </c>
      <c r="B69" s="1"/>
      <c r="C69" t="str">
        <f t="shared" si="1"/>
        <v>None</v>
      </c>
      <c r="D69">
        <v>1</v>
      </c>
    </row>
    <row r="70" spans="1:4">
      <c r="A70" s="12">
        <v>9</v>
      </c>
      <c r="B70" s="1"/>
      <c r="C70" t="str">
        <f t="shared" si="1"/>
        <v>None</v>
      </c>
      <c r="D70">
        <v>1</v>
      </c>
    </row>
    <row r="71" spans="1:4">
      <c r="A71" s="12">
        <v>6</v>
      </c>
      <c r="B71" s="1"/>
      <c r="C71" t="str">
        <f t="shared" si="1"/>
        <v>None</v>
      </c>
      <c r="D71">
        <v>1</v>
      </c>
    </row>
    <row r="72" spans="1:4">
      <c r="A72" s="12">
        <v>7</v>
      </c>
      <c r="B72" s="1"/>
      <c r="C72" t="str">
        <f t="shared" si="1"/>
        <v>None</v>
      </c>
      <c r="D72">
        <v>1</v>
      </c>
    </row>
    <row r="73" spans="1:4">
      <c r="A73" s="12">
        <v>7</v>
      </c>
      <c r="B73" s="1"/>
      <c r="C73" t="str">
        <f t="shared" si="1"/>
        <v>None</v>
      </c>
      <c r="D73">
        <v>1</v>
      </c>
    </row>
    <row r="74" spans="1:4">
      <c r="A74" s="12">
        <v>7</v>
      </c>
      <c r="B74" s="1"/>
      <c r="C74" t="str">
        <f t="shared" si="1"/>
        <v>None</v>
      </c>
      <c r="D74">
        <v>3</v>
      </c>
    </row>
    <row r="75" spans="1:4">
      <c r="A75" s="12">
        <v>10</v>
      </c>
      <c r="B75" s="1"/>
      <c r="C75" t="str">
        <f t="shared" si="1"/>
        <v>None</v>
      </c>
      <c r="D75">
        <v>2</v>
      </c>
    </row>
    <row r="76" spans="1:4">
      <c r="A76" s="12">
        <v>9</v>
      </c>
      <c r="B76" s="1"/>
      <c r="C76" t="str">
        <f t="shared" si="1"/>
        <v>None</v>
      </c>
      <c r="D76">
        <v>1</v>
      </c>
    </row>
    <row r="77" spans="1:4">
      <c r="A77" s="12">
        <v>7</v>
      </c>
      <c r="B77" s="1"/>
      <c r="C77" t="str">
        <f t="shared" si="1"/>
        <v>None</v>
      </c>
      <c r="D77">
        <v>1</v>
      </c>
    </row>
    <row r="78" spans="1:4">
      <c r="A78" s="12">
        <v>8</v>
      </c>
      <c r="B78" s="1"/>
      <c r="C78" t="str">
        <f t="shared" si="1"/>
        <v>None</v>
      </c>
      <c r="D78">
        <v>1</v>
      </c>
    </row>
    <row r="79" spans="1:4">
      <c r="A79" s="12">
        <v>9</v>
      </c>
      <c r="B79" s="1"/>
      <c r="C79" t="str">
        <f t="shared" si="1"/>
        <v>None</v>
      </c>
      <c r="D79">
        <v>1</v>
      </c>
    </row>
    <row r="80" spans="1:4">
      <c r="A80" s="12">
        <v>6</v>
      </c>
      <c r="B80" s="1"/>
      <c r="C80" t="str">
        <f t="shared" si="1"/>
        <v>None</v>
      </c>
      <c r="D80">
        <v>1</v>
      </c>
    </row>
    <row r="81" spans="1:4">
      <c r="A81" s="12">
        <v>7</v>
      </c>
      <c r="B81" s="1"/>
      <c r="C81" t="str">
        <f t="shared" si="1"/>
        <v>None</v>
      </c>
      <c r="D81">
        <v>1</v>
      </c>
    </row>
    <row r="82" spans="1:4">
      <c r="A82" s="12">
        <v>7</v>
      </c>
      <c r="B82" s="1"/>
      <c r="C82" t="str">
        <f t="shared" si="1"/>
        <v>None</v>
      </c>
      <c r="D82">
        <v>1</v>
      </c>
    </row>
    <row r="83" spans="1:4" ht="32">
      <c r="A83" s="12">
        <v>12</v>
      </c>
      <c r="B83" s="1" t="s">
        <v>25</v>
      </c>
      <c r="C83" t="str">
        <f t="shared" si="1"/>
        <v>hypertension</v>
      </c>
      <c r="D83">
        <v>4</v>
      </c>
    </row>
    <row r="84" spans="1:4">
      <c r="A84" s="12">
        <v>10</v>
      </c>
      <c r="B84" s="1"/>
      <c r="C84" t="str">
        <f t="shared" si="1"/>
        <v>None</v>
      </c>
      <c r="D84">
        <v>3</v>
      </c>
    </row>
    <row r="85" spans="1:4">
      <c r="A85" s="12">
        <v>19</v>
      </c>
      <c r="B85" s="1"/>
      <c r="C85" t="str">
        <f t="shared" si="1"/>
        <v>None</v>
      </c>
      <c r="D85">
        <v>5</v>
      </c>
    </row>
    <row r="86" spans="1:4">
      <c r="A86" s="12">
        <v>23</v>
      </c>
      <c r="B86" s="1"/>
      <c r="C86" t="str">
        <f t="shared" si="1"/>
        <v>None</v>
      </c>
      <c r="D86">
        <v>4</v>
      </c>
    </row>
    <row r="87" spans="1:4">
      <c r="A87" s="12">
        <v>13</v>
      </c>
      <c r="B87" s="1"/>
      <c r="C87" t="str">
        <f t="shared" si="1"/>
        <v>None</v>
      </c>
      <c r="D87">
        <v>2</v>
      </c>
    </row>
    <row r="88" spans="1:4">
      <c r="A88" s="12">
        <v>27</v>
      </c>
      <c r="B88" s="1"/>
      <c r="C88" t="str">
        <f t="shared" si="1"/>
        <v>None</v>
      </c>
      <c r="D88">
        <v>12</v>
      </c>
    </row>
    <row r="89" spans="1:4">
      <c r="A89" s="12">
        <v>15</v>
      </c>
      <c r="B89" s="1"/>
      <c r="C89" t="str">
        <f t="shared" si="1"/>
        <v>None</v>
      </c>
      <c r="D89">
        <v>5</v>
      </c>
    </row>
    <row r="90" spans="1:4">
      <c r="A90" s="12">
        <v>12</v>
      </c>
      <c r="B90" s="1"/>
      <c r="C90" t="str">
        <f t="shared" si="1"/>
        <v>None</v>
      </c>
      <c r="D90">
        <v>2</v>
      </c>
    </row>
    <row r="91" spans="1:4">
      <c r="A91" s="12">
        <v>18</v>
      </c>
      <c r="B91" s="1"/>
      <c r="C91" t="str">
        <f t="shared" si="1"/>
        <v>None</v>
      </c>
      <c r="D91">
        <v>1</v>
      </c>
    </row>
    <row r="92" spans="1:4">
      <c r="A92" s="12">
        <v>19</v>
      </c>
      <c r="B92" s="1"/>
      <c r="C92" t="str">
        <f t="shared" si="1"/>
        <v>None</v>
      </c>
      <c r="D92">
        <v>2</v>
      </c>
    </row>
    <row r="93" spans="1:4" ht="16">
      <c r="A93" s="12">
        <v>12</v>
      </c>
      <c r="B93" s="1" t="s">
        <v>39</v>
      </c>
      <c r="C93" t="str">
        <f t="shared" si="1"/>
        <v>other</v>
      </c>
      <c r="D93">
        <v>3</v>
      </c>
    </row>
    <row r="94" spans="1:4">
      <c r="A94" s="12">
        <v>18</v>
      </c>
      <c r="B94" s="1"/>
      <c r="C94" t="str">
        <f t="shared" si="1"/>
        <v>None</v>
      </c>
      <c r="D94">
        <v>15</v>
      </c>
    </row>
    <row r="95" spans="1:4">
      <c r="A95" s="12">
        <v>8</v>
      </c>
      <c r="B95" s="1"/>
      <c r="C95" t="str">
        <f t="shared" si="1"/>
        <v>None</v>
      </c>
      <c r="D95">
        <v>2</v>
      </c>
    </row>
    <row r="96" spans="1:4">
      <c r="A96" s="12">
        <v>8</v>
      </c>
      <c r="B96" s="1"/>
      <c r="C96" t="str">
        <f t="shared" si="1"/>
        <v>None</v>
      </c>
      <c r="D96">
        <v>4</v>
      </c>
    </row>
    <row r="97" spans="1:4" ht="32">
      <c r="A97" s="12">
        <v>19</v>
      </c>
      <c r="B97" s="1" t="s">
        <v>25</v>
      </c>
      <c r="C97" t="str">
        <f t="shared" si="1"/>
        <v>hypertension</v>
      </c>
      <c r="D97">
        <v>1</v>
      </c>
    </row>
    <row r="98" spans="1:4">
      <c r="A98" s="12">
        <v>14</v>
      </c>
      <c r="B98" s="1"/>
      <c r="C98" t="str">
        <f t="shared" si="1"/>
        <v>None</v>
      </c>
      <c r="D98">
        <v>4</v>
      </c>
    </row>
    <row r="99" spans="1:4">
      <c r="A99" s="12">
        <v>20</v>
      </c>
      <c r="B99" s="1"/>
      <c r="C99" t="str">
        <f t="shared" si="1"/>
        <v>None</v>
      </c>
      <c r="D99">
        <v>3</v>
      </c>
    </row>
    <row r="100" spans="1:4" ht="32">
      <c r="A100" s="12">
        <v>9</v>
      </c>
      <c r="B100" s="1" t="s">
        <v>25</v>
      </c>
      <c r="C100" t="str">
        <f t="shared" si="1"/>
        <v>hypertension</v>
      </c>
      <c r="D100">
        <v>2</v>
      </c>
    </row>
    <row r="101" spans="1:4">
      <c r="A101" s="12">
        <v>14</v>
      </c>
      <c r="B101" s="1"/>
      <c r="C101" t="str">
        <f t="shared" si="1"/>
        <v>None</v>
      </c>
      <c r="D101">
        <v>4</v>
      </c>
    </row>
    <row r="102" spans="1:4" ht="16">
      <c r="A102" s="12">
        <v>18</v>
      </c>
      <c r="B102" s="1" t="s">
        <v>39</v>
      </c>
      <c r="C102" t="str">
        <f t="shared" si="1"/>
        <v>other</v>
      </c>
      <c r="D102">
        <v>2</v>
      </c>
    </row>
    <row r="103" spans="1:4">
      <c r="A103" s="12">
        <v>10</v>
      </c>
      <c r="B103" s="1"/>
      <c r="C103" t="str">
        <f t="shared" si="1"/>
        <v>None</v>
      </c>
      <c r="D103">
        <v>2</v>
      </c>
    </row>
    <row r="104" spans="1:4">
      <c r="A104" s="12">
        <v>15</v>
      </c>
      <c r="B104" s="1"/>
      <c r="C104" t="str">
        <f t="shared" si="1"/>
        <v>None</v>
      </c>
      <c r="D104">
        <v>4</v>
      </c>
    </row>
    <row r="105" spans="1:4" ht="16">
      <c r="A105" s="12">
        <v>11</v>
      </c>
      <c r="B105" s="1" t="s">
        <v>39</v>
      </c>
      <c r="C105" t="str">
        <f t="shared" si="1"/>
        <v>other</v>
      </c>
      <c r="D105">
        <v>2</v>
      </c>
    </row>
    <row r="106" spans="1:4">
      <c r="A106" s="12">
        <v>11</v>
      </c>
      <c r="B106" s="1"/>
      <c r="C106" t="str">
        <f t="shared" si="1"/>
        <v>None</v>
      </c>
      <c r="D106">
        <v>1</v>
      </c>
    </row>
    <row r="107" spans="1:4">
      <c r="A107" s="12">
        <v>7</v>
      </c>
      <c r="B107" s="1"/>
      <c r="C107" t="str">
        <f t="shared" si="1"/>
        <v>None</v>
      </c>
      <c r="D107">
        <v>3</v>
      </c>
    </row>
    <row r="108" spans="1:4">
      <c r="A108" s="12">
        <v>6</v>
      </c>
      <c r="B108" s="1"/>
      <c r="C108" t="str">
        <f t="shared" si="1"/>
        <v>None</v>
      </c>
      <c r="D108">
        <v>2</v>
      </c>
    </row>
    <row r="109" spans="1:4">
      <c r="A109" s="12">
        <v>10</v>
      </c>
      <c r="B109" s="1"/>
      <c r="C109" t="str">
        <f t="shared" si="1"/>
        <v>None</v>
      </c>
      <c r="D109">
        <v>1</v>
      </c>
    </row>
    <row r="110" spans="1:4" ht="16">
      <c r="A110" s="12">
        <v>8</v>
      </c>
      <c r="B110" s="1" t="s">
        <v>39</v>
      </c>
      <c r="C110" t="str">
        <f t="shared" si="1"/>
        <v>other</v>
      </c>
      <c r="D110">
        <v>1</v>
      </c>
    </row>
    <row r="111" spans="1:4">
      <c r="A111" s="12">
        <v>9</v>
      </c>
      <c r="B111" s="1"/>
      <c r="C111" t="str">
        <f t="shared" si="1"/>
        <v>None</v>
      </c>
      <c r="D111">
        <v>2</v>
      </c>
    </row>
    <row r="112" spans="1:4">
      <c r="A112" s="12">
        <v>6</v>
      </c>
      <c r="B112" s="1"/>
      <c r="C112" t="str">
        <f t="shared" si="1"/>
        <v>None</v>
      </c>
      <c r="D112">
        <v>5</v>
      </c>
    </row>
    <row r="113" spans="1:4">
      <c r="A113" s="12">
        <v>9</v>
      </c>
      <c r="B113" s="1"/>
      <c r="C113" t="str">
        <f t="shared" si="1"/>
        <v>None</v>
      </c>
      <c r="D113">
        <v>2</v>
      </c>
    </row>
    <row r="114" spans="1:4" ht="32">
      <c r="A114" s="12">
        <v>7</v>
      </c>
      <c r="B114" s="1" t="s">
        <v>30</v>
      </c>
      <c r="C114" t="str">
        <f t="shared" si="1"/>
        <v>hypertension</v>
      </c>
      <c r="D114">
        <v>2</v>
      </c>
    </row>
    <row r="115" spans="1:4">
      <c r="A115" s="12">
        <v>12</v>
      </c>
      <c r="B115" s="1"/>
      <c r="C115" t="str">
        <f t="shared" si="1"/>
        <v>None</v>
      </c>
      <c r="D115">
        <v>3</v>
      </c>
    </row>
    <row r="116" spans="1:4">
      <c r="A116" s="12">
        <v>8</v>
      </c>
      <c r="B116" s="1"/>
      <c r="C116" t="str">
        <f t="shared" si="1"/>
        <v>None</v>
      </c>
      <c r="D116">
        <v>1</v>
      </c>
    </row>
    <row r="117" spans="1:4">
      <c r="A117" s="12">
        <v>12</v>
      </c>
      <c r="B117" s="1"/>
      <c r="C117" t="str">
        <f t="shared" si="1"/>
        <v>None</v>
      </c>
      <c r="D117">
        <v>2</v>
      </c>
    </row>
    <row r="118" spans="1:4">
      <c r="A118" s="12">
        <v>11</v>
      </c>
      <c r="B118" s="1"/>
      <c r="C118" t="str">
        <f t="shared" si="1"/>
        <v>None</v>
      </c>
      <c r="D118">
        <v>3</v>
      </c>
    </row>
    <row r="119" spans="1:4">
      <c r="A119" s="12">
        <v>13</v>
      </c>
      <c r="B119" s="1"/>
      <c r="C119" t="str">
        <f t="shared" si="1"/>
        <v>None</v>
      </c>
      <c r="D119">
        <v>3</v>
      </c>
    </row>
    <row r="120" spans="1:4" ht="32">
      <c r="A120" s="12">
        <v>7</v>
      </c>
      <c r="B120" s="1" t="s">
        <v>30</v>
      </c>
      <c r="C120" t="str">
        <f t="shared" si="1"/>
        <v>hypertension</v>
      </c>
      <c r="D120">
        <v>3</v>
      </c>
    </row>
    <row r="121" spans="1:4">
      <c r="A121" s="12">
        <v>11</v>
      </c>
      <c r="B121" s="1"/>
      <c r="C121" t="str">
        <f t="shared" si="1"/>
        <v>None</v>
      </c>
      <c r="D121">
        <v>1</v>
      </c>
    </row>
    <row r="122" spans="1:4">
      <c r="A122" s="12">
        <v>14</v>
      </c>
      <c r="B122" s="1"/>
      <c r="C122" t="str">
        <f t="shared" si="1"/>
        <v>None</v>
      </c>
      <c r="D122">
        <v>1</v>
      </c>
    </row>
    <row r="123" spans="1:4">
      <c r="A123" s="12">
        <v>9</v>
      </c>
      <c r="B123" s="1"/>
      <c r="C123" t="str">
        <f t="shared" si="1"/>
        <v>None</v>
      </c>
      <c r="D123">
        <v>3</v>
      </c>
    </row>
    <row r="124" spans="1:4">
      <c r="A124" s="12">
        <v>10</v>
      </c>
      <c r="B124" s="1"/>
      <c r="C124" t="str">
        <f t="shared" si="1"/>
        <v>None</v>
      </c>
      <c r="D124">
        <v>2</v>
      </c>
    </row>
    <row r="125" spans="1:4">
      <c r="A125" s="12">
        <v>6</v>
      </c>
      <c r="B125" s="1"/>
      <c r="C125" t="str">
        <f t="shared" si="1"/>
        <v>None</v>
      </c>
      <c r="D125">
        <v>1</v>
      </c>
    </row>
    <row r="126" spans="1:4">
      <c r="A126" s="12">
        <v>8</v>
      </c>
      <c r="B126" s="1"/>
      <c r="C126" t="str">
        <f t="shared" si="1"/>
        <v>None</v>
      </c>
      <c r="D126">
        <v>2</v>
      </c>
    </row>
    <row r="127" spans="1:4">
      <c r="A127" s="12">
        <v>15</v>
      </c>
      <c r="B127" s="1"/>
      <c r="C127" t="str">
        <f t="shared" si="1"/>
        <v>None</v>
      </c>
      <c r="D127">
        <v>2</v>
      </c>
    </row>
    <row r="128" spans="1:4">
      <c r="A128" s="12">
        <v>9</v>
      </c>
      <c r="B128" s="1"/>
      <c r="C128" t="str">
        <f t="shared" si="1"/>
        <v>None</v>
      </c>
      <c r="D128">
        <v>3</v>
      </c>
    </row>
    <row r="129" spans="1:4">
      <c r="A129" s="12">
        <v>11</v>
      </c>
      <c r="B129" s="1"/>
      <c r="C129" t="str">
        <f t="shared" si="1"/>
        <v>None</v>
      </c>
      <c r="D129">
        <v>1</v>
      </c>
    </row>
    <row r="130" spans="1:4">
      <c r="A130" s="12">
        <v>7</v>
      </c>
      <c r="B130" s="1"/>
      <c r="C130" t="str">
        <f t="shared" si="1"/>
        <v>None</v>
      </c>
      <c r="D130">
        <v>1</v>
      </c>
    </row>
    <row r="131" spans="1:4" ht="32">
      <c r="A131" s="12">
        <v>9</v>
      </c>
      <c r="B131" s="1" t="s">
        <v>30</v>
      </c>
      <c r="C131" t="str">
        <f t="shared" ref="C131:C194" si="2">IF(ISBLANK(B131), "None", IF(OR(B131="Diabetes2", B131="Diabetes1"), "Diabetes", IF(OR(B131="hypertension1", B131="hypertension2", B131="hypertension3"), "hypertension", IF(B131="other", "other", "None"))))</f>
        <v>hypertension</v>
      </c>
      <c r="D131">
        <v>1</v>
      </c>
    </row>
    <row r="132" spans="1:4">
      <c r="A132" s="12">
        <v>8</v>
      </c>
      <c r="B132" s="1"/>
      <c r="C132" t="str">
        <f t="shared" si="2"/>
        <v>None</v>
      </c>
      <c r="D132">
        <v>2</v>
      </c>
    </row>
    <row r="133" spans="1:4" ht="16">
      <c r="A133" s="12">
        <v>8</v>
      </c>
      <c r="B133" s="1" t="s">
        <v>39</v>
      </c>
      <c r="C133" t="str">
        <f t="shared" si="2"/>
        <v>other</v>
      </c>
      <c r="D133">
        <v>2</v>
      </c>
    </row>
    <row r="134" spans="1:4" ht="32">
      <c r="A134" s="12">
        <v>9</v>
      </c>
      <c r="B134" s="1" t="s">
        <v>30</v>
      </c>
      <c r="C134" t="str">
        <f t="shared" si="2"/>
        <v>hypertension</v>
      </c>
      <c r="D134">
        <v>1</v>
      </c>
    </row>
    <row r="135" spans="1:4">
      <c r="A135" s="12">
        <v>8</v>
      </c>
      <c r="B135" s="1"/>
      <c r="C135" t="str">
        <f t="shared" si="2"/>
        <v>None</v>
      </c>
      <c r="D135">
        <v>1</v>
      </c>
    </row>
    <row r="136" spans="1:4">
      <c r="A136" s="12">
        <v>11</v>
      </c>
      <c r="B136" s="1"/>
      <c r="C136" t="str">
        <f t="shared" si="2"/>
        <v>None</v>
      </c>
      <c r="D136">
        <v>2</v>
      </c>
    </row>
    <row r="137" spans="1:4">
      <c r="A137" s="12">
        <v>10</v>
      </c>
      <c r="B137" s="1"/>
      <c r="C137" t="str">
        <f t="shared" si="2"/>
        <v>None</v>
      </c>
      <c r="D137">
        <v>1</v>
      </c>
    </row>
    <row r="138" spans="1:4" ht="16">
      <c r="A138" s="12">
        <v>7</v>
      </c>
      <c r="B138" s="1" t="s">
        <v>31</v>
      </c>
      <c r="C138" t="str">
        <f t="shared" si="2"/>
        <v>Diabetes</v>
      </c>
      <c r="D138">
        <v>1</v>
      </c>
    </row>
    <row r="139" spans="1:4" ht="32">
      <c r="A139" s="12">
        <v>10</v>
      </c>
      <c r="B139" s="1" t="s">
        <v>30</v>
      </c>
      <c r="C139" t="str">
        <f t="shared" si="2"/>
        <v>hypertension</v>
      </c>
      <c r="D139">
        <v>1</v>
      </c>
    </row>
    <row r="140" spans="1:4">
      <c r="A140" s="12">
        <v>7</v>
      </c>
      <c r="B140" s="1"/>
      <c r="C140" t="str">
        <f t="shared" si="2"/>
        <v>None</v>
      </c>
      <c r="D140">
        <v>2</v>
      </c>
    </row>
    <row r="141" spans="1:4">
      <c r="A141" s="12">
        <v>7</v>
      </c>
      <c r="B141" s="1"/>
      <c r="C141" t="str">
        <f t="shared" si="2"/>
        <v>None</v>
      </c>
      <c r="D141">
        <v>1</v>
      </c>
    </row>
    <row r="142" spans="1:4" ht="16">
      <c r="A142" s="12">
        <v>7</v>
      </c>
      <c r="B142" s="1" t="s">
        <v>39</v>
      </c>
      <c r="C142" t="str">
        <f t="shared" si="2"/>
        <v>other</v>
      </c>
      <c r="D142">
        <v>2</v>
      </c>
    </row>
    <row r="143" spans="1:4">
      <c r="A143" s="12">
        <v>13</v>
      </c>
      <c r="B143" s="1"/>
      <c r="C143" t="str">
        <f t="shared" si="2"/>
        <v>None</v>
      </c>
      <c r="D143">
        <v>1</v>
      </c>
    </row>
    <row r="144" spans="1:4">
      <c r="A144" s="12">
        <v>12</v>
      </c>
      <c r="B144" s="1"/>
      <c r="C144" t="str">
        <f t="shared" si="2"/>
        <v>None</v>
      </c>
      <c r="D144">
        <v>2</v>
      </c>
    </row>
    <row r="145" spans="1:4">
      <c r="A145" s="12">
        <v>9</v>
      </c>
      <c r="B145" s="1"/>
      <c r="C145" t="str">
        <f t="shared" si="2"/>
        <v>None</v>
      </c>
      <c r="D145">
        <v>1</v>
      </c>
    </row>
    <row r="146" spans="1:4">
      <c r="A146" s="12">
        <v>6</v>
      </c>
      <c r="B146" s="1"/>
      <c r="C146" t="str">
        <f t="shared" si="2"/>
        <v>None</v>
      </c>
      <c r="D146">
        <v>0</v>
      </c>
    </row>
    <row r="147" spans="1:4">
      <c r="A147" s="12">
        <v>8</v>
      </c>
      <c r="B147" s="1"/>
      <c r="C147" t="str">
        <f t="shared" si="2"/>
        <v>None</v>
      </c>
      <c r="D147">
        <v>1</v>
      </c>
    </row>
    <row r="148" spans="1:4">
      <c r="A148" s="12">
        <v>7</v>
      </c>
      <c r="B148" s="1"/>
      <c r="C148" t="str">
        <f t="shared" si="2"/>
        <v>None</v>
      </c>
      <c r="D148">
        <v>1</v>
      </c>
    </row>
    <row r="149" spans="1:4">
      <c r="A149" s="12">
        <v>12</v>
      </c>
      <c r="B149" s="1"/>
      <c r="C149" t="str">
        <f t="shared" si="2"/>
        <v>None</v>
      </c>
      <c r="D149">
        <v>1</v>
      </c>
    </row>
    <row r="150" spans="1:4">
      <c r="A150" s="12">
        <v>9</v>
      </c>
      <c r="B150" s="1"/>
      <c r="C150" t="str">
        <f t="shared" si="2"/>
        <v>None</v>
      </c>
      <c r="D150">
        <v>1</v>
      </c>
    </row>
    <row r="151" spans="1:4">
      <c r="A151" s="12">
        <v>7</v>
      </c>
      <c r="B151" s="1"/>
      <c r="C151" t="str">
        <f t="shared" si="2"/>
        <v>None</v>
      </c>
      <c r="D151">
        <v>1</v>
      </c>
    </row>
    <row r="152" spans="1:4">
      <c r="A152" s="12">
        <v>12</v>
      </c>
      <c r="B152" s="1"/>
      <c r="C152" t="str">
        <f t="shared" si="2"/>
        <v>None</v>
      </c>
      <c r="D152">
        <v>1</v>
      </c>
    </row>
    <row r="153" spans="1:4">
      <c r="A153" s="12">
        <v>8</v>
      </c>
      <c r="B153" s="1"/>
      <c r="C153" t="str">
        <f t="shared" si="2"/>
        <v>None</v>
      </c>
      <c r="D153">
        <v>1</v>
      </c>
    </row>
    <row r="154" spans="1:4">
      <c r="A154" s="12">
        <v>8</v>
      </c>
      <c r="B154" s="1"/>
      <c r="C154" t="str">
        <f t="shared" si="2"/>
        <v>None</v>
      </c>
      <c r="D154">
        <v>1</v>
      </c>
    </row>
    <row r="155" spans="1:4">
      <c r="A155" s="12">
        <v>7</v>
      </c>
      <c r="B155" s="1"/>
      <c r="C155" t="str">
        <f t="shared" si="2"/>
        <v>None</v>
      </c>
      <c r="D155">
        <v>1</v>
      </c>
    </row>
    <row r="156" spans="1:4" ht="16">
      <c r="A156" s="12">
        <v>8</v>
      </c>
      <c r="B156" s="1" t="s">
        <v>39</v>
      </c>
      <c r="C156" t="str">
        <f t="shared" si="2"/>
        <v>other</v>
      </c>
      <c r="D156">
        <v>2</v>
      </c>
    </row>
    <row r="157" spans="1:4">
      <c r="A157" s="12">
        <v>3</v>
      </c>
      <c r="B157" s="1"/>
      <c r="C157" t="str">
        <f t="shared" si="2"/>
        <v>None</v>
      </c>
      <c r="D157">
        <v>0</v>
      </c>
    </row>
    <row r="158" spans="1:4">
      <c r="A158" s="12">
        <v>11</v>
      </c>
      <c r="B158" s="1"/>
      <c r="C158" t="str">
        <f t="shared" si="2"/>
        <v>None</v>
      </c>
      <c r="D158">
        <v>2</v>
      </c>
    </row>
    <row r="159" spans="1:4">
      <c r="A159" s="12">
        <v>25</v>
      </c>
      <c r="B159" s="1"/>
      <c r="C159" t="str">
        <f t="shared" si="2"/>
        <v>None</v>
      </c>
      <c r="D159">
        <v>6</v>
      </c>
    </row>
    <row r="160" spans="1:4">
      <c r="A160" s="12">
        <v>12</v>
      </c>
      <c r="B160" s="1"/>
      <c r="C160" t="str">
        <f t="shared" si="2"/>
        <v>None</v>
      </c>
      <c r="D160">
        <v>3</v>
      </c>
    </row>
    <row r="161" spans="1:4">
      <c r="A161" s="12">
        <v>11</v>
      </c>
      <c r="B161" s="1"/>
      <c r="C161" t="str">
        <f t="shared" si="2"/>
        <v>None</v>
      </c>
      <c r="D161">
        <v>2</v>
      </c>
    </row>
    <row r="162" spans="1:4" ht="32">
      <c r="A162" s="12">
        <v>12</v>
      </c>
      <c r="B162" s="1" t="s">
        <v>30</v>
      </c>
      <c r="C162" t="str">
        <f t="shared" si="2"/>
        <v>hypertension</v>
      </c>
      <c r="D162">
        <v>6</v>
      </c>
    </row>
    <row r="163" spans="1:4">
      <c r="A163" s="12">
        <v>10</v>
      </c>
      <c r="B163" s="1"/>
      <c r="C163" t="str">
        <f t="shared" si="2"/>
        <v>None</v>
      </c>
      <c r="D163">
        <v>2</v>
      </c>
    </row>
    <row r="164" spans="1:4" ht="16">
      <c r="A164" s="12">
        <v>16</v>
      </c>
      <c r="B164" s="1" t="s">
        <v>31</v>
      </c>
      <c r="C164" t="str">
        <f t="shared" si="2"/>
        <v>Diabetes</v>
      </c>
      <c r="D164">
        <v>8</v>
      </c>
    </row>
    <row r="165" spans="1:4" ht="32">
      <c r="A165" s="12">
        <v>8</v>
      </c>
      <c r="B165" s="1" t="s">
        <v>38</v>
      </c>
      <c r="C165" t="str">
        <f t="shared" si="2"/>
        <v>hypertension</v>
      </c>
      <c r="D165">
        <v>3</v>
      </c>
    </row>
    <row r="166" spans="1:4">
      <c r="A166" s="12">
        <v>9</v>
      </c>
      <c r="B166" s="1"/>
      <c r="C166" t="str">
        <f t="shared" si="2"/>
        <v>None</v>
      </c>
      <c r="D166">
        <v>2</v>
      </c>
    </row>
    <row r="167" spans="1:4">
      <c r="A167" s="12">
        <v>15</v>
      </c>
      <c r="B167" s="1"/>
      <c r="C167" t="str">
        <f t="shared" si="2"/>
        <v>None</v>
      </c>
      <c r="D167">
        <v>3</v>
      </c>
    </row>
    <row r="168" spans="1:4">
      <c r="A168" s="12">
        <v>8</v>
      </c>
      <c r="B168" s="1"/>
      <c r="C168" t="str">
        <f t="shared" si="2"/>
        <v>None</v>
      </c>
      <c r="D168">
        <v>1</v>
      </c>
    </row>
    <row r="169" spans="1:4" ht="32">
      <c r="A169" s="12">
        <v>15</v>
      </c>
      <c r="B169" s="1" t="s">
        <v>38</v>
      </c>
      <c r="C169" t="str">
        <f t="shared" si="2"/>
        <v>hypertension</v>
      </c>
      <c r="D169">
        <v>8</v>
      </c>
    </row>
    <row r="170" spans="1:4">
      <c r="A170" s="12">
        <v>8</v>
      </c>
      <c r="B170" s="1"/>
      <c r="C170" t="str">
        <f t="shared" si="2"/>
        <v>None</v>
      </c>
      <c r="D170">
        <v>2</v>
      </c>
    </row>
    <row r="171" spans="1:4">
      <c r="A171" s="12">
        <v>21</v>
      </c>
      <c r="B171" s="1"/>
      <c r="C171" t="str">
        <f t="shared" si="2"/>
        <v>None</v>
      </c>
      <c r="D171">
        <v>1</v>
      </c>
    </row>
    <row r="172" spans="1:4" ht="32">
      <c r="A172" s="12">
        <v>10</v>
      </c>
      <c r="B172" s="1" t="s">
        <v>25</v>
      </c>
      <c r="C172" t="str">
        <f t="shared" si="2"/>
        <v>hypertension</v>
      </c>
      <c r="D172">
        <v>6</v>
      </c>
    </row>
    <row r="173" spans="1:4">
      <c r="A173" s="12">
        <v>19</v>
      </c>
      <c r="B173" s="1"/>
      <c r="C173" t="str">
        <f t="shared" si="2"/>
        <v>None</v>
      </c>
      <c r="D173">
        <v>5</v>
      </c>
    </row>
    <row r="174" spans="1:4" ht="16">
      <c r="A174" s="12">
        <v>10</v>
      </c>
      <c r="B174" s="1" t="s">
        <v>31</v>
      </c>
      <c r="C174" t="str">
        <f t="shared" si="2"/>
        <v>Diabetes</v>
      </c>
      <c r="D174">
        <v>1</v>
      </c>
    </row>
    <row r="175" spans="1:4">
      <c r="A175" s="12">
        <v>12</v>
      </c>
      <c r="B175" s="1"/>
      <c r="C175" t="str">
        <f t="shared" si="2"/>
        <v>None</v>
      </c>
      <c r="D175">
        <v>3</v>
      </c>
    </row>
    <row r="176" spans="1:4">
      <c r="A176" s="12">
        <v>9</v>
      </c>
      <c r="B176" s="1"/>
      <c r="C176" t="str">
        <f t="shared" si="2"/>
        <v>None</v>
      </c>
      <c r="D176">
        <v>3</v>
      </c>
    </row>
    <row r="177" spans="1:4">
      <c r="A177" s="12">
        <v>17</v>
      </c>
      <c r="B177" s="1"/>
      <c r="C177" t="str">
        <f t="shared" si="2"/>
        <v>None</v>
      </c>
      <c r="D177">
        <v>3</v>
      </c>
    </row>
    <row r="178" spans="1:4">
      <c r="A178" s="12">
        <v>8</v>
      </c>
      <c r="B178" s="1"/>
      <c r="C178" t="str">
        <f t="shared" si="2"/>
        <v>None</v>
      </c>
      <c r="D178">
        <v>1</v>
      </c>
    </row>
    <row r="179" spans="1:4">
      <c r="A179" s="12">
        <v>11</v>
      </c>
      <c r="B179" s="1"/>
      <c r="C179" t="str">
        <f t="shared" si="2"/>
        <v>None</v>
      </c>
      <c r="D179">
        <v>1</v>
      </c>
    </row>
    <row r="180" spans="1:4">
      <c r="A180" s="12">
        <v>8</v>
      </c>
      <c r="B180" s="1"/>
      <c r="C180" t="str">
        <f t="shared" si="2"/>
        <v>None</v>
      </c>
      <c r="D180">
        <v>3</v>
      </c>
    </row>
    <row r="181" spans="1:4" ht="32">
      <c r="A181" s="12">
        <v>9</v>
      </c>
      <c r="B181" s="1" t="s">
        <v>25</v>
      </c>
      <c r="C181" t="str">
        <f t="shared" si="2"/>
        <v>hypertension</v>
      </c>
      <c r="D181">
        <v>4</v>
      </c>
    </row>
    <row r="182" spans="1:4" ht="16">
      <c r="A182" s="12">
        <v>9</v>
      </c>
      <c r="B182" s="1" t="s">
        <v>22</v>
      </c>
      <c r="C182" t="str">
        <f t="shared" si="2"/>
        <v>Diabetes</v>
      </c>
      <c r="D182">
        <v>4</v>
      </c>
    </row>
    <row r="183" spans="1:4">
      <c r="A183" s="12">
        <v>11</v>
      </c>
      <c r="B183" s="1"/>
      <c r="C183" t="str">
        <f t="shared" si="2"/>
        <v>None</v>
      </c>
      <c r="D183">
        <v>1</v>
      </c>
    </row>
    <row r="184" spans="1:4">
      <c r="A184" s="12">
        <v>15</v>
      </c>
      <c r="B184" s="1"/>
      <c r="C184" t="str">
        <f t="shared" si="2"/>
        <v>None</v>
      </c>
      <c r="D184">
        <v>1</v>
      </c>
    </row>
    <row r="185" spans="1:4">
      <c r="A185" s="12">
        <v>9</v>
      </c>
      <c r="B185" s="1"/>
      <c r="C185" t="str">
        <f t="shared" si="2"/>
        <v>None</v>
      </c>
      <c r="D185">
        <v>2</v>
      </c>
    </row>
    <row r="186" spans="1:4">
      <c r="A186" s="12">
        <v>9</v>
      </c>
      <c r="B186" s="1"/>
      <c r="C186" t="str">
        <f t="shared" si="2"/>
        <v>None</v>
      </c>
      <c r="D186">
        <v>1</v>
      </c>
    </row>
    <row r="187" spans="1:4">
      <c r="A187" s="12">
        <v>9</v>
      </c>
      <c r="B187" s="1"/>
      <c r="C187" t="str">
        <f t="shared" si="2"/>
        <v>None</v>
      </c>
      <c r="D187">
        <v>2</v>
      </c>
    </row>
    <row r="188" spans="1:4" ht="16">
      <c r="A188" s="12">
        <v>11</v>
      </c>
      <c r="B188" s="1" t="s">
        <v>31</v>
      </c>
      <c r="C188" t="str">
        <f t="shared" si="2"/>
        <v>Diabetes</v>
      </c>
      <c r="D188">
        <v>1</v>
      </c>
    </row>
    <row r="189" spans="1:4">
      <c r="A189" s="12">
        <v>7</v>
      </c>
      <c r="B189" s="1"/>
      <c r="C189" t="str">
        <f t="shared" si="2"/>
        <v>None</v>
      </c>
      <c r="D189">
        <v>1</v>
      </c>
    </row>
    <row r="190" spans="1:4" ht="16">
      <c r="A190" s="12">
        <v>16</v>
      </c>
      <c r="B190" s="1" t="s">
        <v>39</v>
      </c>
      <c r="C190" t="str">
        <f t="shared" si="2"/>
        <v>other</v>
      </c>
      <c r="D190">
        <v>2</v>
      </c>
    </row>
    <row r="191" spans="1:4">
      <c r="A191" s="12">
        <v>15</v>
      </c>
      <c r="B191" s="1"/>
      <c r="C191" t="str">
        <f t="shared" si="2"/>
        <v>None</v>
      </c>
      <c r="D191">
        <v>5</v>
      </c>
    </row>
    <row r="192" spans="1:4">
      <c r="A192" s="12">
        <v>8</v>
      </c>
      <c r="B192" s="1"/>
      <c r="C192" t="str">
        <f t="shared" si="2"/>
        <v>None</v>
      </c>
      <c r="D192">
        <v>3</v>
      </c>
    </row>
    <row r="193" spans="1:4">
      <c r="A193" s="12">
        <v>7</v>
      </c>
      <c r="B193" s="1"/>
      <c r="C193" t="str">
        <f t="shared" si="2"/>
        <v>None</v>
      </c>
      <c r="D193">
        <v>2</v>
      </c>
    </row>
    <row r="194" spans="1:4">
      <c r="A194" s="12">
        <v>9</v>
      </c>
      <c r="B194" s="1"/>
      <c r="C194" t="str">
        <f t="shared" si="2"/>
        <v>None</v>
      </c>
      <c r="D194">
        <v>1</v>
      </c>
    </row>
    <row r="195" spans="1:4">
      <c r="A195" s="12">
        <v>9</v>
      </c>
      <c r="B195" s="1"/>
      <c r="C195" t="str">
        <f t="shared" ref="C195:C238" si="3">IF(ISBLANK(B195), "None", IF(OR(B195="Diabetes2", B195="Diabetes1"), "Diabetes", IF(OR(B195="hypertension1", B195="hypertension2", B195="hypertension3"), "hypertension", IF(B195="other", "other", "None"))))</f>
        <v>None</v>
      </c>
      <c r="D195">
        <v>2</v>
      </c>
    </row>
    <row r="196" spans="1:4">
      <c r="A196" s="12">
        <v>8</v>
      </c>
      <c r="B196" s="1"/>
      <c r="C196" t="str">
        <f t="shared" si="3"/>
        <v>None</v>
      </c>
      <c r="D196">
        <v>1</v>
      </c>
    </row>
    <row r="197" spans="1:4">
      <c r="A197" s="12">
        <v>7</v>
      </c>
      <c r="B197" s="1"/>
      <c r="C197" t="str">
        <f t="shared" si="3"/>
        <v>None</v>
      </c>
      <c r="D197">
        <v>2</v>
      </c>
    </row>
    <row r="198" spans="1:4">
      <c r="A198" s="12">
        <v>7</v>
      </c>
      <c r="B198" s="1"/>
      <c r="C198" t="str">
        <f t="shared" si="3"/>
        <v>None</v>
      </c>
      <c r="D198">
        <v>2</v>
      </c>
    </row>
    <row r="199" spans="1:4">
      <c r="A199" s="12">
        <v>6</v>
      </c>
      <c r="B199" s="1"/>
      <c r="C199" t="str">
        <f t="shared" si="3"/>
        <v>None</v>
      </c>
      <c r="D199">
        <v>1</v>
      </c>
    </row>
    <row r="200" spans="1:4" ht="32">
      <c r="A200" s="12">
        <v>10</v>
      </c>
      <c r="B200" s="1" t="s">
        <v>25</v>
      </c>
      <c r="C200" t="str">
        <f t="shared" si="3"/>
        <v>hypertension</v>
      </c>
      <c r="D200">
        <v>1</v>
      </c>
    </row>
    <row r="201" spans="1:4">
      <c r="A201" s="12">
        <v>8</v>
      </c>
      <c r="B201" s="1"/>
      <c r="C201" t="str">
        <f t="shared" si="3"/>
        <v>None</v>
      </c>
      <c r="D201">
        <v>2</v>
      </c>
    </row>
    <row r="202" spans="1:4">
      <c r="A202" s="12">
        <v>6</v>
      </c>
      <c r="B202" s="1"/>
      <c r="C202" t="str">
        <f t="shared" si="3"/>
        <v>None</v>
      </c>
      <c r="D202">
        <v>1</v>
      </c>
    </row>
    <row r="203" spans="1:4" ht="16">
      <c r="A203" s="12">
        <v>9</v>
      </c>
      <c r="B203" s="1" t="s">
        <v>39</v>
      </c>
      <c r="C203" t="str">
        <f t="shared" si="3"/>
        <v>other</v>
      </c>
      <c r="D203">
        <v>2</v>
      </c>
    </row>
    <row r="204" spans="1:4">
      <c r="A204" s="12">
        <v>6</v>
      </c>
      <c r="B204" s="1"/>
      <c r="C204" t="str">
        <f t="shared" si="3"/>
        <v>None</v>
      </c>
      <c r="D204">
        <v>1</v>
      </c>
    </row>
    <row r="205" spans="1:4" ht="16">
      <c r="A205" s="12">
        <v>9</v>
      </c>
      <c r="B205" s="1" t="s">
        <v>31</v>
      </c>
      <c r="C205" t="str">
        <f t="shared" si="3"/>
        <v>Diabetes</v>
      </c>
      <c r="D205">
        <v>5</v>
      </c>
    </row>
    <row r="206" spans="1:4">
      <c r="A206" s="12">
        <v>10</v>
      </c>
      <c r="B206" s="1"/>
      <c r="C206" t="str">
        <f t="shared" si="3"/>
        <v>None</v>
      </c>
      <c r="D206">
        <v>2</v>
      </c>
    </row>
    <row r="207" spans="1:4">
      <c r="A207" s="12">
        <v>17</v>
      </c>
      <c r="B207" s="1"/>
      <c r="C207" t="str">
        <f t="shared" si="3"/>
        <v>None</v>
      </c>
      <c r="D207">
        <v>3</v>
      </c>
    </row>
    <row r="208" spans="1:4">
      <c r="A208" s="12">
        <v>8</v>
      </c>
      <c r="B208" s="1"/>
      <c r="C208" t="str">
        <f t="shared" si="3"/>
        <v>None</v>
      </c>
      <c r="D208">
        <v>2</v>
      </c>
    </row>
    <row r="209" spans="1:4" ht="16">
      <c r="A209" s="12">
        <v>8</v>
      </c>
      <c r="B209" s="1" t="s">
        <v>39</v>
      </c>
      <c r="C209" t="str">
        <f t="shared" si="3"/>
        <v>other</v>
      </c>
      <c r="D209">
        <v>1</v>
      </c>
    </row>
    <row r="210" spans="1:4">
      <c r="A210" s="12">
        <v>13</v>
      </c>
      <c r="B210" s="1"/>
      <c r="C210" t="str">
        <f t="shared" si="3"/>
        <v>None</v>
      </c>
      <c r="D210">
        <v>3</v>
      </c>
    </row>
    <row r="211" spans="1:4">
      <c r="A211" s="12">
        <v>10</v>
      </c>
      <c r="B211" s="1"/>
      <c r="C211" t="str">
        <f t="shared" si="3"/>
        <v>None</v>
      </c>
      <c r="D211">
        <v>3</v>
      </c>
    </row>
    <row r="212" spans="1:4" ht="32">
      <c r="A212" s="12">
        <v>11</v>
      </c>
      <c r="B212" s="1" t="s">
        <v>30</v>
      </c>
      <c r="C212" t="str">
        <f t="shared" si="3"/>
        <v>hypertension</v>
      </c>
      <c r="D212">
        <v>1</v>
      </c>
    </row>
    <row r="213" spans="1:4">
      <c r="A213" s="12">
        <v>12</v>
      </c>
      <c r="B213" s="1"/>
      <c r="C213" t="str">
        <f t="shared" si="3"/>
        <v>None</v>
      </c>
      <c r="D213">
        <v>2</v>
      </c>
    </row>
    <row r="214" spans="1:4">
      <c r="A214" s="12">
        <v>8</v>
      </c>
      <c r="B214" s="1"/>
      <c r="C214" t="str">
        <f t="shared" si="3"/>
        <v>None</v>
      </c>
      <c r="D214">
        <v>2</v>
      </c>
    </row>
    <row r="215" spans="1:4">
      <c r="A215" s="12">
        <v>6</v>
      </c>
      <c r="B215" s="1"/>
      <c r="C215" t="str">
        <f t="shared" si="3"/>
        <v>None</v>
      </c>
      <c r="D215">
        <v>3</v>
      </c>
    </row>
    <row r="216" spans="1:4">
      <c r="A216" s="12">
        <v>12</v>
      </c>
      <c r="B216" s="1"/>
      <c r="C216" t="str">
        <f t="shared" si="3"/>
        <v>None</v>
      </c>
      <c r="D216">
        <v>3</v>
      </c>
    </row>
    <row r="217" spans="1:4">
      <c r="A217" s="12">
        <v>8</v>
      </c>
      <c r="B217" s="1"/>
      <c r="C217" t="str">
        <f t="shared" si="3"/>
        <v>None</v>
      </c>
      <c r="D217">
        <v>1</v>
      </c>
    </row>
    <row r="218" spans="1:4">
      <c r="A218" s="12">
        <v>11</v>
      </c>
      <c r="B218" s="1"/>
      <c r="C218" t="str">
        <f t="shared" si="3"/>
        <v>None</v>
      </c>
      <c r="D218">
        <v>5</v>
      </c>
    </row>
    <row r="219" spans="1:4">
      <c r="A219" s="12">
        <v>7</v>
      </c>
      <c r="B219" s="1"/>
      <c r="C219" t="str">
        <f t="shared" si="3"/>
        <v>None</v>
      </c>
      <c r="D219">
        <v>2</v>
      </c>
    </row>
    <row r="220" spans="1:4">
      <c r="A220" s="12">
        <v>7</v>
      </c>
      <c r="B220" s="1"/>
      <c r="C220" t="str">
        <f t="shared" si="3"/>
        <v>None</v>
      </c>
      <c r="D220">
        <v>2</v>
      </c>
    </row>
    <row r="221" spans="1:4">
      <c r="A221" s="12">
        <v>13</v>
      </c>
      <c r="B221" s="1"/>
      <c r="C221" t="str">
        <f t="shared" si="3"/>
        <v>None</v>
      </c>
      <c r="D221">
        <v>1</v>
      </c>
    </row>
    <row r="222" spans="1:4" ht="32">
      <c r="A222" s="12">
        <v>16</v>
      </c>
      <c r="B222" s="1" t="s">
        <v>25</v>
      </c>
      <c r="C222" t="str">
        <f t="shared" si="3"/>
        <v>hypertension</v>
      </c>
      <c r="D222">
        <v>0</v>
      </c>
    </row>
    <row r="223" spans="1:4" ht="16">
      <c r="A223" s="12">
        <v>9</v>
      </c>
      <c r="B223" s="1" t="s">
        <v>31</v>
      </c>
      <c r="C223" t="str">
        <f t="shared" si="3"/>
        <v>Diabetes</v>
      </c>
      <c r="D223">
        <v>3</v>
      </c>
    </row>
    <row r="224" spans="1:4" ht="32">
      <c r="A224" s="12">
        <v>11</v>
      </c>
      <c r="B224" s="1" t="s">
        <v>30</v>
      </c>
      <c r="C224" t="str">
        <f t="shared" si="3"/>
        <v>hypertension</v>
      </c>
      <c r="D224">
        <v>5</v>
      </c>
    </row>
    <row r="225" spans="1:4">
      <c r="A225" s="12">
        <v>10</v>
      </c>
      <c r="B225" s="1"/>
      <c r="C225" t="str">
        <f t="shared" si="3"/>
        <v>None</v>
      </c>
      <c r="D225">
        <v>2</v>
      </c>
    </row>
    <row r="226" spans="1:4">
      <c r="A226" s="12">
        <v>11</v>
      </c>
      <c r="B226" s="1"/>
      <c r="C226" t="str">
        <f t="shared" si="3"/>
        <v>None</v>
      </c>
      <c r="D226">
        <v>2</v>
      </c>
    </row>
    <row r="227" spans="1:4">
      <c r="A227" s="12">
        <v>9</v>
      </c>
      <c r="B227" s="1"/>
      <c r="C227" t="str">
        <f t="shared" si="3"/>
        <v>None</v>
      </c>
      <c r="D227">
        <v>2</v>
      </c>
    </row>
    <row r="228" spans="1:4">
      <c r="A228" s="12">
        <v>9</v>
      </c>
      <c r="B228" s="1"/>
      <c r="C228" t="str">
        <f t="shared" si="3"/>
        <v>None</v>
      </c>
      <c r="D228">
        <v>1</v>
      </c>
    </row>
    <row r="229" spans="1:4">
      <c r="A229" s="12">
        <v>7</v>
      </c>
      <c r="B229" s="1"/>
      <c r="C229" t="str">
        <f t="shared" si="3"/>
        <v>None</v>
      </c>
      <c r="D229">
        <v>2</v>
      </c>
    </row>
    <row r="230" spans="1:4">
      <c r="A230" s="12">
        <v>7</v>
      </c>
      <c r="B230" s="1"/>
      <c r="C230" t="str">
        <f t="shared" si="3"/>
        <v>None</v>
      </c>
      <c r="D230">
        <v>2</v>
      </c>
    </row>
    <row r="231" spans="1:4" ht="16">
      <c r="A231" s="12">
        <v>7</v>
      </c>
      <c r="B231" s="1" t="s">
        <v>39</v>
      </c>
      <c r="C231" t="str">
        <f t="shared" si="3"/>
        <v>other</v>
      </c>
      <c r="D231">
        <v>1</v>
      </c>
    </row>
    <row r="232" spans="1:4">
      <c r="A232" s="12">
        <v>10</v>
      </c>
      <c r="B232" s="1"/>
      <c r="C232" t="str">
        <f t="shared" si="3"/>
        <v>None</v>
      </c>
      <c r="D232">
        <v>4</v>
      </c>
    </row>
    <row r="233" spans="1:4">
      <c r="A233" s="12">
        <v>5</v>
      </c>
      <c r="B233" s="1"/>
      <c r="C233" t="str">
        <f t="shared" si="3"/>
        <v>None</v>
      </c>
      <c r="D233">
        <v>3</v>
      </c>
    </row>
    <row r="234" spans="1:4">
      <c r="A234" s="12">
        <v>10</v>
      </c>
      <c r="B234" s="1"/>
      <c r="C234" t="str">
        <f t="shared" si="3"/>
        <v>None</v>
      </c>
      <c r="D234">
        <v>3</v>
      </c>
    </row>
    <row r="235" spans="1:4" ht="16">
      <c r="A235" s="12">
        <v>11</v>
      </c>
      <c r="B235" s="1" t="s">
        <v>39</v>
      </c>
      <c r="C235" t="str">
        <f t="shared" si="3"/>
        <v>other</v>
      </c>
      <c r="D235">
        <v>2</v>
      </c>
    </row>
    <row r="236" spans="1:4" ht="32">
      <c r="A236" s="12">
        <v>13</v>
      </c>
      <c r="B236" s="1" t="s">
        <v>25</v>
      </c>
      <c r="C236" t="str">
        <f t="shared" si="3"/>
        <v>hypertension</v>
      </c>
      <c r="D236">
        <v>5</v>
      </c>
    </row>
    <row r="237" spans="1:4">
      <c r="A237" s="12">
        <v>9</v>
      </c>
      <c r="B237" s="1"/>
      <c r="C237" t="str">
        <f t="shared" si="3"/>
        <v>None</v>
      </c>
      <c r="D237">
        <v>6</v>
      </c>
    </row>
    <row r="238" spans="1:4" ht="16" thickBot="1">
      <c r="A238" s="22">
        <v>10</v>
      </c>
      <c r="B238" s="21"/>
      <c r="C238" t="str">
        <f t="shared" si="3"/>
        <v>None</v>
      </c>
      <c r="D238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04099-0B55-7243-AECC-0CF7DF6944D9}">
  <dimension ref="A2:D15"/>
  <sheetViews>
    <sheetView zoomScale="167" workbookViewId="0">
      <selection activeCell="A10" sqref="A10:B14"/>
    </sheetView>
  </sheetViews>
  <sheetFormatPr baseColWidth="10" defaultRowHeight="15"/>
  <cols>
    <col min="1" max="1" width="12.1640625" bestFit="1" customWidth="1"/>
    <col min="2" max="2" width="24.6640625" bestFit="1" customWidth="1"/>
    <col min="3" max="3" width="13.33203125" bestFit="1" customWidth="1"/>
    <col min="7" max="7" width="13.1640625" customWidth="1"/>
  </cols>
  <sheetData>
    <row r="2" spans="1:4">
      <c r="A2" s="66" t="s">
        <v>163</v>
      </c>
      <c r="B2" t="s">
        <v>162</v>
      </c>
    </row>
    <row r="3" spans="1:4">
      <c r="A3" s="67" t="s">
        <v>166</v>
      </c>
      <c r="B3" s="65">
        <v>1851</v>
      </c>
    </row>
    <row r="4" spans="1:4">
      <c r="A4" s="67" t="s">
        <v>165</v>
      </c>
      <c r="B4" s="65">
        <v>494</v>
      </c>
    </row>
    <row r="5" spans="1:4">
      <c r="A5" s="67" t="s">
        <v>164</v>
      </c>
      <c r="B5" s="65">
        <v>271</v>
      </c>
    </row>
    <row r="6" spans="1:4">
      <c r="A6" s="67" t="s">
        <v>39</v>
      </c>
      <c r="B6" s="65">
        <v>136</v>
      </c>
    </row>
    <row r="7" spans="1:4">
      <c r="A7" s="67" t="s">
        <v>167</v>
      </c>
      <c r="B7" s="65">
        <v>2752</v>
      </c>
    </row>
    <row r="10" spans="1:4">
      <c r="A10" t="s">
        <v>168</v>
      </c>
      <c r="B10" t="s">
        <v>169</v>
      </c>
      <c r="C10" t="s">
        <v>171</v>
      </c>
      <c r="D10" t="s">
        <v>162</v>
      </c>
    </row>
    <row r="11" spans="1:4">
      <c r="A11" s="67" t="s">
        <v>166</v>
      </c>
      <c r="B11">
        <f>COUNTIF(Sheet7!$C$2:$C$238, "None")</f>
        <v>164</v>
      </c>
      <c r="C11">
        <f xml:space="preserve"> GETPIVOTDATA("TOTAL LENGTH OF STAY",$A$2,"categories of medical history","None")/B11</f>
        <v>11.286585365853659</v>
      </c>
      <c r="D11">
        <v>1851</v>
      </c>
    </row>
    <row r="12" spans="1:4">
      <c r="A12" s="67" t="s">
        <v>165</v>
      </c>
      <c r="B12">
        <f>COUNTIF(Sheet7!$C$2:$C$238, "hypertension")</f>
        <v>41</v>
      </c>
      <c r="C12" s="72">
        <f>GETPIVOTDATA("TOTAL LENGTH OF STAY",$A$2,"categories of medical history","hypertension")/B12</f>
        <v>12.048780487804878</v>
      </c>
      <c r="D12">
        <v>494</v>
      </c>
    </row>
    <row r="13" spans="1:4">
      <c r="A13" s="67" t="s">
        <v>164</v>
      </c>
      <c r="B13">
        <f>COUNTIF(Sheet7!$C$2:$C$238, "Diabetes")</f>
        <v>19</v>
      </c>
      <c r="C13">
        <f>GETPIVOTDATA("TOTAL LENGTH OF STAY",$A$2,"categories of medical history","Diabetes")/B13</f>
        <v>14.263157894736842</v>
      </c>
      <c r="D13">
        <v>271</v>
      </c>
    </row>
    <row r="14" spans="1:4">
      <c r="A14" s="67" t="s">
        <v>39</v>
      </c>
      <c r="B14">
        <f>COUNTIF(Sheet7!$C$2:$C$238, "other")</f>
        <v>13</v>
      </c>
      <c r="C14">
        <f>GETPIVOTDATA("TOTAL LENGTH OF STAY",$A$2,"categories of medical history","other")/B14</f>
        <v>10.461538461538462</v>
      </c>
      <c r="D14">
        <v>136</v>
      </c>
    </row>
    <row r="15" spans="1:4">
      <c r="A15" s="67" t="s">
        <v>170</v>
      </c>
      <c r="B15">
        <f>SUM(B11:B14)</f>
        <v>237</v>
      </c>
      <c r="D15">
        <v>2752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2C36A-4D5E-604E-A68E-775AFE8E29D9}">
  <dimension ref="A2:C14"/>
  <sheetViews>
    <sheetView zoomScale="150" workbookViewId="0">
      <selection activeCell="C16" sqref="C16"/>
    </sheetView>
  </sheetViews>
  <sheetFormatPr baseColWidth="10" defaultRowHeight="15"/>
  <cols>
    <col min="1" max="1" width="12.1640625" bestFit="1" customWidth="1"/>
    <col min="2" max="2" width="23.33203125" bestFit="1" customWidth="1"/>
  </cols>
  <sheetData>
    <row r="2" spans="1:3">
      <c r="A2" s="66" t="s">
        <v>163</v>
      </c>
      <c r="B2" t="s">
        <v>173</v>
      </c>
    </row>
    <row r="3" spans="1:3">
      <c r="A3" s="67" t="s">
        <v>166</v>
      </c>
      <c r="B3" s="65">
        <v>500</v>
      </c>
    </row>
    <row r="4" spans="1:3">
      <c r="A4" s="67" t="s">
        <v>165</v>
      </c>
      <c r="B4" s="65">
        <v>176</v>
      </c>
    </row>
    <row r="5" spans="1:3">
      <c r="A5" s="67" t="s">
        <v>164</v>
      </c>
      <c r="B5" s="65">
        <v>135</v>
      </c>
    </row>
    <row r="6" spans="1:3">
      <c r="A6" s="67" t="s">
        <v>39</v>
      </c>
      <c r="B6" s="65">
        <v>25</v>
      </c>
    </row>
    <row r="7" spans="1:3">
      <c r="A7" s="67" t="s">
        <v>167</v>
      </c>
      <c r="B7" s="65">
        <v>836</v>
      </c>
    </row>
    <row r="10" spans="1:3">
      <c r="A10" s="69" t="s">
        <v>168</v>
      </c>
      <c r="B10" s="69" t="s">
        <v>169</v>
      </c>
      <c r="C10" t="s">
        <v>174</v>
      </c>
    </row>
    <row r="11" spans="1:3">
      <c r="A11" s="73" t="s">
        <v>166</v>
      </c>
      <c r="B11" s="68">
        <f>COUNTIF(Sheet7!$C$2:$C$238, "None")</f>
        <v>164</v>
      </c>
      <c r="C11" s="71">
        <f>GETPIVOTDATA("LENGTH OF STAY - ICU",$A$2,"categories of medical history","None")/B11</f>
        <v>3.0487804878048781</v>
      </c>
    </row>
    <row r="12" spans="1:3">
      <c r="A12" s="74" t="s">
        <v>165</v>
      </c>
      <c r="B12" s="70">
        <f>COUNTIF(Sheet7!$C$2:$C$238, "hypertension")</f>
        <v>41</v>
      </c>
      <c r="C12" s="71">
        <f>GETPIVOTDATA("LENGTH OF STAY - ICU",$A$2,"categories of medical history","hypertension")/B12</f>
        <v>4.2926829268292686</v>
      </c>
    </row>
    <row r="13" spans="1:3">
      <c r="A13" s="73" t="s">
        <v>164</v>
      </c>
      <c r="B13" s="68">
        <f>COUNTIF(Sheet7!$C$2:$C$238, "Diabetes")</f>
        <v>19</v>
      </c>
      <c r="C13" s="71">
        <f>GETPIVOTDATA("LENGTH OF STAY - ICU",$A$2,"categories of medical history","Diabetes")/B13</f>
        <v>7.1052631578947372</v>
      </c>
    </row>
    <row r="14" spans="1:3">
      <c r="A14" s="74" t="s">
        <v>39</v>
      </c>
      <c r="B14" s="70">
        <f>COUNTIF(Sheet7!$C$2:$C$238, "other")</f>
        <v>13</v>
      </c>
      <c r="C14" s="71">
        <f>GETPIVOTDATA("LENGTH OF STAY - ICU",$A$2,"categories of medical history","other")/B14</f>
        <v>1.9230769230769231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 Description</vt:lpstr>
      <vt:lpstr>Cost Vs BMI</vt:lpstr>
      <vt:lpstr>Total len Vs BMI</vt:lpstr>
      <vt:lpstr>Len in ICU Vs BMI</vt:lpstr>
      <vt:lpstr>Scenario Summary</vt:lpstr>
      <vt:lpstr>MH-Raw Data</vt:lpstr>
      <vt:lpstr>high BP Vs Len</vt:lpstr>
      <vt:lpstr>low BP Vs Len</vt:lpstr>
      <vt:lpstr>Sheet10</vt:lpstr>
      <vt:lpstr>junk</vt:lpstr>
      <vt:lpstr>junk2</vt:lpstr>
      <vt:lpstr>junk 3</vt:lpstr>
      <vt:lpstr>Sheet7</vt:lpstr>
      <vt:lpstr>Suggestion1</vt:lpstr>
      <vt:lpstr>Suggestion2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Jeripity Venkata, Pruthvinath</cp:lastModifiedBy>
  <dcterms:created xsi:type="dcterms:W3CDTF">2015-03-27T04:25:29Z</dcterms:created>
  <dcterms:modified xsi:type="dcterms:W3CDTF">2022-06-21T21:53:05Z</dcterms:modified>
</cp:coreProperties>
</file>