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3zlPkZMnXpFOpUEbY+iQLjsOTVOOCmjO8ak1VHl6CE="/>
    </ext>
  </extLst>
</workbook>
</file>

<file path=xl/sharedStrings.xml><?xml version="1.0" encoding="utf-8"?>
<sst xmlns="http://schemas.openxmlformats.org/spreadsheetml/2006/main" count="66" uniqueCount="39">
  <si>
    <t>Energy Consumption (TWh)</t>
  </si>
  <si>
    <t>Year</t>
  </si>
  <si>
    <t>LBNL</t>
  </si>
  <si>
    <t>IEA 2024</t>
  </si>
  <si>
    <t>BCG</t>
  </si>
  <si>
    <t>EPRI</t>
  </si>
  <si>
    <t>Jefferies</t>
  </si>
  <si>
    <t>Goldman Sachs</t>
  </si>
  <si>
    <t>McKinsey</t>
  </si>
  <si>
    <t>S&amp;P Global</t>
  </si>
  <si>
    <t>IEA 2025</t>
  </si>
  <si>
    <t>BNEF</t>
  </si>
  <si>
    <t>AVG</t>
  </si>
  <si>
    <t>AVG -10%</t>
  </si>
  <si>
    <t>AVG +10%</t>
  </si>
  <si>
    <t>Historical</t>
  </si>
  <si>
    <t>Low</t>
  </si>
  <si>
    <t>High</t>
  </si>
  <si>
    <t>Base</t>
  </si>
  <si>
    <t>Moderate</t>
  </si>
  <si>
    <t>Higher</t>
  </si>
  <si>
    <t>LBNL historical</t>
  </si>
  <si>
    <t>LBNL low</t>
  </si>
  <si>
    <t>LBNL high</t>
  </si>
  <si>
    <t>IEA</t>
  </si>
  <si>
    <t>BCG low</t>
  </si>
  <si>
    <t>EPRI historical</t>
  </si>
  <si>
    <t>EPRI low</t>
  </si>
  <si>
    <t>EPRI moderate</t>
  </si>
  <si>
    <t>EPRI high</t>
  </si>
  <si>
    <t>EPRI higher</t>
  </si>
  <si>
    <t>Jeffries</t>
  </si>
  <si>
    <t>S&amp;P</t>
  </si>
  <si>
    <t xml:space="preserve">IEA </t>
  </si>
  <si>
    <t>Source</t>
  </si>
  <si>
    <t xml:space="preserve">Lawrence Berkeley National Lab (LBNL) </t>
  </si>
  <si>
    <t xml:space="preserve">International Energy Agency (IEA) </t>
  </si>
  <si>
    <t xml:space="preserve">Boston Consulting Group (BCG) </t>
  </si>
  <si>
    <t xml:space="preserve">Electric Power Research Institute (EPRI)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</si>
</sst>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Aptos Narrow"/>
    </font>
    <font>
      <b/>
      <sz val="11.0"/>
      <color rgb="FFFF0000"/>
      <name val="Arial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rial"/>
    </font>
    <font>
      <color theme="1"/>
      <name val="Arial"/>
    </font>
    <font>
      <b/>
      <i/>
      <color theme="1"/>
      <name val="Arial"/>
    </font>
    <font>
      <i/>
      <u/>
      <color rgb="FF7654A3"/>
      <name val="Arial"/>
    </font>
    <font>
      <u/>
      <sz val="11.0"/>
      <color rgb="FF467886"/>
      <name val="Aptos Narrow"/>
    </font>
  </fonts>
  <fills count="13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  <fill>
      <patternFill patternType="solid">
        <fgColor rgb="FFCAEDFB"/>
        <bgColor rgb="FFCAEDFB"/>
      </patternFill>
    </fill>
    <fill>
      <patternFill patternType="solid">
        <fgColor rgb="FFB2DBB4"/>
        <bgColor rgb="FFB2DBB4"/>
      </patternFill>
    </fill>
    <fill>
      <patternFill patternType="solid">
        <fgColor rgb="FFC5C5C5"/>
        <bgColor rgb="FFC5C5C5"/>
      </patternFill>
    </fill>
    <fill>
      <patternFill patternType="solid">
        <fgColor rgb="FFC1F0C8"/>
        <bgColor rgb="FFC1F0C8"/>
      </patternFill>
    </fill>
    <fill>
      <patternFill patternType="solid">
        <fgColor rgb="FFC1E4F5"/>
        <bgColor rgb="FFC1E4F5"/>
      </patternFill>
    </fill>
    <fill>
      <patternFill patternType="solid">
        <fgColor rgb="FF0070C0"/>
        <bgColor rgb="FF0070C0"/>
      </patternFill>
    </fill>
    <fill>
      <patternFill patternType="solid">
        <fgColor rgb="FF95DCF7"/>
        <bgColor rgb="FF95DCF7"/>
      </patternFill>
    </fill>
    <fill>
      <patternFill patternType="solid">
        <fgColor rgb="FFD76DCC"/>
        <bgColor rgb="FFD76DCC"/>
      </patternFill>
    </fill>
    <fill>
      <patternFill patternType="solid">
        <fgColor rgb="FF83CAEB"/>
        <bgColor rgb="FF83CAEB"/>
      </patternFill>
    </fill>
    <fill>
      <patternFill patternType="solid">
        <fgColor rgb="FFE8E8E8"/>
        <bgColor rgb="FFE8E8E8"/>
      </patternFill>
    </fill>
  </fills>
  <borders count="6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1" fillId="0" fontId="1" numFmtId="0" xfId="0" applyBorder="1" applyFont="1"/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0" fontId="4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vertical="bottom"/>
    </xf>
    <xf borderId="3" fillId="3" fontId="4" numFmtId="0" xfId="0" applyAlignment="1" applyBorder="1" applyFill="1" applyFont="1">
      <alignment horizontal="center" vertical="bottom"/>
    </xf>
    <xf borderId="3" fillId="4" fontId="4" numFmtId="0" xfId="0" applyAlignment="1" applyBorder="1" applyFill="1" applyFont="1">
      <alignment horizontal="center" vertical="bottom"/>
    </xf>
    <xf borderId="3" fillId="5" fontId="4" numFmtId="0" xfId="0" applyAlignment="1" applyBorder="1" applyFill="1" applyFont="1">
      <alignment horizontal="center" vertical="bottom"/>
    </xf>
    <xf borderId="3" fillId="6" fontId="4" numFmtId="0" xfId="0" applyAlignment="1" applyBorder="1" applyFill="1" applyFont="1">
      <alignment vertical="bottom"/>
    </xf>
    <xf borderId="3" fillId="7" fontId="4" numFmtId="0" xfId="0" applyAlignment="1" applyBorder="1" applyFill="1" applyFont="1">
      <alignment vertical="bottom"/>
    </xf>
    <xf borderId="3" fillId="8" fontId="4" numFmtId="0" xfId="0" applyAlignment="1" applyBorder="1" applyFill="1" applyFont="1">
      <alignment vertical="bottom"/>
    </xf>
    <xf borderId="3" fillId="9" fontId="4" numFmtId="0" xfId="0" applyAlignment="1" applyBorder="1" applyFill="1" applyFont="1">
      <alignment vertical="bottom"/>
    </xf>
    <xf borderId="3" fillId="10" fontId="4" numFmtId="0" xfId="0" applyAlignment="1" applyBorder="1" applyFill="1" applyFont="1">
      <alignment vertical="bottom"/>
    </xf>
    <xf borderId="3" fillId="11" fontId="4" numFmtId="0" xfId="0" applyAlignment="1" applyBorder="1" applyFill="1" applyFont="1">
      <alignment vertical="bottom"/>
    </xf>
    <xf borderId="0" fillId="0" fontId="5" numFmtId="0" xfId="0" applyAlignment="1" applyFont="1">
      <alignment vertical="bottom"/>
    </xf>
    <xf borderId="4" fillId="2" fontId="6" numFmtId="0" xfId="0" applyAlignment="1" applyBorder="1" applyFont="1">
      <alignment vertical="bottom"/>
    </xf>
    <xf borderId="4" fillId="3" fontId="6" numFmtId="0" xfId="0" applyAlignment="1" applyBorder="1" applyFont="1">
      <alignment vertical="bottom"/>
    </xf>
    <xf borderId="4" fillId="4" fontId="6" numFmtId="0" xfId="0" applyAlignment="1" applyBorder="1" applyFont="1">
      <alignment vertical="bottom"/>
    </xf>
    <xf borderId="4" fillId="5" fontId="6" numFmtId="0" xfId="0" applyAlignment="1" applyBorder="1" applyFont="1">
      <alignment vertical="bottom"/>
    </xf>
    <xf borderId="4" fillId="6" fontId="6" numFmtId="0" xfId="0" applyAlignment="1" applyBorder="1" applyFont="1">
      <alignment vertical="bottom"/>
    </xf>
    <xf borderId="4" fillId="7" fontId="6" numFmtId="0" xfId="0" applyAlignment="1" applyBorder="1" applyFont="1">
      <alignment vertical="bottom"/>
    </xf>
    <xf borderId="4" fillId="8" fontId="6" numFmtId="0" xfId="0" applyAlignment="1" applyBorder="1" applyFont="1">
      <alignment vertical="bottom"/>
    </xf>
    <xf borderId="4" fillId="9" fontId="6" numFmtId="0" xfId="0" applyAlignment="1" applyBorder="1" applyFont="1">
      <alignment vertical="bottom"/>
    </xf>
    <xf borderId="4" fillId="10" fontId="6" numFmtId="0" xfId="0" applyAlignment="1" applyBorder="1" applyFont="1">
      <alignment vertical="bottom"/>
    </xf>
    <xf borderId="4" fillId="11" fontId="6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4" fillId="2" fontId="6" numFmtId="1" xfId="0" applyAlignment="1" applyBorder="1" applyFont="1" applyNumberFormat="1">
      <alignment horizontal="right" vertical="bottom"/>
    </xf>
    <xf borderId="4" fillId="2" fontId="1" numFmtId="1" xfId="0" applyAlignment="1" applyBorder="1" applyFont="1" applyNumberFormat="1">
      <alignment vertical="bottom"/>
    </xf>
    <xf borderId="4" fillId="3" fontId="1" numFmtId="1" xfId="0" applyAlignment="1" applyBorder="1" applyFont="1" applyNumberFormat="1">
      <alignment vertical="bottom"/>
    </xf>
    <xf borderId="4" fillId="4" fontId="1" numFmtId="1" xfId="0" applyAlignment="1" applyBorder="1" applyFont="1" applyNumberFormat="1">
      <alignment vertical="bottom"/>
    </xf>
    <xf borderId="4" fillId="5" fontId="1" numFmtId="1" xfId="0" applyAlignment="1" applyBorder="1" applyFont="1" applyNumberFormat="1">
      <alignment vertical="bottom"/>
    </xf>
    <xf borderId="4" fillId="6" fontId="1" numFmtId="1" xfId="0" applyAlignment="1" applyBorder="1" applyFont="1" applyNumberFormat="1">
      <alignment vertical="bottom"/>
    </xf>
    <xf borderId="4" fillId="7" fontId="1" numFmtId="1" xfId="0" applyAlignment="1" applyBorder="1" applyFont="1" applyNumberFormat="1">
      <alignment vertical="bottom"/>
    </xf>
    <xf borderId="4" fillId="8" fontId="1" numFmtId="1" xfId="0" applyAlignment="1" applyBorder="1" applyFont="1" applyNumberFormat="1">
      <alignment vertical="bottom"/>
    </xf>
    <xf borderId="4" fillId="9" fontId="1" numFmtId="1" xfId="0" applyAlignment="1" applyBorder="1" applyFont="1" applyNumberFormat="1">
      <alignment vertical="bottom"/>
    </xf>
    <xf borderId="4" fillId="10" fontId="1" numFmtId="1" xfId="0" applyAlignment="1" applyBorder="1" applyFont="1" applyNumberFormat="1">
      <alignment vertical="bottom"/>
    </xf>
    <xf borderId="4" fillId="11" fontId="6" numFmtId="1" xfId="0" applyAlignment="1" applyBorder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4" fillId="6" fontId="6" numFmtId="1" xfId="0" applyAlignment="1" applyBorder="1" applyFont="1" applyNumberFormat="1">
      <alignment horizontal="right" vertical="bottom"/>
    </xf>
    <xf borderId="4" fillId="7" fontId="6" numFmtId="1" xfId="0" applyAlignment="1" applyBorder="1" applyFont="1" applyNumberFormat="1">
      <alignment horizontal="right" vertical="bottom"/>
    </xf>
    <xf borderId="4" fillId="5" fontId="6" numFmtId="1" xfId="0" applyAlignment="1" applyBorder="1" applyFont="1" applyNumberFormat="1">
      <alignment horizontal="right" vertical="bottom"/>
    </xf>
    <xf borderId="4" fillId="10" fontId="6" numFmtId="1" xfId="0" applyAlignment="1" applyBorder="1" applyFont="1" applyNumberFormat="1">
      <alignment horizontal="right" vertical="bottom"/>
    </xf>
    <xf borderId="4" fillId="3" fontId="6" numFmtId="1" xfId="0" applyAlignment="1" applyBorder="1" applyFont="1" applyNumberFormat="1">
      <alignment horizontal="right" vertical="bottom"/>
    </xf>
    <xf borderId="4" fillId="8" fontId="6" numFmtId="1" xfId="0" applyAlignment="1" applyBorder="1" applyFont="1" applyNumberFormat="1">
      <alignment horizontal="right" vertical="bottom"/>
    </xf>
    <xf borderId="4" fillId="4" fontId="6" numFmtId="1" xfId="0" applyAlignment="1" applyBorder="1" applyFont="1" applyNumberFormat="1">
      <alignment horizontal="right" vertical="bottom"/>
    </xf>
    <xf borderId="4" fillId="9" fontId="6" numFmtId="1" xfId="0" applyAlignment="1" applyBorder="1" applyFont="1" applyNumberFormat="1">
      <alignment horizontal="right" vertical="bottom"/>
    </xf>
    <xf borderId="5" fillId="12" fontId="7" numFmtId="0" xfId="0" applyAlignment="1" applyBorder="1" applyFill="1" applyFont="1">
      <alignment vertical="bottom"/>
    </xf>
    <xf borderId="5" fillId="12" fontId="8" numFmtId="0" xfId="0" applyAlignment="1" applyBorder="1" applyFont="1">
      <alignment vertical="bottom"/>
    </xf>
    <xf borderId="5" fillId="12" fontId="1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ta-publications.lbl.gov/sites/default/files/2024-12/lbnl-2024-united-states-data-center-energy-usage-report.pdf" TargetMode="External"/><Relationship Id="rId2" Type="http://schemas.openxmlformats.org/officeDocument/2006/relationships/hyperlink" Target="https://iea.blob.core.windows.net/assets/18f3ed24-4b26-4c83-a3d2-8a1be51c8cc8/Electricity2024-Analysisandforecastto2026.pdf" TargetMode="External"/><Relationship Id="rId3" Type="http://schemas.openxmlformats.org/officeDocument/2006/relationships/hyperlink" Target="https://www.linkedin.com/pulse/us-data-center-power-outlook-balancing-competing-consumption-lee-iz4pe/?trackingId=HUdUv0sARxW55L9exZtfTA%3D%3D" TargetMode="External"/><Relationship Id="rId4" Type="http://schemas.openxmlformats.org/officeDocument/2006/relationships/hyperlink" Target="https://www.wpr.org/wp-content/uploads/2024/06/3002028905_Powering-Intelligence_-Analyzing-Artificial-Intelligence-and-Data-Center-Energy-Consumption.pdf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iea.blob.core.windows.net/assets/dd7c2387-2f60-4b60-8c5f-6563b6aa1e4c/EnergyandAI.pdf" TargetMode="External"/><Relationship Id="rId5" Type="http://schemas.openxmlformats.org/officeDocument/2006/relationships/hyperlink" Target="https://insights.jefferies.com/the-big-picture/how-data-centers-are-shaping-the-future-of-energy-consumption" TargetMode="External"/><Relationship Id="rId6" Type="http://schemas.openxmlformats.org/officeDocument/2006/relationships/hyperlink" Target="https://www.goldmansachs.com/insights/articles/AI-poised-to-drive-160-increase-in-power-demand" TargetMode="External"/><Relationship Id="rId7" Type="http://schemas.openxmlformats.org/officeDocument/2006/relationships/hyperlink" Target="https://www.mckinsey.com/featured-insights/sustainable-inclusive-growth/charts/ais-power-binge" TargetMode="External"/><Relationship Id="rId8" Type="http://schemas.openxmlformats.org/officeDocument/2006/relationships/hyperlink" Target="https://www.spglobal.com/market-intelligence/en/news-insights/research/us-datacenter-and-energy-outlook-powering-the-ai-ec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/>
      <c r="T2" s="1"/>
      <c r="U2" s="1"/>
      <c r="V2" s="1"/>
      <c r="W2" s="1"/>
      <c r="X2" s="1"/>
      <c r="Y2" s="1"/>
      <c r="Z2" s="1"/>
    </row>
    <row r="3" ht="15.75" customHeight="1">
      <c r="A3" s="1"/>
      <c r="T3" s="1"/>
      <c r="U3" s="1"/>
      <c r="V3" s="1"/>
      <c r="W3" s="1"/>
      <c r="X3" s="1"/>
      <c r="Y3" s="1"/>
      <c r="Z3" s="1"/>
    </row>
    <row r="4" ht="15.75" customHeight="1">
      <c r="A4" s="1"/>
      <c r="T4" s="1"/>
      <c r="U4" s="1"/>
      <c r="V4" s="1"/>
      <c r="W4" s="1"/>
      <c r="X4" s="1"/>
      <c r="Y4" s="1"/>
      <c r="Z4" s="1"/>
    </row>
    <row r="5" ht="15.75" customHeight="1">
      <c r="A5" s="1"/>
      <c r="B5" s="3"/>
      <c r="C5" s="4" t="s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6" t="s">
        <v>1</v>
      </c>
      <c r="C6" s="7" t="s">
        <v>2</v>
      </c>
      <c r="D6" s="7" t="s">
        <v>2</v>
      </c>
      <c r="E6" s="7" t="s">
        <v>2</v>
      </c>
      <c r="F6" s="8" t="s">
        <v>3</v>
      </c>
      <c r="G6" s="9" t="s">
        <v>4</v>
      </c>
      <c r="H6" s="9" t="s">
        <v>4</v>
      </c>
      <c r="I6" s="10" t="s">
        <v>5</v>
      </c>
      <c r="J6" s="10" t="s">
        <v>5</v>
      </c>
      <c r="K6" s="10" t="s">
        <v>5</v>
      </c>
      <c r="L6" s="10" t="s">
        <v>5</v>
      </c>
      <c r="M6" s="10" t="s">
        <v>5</v>
      </c>
      <c r="N6" s="11" t="s">
        <v>6</v>
      </c>
      <c r="O6" s="12" t="s">
        <v>7</v>
      </c>
      <c r="P6" s="13" t="s">
        <v>8</v>
      </c>
      <c r="Q6" s="14" t="s">
        <v>9</v>
      </c>
      <c r="R6" s="15" t="s">
        <v>10</v>
      </c>
      <c r="S6" s="16" t="s">
        <v>11</v>
      </c>
      <c r="T6" s="17" t="s">
        <v>12</v>
      </c>
      <c r="U6" s="17" t="s">
        <v>13</v>
      </c>
      <c r="V6" s="17" t="s">
        <v>14</v>
      </c>
      <c r="W6" s="1"/>
      <c r="X6" s="1"/>
      <c r="Y6" s="1"/>
      <c r="Z6" s="1"/>
    </row>
    <row r="7" ht="15.75" customHeight="1">
      <c r="A7" s="1"/>
      <c r="B7" s="1"/>
      <c r="C7" s="18" t="s">
        <v>15</v>
      </c>
      <c r="D7" s="18" t="s">
        <v>16</v>
      </c>
      <c r="E7" s="18" t="s">
        <v>17</v>
      </c>
      <c r="F7" s="19" t="s">
        <v>18</v>
      </c>
      <c r="G7" s="20" t="s">
        <v>16</v>
      </c>
      <c r="H7" s="20" t="s">
        <v>17</v>
      </c>
      <c r="I7" s="21" t="s">
        <v>15</v>
      </c>
      <c r="J7" s="21" t="s">
        <v>16</v>
      </c>
      <c r="K7" s="21" t="s">
        <v>19</v>
      </c>
      <c r="L7" s="21" t="s">
        <v>17</v>
      </c>
      <c r="M7" s="21" t="s">
        <v>20</v>
      </c>
      <c r="N7" s="22" t="s">
        <v>18</v>
      </c>
      <c r="O7" s="23" t="s">
        <v>18</v>
      </c>
      <c r="P7" s="24" t="s">
        <v>18</v>
      </c>
      <c r="Q7" s="25" t="s">
        <v>18</v>
      </c>
      <c r="R7" s="26" t="s">
        <v>18</v>
      </c>
      <c r="S7" s="27" t="s">
        <v>18</v>
      </c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8" t="s">
        <v>21</v>
      </c>
      <c r="D8" s="18" t="s">
        <v>22</v>
      </c>
      <c r="E8" s="18" t="s">
        <v>23</v>
      </c>
      <c r="F8" s="19" t="s">
        <v>24</v>
      </c>
      <c r="G8" s="20" t="s">
        <v>25</v>
      </c>
      <c r="H8" s="20" t="s">
        <v>4</v>
      </c>
      <c r="I8" s="21" t="s">
        <v>26</v>
      </c>
      <c r="J8" s="21" t="s">
        <v>27</v>
      </c>
      <c r="K8" s="21" t="s">
        <v>28</v>
      </c>
      <c r="L8" s="21" t="s">
        <v>29</v>
      </c>
      <c r="M8" s="21" t="s">
        <v>30</v>
      </c>
      <c r="N8" s="22" t="s">
        <v>31</v>
      </c>
      <c r="O8" s="23" t="s">
        <v>7</v>
      </c>
      <c r="P8" s="24" t="s">
        <v>8</v>
      </c>
      <c r="Q8" s="25" t="s">
        <v>32</v>
      </c>
      <c r="R8" s="26" t="s">
        <v>33</v>
      </c>
      <c r="S8" s="27" t="s">
        <v>11</v>
      </c>
      <c r="T8" s="1"/>
      <c r="U8" s="1"/>
      <c r="V8" s="1"/>
      <c r="W8" s="1"/>
      <c r="X8" s="1"/>
      <c r="Y8" s="1"/>
      <c r="Z8" s="1"/>
    </row>
    <row r="9" ht="15.75" customHeight="1">
      <c r="A9" s="1"/>
      <c r="B9" s="28">
        <v>2014.0</v>
      </c>
      <c r="C9" s="29">
        <v>64.21369260431692</v>
      </c>
      <c r="D9" s="30"/>
      <c r="E9" s="30"/>
      <c r="F9" s="31"/>
      <c r="G9" s="32"/>
      <c r="H9" s="32"/>
      <c r="I9" s="33"/>
      <c r="J9" s="33"/>
      <c r="K9" s="33"/>
      <c r="L9" s="33"/>
      <c r="M9" s="33"/>
      <c r="N9" s="34"/>
      <c r="O9" s="35"/>
      <c r="P9" s="36"/>
      <c r="Q9" s="37"/>
      <c r="R9" s="38"/>
      <c r="S9" s="39">
        <v>28.507221076149506</v>
      </c>
      <c r="T9" s="40">
        <f t="shared" ref="T9:T25" si="1">AVERAGE(C9:R9)</f>
        <v>64.2136926</v>
      </c>
      <c r="U9" s="41">
        <f t="shared" ref="U9:U25" si="2">S9*0.9</f>
        <v>25.65649897</v>
      </c>
      <c r="V9" s="41">
        <f t="shared" ref="V9:V25" si="3">S9*1.1</f>
        <v>31.35794318</v>
      </c>
      <c r="W9" s="1"/>
      <c r="X9" s="1"/>
      <c r="Y9" s="1"/>
      <c r="Z9" s="1"/>
    </row>
    <row r="10" ht="15.75" customHeight="1">
      <c r="A10" s="1"/>
      <c r="B10" s="28">
        <v>2015.0</v>
      </c>
      <c r="C10" s="29">
        <v>67.54590764139657</v>
      </c>
      <c r="D10" s="30"/>
      <c r="E10" s="30"/>
      <c r="F10" s="31"/>
      <c r="G10" s="32"/>
      <c r="H10" s="32"/>
      <c r="I10" s="33"/>
      <c r="J10" s="33"/>
      <c r="K10" s="33"/>
      <c r="L10" s="33"/>
      <c r="M10" s="33"/>
      <c r="N10" s="34"/>
      <c r="O10" s="35"/>
      <c r="P10" s="36"/>
      <c r="Q10" s="37"/>
      <c r="R10" s="38"/>
      <c r="S10" s="39">
        <v>32.749439857026594</v>
      </c>
      <c r="T10" s="40">
        <f t="shared" si="1"/>
        <v>67.54590764</v>
      </c>
      <c r="U10" s="41">
        <f t="shared" si="2"/>
        <v>29.47449587</v>
      </c>
      <c r="V10" s="41">
        <f t="shared" si="3"/>
        <v>36.02438384</v>
      </c>
      <c r="W10" s="1"/>
      <c r="X10" s="1"/>
      <c r="Y10" s="1"/>
      <c r="Z10" s="1"/>
    </row>
    <row r="11" ht="15.75" customHeight="1">
      <c r="A11" s="1"/>
      <c r="B11" s="28">
        <v>2016.0</v>
      </c>
      <c r="C11" s="29">
        <v>69.78465527309298</v>
      </c>
      <c r="D11" s="30"/>
      <c r="E11" s="30"/>
      <c r="F11" s="31"/>
      <c r="G11" s="32"/>
      <c r="H11" s="32"/>
      <c r="I11" s="33"/>
      <c r="J11" s="33"/>
      <c r="K11" s="33"/>
      <c r="L11" s="33"/>
      <c r="M11" s="33"/>
      <c r="N11" s="42">
        <v>75.09500588757864</v>
      </c>
      <c r="O11" s="43">
        <v>74.5334975131758</v>
      </c>
      <c r="P11" s="36"/>
      <c r="Q11" s="37"/>
      <c r="R11" s="38"/>
      <c r="S11" s="39">
        <v>37.43672886453061</v>
      </c>
      <c r="T11" s="40">
        <f t="shared" si="1"/>
        <v>73.13771956</v>
      </c>
      <c r="U11" s="41">
        <f t="shared" si="2"/>
        <v>33.69305598</v>
      </c>
      <c r="V11" s="41">
        <f t="shared" si="3"/>
        <v>41.18040175</v>
      </c>
      <c r="W11" s="1"/>
      <c r="X11" s="1"/>
      <c r="Y11" s="1"/>
      <c r="Z11" s="1"/>
    </row>
    <row r="12" ht="15.75" customHeight="1">
      <c r="A12" s="1"/>
      <c r="B12" s="28">
        <v>2017.0</v>
      </c>
      <c r="C12" s="29">
        <v>74.5000090660245</v>
      </c>
      <c r="D12" s="30"/>
      <c r="E12" s="30"/>
      <c r="F12" s="31"/>
      <c r="G12" s="32"/>
      <c r="H12" s="32"/>
      <c r="I12" s="33"/>
      <c r="J12" s="33"/>
      <c r="K12" s="33"/>
      <c r="L12" s="33"/>
      <c r="M12" s="33"/>
      <c r="N12" s="42">
        <v>81.65723755360979</v>
      </c>
      <c r="O12" s="43">
        <v>74.39780532458424</v>
      </c>
      <c r="P12" s="36"/>
      <c r="Q12" s="37"/>
      <c r="R12" s="38"/>
      <c r="S12" s="39">
        <v>44.28993668902363</v>
      </c>
      <c r="T12" s="40">
        <f t="shared" si="1"/>
        <v>76.85168398</v>
      </c>
      <c r="U12" s="41">
        <f t="shared" si="2"/>
        <v>39.86094302</v>
      </c>
      <c r="V12" s="41">
        <f t="shared" si="3"/>
        <v>48.71893036</v>
      </c>
      <c r="W12" s="1"/>
      <c r="X12" s="1"/>
      <c r="Y12" s="1"/>
      <c r="Z12" s="1"/>
    </row>
    <row r="13" ht="15.75" customHeight="1">
      <c r="A13" s="1"/>
      <c r="B13" s="28">
        <v>2018.0</v>
      </c>
      <c r="C13" s="29">
        <v>84.05681035309453</v>
      </c>
      <c r="D13" s="30"/>
      <c r="E13" s="30"/>
      <c r="F13" s="31"/>
      <c r="G13" s="32"/>
      <c r="H13" s="32"/>
      <c r="I13" s="33"/>
      <c r="J13" s="33"/>
      <c r="K13" s="33"/>
      <c r="L13" s="33"/>
      <c r="M13" s="33"/>
      <c r="N13" s="42">
        <v>100.4910837798497</v>
      </c>
      <c r="O13" s="43">
        <v>73.93258506817037</v>
      </c>
      <c r="P13" s="36"/>
      <c r="Q13" s="37"/>
      <c r="R13" s="38"/>
      <c r="S13" s="39">
        <v>48.903461958779516</v>
      </c>
      <c r="T13" s="40">
        <f t="shared" si="1"/>
        <v>86.16015973</v>
      </c>
      <c r="U13" s="41">
        <f t="shared" si="2"/>
        <v>44.01311576</v>
      </c>
      <c r="V13" s="41">
        <f t="shared" si="3"/>
        <v>53.79380815</v>
      </c>
      <c r="W13" s="1"/>
      <c r="X13" s="1"/>
      <c r="Y13" s="1"/>
      <c r="Z13" s="1"/>
    </row>
    <row r="14" ht="15.75" customHeight="1">
      <c r="A14" s="1"/>
      <c r="B14" s="28">
        <v>2019.0</v>
      </c>
      <c r="C14" s="29">
        <v>94.88379774515967</v>
      </c>
      <c r="D14" s="30"/>
      <c r="E14" s="30"/>
      <c r="F14" s="31"/>
      <c r="G14" s="32"/>
      <c r="H14" s="32"/>
      <c r="I14" s="33"/>
      <c r="J14" s="33"/>
      <c r="K14" s="33"/>
      <c r="L14" s="33"/>
      <c r="M14" s="33"/>
      <c r="N14" s="42">
        <v>96.52064290228513</v>
      </c>
      <c r="O14" s="43">
        <v>75.12321536249995</v>
      </c>
      <c r="P14" s="36"/>
      <c r="Q14" s="37"/>
      <c r="R14" s="38"/>
      <c r="S14" s="39">
        <v>55.64739765810032</v>
      </c>
      <c r="T14" s="40">
        <f t="shared" si="1"/>
        <v>88.842552</v>
      </c>
      <c r="U14" s="41">
        <f t="shared" si="2"/>
        <v>50.08265789</v>
      </c>
      <c r="V14" s="41">
        <f t="shared" si="3"/>
        <v>61.21213742</v>
      </c>
      <c r="W14" s="1"/>
      <c r="X14" s="1"/>
      <c r="Y14" s="1"/>
      <c r="Z14" s="1"/>
    </row>
    <row r="15" ht="15.75" customHeight="1">
      <c r="A15" s="1"/>
      <c r="B15" s="28">
        <v>2020.0</v>
      </c>
      <c r="C15" s="29">
        <v>109.21209515130883</v>
      </c>
      <c r="D15" s="30"/>
      <c r="E15" s="30"/>
      <c r="F15" s="31"/>
      <c r="G15" s="32"/>
      <c r="H15" s="32"/>
      <c r="I15" s="44">
        <v>84.7772438563009</v>
      </c>
      <c r="J15" s="33"/>
      <c r="K15" s="33"/>
      <c r="L15" s="33"/>
      <c r="M15" s="33"/>
      <c r="N15" s="42">
        <v>119.25752328558254</v>
      </c>
      <c r="O15" s="43">
        <v>75.33172573574024</v>
      </c>
      <c r="P15" s="36"/>
      <c r="Q15" s="37"/>
      <c r="R15" s="45">
        <v>114.04101158655219</v>
      </c>
      <c r="S15" s="39">
        <v>69.01459792651428</v>
      </c>
      <c r="T15" s="40">
        <f t="shared" si="1"/>
        <v>100.5239199</v>
      </c>
      <c r="U15" s="41">
        <f t="shared" si="2"/>
        <v>62.11313813</v>
      </c>
      <c r="V15" s="41">
        <f t="shared" si="3"/>
        <v>75.91605772</v>
      </c>
      <c r="W15" s="1"/>
      <c r="X15" s="1"/>
      <c r="Y15" s="1"/>
      <c r="Z15" s="1"/>
    </row>
    <row r="16" ht="15.75" customHeight="1">
      <c r="A16" s="1"/>
      <c r="B16" s="28">
        <v>2021.0</v>
      </c>
      <c r="C16" s="29">
        <v>144.7706160921184</v>
      </c>
      <c r="D16" s="30"/>
      <c r="E16" s="30"/>
      <c r="F16" s="31"/>
      <c r="G16" s="32"/>
      <c r="H16" s="32"/>
      <c r="I16" s="33"/>
      <c r="J16" s="33"/>
      <c r="K16" s="33"/>
      <c r="L16" s="33"/>
      <c r="M16" s="33"/>
      <c r="N16" s="42">
        <v>130.3033677790597</v>
      </c>
      <c r="O16" s="43">
        <v>90.21277665739035</v>
      </c>
      <c r="P16" s="36"/>
      <c r="Q16" s="37"/>
      <c r="R16" s="45">
        <v>129.30343397039425</v>
      </c>
      <c r="S16" s="39">
        <v>85.15301373925689</v>
      </c>
      <c r="T16" s="40">
        <f t="shared" si="1"/>
        <v>123.6475486</v>
      </c>
      <c r="U16" s="41">
        <f t="shared" si="2"/>
        <v>76.63771237</v>
      </c>
      <c r="V16" s="41">
        <f t="shared" si="3"/>
        <v>93.66831511</v>
      </c>
      <c r="W16" s="1"/>
      <c r="X16" s="1"/>
      <c r="Y16" s="1"/>
      <c r="Z16" s="1"/>
    </row>
    <row r="17" ht="15.75" customHeight="1">
      <c r="A17" s="1"/>
      <c r="B17" s="28">
        <v>2022.0</v>
      </c>
      <c r="C17" s="29">
        <v>184.07687907650865</v>
      </c>
      <c r="D17" s="29">
        <v>184.07687907650865</v>
      </c>
      <c r="E17" s="29">
        <v>184.07687907650865</v>
      </c>
      <c r="F17" s="46">
        <v>199.46529828686076</v>
      </c>
      <c r="G17" s="32"/>
      <c r="H17" s="32"/>
      <c r="I17" s="33"/>
      <c r="J17" s="33"/>
      <c r="K17" s="33"/>
      <c r="L17" s="33"/>
      <c r="M17" s="33"/>
      <c r="N17" s="42">
        <v>144.80017393744254</v>
      </c>
      <c r="O17" s="43">
        <v>107.73273102212812</v>
      </c>
      <c r="P17" s="36"/>
      <c r="Q17" s="37"/>
      <c r="R17" s="45">
        <v>144.51142896455673</v>
      </c>
      <c r="S17" s="39">
        <v>102.50487293474144</v>
      </c>
      <c r="T17" s="40">
        <f t="shared" si="1"/>
        <v>164.1057528</v>
      </c>
      <c r="U17" s="41">
        <f t="shared" si="2"/>
        <v>92.25438564</v>
      </c>
      <c r="V17" s="41">
        <f t="shared" si="3"/>
        <v>112.7553602</v>
      </c>
      <c r="W17" s="1"/>
      <c r="X17" s="1"/>
      <c r="Y17" s="1"/>
      <c r="Z17" s="1"/>
    </row>
    <row r="18" ht="15.75" customHeight="1">
      <c r="A18" s="1"/>
      <c r="B18" s="28">
        <v>2023.0</v>
      </c>
      <c r="C18" s="30"/>
      <c r="D18" s="29">
        <v>194.6162043129649</v>
      </c>
      <c r="E18" s="29">
        <v>214.44489023417114</v>
      </c>
      <c r="F18" s="31"/>
      <c r="G18" s="32"/>
      <c r="H18" s="32"/>
      <c r="I18" s="44">
        <v>119.69966221580458</v>
      </c>
      <c r="J18" s="33"/>
      <c r="K18" s="33"/>
      <c r="L18" s="33"/>
      <c r="M18" s="33"/>
      <c r="N18" s="42">
        <v>196.81959320306234</v>
      </c>
      <c r="O18" s="43">
        <v>128.41595222222094</v>
      </c>
      <c r="P18" s="47">
        <v>151.53934526492282</v>
      </c>
      <c r="Q18" s="37"/>
      <c r="R18" s="45">
        <v>164.48010181339797</v>
      </c>
      <c r="S18" s="39">
        <v>118.40798731701128</v>
      </c>
      <c r="T18" s="40">
        <f t="shared" si="1"/>
        <v>167.145107</v>
      </c>
      <c r="U18" s="41">
        <f t="shared" si="2"/>
        <v>106.5671886</v>
      </c>
      <c r="V18" s="41">
        <f t="shared" si="3"/>
        <v>130.248786</v>
      </c>
      <c r="W18" s="1"/>
      <c r="X18" s="1"/>
      <c r="Y18" s="1"/>
      <c r="Z18" s="1"/>
    </row>
    <row r="19" ht="15.75" customHeight="1">
      <c r="A19" s="1"/>
      <c r="B19" s="28">
        <v>2024.0</v>
      </c>
      <c r="C19" s="30"/>
      <c r="D19" s="29">
        <v>224.07189491842547</v>
      </c>
      <c r="E19" s="29">
        <v>264.1091805246922</v>
      </c>
      <c r="F19" s="31"/>
      <c r="G19" s="48">
        <v>329.24399815568563</v>
      </c>
      <c r="H19" s="48">
        <v>329.5229435113226</v>
      </c>
      <c r="I19" s="44">
        <v>119.59777685151748</v>
      </c>
      <c r="J19" s="33"/>
      <c r="K19" s="33"/>
      <c r="L19" s="33"/>
      <c r="M19" s="33"/>
      <c r="N19" s="42">
        <v>252.38281364007977</v>
      </c>
      <c r="O19" s="43">
        <v>149.94805578777496</v>
      </c>
      <c r="P19" s="47">
        <v>182.3370095190784</v>
      </c>
      <c r="Q19" s="49">
        <v>284.51525197277556</v>
      </c>
      <c r="R19" s="45">
        <v>194.68476420921252</v>
      </c>
      <c r="S19" s="39">
        <v>146.48051259157586</v>
      </c>
      <c r="T19" s="40">
        <f t="shared" si="1"/>
        <v>233.0413689</v>
      </c>
      <c r="U19" s="41">
        <f t="shared" si="2"/>
        <v>131.8324613</v>
      </c>
      <c r="V19" s="41">
        <f t="shared" si="3"/>
        <v>161.1285639</v>
      </c>
      <c r="W19" s="1"/>
      <c r="X19" s="1"/>
      <c r="Y19" s="1"/>
      <c r="Z19" s="1"/>
    </row>
    <row r="20" ht="15.75" customHeight="1">
      <c r="A20" s="1"/>
      <c r="B20" s="28">
        <v>2025.0</v>
      </c>
      <c r="C20" s="30"/>
      <c r="D20" s="29">
        <v>254.06967993572223</v>
      </c>
      <c r="E20" s="29">
        <v>324.13302438999625</v>
      </c>
      <c r="F20" s="31"/>
      <c r="G20" s="48">
        <v>353.98552742438505</v>
      </c>
      <c r="H20" s="48">
        <v>404.4544648312504</v>
      </c>
      <c r="I20" s="33"/>
      <c r="J20" s="44">
        <v>164.91470271367243</v>
      </c>
      <c r="K20" s="44">
        <v>167.63945801075255</v>
      </c>
      <c r="L20" s="44">
        <v>175.04144014146954</v>
      </c>
      <c r="M20" s="44">
        <v>183.07970351984662</v>
      </c>
      <c r="N20" s="42">
        <v>285.5653307429501</v>
      </c>
      <c r="O20" s="43">
        <v>180.72122003581214</v>
      </c>
      <c r="P20" s="47">
        <v>228.45505129718194</v>
      </c>
      <c r="Q20" s="49">
        <v>346.78606117928354</v>
      </c>
      <c r="R20" s="45">
        <v>263.9155314930144</v>
      </c>
      <c r="S20" s="39">
        <v>180.02514478087537</v>
      </c>
      <c r="T20" s="40">
        <f t="shared" si="1"/>
        <v>256.3662458</v>
      </c>
      <c r="U20" s="41">
        <f t="shared" si="2"/>
        <v>162.0226303</v>
      </c>
      <c r="V20" s="41">
        <f t="shared" si="3"/>
        <v>198.0276593</v>
      </c>
      <c r="W20" s="1"/>
      <c r="X20" s="1"/>
      <c r="Y20" s="1"/>
      <c r="Z20" s="1"/>
    </row>
    <row r="21" ht="15.75" customHeight="1">
      <c r="A21" s="1"/>
      <c r="B21" s="28">
        <v>2026.0</v>
      </c>
      <c r="C21" s="30"/>
      <c r="D21" s="29">
        <v>284.7923570260493</v>
      </c>
      <c r="E21" s="29">
        <v>404.56776904967677</v>
      </c>
      <c r="F21" s="46">
        <v>262.12100914584454</v>
      </c>
      <c r="G21" s="48">
        <v>428.98580640426775</v>
      </c>
      <c r="H21" s="48">
        <v>479.8742777835691</v>
      </c>
      <c r="I21" s="33"/>
      <c r="J21" s="44">
        <v>171.27231798788748</v>
      </c>
      <c r="K21" s="44">
        <v>175.38829525196118</v>
      </c>
      <c r="L21" s="44">
        <v>191.6872034109863</v>
      </c>
      <c r="M21" s="44">
        <v>209.62856380175677</v>
      </c>
      <c r="N21" s="42">
        <v>333.8081469888169</v>
      </c>
      <c r="O21" s="43">
        <v>214.45884581722117</v>
      </c>
      <c r="P21" s="47">
        <v>296.4654491599333</v>
      </c>
      <c r="Q21" s="49">
        <v>409.69838944315524</v>
      </c>
      <c r="R21" s="45">
        <v>304.6865994136815</v>
      </c>
      <c r="S21" s="39">
        <v>213.96541367778846</v>
      </c>
      <c r="T21" s="40">
        <f t="shared" si="1"/>
        <v>297.6739308</v>
      </c>
      <c r="U21" s="41">
        <f t="shared" si="2"/>
        <v>192.5688723</v>
      </c>
      <c r="V21" s="41">
        <f t="shared" si="3"/>
        <v>235.361955</v>
      </c>
      <c r="W21" s="1"/>
      <c r="X21" s="1"/>
      <c r="Y21" s="1"/>
      <c r="Z21" s="1"/>
    </row>
    <row r="22" ht="15.75" customHeight="1">
      <c r="A22" s="1"/>
      <c r="B22" s="28">
        <v>2027.0</v>
      </c>
      <c r="C22" s="30"/>
      <c r="D22" s="29">
        <v>304.2827126150336</v>
      </c>
      <c r="E22" s="29">
        <v>484.5362743668294</v>
      </c>
      <c r="F22" s="31"/>
      <c r="G22" s="48">
        <v>504.3418673410482</v>
      </c>
      <c r="H22" s="48">
        <v>579.3136076364034</v>
      </c>
      <c r="I22" s="33"/>
      <c r="J22" s="44">
        <v>176.82856021803786</v>
      </c>
      <c r="K22" s="44">
        <v>183.70124061819374</v>
      </c>
      <c r="L22" s="44">
        <v>210.90015835818974</v>
      </c>
      <c r="M22" s="44">
        <v>240.47757366796975</v>
      </c>
      <c r="N22" s="42">
        <v>382.4548944384214</v>
      </c>
      <c r="O22" s="43">
        <v>252.07765184062498</v>
      </c>
      <c r="P22" s="47">
        <v>375.49520155329157</v>
      </c>
      <c r="Q22" s="49">
        <v>472.26995400052965</v>
      </c>
      <c r="R22" s="45">
        <v>354.7842483347973</v>
      </c>
      <c r="S22" s="39">
        <v>244.13043523964814</v>
      </c>
      <c r="T22" s="40">
        <f t="shared" si="1"/>
        <v>347.8049188</v>
      </c>
      <c r="U22" s="41">
        <f t="shared" si="2"/>
        <v>219.7173917</v>
      </c>
      <c r="V22" s="41">
        <f t="shared" si="3"/>
        <v>268.5434788</v>
      </c>
      <c r="W22" s="1"/>
      <c r="X22" s="1"/>
      <c r="Y22" s="1"/>
      <c r="Z22" s="1"/>
    </row>
    <row r="23" ht="15.75" customHeight="1">
      <c r="A23" s="1"/>
      <c r="B23" s="28">
        <v>2028.0</v>
      </c>
      <c r="C23" s="30"/>
      <c r="D23" s="29">
        <v>329.84156045394957</v>
      </c>
      <c r="E23" s="29">
        <v>579.1171227027526</v>
      </c>
      <c r="F23" s="31"/>
      <c r="G23" s="48">
        <v>628.926980753597</v>
      </c>
      <c r="H23" s="48">
        <v>704.0031915229852</v>
      </c>
      <c r="I23" s="33"/>
      <c r="J23" s="44">
        <v>183.21425495978593</v>
      </c>
      <c r="K23" s="44">
        <v>192.57862432999823</v>
      </c>
      <c r="L23" s="44">
        <v>231.5661245110476</v>
      </c>
      <c r="M23" s="44">
        <v>275.7452412434652</v>
      </c>
      <c r="N23" s="42">
        <v>437.1348491982852</v>
      </c>
      <c r="O23" s="43">
        <v>288.41789533372344</v>
      </c>
      <c r="P23" s="47">
        <v>454.72386962742195</v>
      </c>
      <c r="Q23" s="49">
        <v>534.345850964206</v>
      </c>
      <c r="R23" s="45">
        <v>394.5731220380184</v>
      </c>
      <c r="S23" s="39">
        <v>274.5206300680469</v>
      </c>
      <c r="T23" s="40">
        <f t="shared" si="1"/>
        <v>402.629899</v>
      </c>
      <c r="U23" s="41">
        <f t="shared" si="2"/>
        <v>247.0685671</v>
      </c>
      <c r="V23" s="41">
        <f t="shared" si="3"/>
        <v>301.9726931</v>
      </c>
      <c r="W23" s="1"/>
      <c r="X23" s="1"/>
      <c r="Y23" s="1"/>
      <c r="Z23" s="1"/>
    </row>
    <row r="24" ht="15.75" customHeight="1">
      <c r="A24" s="1"/>
      <c r="B24" s="28">
        <v>2029.0</v>
      </c>
      <c r="C24" s="30"/>
      <c r="D24" s="30"/>
      <c r="E24" s="30"/>
      <c r="F24" s="31"/>
      <c r="G24" s="48">
        <v>528.9002159036836</v>
      </c>
      <c r="H24" s="48">
        <v>854.4441953050189</v>
      </c>
      <c r="I24" s="33"/>
      <c r="J24" s="44">
        <v>190.44680984271812</v>
      </c>
      <c r="K24" s="44">
        <v>202.00333724070543</v>
      </c>
      <c r="L24" s="44">
        <v>253.96424426791685</v>
      </c>
      <c r="M24" s="44">
        <v>316.38368865533334</v>
      </c>
      <c r="N24" s="42">
        <v>470.03504949419784</v>
      </c>
      <c r="O24" s="43">
        <v>326.56070787655335</v>
      </c>
      <c r="P24" s="47">
        <v>517.6384552652719</v>
      </c>
      <c r="Q24" s="37"/>
      <c r="R24" s="45">
        <v>424.7575122232707</v>
      </c>
      <c r="S24" s="39">
        <v>301.0360914259202</v>
      </c>
      <c r="T24" s="40">
        <f t="shared" si="1"/>
        <v>408.5134216</v>
      </c>
      <c r="U24" s="41">
        <f t="shared" si="2"/>
        <v>270.9324823</v>
      </c>
      <c r="V24" s="41">
        <f t="shared" si="3"/>
        <v>331.1397006</v>
      </c>
      <c r="W24" s="1"/>
      <c r="X24" s="1"/>
      <c r="Y24" s="1"/>
      <c r="Z24" s="1"/>
    </row>
    <row r="25" ht="15.75" customHeight="1">
      <c r="A25" s="1"/>
      <c r="B25" s="28">
        <v>2030.0</v>
      </c>
      <c r="C25" s="30"/>
      <c r="D25" s="30"/>
      <c r="E25" s="30"/>
      <c r="F25" s="31"/>
      <c r="G25" s="48">
        <v>803.9864310840006</v>
      </c>
      <c r="H25" s="48">
        <v>1054.866996469472</v>
      </c>
      <c r="I25" s="33"/>
      <c r="J25" s="44">
        <v>200.90617066589172</v>
      </c>
      <c r="K25" s="44">
        <v>218.02927300182947</v>
      </c>
      <c r="L25" s="44">
        <v>301.0159009761986</v>
      </c>
      <c r="M25" s="44">
        <v>408.4764062978412</v>
      </c>
      <c r="N25" s="42">
        <v>534.3112439692875</v>
      </c>
      <c r="O25" s="43">
        <v>366.05357022750024</v>
      </c>
      <c r="P25" s="47">
        <v>610.2422134499719</v>
      </c>
      <c r="Q25" s="37"/>
      <c r="R25" s="45">
        <v>434.68423381745674</v>
      </c>
      <c r="S25" s="39">
        <v>326.6436249684717</v>
      </c>
      <c r="T25" s="40">
        <f t="shared" si="1"/>
        <v>493.257244</v>
      </c>
      <c r="U25" s="41">
        <f t="shared" si="2"/>
        <v>293.9792625</v>
      </c>
      <c r="V25" s="41">
        <f t="shared" si="3"/>
        <v>359.3079875</v>
      </c>
      <c r="W25" s="1"/>
      <c r="X25" s="1"/>
      <c r="Y25" s="1"/>
      <c r="Z25" s="1"/>
    </row>
    <row r="26" ht="15.75" customHeight="1">
      <c r="A26" s="1"/>
      <c r="B26" s="50" t="s">
        <v>34</v>
      </c>
      <c r="C26" s="51" t="s">
        <v>35</v>
      </c>
      <c r="D26" s="52"/>
      <c r="E26" s="52"/>
      <c r="F26" s="51" t="s">
        <v>36</v>
      </c>
      <c r="G26" s="51" t="s">
        <v>37</v>
      </c>
      <c r="H26" s="52"/>
      <c r="I26" s="51" t="s">
        <v>38</v>
      </c>
      <c r="J26" s="52"/>
      <c r="K26" s="52"/>
      <c r="L26" s="52"/>
      <c r="M26" s="52"/>
      <c r="N26" s="51" t="s">
        <v>6</v>
      </c>
      <c r="O26" s="51" t="s">
        <v>7</v>
      </c>
      <c r="P26" s="51" t="s">
        <v>8</v>
      </c>
      <c r="Q26" s="51" t="s">
        <v>32</v>
      </c>
      <c r="R26" s="53" t="s">
        <v>24</v>
      </c>
      <c r="S26" s="52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S4"/>
  </mergeCells>
  <hyperlinks>
    <hyperlink r:id="rId1" ref="C26"/>
    <hyperlink r:id="rId2" ref="F26"/>
    <hyperlink r:id="rId3" ref="G26"/>
    <hyperlink r:id="rId4" ref="I26"/>
    <hyperlink r:id="rId5" ref="N26"/>
    <hyperlink r:id="rId6" ref="O26"/>
    <hyperlink r:id="rId7" ref="P26"/>
    <hyperlink r:id="rId8" ref="Q26"/>
    <hyperlink r:id="rId9" ref="R26"/>
  </hyperlinks>
  <drawing r:id="rId10"/>
</worksheet>
</file>