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Android" sheetId="2" r:id="rId5"/>
    <sheet state="visible" name="iOS" sheetId="3" r:id="rId6"/>
    <sheet state="visible" name="API" sheetId="4" r:id="rId7"/>
    <sheet state="visible" name="Gantt" sheetId="5" r:id="rId8"/>
    <sheet state="hidden" name="Form Responses 1" sheetId="6" r:id="rId9"/>
  </sheets>
  <definedNames>
    <definedName hidden="1" localSheetId="1" name="Z_FA10670F_0DFC_4531_AC43_E55B5968D619_.wvu.FilterData">Android!$I$17</definedName>
  </definedNames>
  <calcPr/>
  <customWorkbookViews>
    <customWorkbookView activeSheetId="0" maximized="1" tabRatio="600" windowHeight="0" windowWidth="0" guid="{FA10670F-0DFC-4531-AC43-E55B5968D619}" name="Filter 1"/>
  </customWorkbookViews>
</workbook>
</file>

<file path=xl/sharedStrings.xml><?xml version="1.0" encoding="utf-8"?>
<sst xmlns="http://schemas.openxmlformats.org/spreadsheetml/2006/main" count="276" uniqueCount="104">
  <si>
    <t>Page</t>
  </si>
  <si>
    <t>Test Scenario</t>
  </si>
  <si>
    <t>1.7.4</t>
  </si>
  <si>
    <t>Bugs</t>
  </si>
  <si>
    <t>1.7.3</t>
  </si>
  <si>
    <t>1.7.2</t>
  </si>
  <si>
    <t>b311</t>
  </si>
  <si>
    <t>b309</t>
  </si>
  <si>
    <t>Upgrade App</t>
  </si>
  <si>
    <t>Scenario: Upgrade App</t>
  </si>
  <si>
    <t>None</t>
  </si>
  <si>
    <t>Pass</t>
  </si>
  <si>
    <t>New installation</t>
  </si>
  <si>
    <t xml:space="preserve">Scenario: New installation
</t>
  </si>
  <si>
    <t>Profiili</t>
  </si>
  <si>
    <t>Scenario: Register new account</t>
  </si>
  <si>
    <t>Scenario: Register existing user</t>
  </si>
  <si>
    <t>Scenario: Log in with account</t>
  </si>
  <si>
    <t>Scenario: Log in with facebook account</t>
  </si>
  <si>
    <t>Scenario: Reset password</t>
  </si>
  <si>
    <t>Scenario: Settings</t>
  </si>
  <si>
    <t>Android v.1.7.4 b311</t>
  </si>
  <si>
    <t>Fail</t>
  </si>
  <si>
    <t>Total Bugs</t>
  </si>
  <si>
    <t>Critical</t>
  </si>
  <si>
    <t>Blocker</t>
  </si>
  <si>
    <t>Major</t>
  </si>
  <si>
    <t>Minor</t>
  </si>
  <si>
    <t>Trivial</t>
  </si>
  <si>
    <t>1.7.5</t>
  </si>
  <si>
    <t>b461</t>
  </si>
  <si>
    <t>iOS v1.7.5 b461</t>
  </si>
  <si>
    <t xml:space="preserve">
</t>
  </si>
  <si>
    <t>?</t>
  </si>
  <si>
    <t>Given I open Oikoite App
When I navigate to 'Profili'
And I click 'Kirjaudu tai luo tunnus' button
Then I click 'Luo uusi Oikotie-tunnus' button
And I type email addres'test@test.com' in the 'Sahkopositiosoite' field
And I click 'Jatka' button
And I type 'password' in the 'Salasana' field
Given I open Oikoite App
When I navigate to 'Profili'
And I click 'Kirjaudu tai luo tunnus' button
Then I click 'Kirjaudu Oikotie-tunnuksilla' button
And I type email addres'test@test.com' in the 'Sahkopositiosoite' field
And I type 'password' in the 'Salasana' field
And I click 'Jatka' button</t>
  </si>
  <si>
    <t>Bugs to be verified or cannot reproduce</t>
  </si>
  <si>
    <t xml:space="preserve">API / Web
</t>
  </si>
  <si>
    <t>Group</t>
  </si>
  <si>
    <t>Task Title</t>
  </si>
  <si>
    <t>Start Date</t>
  </si>
  <si>
    <t>End Date</t>
  </si>
  <si>
    <t>% Done</t>
  </si>
  <si>
    <t>Status</t>
  </si>
  <si>
    <t>Getting Familliar with the App</t>
  </si>
  <si>
    <t>Write down smoke tests</t>
  </si>
  <si>
    <t>13/01/2020</t>
  </si>
  <si>
    <t>14/01/2020</t>
  </si>
  <si>
    <t>Done</t>
  </si>
  <si>
    <t>Execute smoke tests</t>
  </si>
  <si>
    <t>15/01/2020</t>
  </si>
  <si>
    <t>Setup Browserstack for Android app testing</t>
  </si>
  <si>
    <t>Setup AppleId for iOS testing</t>
  </si>
  <si>
    <t>17/01/2020</t>
  </si>
  <si>
    <t>20/01/2020</t>
  </si>
  <si>
    <t>Setup Fiddler on IPad</t>
  </si>
  <si>
    <t>21/01/2020</t>
  </si>
  <si>
    <t>22/01/2020</t>
  </si>
  <si>
    <t xml:space="preserve">Write down API tests
</t>
  </si>
  <si>
    <t>15/02/2020</t>
  </si>
  <si>
    <t>17/02/2020</t>
  </si>
  <si>
    <t>Setup postman and execute API tests</t>
  </si>
  <si>
    <t>18/02/2020</t>
  </si>
  <si>
    <t>20/02/2020</t>
  </si>
  <si>
    <t>Test Automation</t>
  </si>
  <si>
    <t>Prepare initial ver. of framework for test automation in Appium</t>
  </si>
  <si>
    <t>27/01/2020</t>
  </si>
  <si>
    <t>31/01/2020</t>
  </si>
  <si>
    <t>Update framework to work with BrowserStack Android devices</t>
  </si>
  <si>
    <t>29/01/2020</t>
  </si>
  <si>
    <t>Update framework to work with Android device connected to the laptop</t>
  </si>
  <si>
    <t>Update framework to work with iOS device connected to the laptop</t>
  </si>
  <si>
    <t>Behind</t>
  </si>
  <si>
    <t>Add Cucumber Android smoke tests</t>
  </si>
  <si>
    <t>Implement Android smoke tests</t>
  </si>
  <si>
    <t>14/02/2020</t>
  </si>
  <si>
    <t>In Progress</t>
  </si>
  <si>
    <t>Add Cucumber iOS smoke tests</t>
  </si>
  <si>
    <t>16/02/2020</t>
  </si>
  <si>
    <t>Implement iOS smoke tests</t>
  </si>
  <si>
    <t>23/02/2020</t>
  </si>
  <si>
    <t>Update framework to API tests</t>
  </si>
  <si>
    <t>26/02/2020</t>
  </si>
  <si>
    <t>29/02/2020</t>
  </si>
  <si>
    <t>Add Cucumber API smoke tests</t>
  </si>
  <si>
    <t xml:space="preserve">Implement API smoke tests
</t>
  </si>
  <si>
    <t>15/03/2020</t>
  </si>
  <si>
    <t>Add Cucumber Web tests</t>
  </si>
  <si>
    <t>16/03/2020</t>
  </si>
  <si>
    <t>20/03/2020</t>
  </si>
  <si>
    <t>Implement Web tests</t>
  </si>
  <si>
    <t>21/03/2020</t>
  </si>
  <si>
    <t>31/03/2020</t>
  </si>
  <si>
    <t>Setup CI tool and add night build jobs for UI and API and Allure</t>
  </si>
  <si>
    <t>Documentation</t>
  </si>
  <si>
    <t>Getting Started for new members</t>
  </si>
  <si>
    <t>22/03/2020</t>
  </si>
  <si>
    <t>How to setup framewrok for test automation</t>
  </si>
  <si>
    <t>25/03/2020</t>
  </si>
  <si>
    <t>26/03/2020</t>
  </si>
  <si>
    <t>How to setup fiddler on mac</t>
  </si>
  <si>
    <t>23/03/2020</t>
  </si>
  <si>
    <t>24/03/2020</t>
  </si>
  <si>
    <t>Timestamp</t>
  </si>
  <si>
    <t>Untitled Question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</si>
</sst>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m d"/>
    <numFmt numFmtId="165" formatCode="mm/dd/yyyy"/>
  </numFmts>
  <fonts count="17">
    <font>
      <sz val="10.0"/>
      <color rgb="FF000000"/>
      <name val="Arial"/>
    </font>
    <font>
      <color rgb="FF4A86E8"/>
      <name val="Arial"/>
    </font>
    <font>
      <color theme="1"/>
      <name val="Arial"/>
    </font>
    <font/>
    <font>
      <b/>
      <color rgb="FFB7B7B7"/>
      <name val="Arial"/>
    </font>
    <font>
      <color rgb="FFB7B7B7"/>
      <name val="Arial"/>
    </font>
    <font>
      <color rgb="FF434343"/>
      <name val="Arial"/>
    </font>
    <font>
      <u/>
      <color rgb="FFB7B7B7"/>
    </font>
    <font>
      <u/>
      <color rgb="FFB7B7B7"/>
    </font>
    <font>
      <color rgb="FFB7B7B7"/>
    </font>
    <font>
      <color rgb="FF666666"/>
      <name val="Arial"/>
    </font>
    <font>
      <sz val="11.0"/>
      <color rgb="FF000000"/>
      <name val="Arial"/>
    </font>
    <font>
      <color rgb="FFF7981D"/>
      <name val="Arial"/>
    </font>
    <font>
      <sz val="11.0"/>
      <color rgb="FFF7981D"/>
      <name val="Arial"/>
    </font>
    <font>
      <b/>
      <color rgb="FFB7B7B7"/>
    </font>
    <font>
      <u/>
      <color rgb="FFB7B7B7"/>
    </font>
    <font>
      <u/>
      <sz val="11.0"/>
      <color rgb="FFB7B7B7"/>
    </font>
  </fonts>
  <fills count="9">
    <fill>
      <patternFill patternType="none"/>
    </fill>
    <fill>
      <patternFill patternType="lightGray"/>
    </fill>
    <fill>
      <patternFill patternType="solid">
        <fgColor rgb="FF061E23"/>
        <bgColor rgb="FF061E23"/>
      </patternFill>
    </fill>
    <fill>
      <patternFill patternType="solid">
        <fgColor rgb="FFBDBDBD"/>
        <bgColor rgb="FFBDBDBD"/>
      </patternFill>
    </fill>
    <fill>
      <patternFill patternType="solid">
        <fgColor rgb="FF0C343D"/>
        <bgColor rgb="FF0C343D"/>
      </patternFill>
    </fill>
    <fill>
      <patternFill patternType="solid">
        <fgColor rgb="FF93C47D"/>
        <bgColor rgb="FF93C47D"/>
      </patternFill>
    </fill>
    <fill>
      <patternFill patternType="solid">
        <fgColor rgb="FFB7B7B7"/>
        <bgColor rgb="FFB7B7B7"/>
      </patternFill>
    </fill>
    <fill>
      <patternFill patternType="solid">
        <fgColor rgb="FFDD7E6B"/>
        <bgColor rgb="FFDD7E6B"/>
      </patternFill>
    </fill>
    <fill>
      <patternFill patternType="solid">
        <fgColor rgb="FFB7E1CD"/>
        <bgColor rgb="FFB7E1CD"/>
      </patternFill>
    </fill>
  </fills>
  <borders count="21">
    <border/>
    <border>
      <left style="thin">
        <color rgb="FF061E23"/>
      </left>
      <right style="thin">
        <color rgb="FF061E23"/>
      </right>
      <top style="thin">
        <color rgb="FF061E23"/>
      </top>
      <bottom style="thin">
        <color rgb="FF061E23"/>
      </bottom>
    </border>
    <border>
      <left style="thin">
        <color rgb="FF061E23"/>
      </left>
      <top style="thin">
        <color rgb="FF061E23"/>
      </top>
      <bottom style="thin">
        <color rgb="FF061E23"/>
      </bottom>
    </border>
    <border>
      <left style="thin">
        <color rgb="FF061E23"/>
      </left>
      <top style="thin">
        <color rgb="FF061E23"/>
      </top>
    </border>
    <border>
      <top style="thin">
        <color rgb="FF061E23"/>
      </top>
    </border>
    <border>
      <right style="thin">
        <color rgb="FF061E23"/>
      </right>
      <top style="thin">
        <color rgb="FF061E23"/>
      </top>
    </border>
    <border>
      <left style="thin">
        <color rgb="FF061E23"/>
      </left>
    </border>
    <border>
      <right style="thin">
        <color rgb="FF061E23"/>
      </right>
    </border>
    <border>
      <left style="thin">
        <color rgb="FF061E23"/>
      </left>
      <bottom style="thin">
        <color rgb="FF061E23"/>
      </bottom>
    </border>
    <border>
      <bottom style="thin">
        <color rgb="FF061E23"/>
      </bottom>
    </border>
    <border>
      <right style="thin">
        <color rgb="FF061E23"/>
      </right>
      <bottom style="thin">
        <color rgb="FF061E23"/>
      </bottom>
    </border>
    <border>
      <left style="thin">
        <color rgb="FF061E23"/>
      </left>
      <right style="thin">
        <color rgb="FF061E23"/>
      </right>
      <top style="thin">
        <color rgb="FF061E23"/>
      </top>
    </border>
    <border>
      <bottom style="medium">
        <color rgb="FFB7B7B7"/>
      </bottom>
    </border>
    <border>
      <left style="thin">
        <color rgb="FF061E23"/>
      </left>
      <right style="thin">
        <color rgb="FF061E23"/>
      </right>
      <bottom style="thin">
        <color rgb="FF061E23"/>
      </bottom>
    </border>
    <border>
      <left style="thick">
        <color rgb="FFB7B7B7"/>
      </left>
      <right style="thin">
        <color rgb="FFB7B7B7"/>
      </right>
      <top style="thin">
        <color rgb="FFB7B7B7"/>
      </top>
      <bottom style="thick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ck">
        <color rgb="FFB7B7B7"/>
      </bottom>
    </border>
    <border>
      <right style="thick">
        <color rgb="FFB7B7B7"/>
      </right>
    </border>
    <border>
      <right style="thin">
        <color rgb="FF666666"/>
      </right>
      <bottom style="thin">
        <color rgb="FF666666"/>
      </bottom>
    </border>
    <border>
      <left style="thin">
        <color rgb="FF666666"/>
      </left>
      <right style="thin">
        <color rgb="FF666666"/>
      </right>
      <bottom style="thin">
        <color rgb="FF666666"/>
      </bottom>
    </border>
    <border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2" fillId="2" fontId="2" numFmtId="0" xfId="0" applyBorder="1" applyFont="1"/>
    <xf borderId="3" fillId="2" fontId="1" numFmtId="0" xfId="0" applyAlignment="1" applyBorder="1" applyFont="1">
      <alignment horizontal="center" vertical="center"/>
    </xf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7" fillId="3" fontId="3" numFmtId="0" xfId="0" applyBorder="1" applyFill="1" applyFont="1"/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2" fontId="2" numFmtId="0" xfId="0" applyBorder="1" applyFont="1"/>
    <xf borderId="3" fillId="2" fontId="2" numFmtId="0" xfId="0" applyBorder="1" applyFont="1"/>
    <xf borderId="0" fillId="4" fontId="4" numFmtId="0" xfId="0" applyAlignment="1" applyFill="1" applyFont="1">
      <alignment horizontal="center" readingOrder="0" vertical="center"/>
    </xf>
    <xf borderId="1" fillId="2" fontId="2" numFmtId="0" xfId="0" applyAlignment="1" applyBorder="1" applyFont="1">
      <alignment vertical="center"/>
    </xf>
    <xf borderId="12" fillId="4" fontId="4" numFmtId="0" xfId="0" applyAlignment="1" applyBorder="1" applyFont="1">
      <alignment horizontal="center" readingOrder="0" vertical="center"/>
    </xf>
    <xf borderId="0" fillId="4" fontId="5" numFmtId="0" xfId="0" applyAlignment="1" applyFont="1">
      <alignment readingOrder="0"/>
    </xf>
    <xf borderId="0" fillId="4" fontId="6" numFmtId="0" xfId="0" applyAlignment="1" applyFont="1">
      <alignment readingOrder="0" vertical="center"/>
    </xf>
    <xf borderId="0" fillId="4" fontId="5" numFmtId="0" xfId="0" applyAlignment="1" applyFont="1">
      <alignment readingOrder="0" vertical="center"/>
    </xf>
    <xf borderId="0" fillId="4" fontId="5" numFmtId="0" xfId="0" applyAlignment="1" applyFont="1">
      <alignment horizontal="left" readingOrder="0"/>
    </xf>
    <xf borderId="0" fillId="4" fontId="7" numFmtId="0" xfId="0" applyAlignment="1" applyFont="1">
      <alignment horizontal="left" readingOrder="0"/>
    </xf>
    <xf borderId="0" fillId="4" fontId="8" numFmtId="0" xfId="0" applyAlignment="1" applyFont="1">
      <alignment readingOrder="0"/>
    </xf>
    <xf borderId="0" fillId="4" fontId="5" numFmtId="0" xfId="0" applyAlignment="1" applyFont="1">
      <alignment horizontal="left" readingOrder="0"/>
    </xf>
    <xf borderId="0" fillId="4" fontId="9" numFmtId="0" xfId="0" applyAlignment="1" applyFont="1">
      <alignment readingOrder="0"/>
    </xf>
    <xf borderId="0" fillId="4" fontId="5" numFmtId="0" xfId="0" applyAlignment="1" applyFont="1">
      <alignment readingOrder="0" vertical="center"/>
    </xf>
    <xf borderId="0" fillId="4" fontId="9" numFmtId="0" xfId="0" applyAlignment="1" applyFont="1">
      <alignment horizontal="left" readingOrder="0"/>
    </xf>
    <xf borderId="1" fillId="2" fontId="10" numFmtId="0" xfId="0" applyBorder="1" applyFont="1"/>
    <xf borderId="1" fillId="2" fontId="5" numFmtId="0" xfId="0" applyAlignment="1" applyBorder="1" applyFont="1">
      <alignment readingOrder="0"/>
    </xf>
    <xf borderId="1" fillId="2" fontId="11" numFmtId="0" xfId="0" applyBorder="1" applyFont="1"/>
    <xf borderId="1" fillId="2" fontId="12" numFmtId="0" xfId="0" applyAlignment="1" applyBorder="1" applyFont="1">
      <alignment readingOrder="0"/>
    </xf>
    <xf borderId="1" fillId="2" fontId="13" numFmtId="0" xfId="0" applyBorder="1" applyFont="1"/>
    <xf borderId="1" fillId="2" fontId="12" numFmtId="0" xfId="0" applyBorder="1" applyFont="1"/>
    <xf borderId="1" fillId="2" fontId="13" numFmtId="0" xfId="0" applyAlignment="1" applyBorder="1" applyFont="1">
      <alignment readingOrder="0"/>
    </xf>
    <xf borderId="0" fillId="0" fontId="10" numFmtId="0" xfId="0" applyFont="1"/>
    <xf borderId="0" fillId="4" fontId="14" numFmtId="0" xfId="0" applyAlignment="1" applyFont="1">
      <alignment horizontal="center" readingOrder="0" vertical="center"/>
    </xf>
    <xf borderId="0" fillId="4" fontId="5" numFmtId="0" xfId="0" applyAlignment="1" applyFont="1">
      <alignment readingOrder="0"/>
    </xf>
    <xf borderId="0" fillId="4" fontId="9" numFmtId="0" xfId="0" applyAlignment="1" applyFont="1">
      <alignment readingOrder="0"/>
    </xf>
    <xf borderId="0" fillId="4" fontId="15" numFmtId="0" xfId="0" applyAlignment="1" applyFont="1">
      <alignment horizontal="left" readingOrder="0"/>
    </xf>
    <xf borderId="0" fillId="4" fontId="5" numFmtId="0" xfId="0" applyAlignment="1" applyFont="1">
      <alignment horizontal="left"/>
    </xf>
    <xf borderId="12" fillId="4" fontId="5" numFmtId="0" xfId="0" applyAlignment="1" applyBorder="1" applyFont="1">
      <alignment horizontal="center" readingOrder="0" vertical="center"/>
    </xf>
    <xf borderId="0" fillId="4" fontId="10" numFmtId="0" xfId="0" applyAlignment="1" applyFont="1">
      <alignment readingOrder="0"/>
    </xf>
    <xf borderId="0" fillId="4" fontId="6" numFmtId="0" xfId="0" applyAlignment="1" applyFont="1">
      <alignment readingOrder="0"/>
    </xf>
    <xf borderId="0" fillId="4" fontId="10" numFmtId="0" xfId="0" applyFont="1"/>
    <xf borderId="11" fillId="2" fontId="5" numFmtId="0" xfId="0" applyAlignment="1" applyBorder="1" applyFont="1">
      <alignment readingOrder="0" vertical="center"/>
    </xf>
    <xf borderId="11" fillId="2" fontId="5" numFmtId="0" xfId="0" applyAlignment="1" applyBorder="1" applyFont="1">
      <alignment readingOrder="0"/>
    </xf>
    <xf borderId="11" fillId="2" fontId="5" numFmtId="0" xfId="0" applyBorder="1" applyFont="1"/>
    <xf borderId="1" fillId="2" fontId="16" numFmtId="0" xfId="0" applyAlignment="1" applyBorder="1" applyFont="1">
      <alignment readingOrder="0"/>
    </xf>
    <xf borderId="13" fillId="0" fontId="3" numFmtId="0" xfId="0" applyBorder="1" applyFont="1"/>
    <xf borderId="12" fillId="4" fontId="5" numFmtId="0" xfId="0" applyAlignment="1" applyBorder="1" applyFont="1">
      <alignment readingOrder="0"/>
    </xf>
    <xf borderId="14" fillId="4" fontId="4" numFmtId="164" xfId="0" applyAlignment="1" applyBorder="1" applyFont="1" applyNumberFormat="1">
      <alignment readingOrder="0" textRotation="90"/>
    </xf>
    <xf borderId="15" fillId="4" fontId="4" numFmtId="164" xfId="0" applyAlignment="1" applyBorder="1" applyFont="1" applyNumberFormat="1">
      <alignment readingOrder="0" textRotation="90"/>
    </xf>
    <xf borderId="0" fillId="4" fontId="5" numFmtId="0" xfId="0" applyAlignment="1" applyFont="1">
      <alignment readingOrder="0" vertical="top"/>
    </xf>
    <xf borderId="16" fillId="4" fontId="6" numFmtId="0" xfId="0" applyAlignment="1" applyBorder="1" applyFont="1">
      <alignment readingOrder="0" vertical="top"/>
    </xf>
    <xf borderId="17" fillId="4" fontId="2" numFmtId="0" xfId="0" applyBorder="1" applyFont="1"/>
    <xf borderId="18" fillId="4" fontId="2" numFmtId="0" xfId="0" applyBorder="1" applyFont="1"/>
    <xf borderId="0" fillId="4" fontId="5" numFmtId="9" xfId="0" applyAlignment="1" applyFont="1" applyNumberFormat="1">
      <alignment readingOrder="0" vertical="top"/>
    </xf>
    <xf borderId="19" fillId="5" fontId="2" numFmtId="0" xfId="0" applyBorder="1" applyFill="1" applyFont="1"/>
    <xf borderId="20" fillId="5" fontId="2" numFmtId="0" xfId="0" applyBorder="1" applyFont="1"/>
    <xf borderId="20" fillId="4" fontId="2" numFmtId="0" xfId="0" applyBorder="1" applyFont="1"/>
    <xf borderId="0" fillId="4" fontId="5" numFmtId="0" xfId="0" applyAlignment="1" applyFont="1">
      <alignment vertical="top"/>
    </xf>
    <xf borderId="19" fillId="4" fontId="2" numFmtId="0" xfId="0" applyBorder="1" applyFont="1"/>
    <xf borderId="20" fillId="6" fontId="2" numFmtId="0" xfId="0" applyBorder="1" applyFill="1" applyFont="1"/>
    <xf borderId="0" fillId="4" fontId="5" numFmtId="165" xfId="0" applyAlignment="1" applyFont="1" applyNumberFormat="1">
      <alignment horizontal="left" readingOrder="0" vertical="top"/>
    </xf>
    <xf borderId="20" fillId="7" fontId="2" numFmtId="0" xfId="0" applyBorder="1" applyFill="1" applyFont="1"/>
    <xf borderId="0" fillId="4" fontId="5" numFmtId="0" xfId="0" applyAlignment="1" applyFont="1">
      <alignment horizontal="left" readingOrder="0" vertical="top"/>
    </xf>
    <xf borderId="20" fillId="8" fontId="2" numFmtId="0" xfId="0" applyBorder="1" applyFill="1" applyFont="1"/>
    <xf borderId="0" fillId="4" fontId="5" numFmtId="0" xfId="0" applyFont="1"/>
    <xf borderId="16" fillId="4" fontId="6" numFmtId="0" xfId="0" applyAlignment="1" applyBorder="1" applyFont="1">
      <alignment readingOrder="0"/>
    </xf>
    <xf borderId="0" fillId="4" fontId="5" numFmtId="165" xfId="0" applyAlignment="1" applyFont="1" applyNumberFormat="1">
      <alignment horizontal="left" readingOrder="0"/>
    </xf>
    <xf borderId="0" fillId="4" fontId="5" numFmtId="9" xfId="0" applyAlignment="1" applyFont="1" applyNumberForma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6">
    <dxf>
      <font/>
      <fill>
        <patternFill patternType="solid">
          <fgColor rgb="FFDD7E6B"/>
          <bgColor rgb="FFDD7E6B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B7B7B7"/>
          <bgColor rgb="FFB7B7B7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B7B7B7"/>
                </a:solidFill>
                <a:latin typeface="+mn-lt"/>
              </a:defRPr>
            </a:pPr>
            <a:r>
              <a:rPr b="0">
                <a:solidFill>
                  <a:srgbClr val="B7B7B7"/>
                </a:solidFill>
                <a:latin typeface="+mn-lt"/>
              </a:rPr>
              <a:t>Android App bugs by severity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explosion val="0"/>
            <c:spPr>
              <a:solidFill>
                <a:srgbClr val="DD7E6B"/>
              </a:solidFill>
            </c:spPr>
          </c:dPt>
          <c:dPt>
            <c:idx val="1"/>
            <c:spPr>
              <a:solidFill>
                <a:srgbClr val="F7981D"/>
              </a:solidFill>
            </c:spPr>
          </c:dPt>
          <c:dPt>
            <c:idx val="2"/>
            <c:spPr>
              <a:solidFill>
                <a:srgbClr val="76A5AF"/>
              </a:solidFill>
            </c:spPr>
          </c:dPt>
          <c:dPt>
            <c:idx val="3"/>
            <c:spPr>
              <a:solidFill>
                <a:srgbClr val="93C47D"/>
              </a:solidFill>
            </c:spPr>
          </c:dPt>
          <c:dPt>
            <c:idx val="4"/>
            <c:spPr>
              <a:solidFill>
                <a:srgbClr val="B7B7B7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Android!$A$18:$A$22</c:f>
            </c:strRef>
          </c:cat>
          <c:val>
            <c:numRef>
              <c:f>Android!$I$18:$I$22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1">
              <a:solidFill>
                <a:srgbClr val="666666"/>
              </a:solidFill>
              <a:latin typeface="+mn-lt"/>
            </a:defRPr>
          </a:pPr>
        </a:p>
      </c:txPr>
    </c:legend>
    <c:plotVisOnly val="1"/>
  </c:chart>
  <c:spPr>
    <a:solidFill>
      <a:srgbClr val="0C343D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B7B7B7"/>
                </a:solidFill>
                <a:latin typeface="+mn-lt"/>
              </a:defRPr>
            </a:pPr>
            <a:r>
              <a:rPr b="0">
                <a:solidFill>
                  <a:srgbClr val="B7B7B7"/>
                </a:solidFill>
                <a:latin typeface="+mn-lt"/>
              </a:rPr>
              <a:t>iOS App bugs by severity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explosion val="0"/>
            <c:spPr>
              <a:solidFill>
                <a:srgbClr val="DD7E6B"/>
              </a:solidFill>
            </c:spPr>
          </c:dPt>
          <c:dPt>
            <c:idx val="1"/>
            <c:spPr>
              <a:solidFill>
                <a:srgbClr val="F7981D"/>
              </a:solidFill>
            </c:spPr>
          </c:dPt>
          <c:dPt>
            <c:idx val="2"/>
            <c:spPr>
              <a:solidFill>
                <a:srgbClr val="76A5AF"/>
              </a:solidFill>
            </c:spPr>
          </c:dPt>
          <c:dPt>
            <c:idx val="3"/>
            <c:spPr>
              <a:solidFill>
                <a:srgbClr val="93C47D"/>
              </a:solidFill>
            </c:spPr>
          </c:dPt>
          <c:dPt>
            <c:idx val="4"/>
            <c:spPr>
              <a:solidFill>
                <a:srgbClr val="B7B7B7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iOS!$A$18:$A$22</c:f>
            </c:strRef>
          </c:cat>
          <c:val>
            <c:numRef>
              <c:f>iOS!$I$18:$I$22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1">
              <a:solidFill>
                <a:srgbClr val="666666"/>
              </a:solidFill>
              <a:latin typeface="+mn-lt"/>
            </a:defRPr>
          </a:pPr>
        </a:p>
      </c:txPr>
    </c:legend>
    <c:plotVisOnly val="1"/>
  </c:chart>
  <c:spPr>
    <a:solidFill>
      <a:srgbClr val="0C343D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B7B7B7"/>
                </a:solidFill>
                <a:latin typeface="+mn-lt"/>
              </a:defRPr>
            </a:pPr>
            <a:r>
              <a:rPr b="0">
                <a:solidFill>
                  <a:srgbClr val="B7B7B7"/>
                </a:solidFill>
                <a:latin typeface="+mn-lt"/>
              </a:rPr>
              <a:t>API/Web App bugs by severity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explosion val="0"/>
            <c:spPr>
              <a:solidFill>
                <a:srgbClr val="DD7E6B"/>
              </a:solidFill>
            </c:spPr>
          </c:dPt>
          <c:dPt>
            <c:idx val="1"/>
            <c:spPr>
              <a:solidFill>
                <a:srgbClr val="F7981D"/>
              </a:solidFill>
            </c:spPr>
          </c:dPt>
          <c:dPt>
            <c:idx val="2"/>
            <c:spPr>
              <a:solidFill>
                <a:srgbClr val="76A5AF"/>
              </a:solidFill>
            </c:spPr>
          </c:dPt>
          <c:dPt>
            <c:idx val="3"/>
            <c:spPr>
              <a:solidFill>
                <a:srgbClr val="93C47D"/>
              </a:solidFill>
            </c:spPr>
          </c:dPt>
          <c:dPt>
            <c:idx val="4"/>
            <c:spPr>
              <a:solidFill>
                <a:srgbClr val="B7B7B7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API!$A$28:$A$32</c:f>
            </c:strRef>
          </c:cat>
          <c:val>
            <c:numRef>
              <c:f>API!$G$28:$G$32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1">
              <a:solidFill>
                <a:srgbClr val="666666"/>
              </a:solidFill>
              <a:latin typeface="+mn-lt"/>
            </a:defRPr>
          </a:pPr>
        </a:p>
      </c:txPr>
    </c:legend>
    <c:plotVisOnly val="1"/>
  </c:chart>
  <c:spPr>
    <a:solidFill>
      <a:srgbClr val="0C343D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B7B7B7"/>
                </a:solidFill>
                <a:latin typeface="+mn-lt"/>
              </a:defRPr>
            </a:pPr>
            <a:r>
              <a:rPr b="0">
                <a:solidFill>
                  <a:srgbClr val="B7B7B7"/>
                </a:solidFill>
                <a:latin typeface="+mn-lt"/>
              </a:rPr>
              <a:t>No. of bugs per version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Android!$D$16:$H$16</c:f>
            </c:strRef>
          </c:cat>
          <c:val>
            <c:numRef>
              <c:f>Android!$D$17:$H$17</c:f>
              <c:numCache/>
            </c:numRef>
          </c:val>
        </c:ser>
        <c:axId val="1703184009"/>
        <c:axId val="1055653978"/>
      </c:barChart>
      <c:catAx>
        <c:axId val="17031840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666666"/>
                </a:solidFill>
                <a:latin typeface="+mn-lt"/>
              </a:defRPr>
            </a:pPr>
          </a:p>
        </c:txPr>
        <c:crossAx val="1055653978"/>
      </c:catAx>
      <c:valAx>
        <c:axId val="10556539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666666"/>
                </a:solidFill>
                <a:latin typeface="+mn-lt"/>
              </a:defRPr>
            </a:pPr>
          </a:p>
        </c:txPr>
        <c:crossAx val="17031840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0C343D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B7B7B7"/>
                </a:solidFill>
                <a:latin typeface="+mn-lt"/>
              </a:defRPr>
            </a:pPr>
            <a:r>
              <a:rPr b="0">
                <a:solidFill>
                  <a:srgbClr val="B7B7B7"/>
                </a:solidFill>
                <a:latin typeface="+mn-lt"/>
              </a:rPr>
              <a:t>No. of bugs per version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iOS!$D$16:$H$16</c:f>
            </c:strRef>
          </c:cat>
          <c:val>
            <c:numRef>
              <c:f>iOS!$D$17:$H$17</c:f>
              <c:numCache/>
            </c:numRef>
          </c:val>
        </c:ser>
        <c:axId val="1345415286"/>
        <c:axId val="1785145123"/>
      </c:barChart>
      <c:catAx>
        <c:axId val="13454152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666666"/>
                </a:solidFill>
                <a:latin typeface="+mn-lt"/>
              </a:defRPr>
            </a:pPr>
          </a:p>
        </c:txPr>
        <c:crossAx val="1785145123"/>
      </c:catAx>
      <c:valAx>
        <c:axId val="17851451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666666"/>
                </a:solidFill>
                <a:latin typeface="+mn-lt"/>
              </a:defRPr>
            </a:pPr>
          </a:p>
        </c:txPr>
        <c:crossAx val="13454152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0C343D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B7B7B7"/>
                </a:solidFill>
                <a:latin typeface="+mn-lt"/>
              </a:defRPr>
            </a:pPr>
            <a:r>
              <a:rPr b="0">
                <a:solidFill>
                  <a:srgbClr val="B7B7B7"/>
                </a:solidFill>
                <a:latin typeface="+mn-lt"/>
              </a:rPr>
              <a:t>No. of bugs per version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API!$D$26:$F$26</c:f>
            </c:strRef>
          </c:cat>
          <c:val>
            <c:numRef>
              <c:f>API!$D$27:$F$27</c:f>
              <c:numCache/>
            </c:numRef>
          </c:val>
        </c:ser>
        <c:axId val="1887547319"/>
        <c:axId val="1747731285"/>
      </c:barChart>
      <c:catAx>
        <c:axId val="18875473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666666"/>
                </a:solidFill>
                <a:latin typeface="+mn-lt"/>
              </a:defRPr>
            </a:pPr>
          </a:p>
        </c:txPr>
        <c:crossAx val="1747731285"/>
      </c:catAx>
      <c:valAx>
        <c:axId val="17477312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666666"/>
                </a:solidFill>
                <a:latin typeface="+mn-lt"/>
              </a:defRPr>
            </a:pPr>
          </a:p>
        </c:txPr>
        <c:crossAx val="18875473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0C343D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47625</xdr:colOff>
      <xdr:row>6</xdr:row>
      <xdr:rowOff>0</xdr:rowOff>
    </xdr:from>
    <xdr:ext cx="2733675" cy="15240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47625</xdr:colOff>
      <xdr:row>5</xdr:row>
      <xdr:rowOff>190500</xdr:rowOff>
    </xdr:from>
    <xdr:ext cx="2762250" cy="15335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47625</xdr:colOff>
      <xdr:row>5</xdr:row>
      <xdr:rowOff>190500</xdr:rowOff>
    </xdr:from>
    <xdr:ext cx="2733675" cy="15430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76200</xdr:colOff>
      <xdr:row>14</xdr:row>
      <xdr:rowOff>38100</xdr:rowOff>
    </xdr:from>
    <xdr:ext cx="2838450" cy="27241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9525</xdr:colOff>
      <xdr:row>14</xdr:row>
      <xdr:rowOff>38100</xdr:rowOff>
    </xdr:from>
    <xdr:ext cx="2838450" cy="27241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7</xdr:col>
      <xdr:colOff>28575</xdr:colOff>
      <xdr:row>14</xdr:row>
      <xdr:rowOff>38100</xdr:rowOff>
    </xdr:from>
    <xdr:ext cx="2838450" cy="27241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.29"/>
    <col customWidth="1" min="14" max="14" width="12.29"/>
    <col customWidth="1" min="15" max="15" width="14.57"/>
  </cols>
  <sheetData>
    <row r="1" ht="62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2"/>
      <c r="N1" s="2"/>
      <c r="O1" s="3"/>
    </row>
    <row r="2">
      <c r="A2" s="1"/>
      <c r="B2" s="4">
        <f>SUM(Android!I18:I19)</f>
        <v>0</v>
      </c>
      <c r="C2" s="5"/>
      <c r="D2" s="6"/>
      <c r="E2" s="4">
        <f>SUM(iOS!I18:I19)</f>
        <v>0</v>
      </c>
      <c r="F2" s="5"/>
      <c r="G2" s="6"/>
      <c r="H2" s="4">
        <f>SUM(API!G28:G29)</f>
        <v>0</v>
      </c>
      <c r="I2" s="5"/>
      <c r="J2" s="6"/>
      <c r="K2" s="1"/>
      <c r="L2" s="2"/>
      <c r="M2" s="2"/>
      <c r="N2" s="2"/>
      <c r="O2" s="3"/>
    </row>
    <row r="3">
      <c r="A3" s="1"/>
      <c r="B3" s="7"/>
      <c r="D3" s="8"/>
      <c r="E3" s="7"/>
      <c r="G3" s="8"/>
      <c r="H3" s="7"/>
      <c r="J3" s="8"/>
      <c r="K3" s="1"/>
      <c r="L3" s="2"/>
      <c r="M3" s="2"/>
      <c r="N3" s="2"/>
      <c r="O3" s="3"/>
    </row>
    <row r="4">
      <c r="A4" s="1"/>
      <c r="B4" s="7"/>
      <c r="D4" s="8"/>
      <c r="E4" s="7"/>
      <c r="G4" s="8"/>
      <c r="H4" s="7"/>
      <c r="J4" s="8"/>
      <c r="K4" s="1"/>
      <c r="L4" s="2"/>
      <c r="M4" s="2"/>
      <c r="N4" s="2"/>
      <c r="O4" s="3"/>
    </row>
    <row r="5">
      <c r="A5" s="1"/>
      <c r="B5" s="7"/>
      <c r="D5" s="9"/>
      <c r="E5" s="7"/>
      <c r="G5" s="8"/>
      <c r="H5" s="7"/>
      <c r="J5" s="8"/>
      <c r="K5" s="1"/>
      <c r="L5" s="2"/>
      <c r="M5" s="2"/>
      <c r="N5" s="2"/>
      <c r="O5" s="3"/>
    </row>
    <row r="6">
      <c r="A6" s="1"/>
      <c r="B6" s="7"/>
      <c r="D6" s="8"/>
      <c r="E6" s="7"/>
      <c r="G6" s="8"/>
      <c r="H6" s="7"/>
      <c r="J6" s="8"/>
      <c r="K6" s="1"/>
      <c r="L6" s="2"/>
      <c r="M6" s="2"/>
      <c r="N6" s="2"/>
      <c r="O6" s="3"/>
    </row>
    <row r="7">
      <c r="A7" s="1"/>
      <c r="B7" s="7"/>
      <c r="D7" s="8"/>
      <c r="E7" s="7"/>
      <c r="G7" s="8"/>
      <c r="H7" s="7"/>
      <c r="J7" s="8"/>
      <c r="K7" s="1"/>
      <c r="L7" s="2"/>
      <c r="M7" s="2"/>
      <c r="N7" s="2"/>
      <c r="O7" s="3"/>
    </row>
    <row r="8">
      <c r="A8" s="1"/>
      <c r="B8" s="7"/>
      <c r="D8" s="8"/>
      <c r="E8" s="7"/>
      <c r="G8" s="8"/>
      <c r="H8" s="7"/>
      <c r="J8" s="8"/>
      <c r="K8" s="1"/>
      <c r="L8" s="2"/>
      <c r="M8" s="2"/>
      <c r="N8" s="2"/>
      <c r="O8" s="3"/>
    </row>
    <row r="9">
      <c r="A9" s="1"/>
      <c r="B9" s="7"/>
      <c r="D9" s="8"/>
      <c r="E9" s="7"/>
      <c r="G9" s="8"/>
      <c r="H9" s="7"/>
      <c r="J9" s="8"/>
      <c r="K9" s="1"/>
      <c r="L9" s="2"/>
      <c r="M9" s="2"/>
      <c r="N9" s="2"/>
      <c r="O9" s="3"/>
    </row>
    <row r="10">
      <c r="A10" s="1"/>
      <c r="B10" s="7"/>
      <c r="D10" s="8"/>
      <c r="E10" s="7"/>
      <c r="G10" s="8"/>
      <c r="H10" s="7"/>
      <c r="J10" s="8"/>
      <c r="K10" s="1"/>
      <c r="L10" s="2"/>
      <c r="M10" s="2"/>
      <c r="N10" s="2"/>
      <c r="O10" s="3"/>
    </row>
    <row r="11">
      <c r="A11" s="1"/>
      <c r="B11" s="7"/>
      <c r="D11" s="8"/>
      <c r="E11" s="7"/>
      <c r="G11" s="8"/>
      <c r="H11" s="7"/>
      <c r="J11" s="8"/>
      <c r="K11" s="1"/>
      <c r="L11" s="2"/>
      <c r="M11" s="2"/>
      <c r="N11" s="2"/>
      <c r="O11" s="3"/>
    </row>
    <row r="12">
      <c r="A12" s="1"/>
      <c r="B12" s="7"/>
      <c r="D12" s="8"/>
      <c r="E12" s="7"/>
      <c r="G12" s="8"/>
      <c r="H12" s="7"/>
      <c r="J12" s="8"/>
      <c r="K12" s="1"/>
      <c r="L12" s="2"/>
      <c r="M12" s="2"/>
      <c r="N12" s="2"/>
      <c r="O12" s="3"/>
    </row>
    <row r="13">
      <c r="A13" s="1"/>
      <c r="B13" s="7"/>
      <c r="D13" s="8"/>
      <c r="E13" s="7"/>
      <c r="G13" s="8"/>
      <c r="H13" s="7"/>
      <c r="J13" s="8"/>
      <c r="K13" s="1"/>
      <c r="L13" s="2"/>
      <c r="M13" s="2"/>
      <c r="N13" s="2"/>
      <c r="O13" s="3"/>
    </row>
    <row r="14">
      <c r="A14" s="1"/>
      <c r="B14" s="10"/>
      <c r="C14" s="11"/>
      <c r="D14" s="12"/>
      <c r="E14" s="10"/>
      <c r="F14" s="11"/>
      <c r="G14" s="12"/>
      <c r="H14" s="10"/>
      <c r="I14" s="11"/>
      <c r="J14" s="12"/>
      <c r="K14" s="1"/>
      <c r="L14" s="2"/>
      <c r="M14" s="2"/>
      <c r="N14" s="2"/>
      <c r="O14" s="3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2"/>
      <c r="M15" s="2"/>
      <c r="N15" s="2"/>
      <c r="O15" s="3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2"/>
      <c r="M16" s="2"/>
      <c r="N16" s="2"/>
      <c r="O16" s="3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2"/>
      <c r="M17" s="2"/>
      <c r="N17" s="2"/>
      <c r="O17" s="3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2"/>
      <c r="M18" s="2"/>
      <c r="N18" s="2"/>
      <c r="O18" s="3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2"/>
      <c r="M19" s="2"/>
      <c r="N19" s="2"/>
      <c r="O19" s="3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2"/>
      <c r="M20" s="2"/>
      <c r="N20" s="2"/>
      <c r="O20" s="3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2"/>
      <c r="M21" s="2"/>
      <c r="N21" s="2"/>
      <c r="O21" s="3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2"/>
      <c r="M22" s="2"/>
      <c r="N22" s="2"/>
      <c r="O22" s="3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2"/>
      <c r="M23" s="2"/>
      <c r="N23" s="2"/>
      <c r="O23" s="3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2"/>
      <c r="M24" s="2"/>
      <c r="N24" s="2"/>
      <c r="O24" s="3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/>
    </row>
    <row r="26" ht="52.5" customHeight="1">
      <c r="A26" s="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4"/>
    </row>
  </sheetData>
  <mergeCells count="3">
    <mergeCell ref="B2:D14"/>
    <mergeCell ref="E2:G14"/>
    <mergeCell ref="H2:J14"/>
  </mergeCells>
  <conditionalFormatting sqref="A2:D14">
    <cfRule type="cellIs" dxfId="0" priority="1" operator="greaterThan">
      <formula>0</formula>
    </cfRule>
  </conditionalFormatting>
  <conditionalFormatting sqref="E24">
    <cfRule type="notContainsBlanks" dxfId="1" priority="2">
      <formula>LEN(TRIM(E24))&gt;0</formula>
    </cfRule>
  </conditionalFormatting>
  <conditionalFormatting sqref="E2:G14">
    <cfRule type="cellIs" dxfId="0" priority="3" operator="greaterThan">
      <formula>0</formula>
    </cfRule>
  </conditionalFormatting>
  <conditionalFormatting sqref="H2:J14">
    <cfRule type="cellIs" dxfId="0" priority="4" operator="greaterThan">
      <formula>0</formula>
    </cfRule>
  </conditionalFormatting>
  <conditionalFormatting sqref="H2:J14">
    <cfRule type="cellIs" dxfId="2" priority="5" operator="equal">
      <formula>0</formula>
    </cfRule>
  </conditionalFormatting>
  <conditionalFormatting sqref="B2:D14">
    <cfRule type="cellIs" dxfId="2" priority="6" operator="equal">
      <formula>0</formula>
    </cfRule>
  </conditionalFormatting>
  <conditionalFormatting sqref="E2:G14">
    <cfRule type="cellIs" dxfId="2" priority="7" operator="equal">
      <formula>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29"/>
    <col customWidth="1" min="2" max="2" width="37.57"/>
    <col customWidth="1" min="3" max="3" width="12.14"/>
    <col customWidth="1" min="4" max="4" width="43.0"/>
    <col customWidth="1" min="5" max="5" width="12.14"/>
    <col customWidth="1" min="6" max="6" width="41.71"/>
    <col customWidth="1" min="7" max="7" width="12.14"/>
    <col customWidth="1" min="8" max="8" width="41.43"/>
  </cols>
  <sheetData>
    <row r="1" ht="15.75" customHeight="1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3</v>
      </c>
      <c r="G1" s="15" t="s">
        <v>5</v>
      </c>
      <c r="H1" s="15" t="s">
        <v>3</v>
      </c>
      <c r="I1" s="2"/>
      <c r="J1" s="2"/>
      <c r="K1" s="16"/>
      <c r="L1" s="16"/>
      <c r="M1" s="16"/>
      <c r="N1" s="2"/>
      <c r="O1" s="2"/>
      <c r="P1" s="2"/>
      <c r="Q1" s="2"/>
    </row>
    <row r="2" ht="15.75" customHeight="1">
      <c r="A2" s="17"/>
      <c r="B2" s="17"/>
      <c r="C2" s="17" t="s">
        <v>6</v>
      </c>
      <c r="D2" s="17"/>
      <c r="E2" s="17" t="s">
        <v>7</v>
      </c>
      <c r="F2" s="17"/>
      <c r="G2" s="17"/>
      <c r="H2" s="17"/>
      <c r="I2" s="2"/>
      <c r="J2" s="2"/>
      <c r="K2" s="16"/>
      <c r="L2" s="16"/>
      <c r="M2" s="16"/>
      <c r="N2" s="2"/>
      <c r="O2" s="2"/>
      <c r="P2" s="2"/>
      <c r="Q2" s="2"/>
    </row>
    <row r="3" ht="16.5" customHeight="1">
      <c r="A3" s="18" t="s">
        <v>8</v>
      </c>
      <c r="B3" s="18" t="s">
        <v>9</v>
      </c>
      <c r="C3" s="19" t="s">
        <v>10</v>
      </c>
      <c r="D3" s="20"/>
      <c r="E3" s="19" t="s">
        <v>11</v>
      </c>
      <c r="F3" s="21"/>
      <c r="G3" s="19" t="s">
        <v>10</v>
      </c>
      <c r="H3" s="18"/>
      <c r="I3" s="2"/>
      <c r="J3" s="2"/>
      <c r="K3" s="2"/>
      <c r="L3" s="2"/>
      <c r="M3" s="2"/>
      <c r="N3" s="2"/>
      <c r="O3" s="2"/>
      <c r="P3" s="2"/>
      <c r="Q3" s="2"/>
    </row>
    <row r="4" ht="15.0" customHeight="1">
      <c r="A4" s="18" t="s">
        <v>12</v>
      </c>
      <c r="B4" s="18" t="s">
        <v>13</v>
      </c>
      <c r="C4" s="19" t="s">
        <v>11</v>
      </c>
      <c r="D4" s="20"/>
      <c r="E4" s="19" t="s">
        <v>11</v>
      </c>
      <c r="F4" s="21"/>
      <c r="G4" s="19" t="s">
        <v>10</v>
      </c>
      <c r="H4" s="18"/>
      <c r="I4" s="2"/>
      <c r="J4" s="2"/>
      <c r="K4" s="2"/>
      <c r="L4" s="2"/>
      <c r="M4" s="2"/>
      <c r="N4" s="2"/>
      <c r="O4" s="2"/>
      <c r="P4" s="2"/>
      <c r="Q4" s="2"/>
    </row>
    <row r="5">
      <c r="A5" s="20" t="s">
        <v>14</v>
      </c>
      <c r="B5" s="20" t="s">
        <v>15</v>
      </c>
      <c r="C5" s="19" t="s">
        <v>10</v>
      </c>
      <c r="D5" s="20"/>
      <c r="E5" s="19" t="s">
        <v>11</v>
      </c>
      <c r="F5" s="22" t="str">
        <f>HYPERLINK("OTFI-2819","[MI] OTFI-2819")</f>
        <v>[MI] OTFI-2819</v>
      </c>
      <c r="G5" s="19" t="s">
        <v>10</v>
      </c>
      <c r="H5" s="23" t="str">
        <f>HYPERLINK("OTFI-1822","[MI] OTFI-1822")</f>
        <v>[MI] OTFI-1822</v>
      </c>
      <c r="I5" s="2"/>
      <c r="J5" s="2"/>
      <c r="K5" s="2"/>
      <c r="L5" s="2"/>
      <c r="M5" s="2"/>
      <c r="N5" s="2"/>
      <c r="O5" s="2"/>
      <c r="P5" s="2"/>
      <c r="Q5" s="2"/>
    </row>
    <row r="6">
      <c r="D6" s="20"/>
      <c r="F6" s="24"/>
      <c r="I6" s="2"/>
      <c r="J6" s="2"/>
      <c r="K6" s="2"/>
      <c r="L6" s="2"/>
      <c r="M6" s="2"/>
      <c r="N6" s="2"/>
      <c r="O6" s="2"/>
      <c r="P6" s="2"/>
      <c r="Q6" s="2"/>
    </row>
    <row r="7" ht="16.5" customHeight="1">
      <c r="A7" s="18" t="s">
        <v>14</v>
      </c>
      <c r="B7" s="25" t="s">
        <v>16</v>
      </c>
      <c r="C7" s="19" t="s">
        <v>10</v>
      </c>
      <c r="D7" s="20"/>
      <c r="E7" s="19" t="s">
        <v>11</v>
      </c>
      <c r="F7" s="21"/>
      <c r="G7" s="19" t="s">
        <v>10</v>
      </c>
      <c r="H7" s="18"/>
      <c r="I7" s="2"/>
      <c r="J7" s="2"/>
      <c r="K7" s="2"/>
      <c r="L7" s="2"/>
      <c r="M7" s="2"/>
      <c r="N7" s="2"/>
      <c r="O7" s="2"/>
      <c r="P7" s="2"/>
      <c r="Q7" s="2"/>
    </row>
    <row r="8" ht="16.5" customHeight="1">
      <c r="A8" s="18" t="s">
        <v>14</v>
      </c>
      <c r="B8" s="25" t="s">
        <v>17</v>
      </c>
      <c r="C8" s="19" t="s">
        <v>11</v>
      </c>
      <c r="D8" s="26"/>
      <c r="E8" s="19" t="s">
        <v>11</v>
      </c>
      <c r="F8" s="21"/>
      <c r="G8" s="19" t="s">
        <v>10</v>
      </c>
      <c r="H8" s="23" t="str">
        <f>HYPERLINK("OTFI-2390","[MI] OTFI-2390")</f>
        <v>[MI] OTFI-2390</v>
      </c>
      <c r="I8" s="2"/>
      <c r="J8" s="2"/>
      <c r="K8" s="2"/>
      <c r="L8" s="2"/>
      <c r="M8" s="2"/>
      <c r="N8" s="2"/>
      <c r="O8" s="2"/>
      <c r="P8" s="2"/>
      <c r="Q8" s="2"/>
    </row>
    <row r="9">
      <c r="A9" s="18" t="s">
        <v>14</v>
      </c>
      <c r="B9" s="18" t="s">
        <v>18</v>
      </c>
      <c r="C9" s="19" t="s">
        <v>11</v>
      </c>
      <c r="D9" s="20"/>
      <c r="E9" s="19" t="s">
        <v>11</v>
      </c>
      <c r="F9" s="21"/>
      <c r="G9" s="19" t="s">
        <v>10</v>
      </c>
      <c r="H9" s="23" t="str">
        <f>HYPERLINK("OTFI-2803","[MA] OTFI-2803")</f>
        <v>[MA] OTFI-2803</v>
      </c>
      <c r="I9" s="2"/>
      <c r="J9" s="2"/>
      <c r="K9" s="2"/>
      <c r="L9" s="2"/>
      <c r="M9" s="2"/>
      <c r="N9" s="2"/>
      <c r="O9" s="2"/>
      <c r="P9" s="2"/>
      <c r="Q9" s="2"/>
    </row>
    <row r="10">
      <c r="A10" s="18" t="s">
        <v>14</v>
      </c>
      <c r="B10" s="18" t="s">
        <v>19</v>
      </c>
      <c r="C10" s="19" t="s">
        <v>10</v>
      </c>
      <c r="D10" s="20"/>
      <c r="E10" s="19" t="s">
        <v>11</v>
      </c>
      <c r="F10" s="27"/>
      <c r="G10" s="19" t="s">
        <v>10</v>
      </c>
      <c r="H10" s="23" t="str">
        <f>HYPERLINK("OTFI-1361","[MI] OTFI-1361")</f>
        <v>[MI] OTFI-1361</v>
      </c>
      <c r="I10" s="2"/>
      <c r="J10" s="2"/>
      <c r="K10" s="2"/>
      <c r="L10" s="2"/>
      <c r="M10" s="2"/>
      <c r="N10" s="2"/>
      <c r="O10" s="2"/>
      <c r="P10" s="2"/>
      <c r="Q10" s="2"/>
    </row>
    <row r="11">
      <c r="A11" s="18" t="s">
        <v>14</v>
      </c>
      <c r="B11" s="18" t="s">
        <v>20</v>
      </c>
      <c r="C11" s="19" t="s">
        <v>11</v>
      </c>
      <c r="D11" s="20"/>
      <c r="E11" s="19" t="s">
        <v>11</v>
      </c>
      <c r="F11" s="24"/>
      <c r="G11" s="19" t="s">
        <v>10</v>
      </c>
      <c r="H11" s="18"/>
      <c r="I11" s="2"/>
      <c r="J11" s="2"/>
      <c r="K11" s="2"/>
      <c r="L11" s="2"/>
      <c r="M11" s="2"/>
      <c r="N11" s="2"/>
      <c r="O11" s="2"/>
      <c r="P11" s="2"/>
      <c r="Q11" s="2"/>
    </row>
    <row r="12">
      <c r="A12" s="2"/>
      <c r="B12" s="28"/>
      <c r="C12" s="29" t="s">
        <v>21</v>
      </c>
      <c r="D12" s="29"/>
      <c r="E12" s="29"/>
      <c r="F12" s="2"/>
      <c r="G12" s="2"/>
      <c r="H12" s="30"/>
      <c r="I12" s="2"/>
      <c r="J12" s="2"/>
      <c r="K12" s="2"/>
      <c r="L12" s="2"/>
      <c r="M12" s="2"/>
      <c r="N12" s="2"/>
      <c r="O12" s="2"/>
      <c r="P12" s="2"/>
      <c r="Q12" s="2"/>
    </row>
    <row r="13">
      <c r="A13" s="31" t="s">
        <v>22</v>
      </c>
      <c r="B13" s="28"/>
      <c r="C13" s="32">
        <f>COUNTIF(C3:C11, "*Fail*")
</f>
        <v>0</v>
      </c>
      <c r="D13" s="32"/>
      <c r="E13" s="32">
        <f>COUNTIF(E3:E11, "*Fail*")
</f>
        <v>0</v>
      </c>
      <c r="F13" s="32"/>
      <c r="G13" s="32">
        <f>COUNTIF(G3:G11, "*Fail*")
</f>
        <v>0</v>
      </c>
      <c r="H13" s="33"/>
      <c r="I13" s="33">
        <f t="shared" ref="I13:I15" si="1">SUM(E13:G13)</f>
        <v>0</v>
      </c>
      <c r="J13" s="2"/>
      <c r="K13" s="2"/>
      <c r="L13" s="2"/>
      <c r="M13" s="2"/>
      <c r="N13" s="2"/>
      <c r="O13" s="2"/>
      <c r="P13" s="2"/>
      <c r="Q13" s="2"/>
    </row>
    <row r="14">
      <c r="A14" s="31" t="s">
        <v>11</v>
      </c>
      <c r="B14" s="28"/>
      <c r="C14" s="32">
        <f>COUNTIF(C3:C11, "*Pass*")
</f>
        <v>4</v>
      </c>
      <c r="D14" s="32"/>
      <c r="E14" s="32">
        <f>COUNTIF(E3:E11, "*Pass*")
</f>
        <v>8</v>
      </c>
      <c r="F14" s="32"/>
      <c r="G14" s="32">
        <f>COUNTIF(G3:G11, "*Pass*")
</f>
        <v>0</v>
      </c>
      <c r="H14" s="33"/>
      <c r="I14" s="33">
        <f t="shared" si="1"/>
        <v>8</v>
      </c>
      <c r="J14" s="2"/>
      <c r="K14" s="2"/>
      <c r="L14" s="2"/>
      <c r="M14" s="2"/>
      <c r="N14" s="2"/>
      <c r="O14" s="2"/>
      <c r="P14" s="2"/>
      <c r="Q14" s="2"/>
    </row>
    <row r="15">
      <c r="A15" s="31" t="s">
        <v>10</v>
      </c>
      <c r="B15" s="28"/>
      <c r="C15" s="32">
        <f>COUNTIF(C3:C11, "*None*")
</f>
        <v>4</v>
      </c>
      <c r="D15" s="32"/>
      <c r="E15" s="32">
        <f>COUNTIF(E3:E11, "*None*")
</f>
        <v>0</v>
      </c>
      <c r="F15" s="32"/>
      <c r="G15" s="32">
        <f>COUNTIF(G3:AE11, "*None*")
</f>
        <v>8</v>
      </c>
      <c r="H15" s="33"/>
      <c r="I15" s="33">
        <f t="shared" si="1"/>
        <v>8</v>
      </c>
      <c r="J15" s="2"/>
      <c r="K15" s="2"/>
      <c r="L15" s="2"/>
      <c r="M15" s="2"/>
      <c r="N15" s="2"/>
      <c r="O15" s="2"/>
      <c r="P15" s="2"/>
      <c r="Q15" s="2"/>
    </row>
    <row r="16">
      <c r="A16" s="31"/>
      <c r="B16" s="28"/>
      <c r="C16" s="31"/>
      <c r="D16" s="31" t="s">
        <v>2</v>
      </c>
      <c r="E16" s="33"/>
      <c r="F16" s="34" t="str">
        <f>E1
</f>
        <v>1.7.3</v>
      </c>
      <c r="G16" s="33"/>
      <c r="H16" s="31" t="str">
        <f>G1
</f>
        <v>1.7.2</v>
      </c>
      <c r="I16" s="33"/>
      <c r="J16" s="2"/>
      <c r="K16" s="2"/>
      <c r="L16" s="2"/>
      <c r="M16" s="2"/>
      <c r="N16" s="2"/>
      <c r="O16" s="2"/>
      <c r="P16" s="2"/>
      <c r="Q16" s="2"/>
    </row>
    <row r="17">
      <c r="A17" s="31" t="s">
        <v>23</v>
      </c>
      <c r="B17" s="28"/>
      <c r="C17" s="32"/>
      <c r="D17" s="32">
        <f>COUNTIF(D3:D11, "*OTFI*")
</f>
        <v>0</v>
      </c>
      <c r="E17" s="32"/>
      <c r="F17" s="32">
        <f>COUNTIF(F3:F11, "*OTFI*")
</f>
        <v>1</v>
      </c>
      <c r="G17" s="33"/>
      <c r="H17" s="33">
        <f>COUNTIF(H3:H11, "*OTFI*")
</f>
        <v>4</v>
      </c>
      <c r="I17" s="33">
        <f t="shared" ref="I17:I22" si="2">SUM(D17:H17)</f>
        <v>5</v>
      </c>
      <c r="J17" s="2"/>
      <c r="K17" s="2"/>
      <c r="L17" s="2"/>
      <c r="M17" s="2"/>
      <c r="N17" s="2"/>
      <c r="O17" s="2"/>
      <c r="P17" s="2"/>
      <c r="Q17" s="2"/>
    </row>
    <row r="18">
      <c r="A18" s="31" t="s">
        <v>24</v>
      </c>
      <c r="B18" s="28"/>
      <c r="C18" s="32"/>
      <c r="D18" s="32">
        <f>COUNTIF(D3:D11, "*[CR]*")</f>
        <v>0</v>
      </c>
      <c r="E18" s="32"/>
      <c r="F18" s="32">
        <f>COUNTIF(F3:F11, "*[CR]*")</f>
        <v>0</v>
      </c>
      <c r="G18" s="33"/>
      <c r="H18" s="31">
        <f>COUNTIF(H3:H11, "*[CR]*")</f>
        <v>0</v>
      </c>
      <c r="I18" s="33">
        <f t="shared" si="2"/>
        <v>0</v>
      </c>
      <c r="J18" s="2"/>
      <c r="K18" s="2"/>
      <c r="L18" s="2"/>
      <c r="M18" s="2"/>
      <c r="N18" s="2"/>
      <c r="O18" s="2"/>
      <c r="P18" s="2"/>
      <c r="Q18" s="2"/>
    </row>
    <row r="19">
      <c r="A19" s="31" t="s">
        <v>25</v>
      </c>
      <c r="B19" s="28"/>
      <c r="C19" s="32"/>
      <c r="D19" s="32">
        <f>COUNTIF(D3:D11, "*[BL]*")</f>
        <v>0</v>
      </c>
      <c r="E19" s="32"/>
      <c r="F19" s="32">
        <f>COUNTIF(F3:F11, "*[BL]*")</f>
        <v>0</v>
      </c>
      <c r="G19" s="33"/>
      <c r="H19" s="32">
        <f>COUNTIF(H3:H11, "*[BL]*")</f>
        <v>0</v>
      </c>
      <c r="I19" s="33">
        <f t="shared" si="2"/>
        <v>0</v>
      </c>
      <c r="J19" s="2"/>
      <c r="K19" s="2"/>
      <c r="L19" s="2"/>
      <c r="M19" s="2"/>
      <c r="N19" s="2"/>
      <c r="O19" s="2"/>
      <c r="P19" s="2"/>
      <c r="Q19" s="2"/>
    </row>
    <row r="20">
      <c r="A20" s="31" t="s">
        <v>26</v>
      </c>
      <c r="B20" s="28"/>
      <c r="C20" s="32"/>
      <c r="D20" s="32">
        <f>COUNTIF(D3:D11, "*[MA]*")</f>
        <v>0</v>
      </c>
      <c r="E20" s="32"/>
      <c r="F20" s="32">
        <f>COUNTIF(F3:F11, "*[MA]*")</f>
        <v>0</v>
      </c>
      <c r="G20" s="33"/>
      <c r="H20" s="32">
        <f>COUNTIF(H3:H11, "*[MA]*")</f>
        <v>1</v>
      </c>
      <c r="I20" s="33">
        <f t="shared" si="2"/>
        <v>1</v>
      </c>
      <c r="J20" s="2"/>
      <c r="K20" s="2"/>
      <c r="L20" s="2"/>
      <c r="M20" s="2"/>
      <c r="N20" s="2"/>
      <c r="O20" s="2"/>
      <c r="P20" s="2"/>
      <c r="Q20" s="2"/>
    </row>
    <row r="21">
      <c r="A21" s="31" t="s">
        <v>27</v>
      </c>
      <c r="B21" s="28"/>
      <c r="C21" s="32"/>
      <c r="D21" s="32">
        <f>COUNTIF(D3:D11, "*[MI]*")</f>
        <v>0</v>
      </c>
      <c r="E21" s="32"/>
      <c r="F21" s="32">
        <f>COUNTIF(F3:F11, "*[MI]*")</f>
        <v>1</v>
      </c>
      <c r="G21" s="33"/>
      <c r="H21" s="32">
        <f>COUNTIF(H4:H11, "*[MI]*")</f>
        <v>3</v>
      </c>
      <c r="I21" s="33">
        <f t="shared" si="2"/>
        <v>4</v>
      </c>
      <c r="J21" s="2"/>
      <c r="K21" s="2"/>
      <c r="L21" s="2"/>
      <c r="M21" s="2"/>
      <c r="N21" s="2"/>
      <c r="O21" s="2"/>
      <c r="P21" s="2"/>
      <c r="Q21" s="2"/>
    </row>
    <row r="22">
      <c r="A22" s="31" t="s">
        <v>28</v>
      </c>
      <c r="B22" s="28"/>
      <c r="C22" s="32"/>
      <c r="D22" s="32">
        <f>COUNTIF(D3:D11, "*[TR]*")</f>
        <v>0</v>
      </c>
      <c r="E22" s="32"/>
      <c r="F22" s="32">
        <f>COUNTIF(F3:F11, "*[TR]*")</f>
        <v>0</v>
      </c>
      <c r="G22" s="33"/>
      <c r="H22" s="32">
        <f>COUNTIF(H3:H11, "*[TR]*")</f>
        <v>0</v>
      </c>
      <c r="I22" s="33">
        <f t="shared" si="2"/>
        <v>0</v>
      </c>
      <c r="J22" s="2"/>
      <c r="K22" s="2"/>
      <c r="L22" s="2"/>
      <c r="M22" s="2"/>
      <c r="N22" s="2"/>
      <c r="O22" s="2"/>
      <c r="P22" s="2"/>
      <c r="Q22" s="2"/>
    </row>
    <row r="23">
      <c r="B23" s="35"/>
    </row>
    <row r="24">
      <c r="B24" s="35"/>
    </row>
    <row r="25">
      <c r="B25" s="35"/>
    </row>
    <row r="26">
      <c r="B26" s="35"/>
    </row>
    <row r="27">
      <c r="B27" s="35"/>
    </row>
    <row r="28">
      <c r="B28" s="35"/>
    </row>
    <row r="29">
      <c r="B29" s="35"/>
    </row>
    <row r="30">
      <c r="B30" s="35"/>
    </row>
    <row r="31">
      <c r="B31" s="35"/>
    </row>
    <row r="32">
      <c r="B32" s="35"/>
    </row>
    <row r="33">
      <c r="B33" s="35"/>
    </row>
    <row r="34">
      <c r="B34" s="35"/>
    </row>
    <row r="35">
      <c r="B35" s="35"/>
    </row>
    <row r="36">
      <c r="B36" s="35"/>
    </row>
    <row r="37">
      <c r="B37" s="35"/>
    </row>
    <row r="38">
      <c r="B38" s="35"/>
    </row>
    <row r="39">
      <c r="B39" s="35"/>
    </row>
    <row r="40">
      <c r="B40" s="35"/>
    </row>
    <row r="41">
      <c r="B41" s="35"/>
    </row>
    <row r="42">
      <c r="B42" s="35"/>
    </row>
    <row r="43">
      <c r="B43" s="35"/>
    </row>
    <row r="44">
      <c r="B44" s="35"/>
    </row>
    <row r="45">
      <c r="B45" s="35"/>
    </row>
    <row r="46">
      <c r="B46" s="35"/>
    </row>
    <row r="47">
      <c r="B47" s="35"/>
    </row>
    <row r="48">
      <c r="B48" s="35"/>
    </row>
    <row r="49">
      <c r="B49" s="35"/>
    </row>
    <row r="50">
      <c r="B50" s="35"/>
    </row>
    <row r="51">
      <c r="B51" s="35"/>
    </row>
    <row r="52">
      <c r="B52" s="35"/>
    </row>
    <row r="53">
      <c r="B53" s="35"/>
    </row>
    <row r="54">
      <c r="B54" s="35"/>
    </row>
    <row r="55">
      <c r="B55" s="35"/>
    </row>
    <row r="56">
      <c r="B56" s="35"/>
    </row>
    <row r="57">
      <c r="B57" s="35"/>
    </row>
    <row r="58">
      <c r="B58" s="35"/>
    </row>
    <row r="59">
      <c r="B59" s="35"/>
    </row>
    <row r="60">
      <c r="B60" s="35"/>
    </row>
    <row r="61">
      <c r="B61" s="35"/>
    </row>
    <row r="62">
      <c r="B62" s="35"/>
    </row>
    <row r="63">
      <c r="B63" s="35"/>
    </row>
    <row r="64">
      <c r="B64" s="35"/>
    </row>
    <row r="65">
      <c r="B65" s="35"/>
    </row>
    <row r="66">
      <c r="B66" s="35"/>
    </row>
    <row r="67">
      <c r="B67" s="35"/>
    </row>
    <row r="68">
      <c r="B68" s="35"/>
    </row>
    <row r="69">
      <c r="B69" s="35"/>
    </row>
    <row r="70">
      <c r="B70" s="35"/>
    </row>
    <row r="71">
      <c r="B71" s="35"/>
    </row>
    <row r="72">
      <c r="B72" s="35"/>
    </row>
    <row r="73">
      <c r="B73" s="35"/>
    </row>
    <row r="74">
      <c r="B74" s="35"/>
    </row>
    <row r="75">
      <c r="B75" s="35"/>
    </row>
    <row r="76">
      <c r="B76" s="35"/>
    </row>
    <row r="77">
      <c r="B77" s="35"/>
    </row>
    <row r="78">
      <c r="B78" s="35"/>
    </row>
    <row r="79">
      <c r="B79" s="35"/>
    </row>
    <row r="80">
      <c r="B80" s="35"/>
    </row>
    <row r="81">
      <c r="B81" s="35"/>
    </row>
    <row r="82">
      <c r="B82" s="35"/>
    </row>
    <row r="83">
      <c r="B83" s="35"/>
    </row>
    <row r="84">
      <c r="B84" s="35"/>
    </row>
    <row r="85">
      <c r="B85" s="35"/>
    </row>
    <row r="86">
      <c r="B86" s="35"/>
    </row>
    <row r="87">
      <c r="B87" s="35"/>
    </row>
    <row r="88">
      <c r="B88" s="35"/>
    </row>
    <row r="89">
      <c r="B89" s="35"/>
    </row>
    <row r="90">
      <c r="B90" s="35"/>
    </row>
    <row r="91">
      <c r="B91" s="35"/>
    </row>
    <row r="92">
      <c r="B92" s="35"/>
    </row>
    <row r="93">
      <c r="B93" s="35"/>
    </row>
    <row r="94">
      <c r="B94" s="35"/>
    </row>
    <row r="95">
      <c r="B95" s="35"/>
    </row>
    <row r="96">
      <c r="B96" s="35"/>
    </row>
    <row r="97">
      <c r="B97" s="35"/>
    </row>
    <row r="98">
      <c r="B98" s="35"/>
    </row>
    <row r="99">
      <c r="B99" s="35"/>
    </row>
    <row r="100">
      <c r="B100" s="35"/>
    </row>
    <row r="101">
      <c r="B101" s="35"/>
    </row>
    <row r="102">
      <c r="B102" s="35"/>
    </row>
    <row r="103">
      <c r="B103" s="35"/>
    </row>
    <row r="104">
      <c r="B104" s="35"/>
    </row>
    <row r="105">
      <c r="B105" s="35"/>
    </row>
    <row r="106">
      <c r="B106" s="35"/>
    </row>
    <row r="107">
      <c r="B107" s="35"/>
    </row>
    <row r="108">
      <c r="B108" s="35"/>
    </row>
    <row r="109">
      <c r="B109" s="35"/>
    </row>
    <row r="110">
      <c r="B110" s="35"/>
    </row>
    <row r="111">
      <c r="B111" s="35"/>
    </row>
    <row r="112">
      <c r="B112" s="35"/>
    </row>
    <row r="113">
      <c r="B113" s="35"/>
    </row>
    <row r="114">
      <c r="B114" s="35"/>
    </row>
    <row r="115">
      <c r="B115" s="35"/>
    </row>
    <row r="116">
      <c r="B116" s="35"/>
    </row>
    <row r="117">
      <c r="B117" s="35"/>
    </row>
    <row r="118">
      <c r="B118" s="35"/>
    </row>
    <row r="119">
      <c r="B119" s="35"/>
    </row>
    <row r="120">
      <c r="B120" s="35"/>
    </row>
    <row r="121">
      <c r="B121" s="35"/>
    </row>
    <row r="122">
      <c r="B122" s="35"/>
    </row>
    <row r="123">
      <c r="B123" s="35"/>
    </row>
    <row r="124">
      <c r="B124" s="35"/>
    </row>
    <row r="125">
      <c r="B125" s="35"/>
    </row>
    <row r="126">
      <c r="B126" s="35"/>
    </row>
    <row r="127">
      <c r="B127" s="35"/>
    </row>
    <row r="128">
      <c r="B128" s="35"/>
    </row>
    <row r="129">
      <c r="B129" s="35"/>
    </row>
    <row r="130">
      <c r="B130" s="35"/>
    </row>
    <row r="131">
      <c r="B131" s="35"/>
    </row>
    <row r="132">
      <c r="B132" s="35"/>
    </row>
    <row r="133">
      <c r="B133" s="35"/>
    </row>
    <row r="134">
      <c r="B134" s="35"/>
    </row>
    <row r="135">
      <c r="B135" s="35"/>
    </row>
    <row r="136">
      <c r="B136" s="35"/>
    </row>
    <row r="137">
      <c r="B137" s="35"/>
    </row>
    <row r="138">
      <c r="B138" s="35"/>
    </row>
    <row r="139">
      <c r="B139" s="35"/>
    </row>
    <row r="140">
      <c r="B140" s="35"/>
    </row>
    <row r="141">
      <c r="B141" s="35"/>
    </row>
    <row r="142">
      <c r="B142" s="35"/>
    </row>
    <row r="143">
      <c r="B143" s="35"/>
    </row>
    <row r="144">
      <c r="B144" s="35"/>
    </row>
    <row r="145">
      <c r="B145" s="35"/>
    </row>
    <row r="146">
      <c r="B146" s="35"/>
    </row>
    <row r="147">
      <c r="B147" s="35"/>
    </row>
    <row r="148">
      <c r="B148" s="35"/>
    </row>
    <row r="149">
      <c r="B149" s="35"/>
    </row>
    <row r="150">
      <c r="B150" s="35"/>
    </row>
    <row r="151">
      <c r="B151" s="35"/>
    </row>
    <row r="152">
      <c r="B152" s="35"/>
    </row>
    <row r="153">
      <c r="B153" s="35"/>
    </row>
    <row r="154">
      <c r="B154" s="35"/>
    </row>
    <row r="155">
      <c r="B155" s="35"/>
    </row>
    <row r="156">
      <c r="B156" s="35"/>
    </row>
    <row r="157">
      <c r="B157" s="35"/>
    </row>
    <row r="158">
      <c r="B158" s="35"/>
    </row>
    <row r="159">
      <c r="B159" s="35"/>
    </row>
    <row r="160">
      <c r="B160" s="35"/>
    </row>
    <row r="161">
      <c r="B161" s="35"/>
    </row>
    <row r="162">
      <c r="B162" s="35"/>
    </row>
    <row r="163">
      <c r="B163" s="35"/>
    </row>
    <row r="164">
      <c r="B164" s="35"/>
    </row>
    <row r="165">
      <c r="B165" s="35"/>
    </row>
    <row r="166">
      <c r="B166" s="35"/>
    </row>
    <row r="167">
      <c r="B167" s="35"/>
    </row>
    <row r="168">
      <c r="B168" s="35"/>
    </row>
    <row r="169">
      <c r="B169" s="35"/>
    </row>
    <row r="170">
      <c r="B170" s="35"/>
    </row>
    <row r="171">
      <c r="B171" s="35"/>
    </row>
    <row r="172">
      <c r="B172" s="35"/>
    </row>
    <row r="173">
      <c r="B173" s="35"/>
    </row>
    <row r="174">
      <c r="B174" s="35"/>
    </row>
    <row r="175">
      <c r="B175" s="35"/>
    </row>
    <row r="176">
      <c r="B176" s="35"/>
    </row>
    <row r="177">
      <c r="B177" s="35"/>
    </row>
    <row r="178">
      <c r="B178" s="35"/>
    </row>
    <row r="179">
      <c r="B179" s="35"/>
    </row>
    <row r="180">
      <c r="B180" s="35"/>
    </row>
    <row r="181">
      <c r="B181" s="35"/>
    </row>
    <row r="182">
      <c r="B182" s="35"/>
    </row>
    <row r="183">
      <c r="B183" s="35"/>
    </row>
    <row r="184">
      <c r="B184" s="35"/>
    </row>
    <row r="185">
      <c r="B185" s="35"/>
    </row>
    <row r="186">
      <c r="B186" s="35"/>
    </row>
    <row r="187">
      <c r="B187" s="35"/>
    </row>
    <row r="188">
      <c r="B188" s="35"/>
    </row>
    <row r="189">
      <c r="B189" s="35"/>
    </row>
    <row r="190">
      <c r="B190" s="35"/>
    </row>
    <row r="191">
      <c r="B191" s="35"/>
    </row>
    <row r="192">
      <c r="B192" s="35"/>
    </row>
    <row r="193">
      <c r="B193" s="35"/>
    </row>
    <row r="194">
      <c r="B194" s="35"/>
    </row>
    <row r="195">
      <c r="B195" s="35"/>
    </row>
    <row r="196">
      <c r="B196" s="35"/>
    </row>
    <row r="197">
      <c r="B197" s="35"/>
    </row>
    <row r="198">
      <c r="B198" s="35"/>
    </row>
    <row r="199">
      <c r="B199" s="35"/>
    </row>
    <row r="200">
      <c r="B200" s="35"/>
    </row>
    <row r="201">
      <c r="B201" s="35"/>
    </row>
    <row r="202">
      <c r="B202" s="35"/>
    </row>
    <row r="203">
      <c r="B203" s="35"/>
    </row>
    <row r="204">
      <c r="B204" s="35"/>
    </row>
    <row r="205">
      <c r="B205" s="35"/>
    </row>
    <row r="206">
      <c r="B206" s="35"/>
    </row>
    <row r="207">
      <c r="B207" s="35"/>
    </row>
    <row r="208">
      <c r="B208" s="35"/>
    </row>
    <row r="209">
      <c r="B209" s="35"/>
    </row>
    <row r="210">
      <c r="B210" s="35"/>
    </row>
    <row r="211">
      <c r="B211" s="35"/>
    </row>
    <row r="212">
      <c r="B212" s="35"/>
    </row>
    <row r="213">
      <c r="B213" s="35"/>
    </row>
    <row r="214">
      <c r="B214" s="35"/>
    </row>
    <row r="215">
      <c r="B215" s="35"/>
    </row>
    <row r="216">
      <c r="B216" s="35"/>
    </row>
    <row r="217">
      <c r="B217" s="35"/>
    </row>
    <row r="218">
      <c r="B218" s="35"/>
    </row>
    <row r="219">
      <c r="B219" s="35"/>
    </row>
    <row r="220">
      <c r="B220" s="35"/>
    </row>
    <row r="221">
      <c r="B221" s="35"/>
    </row>
    <row r="222">
      <c r="B222" s="35"/>
    </row>
    <row r="223">
      <c r="B223" s="35"/>
    </row>
    <row r="224">
      <c r="B224" s="35"/>
    </row>
    <row r="225">
      <c r="B225" s="35"/>
    </row>
    <row r="226">
      <c r="B226" s="35"/>
    </row>
    <row r="227">
      <c r="B227" s="35"/>
    </row>
    <row r="228">
      <c r="B228" s="35"/>
    </row>
    <row r="229">
      <c r="B229" s="35"/>
    </row>
    <row r="230">
      <c r="B230" s="35"/>
    </row>
    <row r="231">
      <c r="B231" s="35"/>
    </row>
    <row r="232">
      <c r="B232" s="35"/>
    </row>
    <row r="233">
      <c r="B233" s="35"/>
    </row>
    <row r="234">
      <c r="B234" s="35"/>
    </row>
    <row r="235">
      <c r="B235" s="35"/>
    </row>
    <row r="236">
      <c r="B236" s="35"/>
    </row>
    <row r="237">
      <c r="B237" s="35"/>
    </row>
    <row r="238">
      <c r="B238" s="35"/>
    </row>
    <row r="239">
      <c r="B239" s="35"/>
    </row>
    <row r="240">
      <c r="B240" s="35"/>
    </row>
    <row r="241">
      <c r="B241" s="35"/>
    </row>
    <row r="242">
      <c r="B242" s="35"/>
    </row>
    <row r="243">
      <c r="B243" s="35"/>
    </row>
    <row r="244">
      <c r="B244" s="35"/>
    </row>
    <row r="245">
      <c r="B245" s="35"/>
    </row>
    <row r="246">
      <c r="B246" s="35"/>
    </row>
    <row r="247">
      <c r="B247" s="35"/>
    </row>
    <row r="248">
      <c r="B248" s="35"/>
    </row>
    <row r="249">
      <c r="B249" s="35"/>
    </row>
    <row r="250">
      <c r="B250" s="35"/>
    </row>
    <row r="251">
      <c r="B251" s="35"/>
    </row>
    <row r="252">
      <c r="B252" s="35"/>
    </row>
    <row r="253">
      <c r="B253" s="35"/>
    </row>
    <row r="254">
      <c r="B254" s="35"/>
    </row>
    <row r="255">
      <c r="B255" s="35"/>
    </row>
    <row r="256">
      <c r="B256" s="35"/>
    </row>
    <row r="257">
      <c r="B257" s="35"/>
    </row>
    <row r="258">
      <c r="B258" s="35"/>
    </row>
    <row r="259">
      <c r="B259" s="35"/>
    </row>
    <row r="260">
      <c r="B260" s="35"/>
    </row>
    <row r="261">
      <c r="B261" s="35"/>
    </row>
    <row r="262">
      <c r="B262" s="35"/>
    </row>
    <row r="263">
      <c r="B263" s="35"/>
    </row>
    <row r="264">
      <c r="B264" s="35"/>
    </row>
    <row r="265">
      <c r="B265" s="35"/>
    </row>
    <row r="266">
      <c r="B266" s="35"/>
    </row>
    <row r="267">
      <c r="B267" s="35"/>
    </row>
    <row r="268">
      <c r="B268" s="35"/>
    </row>
    <row r="269">
      <c r="B269" s="35"/>
    </row>
    <row r="270">
      <c r="B270" s="35"/>
    </row>
    <row r="271">
      <c r="B271" s="35"/>
    </row>
    <row r="272">
      <c r="B272" s="35"/>
    </row>
    <row r="273">
      <c r="B273" s="35"/>
    </row>
    <row r="274">
      <c r="B274" s="35"/>
    </row>
    <row r="275">
      <c r="B275" s="35"/>
    </row>
    <row r="276">
      <c r="B276" s="35"/>
    </row>
    <row r="277">
      <c r="B277" s="35"/>
    </row>
    <row r="278">
      <c r="B278" s="35"/>
    </row>
    <row r="279">
      <c r="B279" s="35"/>
    </row>
    <row r="280">
      <c r="B280" s="35"/>
    </row>
    <row r="281">
      <c r="B281" s="35"/>
    </row>
    <row r="282">
      <c r="B282" s="35"/>
    </row>
    <row r="283">
      <c r="B283" s="35"/>
    </row>
    <row r="284">
      <c r="B284" s="35"/>
    </row>
    <row r="285">
      <c r="B285" s="35"/>
    </row>
    <row r="286">
      <c r="B286" s="35"/>
    </row>
    <row r="287">
      <c r="B287" s="35"/>
    </row>
    <row r="288">
      <c r="B288" s="35"/>
    </row>
    <row r="289">
      <c r="B289" s="35"/>
    </row>
    <row r="290">
      <c r="B290" s="35"/>
    </row>
    <row r="291">
      <c r="B291" s="35"/>
    </row>
    <row r="292">
      <c r="B292" s="35"/>
    </row>
    <row r="293">
      <c r="B293" s="35"/>
    </row>
    <row r="294">
      <c r="B294" s="35"/>
    </row>
    <row r="295">
      <c r="B295" s="35"/>
    </row>
    <row r="296">
      <c r="B296" s="35"/>
    </row>
    <row r="297">
      <c r="B297" s="35"/>
    </row>
    <row r="298">
      <c r="B298" s="35"/>
    </row>
    <row r="299">
      <c r="B299" s="35"/>
    </row>
    <row r="300">
      <c r="B300" s="35"/>
    </row>
    <row r="301">
      <c r="B301" s="35"/>
    </row>
    <row r="302">
      <c r="B302" s="35"/>
    </row>
    <row r="303">
      <c r="B303" s="35"/>
    </row>
    <row r="304">
      <c r="B304" s="35"/>
    </row>
    <row r="305">
      <c r="B305" s="35"/>
    </row>
    <row r="306">
      <c r="B306" s="35"/>
    </row>
    <row r="307">
      <c r="B307" s="35"/>
    </row>
    <row r="308">
      <c r="B308" s="35"/>
    </row>
    <row r="309">
      <c r="B309" s="35"/>
    </row>
    <row r="310">
      <c r="B310" s="35"/>
    </row>
    <row r="311">
      <c r="B311" s="35"/>
    </row>
    <row r="312">
      <c r="B312" s="35"/>
    </row>
    <row r="313">
      <c r="B313" s="35"/>
    </row>
    <row r="314">
      <c r="B314" s="35"/>
    </row>
    <row r="315">
      <c r="B315" s="35"/>
    </row>
    <row r="316">
      <c r="B316" s="35"/>
    </row>
    <row r="317">
      <c r="B317" s="35"/>
    </row>
    <row r="318">
      <c r="B318" s="35"/>
    </row>
    <row r="319">
      <c r="B319" s="35"/>
    </row>
    <row r="320">
      <c r="B320" s="35"/>
    </row>
    <row r="321">
      <c r="B321" s="35"/>
    </row>
    <row r="322">
      <c r="B322" s="35"/>
    </row>
    <row r="323">
      <c r="B323" s="35"/>
    </row>
    <row r="324">
      <c r="B324" s="35"/>
    </row>
    <row r="325">
      <c r="B325" s="35"/>
    </row>
    <row r="326">
      <c r="B326" s="35"/>
    </row>
    <row r="327">
      <c r="B327" s="35"/>
    </row>
    <row r="328">
      <c r="B328" s="35"/>
    </row>
    <row r="329">
      <c r="B329" s="35"/>
    </row>
    <row r="330">
      <c r="B330" s="35"/>
    </row>
    <row r="331">
      <c r="B331" s="35"/>
    </row>
    <row r="332">
      <c r="B332" s="35"/>
    </row>
    <row r="333">
      <c r="B333" s="35"/>
    </row>
    <row r="334">
      <c r="B334" s="35"/>
    </row>
    <row r="335">
      <c r="B335" s="35"/>
    </row>
    <row r="336">
      <c r="B336" s="35"/>
    </row>
    <row r="337">
      <c r="B337" s="35"/>
    </row>
    <row r="338">
      <c r="B338" s="35"/>
    </row>
    <row r="339">
      <c r="B339" s="35"/>
    </row>
    <row r="340">
      <c r="B340" s="35"/>
    </row>
    <row r="341">
      <c r="B341" s="35"/>
    </row>
    <row r="342">
      <c r="B342" s="35"/>
    </row>
    <row r="343">
      <c r="B343" s="35"/>
    </row>
    <row r="344">
      <c r="B344" s="35"/>
    </row>
    <row r="345">
      <c r="B345" s="35"/>
    </row>
    <row r="346">
      <c r="B346" s="35"/>
    </row>
    <row r="347">
      <c r="B347" s="35"/>
    </row>
    <row r="348">
      <c r="B348" s="35"/>
    </row>
    <row r="349">
      <c r="B349" s="35"/>
    </row>
    <row r="350">
      <c r="B350" s="35"/>
    </row>
    <row r="351">
      <c r="B351" s="35"/>
    </row>
    <row r="352">
      <c r="B352" s="35"/>
    </row>
    <row r="353">
      <c r="B353" s="35"/>
    </row>
    <row r="354">
      <c r="B354" s="35"/>
    </row>
    <row r="355">
      <c r="B355" s="35"/>
    </row>
    <row r="356">
      <c r="B356" s="35"/>
    </row>
    <row r="357">
      <c r="B357" s="35"/>
    </row>
    <row r="358">
      <c r="B358" s="35"/>
    </row>
    <row r="359">
      <c r="B359" s="35"/>
    </row>
    <row r="360">
      <c r="B360" s="35"/>
    </row>
    <row r="361">
      <c r="B361" s="35"/>
    </row>
    <row r="362">
      <c r="B362" s="35"/>
    </row>
    <row r="363">
      <c r="B363" s="35"/>
    </row>
    <row r="364">
      <c r="B364" s="35"/>
    </row>
    <row r="365">
      <c r="B365" s="35"/>
    </row>
    <row r="366">
      <c r="B366" s="35"/>
    </row>
    <row r="367">
      <c r="B367" s="35"/>
    </row>
    <row r="368">
      <c r="B368" s="35"/>
    </row>
    <row r="369">
      <c r="B369" s="35"/>
    </row>
    <row r="370">
      <c r="B370" s="35"/>
    </row>
    <row r="371">
      <c r="B371" s="35"/>
    </row>
    <row r="372">
      <c r="B372" s="35"/>
    </row>
    <row r="373">
      <c r="B373" s="35"/>
    </row>
    <row r="374">
      <c r="B374" s="35"/>
    </row>
    <row r="375">
      <c r="B375" s="35"/>
    </row>
    <row r="376">
      <c r="B376" s="35"/>
    </row>
    <row r="377">
      <c r="B377" s="35"/>
    </row>
    <row r="378">
      <c r="B378" s="35"/>
    </row>
    <row r="379">
      <c r="B379" s="35"/>
    </row>
    <row r="380">
      <c r="B380" s="35"/>
    </row>
    <row r="381">
      <c r="B381" s="35"/>
    </row>
    <row r="382">
      <c r="B382" s="35"/>
    </row>
    <row r="383">
      <c r="B383" s="35"/>
    </row>
    <row r="384">
      <c r="B384" s="35"/>
    </row>
    <row r="385">
      <c r="B385" s="35"/>
    </row>
    <row r="386">
      <c r="B386" s="35"/>
    </row>
    <row r="387">
      <c r="B387" s="35"/>
    </row>
    <row r="388">
      <c r="B388" s="35"/>
    </row>
    <row r="389">
      <c r="B389" s="35"/>
    </row>
    <row r="390">
      <c r="B390" s="35"/>
    </row>
    <row r="391">
      <c r="B391" s="35"/>
    </row>
    <row r="392">
      <c r="B392" s="35"/>
    </row>
    <row r="393">
      <c r="B393" s="35"/>
    </row>
    <row r="394">
      <c r="B394" s="35"/>
    </row>
    <row r="395">
      <c r="B395" s="35"/>
    </row>
    <row r="396">
      <c r="B396" s="35"/>
    </row>
    <row r="397">
      <c r="B397" s="35"/>
    </row>
    <row r="398">
      <c r="B398" s="35"/>
    </row>
    <row r="399">
      <c r="B399" s="35"/>
    </row>
    <row r="400">
      <c r="B400" s="35"/>
    </row>
    <row r="401">
      <c r="B401" s="35"/>
    </row>
    <row r="402">
      <c r="B402" s="35"/>
    </row>
    <row r="403">
      <c r="B403" s="35"/>
    </row>
    <row r="404">
      <c r="B404" s="35"/>
    </row>
    <row r="405">
      <c r="B405" s="35"/>
    </row>
    <row r="406">
      <c r="B406" s="35"/>
    </row>
    <row r="407">
      <c r="B407" s="35"/>
    </row>
    <row r="408">
      <c r="B408" s="35"/>
    </row>
    <row r="409">
      <c r="B409" s="35"/>
    </row>
    <row r="410">
      <c r="B410" s="35"/>
    </row>
    <row r="411">
      <c r="B411" s="35"/>
    </row>
    <row r="412">
      <c r="B412" s="35"/>
    </row>
    <row r="413">
      <c r="B413" s="35"/>
    </row>
    <row r="414">
      <c r="B414" s="35"/>
    </row>
    <row r="415">
      <c r="B415" s="35"/>
    </row>
    <row r="416">
      <c r="B416" s="35"/>
    </row>
    <row r="417">
      <c r="B417" s="35"/>
    </row>
    <row r="418">
      <c r="B418" s="35"/>
    </row>
    <row r="419">
      <c r="B419" s="35"/>
    </row>
    <row r="420">
      <c r="B420" s="35"/>
    </row>
    <row r="421">
      <c r="B421" s="35"/>
    </row>
    <row r="422">
      <c r="B422" s="35"/>
    </row>
    <row r="423">
      <c r="B423" s="35"/>
    </row>
    <row r="424">
      <c r="B424" s="35"/>
    </row>
    <row r="425">
      <c r="B425" s="35"/>
    </row>
    <row r="426">
      <c r="B426" s="35"/>
    </row>
    <row r="427">
      <c r="B427" s="35"/>
    </row>
    <row r="428">
      <c r="B428" s="35"/>
    </row>
    <row r="429">
      <c r="B429" s="35"/>
    </row>
    <row r="430">
      <c r="B430" s="35"/>
    </row>
    <row r="431">
      <c r="B431" s="35"/>
    </row>
    <row r="432">
      <c r="B432" s="35"/>
    </row>
    <row r="433">
      <c r="B433" s="35"/>
    </row>
    <row r="434">
      <c r="B434" s="35"/>
    </row>
    <row r="435">
      <c r="B435" s="35"/>
    </row>
    <row r="436">
      <c r="B436" s="35"/>
    </row>
    <row r="437">
      <c r="B437" s="35"/>
    </row>
    <row r="438">
      <c r="B438" s="35"/>
    </row>
    <row r="439">
      <c r="B439" s="35"/>
    </row>
    <row r="440">
      <c r="B440" s="35"/>
    </row>
    <row r="441">
      <c r="B441" s="35"/>
    </row>
    <row r="442">
      <c r="B442" s="35"/>
    </row>
    <row r="443">
      <c r="B443" s="35"/>
    </row>
    <row r="444">
      <c r="B444" s="35"/>
    </row>
    <row r="445">
      <c r="B445" s="35"/>
    </row>
    <row r="446">
      <c r="B446" s="35"/>
    </row>
    <row r="447">
      <c r="B447" s="35"/>
    </row>
    <row r="448">
      <c r="B448" s="35"/>
    </row>
    <row r="449">
      <c r="B449" s="35"/>
    </row>
    <row r="450">
      <c r="B450" s="35"/>
    </row>
    <row r="451">
      <c r="B451" s="35"/>
    </row>
    <row r="452">
      <c r="B452" s="35"/>
    </row>
    <row r="453">
      <c r="B453" s="35"/>
    </row>
    <row r="454">
      <c r="B454" s="35"/>
    </row>
    <row r="455">
      <c r="B455" s="35"/>
    </row>
    <row r="456">
      <c r="B456" s="35"/>
    </row>
    <row r="457">
      <c r="B457" s="35"/>
    </row>
    <row r="458">
      <c r="B458" s="35"/>
    </row>
    <row r="459">
      <c r="B459" s="35"/>
    </row>
    <row r="460">
      <c r="B460" s="35"/>
    </row>
    <row r="461">
      <c r="B461" s="35"/>
    </row>
    <row r="462">
      <c r="B462" s="35"/>
    </row>
    <row r="463">
      <c r="B463" s="35"/>
    </row>
    <row r="464">
      <c r="B464" s="35"/>
    </row>
    <row r="465">
      <c r="B465" s="35"/>
    </row>
    <row r="466">
      <c r="B466" s="35"/>
    </row>
    <row r="467">
      <c r="B467" s="35"/>
    </row>
    <row r="468">
      <c r="B468" s="35"/>
    </row>
    <row r="469">
      <c r="B469" s="35"/>
    </row>
    <row r="470">
      <c r="B470" s="35"/>
    </row>
    <row r="471">
      <c r="B471" s="35"/>
    </row>
    <row r="472">
      <c r="B472" s="35"/>
    </row>
    <row r="473">
      <c r="B473" s="35"/>
    </row>
    <row r="474">
      <c r="B474" s="35"/>
    </row>
    <row r="475">
      <c r="B475" s="35"/>
    </row>
    <row r="476">
      <c r="B476" s="35"/>
    </row>
    <row r="477">
      <c r="B477" s="35"/>
    </row>
    <row r="478">
      <c r="B478" s="35"/>
    </row>
    <row r="479">
      <c r="B479" s="35"/>
    </row>
    <row r="480">
      <c r="B480" s="35"/>
    </row>
    <row r="481">
      <c r="B481" s="35"/>
    </row>
    <row r="482">
      <c r="B482" s="35"/>
    </row>
    <row r="483">
      <c r="B483" s="35"/>
    </row>
    <row r="484">
      <c r="B484" s="35"/>
    </row>
    <row r="485">
      <c r="B485" s="35"/>
    </row>
    <row r="486">
      <c r="B486" s="35"/>
    </row>
    <row r="487">
      <c r="B487" s="35"/>
    </row>
    <row r="488">
      <c r="B488" s="35"/>
    </row>
    <row r="489">
      <c r="B489" s="35"/>
    </row>
    <row r="490">
      <c r="B490" s="35"/>
    </row>
    <row r="491">
      <c r="B491" s="35"/>
    </row>
    <row r="492">
      <c r="B492" s="35"/>
    </row>
    <row r="493">
      <c r="B493" s="35"/>
    </row>
    <row r="494">
      <c r="B494" s="35"/>
    </row>
    <row r="495">
      <c r="B495" s="35"/>
    </row>
    <row r="496">
      <c r="B496" s="35"/>
    </row>
    <row r="497">
      <c r="B497" s="35"/>
    </row>
    <row r="498">
      <c r="B498" s="35"/>
    </row>
    <row r="499">
      <c r="B499" s="35"/>
    </row>
    <row r="500">
      <c r="B500" s="35"/>
    </row>
    <row r="501">
      <c r="B501" s="35"/>
    </row>
    <row r="502">
      <c r="B502" s="35"/>
    </row>
    <row r="503">
      <c r="B503" s="35"/>
    </row>
    <row r="504">
      <c r="B504" s="35"/>
    </row>
    <row r="505">
      <c r="B505" s="35"/>
    </row>
    <row r="506">
      <c r="B506" s="35"/>
    </row>
    <row r="507">
      <c r="B507" s="35"/>
    </row>
    <row r="508">
      <c r="B508" s="35"/>
    </row>
    <row r="509">
      <c r="B509" s="35"/>
    </row>
    <row r="510">
      <c r="B510" s="35"/>
    </row>
    <row r="511">
      <c r="B511" s="35"/>
    </row>
    <row r="512">
      <c r="B512" s="35"/>
    </row>
    <row r="513">
      <c r="B513" s="35"/>
    </row>
    <row r="514">
      <c r="B514" s="35"/>
    </row>
    <row r="515">
      <c r="B515" s="35"/>
    </row>
    <row r="516">
      <c r="B516" s="35"/>
    </row>
    <row r="517">
      <c r="B517" s="35"/>
    </row>
    <row r="518">
      <c r="B518" s="35"/>
    </row>
    <row r="519">
      <c r="B519" s="35"/>
    </row>
    <row r="520">
      <c r="B520" s="35"/>
    </row>
    <row r="521">
      <c r="B521" s="35"/>
    </row>
    <row r="522">
      <c r="B522" s="35"/>
    </row>
    <row r="523">
      <c r="B523" s="35"/>
    </row>
    <row r="524">
      <c r="B524" s="35"/>
    </row>
    <row r="525">
      <c r="B525" s="35"/>
    </row>
    <row r="526">
      <c r="B526" s="35"/>
    </row>
    <row r="527">
      <c r="B527" s="35"/>
    </row>
    <row r="528">
      <c r="B528" s="35"/>
    </row>
    <row r="529">
      <c r="B529" s="35"/>
    </row>
    <row r="530">
      <c r="B530" s="35"/>
    </row>
    <row r="531">
      <c r="B531" s="35"/>
    </row>
    <row r="532">
      <c r="B532" s="35"/>
    </row>
    <row r="533">
      <c r="B533" s="35"/>
    </row>
    <row r="534">
      <c r="B534" s="35"/>
    </row>
    <row r="535">
      <c r="B535" s="35"/>
    </row>
    <row r="536">
      <c r="B536" s="35"/>
    </row>
    <row r="537">
      <c r="B537" s="35"/>
    </row>
    <row r="538">
      <c r="B538" s="35"/>
    </row>
    <row r="539">
      <c r="B539" s="35"/>
    </row>
    <row r="540">
      <c r="B540" s="35"/>
    </row>
    <row r="541">
      <c r="B541" s="35"/>
    </row>
    <row r="542">
      <c r="B542" s="35"/>
    </row>
    <row r="543">
      <c r="B543" s="35"/>
    </row>
    <row r="544">
      <c r="B544" s="35"/>
    </row>
    <row r="545">
      <c r="B545" s="35"/>
    </row>
    <row r="546">
      <c r="B546" s="35"/>
    </row>
    <row r="547">
      <c r="B547" s="35"/>
    </row>
    <row r="548">
      <c r="B548" s="35"/>
    </row>
    <row r="549">
      <c r="B549" s="35"/>
    </row>
    <row r="550">
      <c r="B550" s="35"/>
    </row>
    <row r="551">
      <c r="B551" s="35"/>
    </row>
    <row r="552">
      <c r="B552" s="35"/>
    </row>
    <row r="553">
      <c r="B553" s="35"/>
    </row>
    <row r="554">
      <c r="B554" s="35"/>
    </row>
    <row r="555">
      <c r="B555" s="35"/>
    </row>
    <row r="556">
      <c r="B556" s="35"/>
    </row>
    <row r="557">
      <c r="B557" s="35"/>
    </row>
    <row r="558">
      <c r="B558" s="35"/>
    </row>
    <row r="559">
      <c r="B559" s="35"/>
    </row>
    <row r="560">
      <c r="B560" s="35"/>
    </row>
    <row r="561">
      <c r="B561" s="35"/>
    </row>
    <row r="562">
      <c r="B562" s="35"/>
    </row>
    <row r="563">
      <c r="B563" s="35"/>
    </row>
    <row r="564">
      <c r="B564" s="35"/>
    </row>
    <row r="565">
      <c r="B565" s="35"/>
    </row>
    <row r="566">
      <c r="B566" s="35"/>
    </row>
    <row r="567">
      <c r="B567" s="35"/>
    </row>
    <row r="568">
      <c r="B568" s="35"/>
    </row>
    <row r="569">
      <c r="B569" s="35"/>
    </row>
    <row r="570">
      <c r="B570" s="35"/>
    </row>
    <row r="571">
      <c r="B571" s="35"/>
    </row>
    <row r="572">
      <c r="B572" s="35"/>
    </row>
    <row r="573">
      <c r="B573" s="35"/>
    </row>
    <row r="574">
      <c r="B574" s="35"/>
    </row>
    <row r="575">
      <c r="B575" s="35"/>
    </row>
    <row r="576">
      <c r="B576" s="35"/>
    </row>
    <row r="577">
      <c r="B577" s="35"/>
    </row>
    <row r="578">
      <c r="B578" s="35"/>
    </row>
    <row r="579">
      <c r="B579" s="35"/>
    </row>
    <row r="580">
      <c r="B580" s="35"/>
    </row>
    <row r="581">
      <c r="B581" s="35"/>
    </row>
    <row r="582">
      <c r="B582" s="35"/>
    </row>
    <row r="583">
      <c r="B583" s="35"/>
    </row>
    <row r="584">
      <c r="B584" s="35"/>
    </row>
    <row r="585">
      <c r="B585" s="35"/>
    </row>
    <row r="586">
      <c r="B586" s="35"/>
    </row>
    <row r="587">
      <c r="B587" s="35"/>
    </row>
    <row r="588">
      <c r="B588" s="35"/>
    </row>
    <row r="589">
      <c r="B589" s="35"/>
    </row>
    <row r="590">
      <c r="B590" s="35"/>
    </row>
    <row r="591">
      <c r="B591" s="35"/>
    </row>
    <row r="592">
      <c r="B592" s="35"/>
    </row>
    <row r="593">
      <c r="B593" s="35"/>
    </row>
    <row r="594">
      <c r="B594" s="35"/>
    </row>
    <row r="595">
      <c r="B595" s="35"/>
    </row>
    <row r="596">
      <c r="B596" s="35"/>
    </row>
    <row r="597">
      <c r="B597" s="35"/>
    </row>
    <row r="598">
      <c r="B598" s="35"/>
    </row>
    <row r="599">
      <c r="B599" s="35"/>
    </row>
    <row r="600">
      <c r="B600" s="35"/>
    </row>
    <row r="601">
      <c r="B601" s="35"/>
    </row>
    <row r="602">
      <c r="B602" s="35"/>
    </row>
    <row r="603">
      <c r="B603" s="35"/>
    </row>
    <row r="604">
      <c r="B604" s="35"/>
    </row>
    <row r="605">
      <c r="B605" s="35"/>
    </row>
    <row r="606">
      <c r="B606" s="35"/>
    </row>
    <row r="607">
      <c r="B607" s="35"/>
    </row>
    <row r="608">
      <c r="B608" s="35"/>
    </row>
    <row r="609">
      <c r="B609" s="35"/>
    </row>
    <row r="610">
      <c r="B610" s="35"/>
    </row>
    <row r="611">
      <c r="B611" s="35"/>
    </row>
    <row r="612">
      <c r="B612" s="35"/>
    </row>
    <row r="613">
      <c r="B613" s="35"/>
    </row>
    <row r="614">
      <c r="B614" s="35"/>
    </row>
    <row r="615">
      <c r="B615" s="35"/>
    </row>
    <row r="616">
      <c r="B616" s="35"/>
    </row>
    <row r="617">
      <c r="B617" s="35"/>
    </row>
    <row r="618">
      <c r="B618" s="35"/>
    </row>
    <row r="619">
      <c r="B619" s="35"/>
    </row>
    <row r="620">
      <c r="B620" s="35"/>
    </row>
    <row r="621">
      <c r="B621" s="35"/>
    </row>
    <row r="622">
      <c r="B622" s="35"/>
    </row>
    <row r="623">
      <c r="B623" s="35"/>
    </row>
    <row r="624">
      <c r="B624" s="35"/>
    </row>
    <row r="625">
      <c r="B625" s="35"/>
    </row>
    <row r="626">
      <c r="B626" s="35"/>
    </row>
    <row r="627">
      <c r="B627" s="35"/>
    </row>
    <row r="628">
      <c r="B628" s="35"/>
    </row>
    <row r="629">
      <c r="B629" s="35"/>
    </row>
    <row r="630">
      <c r="B630" s="35"/>
    </row>
    <row r="631">
      <c r="B631" s="35"/>
    </row>
    <row r="632">
      <c r="B632" s="35"/>
    </row>
    <row r="633">
      <c r="B633" s="35"/>
    </row>
    <row r="634">
      <c r="B634" s="35"/>
    </row>
    <row r="635">
      <c r="B635" s="35"/>
    </row>
    <row r="636">
      <c r="B636" s="35"/>
    </row>
    <row r="637">
      <c r="B637" s="35"/>
    </row>
    <row r="638">
      <c r="B638" s="35"/>
    </row>
    <row r="639">
      <c r="B639" s="35"/>
    </row>
    <row r="640">
      <c r="B640" s="35"/>
    </row>
    <row r="641">
      <c r="B641" s="35"/>
    </row>
    <row r="642">
      <c r="B642" s="35"/>
    </row>
    <row r="643">
      <c r="B643" s="35"/>
    </row>
    <row r="644">
      <c r="B644" s="35"/>
    </row>
    <row r="645">
      <c r="B645" s="35"/>
    </row>
    <row r="646">
      <c r="B646" s="35"/>
    </row>
    <row r="647">
      <c r="B647" s="35"/>
    </row>
    <row r="648">
      <c r="B648" s="35"/>
    </row>
    <row r="649">
      <c r="B649" s="35"/>
    </row>
    <row r="650">
      <c r="B650" s="35"/>
    </row>
    <row r="651">
      <c r="B651" s="35"/>
    </row>
    <row r="652">
      <c r="B652" s="35"/>
    </row>
    <row r="653">
      <c r="B653" s="35"/>
    </row>
    <row r="654">
      <c r="B654" s="35"/>
    </row>
    <row r="655">
      <c r="B655" s="35"/>
    </row>
    <row r="656">
      <c r="B656" s="35"/>
    </row>
    <row r="657">
      <c r="B657" s="35"/>
    </row>
    <row r="658">
      <c r="B658" s="35"/>
    </row>
    <row r="659">
      <c r="B659" s="35"/>
    </row>
    <row r="660">
      <c r="B660" s="35"/>
    </row>
    <row r="661">
      <c r="B661" s="35"/>
    </row>
    <row r="662">
      <c r="B662" s="35"/>
    </row>
    <row r="663">
      <c r="B663" s="35"/>
    </row>
    <row r="664">
      <c r="B664" s="35"/>
    </row>
    <row r="665">
      <c r="B665" s="35"/>
    </row>
    <row r="666">
      <c r="B666" s="35"/>
    </row>
    <row r="667">
      <c r="B667" s="35"/>
    </row>
    <row r="668">
      <c r="B668" s="35"/>
    </row>
    <row r="669">
      <c r="B669" s="35"/>
    </row>
    <row r="670">
      <c r="B670" s="35"/>
    </row>
    <row r="671">
      <c r="B671" s="35"/>
    </row>
    <row r="672">
      <c r="B672" s="35"/>
    </row>
    <row r="673">
      <c r="B673" s="35"/>
    </row>
    <row r="674">
      <c r="B674" s="35"/>
    </row>
    <row r="675">
      <c r="B675" s="35"/>
    </row>
    <row r="676">
      <c r="B676" s="35"/>
    </row>
    <row r="677">
      <c r="B677" s="35"/>
    </row>
    <row r="678">
      <c r="B678" s="35"/>
    </row>
    <row r="679">
      <c r="B679" s="35"/>
    </row>
    <row r="680">
      <c r="B680" s="35"/>
    </row>
    <row r="681">
      <c r="B681" s="35"/>
    </row>
    <row r="682">
      <c r="B682" s="35"/>
    </row>
    <row r="683">
      <c r="B683" s="35"/>
    </row>
    <row r="684">
      <c r="B684" s="35"/>
    </row>
    <row r="685">
      <c r="B685" s="35"/>
    </row>
    <row r="686">
      <c r="B686" s="35"/>
    </row>
    <row r="687">
      <c r="B687" s="35"/>
    </row>
    <row r="688">
      <c r="B688" s="35"/>
    </row>
    <row r="689">
      <c r="B689" s="35"/>
    </row>
    <row r="690">
      <c r="B690" s="35"/>
    </row>
    <row r="691">
      <c r="B691" s="35"/>
    </row>
    <row r="692">
      <c r="B692" s="35"/>
    </row>
    <row r="693">
      <c r="B693" s="35"/>
    </row>
    <row r="694">
      <c r="B694" s="35"/>
    </row>
    <row r="695">
      <c r="B695" s="35"/>
    </row>
    <row r="696">
      <c r="B696" s="35"/>
    </row>
    <row r="697">
      <c r="B697" s="35"/>
    </row>
    <row r="698">
      <c r="B698" s="35"/>
    </row>
    <row r="699">
      <c r="B699" s="35"/>
    </row>
    <row r="700">
      <c r="B700" s="35"/>
    </row>
    <row r="701">
      <c r="B701" s="35"/>
    </row>
    <row r="702">
      <c r="B702" s="35"/>
    </row>
    <row r="703">
      <c r="B703" s="35"/>
    </row>
    <row r="704">
      <c r="B704" s="35"/>
    </row>
    <row r="705">
      <c r="B705" s="35"/>
    </row>
    <row r="706">
      <c r="B706" s="35"/>
    </row>
    <row r="707">
      <c r="B707" s="35"/>
    </row>
    <row r="708">
      <c r="B708" s="35"/>
    </row>
    <row r="709">
      <c r="B709" s="35"/>
    </row>
    <row r="710">
      <c r="B710" s="35"/>
    </row>
    <row r="711">
      <c r="B711" s="35"/>
    </row>
    <row r="712">
      <c r="B712" s="35"/>
    </row>
    <row r="713">
      <c r="B713" s="35"/>
    </row>
    <row r="714">
      <c r="B714" s="35"/>
    </row>
    <row r="715">
      <c r="B715" s="35"/>
    </row>
    <row r="716">
      <c r="B716" s="35"/>
    </row>
    <row r="717">
      <c r="B717" s="35"/>
    </row>
    <row r="718">
      <c r="B718" s="35"/>
    </row>
    <row r="719">
      <c r="B719" s="35"/>
    </row>
    <row r="720">
      <c r="B720" s="35"/>
    </row>
    <row r="721">
      <c r="B721" s="35"/>
    </row>
    <row r="722">
      <c r="B722" s="35"/>
    </row>
    <row r="723">
      <c r="B723" s="35"/>
    </row>
    <row r="724">
      <c r="B724" s="35"/>
    </row>
    <row r="725">
      <c r="B725" s="35"/>
    </row>
    <row r="726">
      <c r="B726" s="35"/>
    </row>
    <row r="727">
      <c r="B727" s="35"/>
    </row>
    <row r="728">
      <c r="B728" s="35"/>
    </row>
    <row r="729">
      <c r="B729" s="35"/>
    </row>
    <row r="730">
      <c r="B730" s="35"/>
    </row>
    <row r="731">
      <c r="B731" s="35"/>
    </row>
    <row r="732">
      <c r="B732" s="35"/>
    </row>
    <row r="733">
      <c r="B733" s="35"/>
    </row>
    <row r="734">
      <c r="B734" s="35"/>
    </row>
    <row r="735">
      <c r="B735" s="35"/>
    </row>
    <row r="736">
      <c r="B736" s="35"/>
    </row>
    <row r="737">
      <c r="B737" s="35"/>
    </row>
    <row r="738">
      <c r="B738" s="35"/>
    </row>
    <row r="739">
      <c r="B739" s="35"/>
    </row>
    <row r="740">
      <c r="B740" s="35"/>
    </row>
    <row r="741">
      <c r="B741" s="35"/>
    </row>
    <row r="742">
      <c r="B742" s="35"/>
    </row>
    <row r="743">
      <c r="B743" s="35"/>
    </row>
    <row r="744">
      <c r="B744" s="35"/>
    </row>
    <row r="745">
      <c r="B745" s="35"/>
    </row>
    <row r="746">
      <c r="B746" s="35"/>
    </row>
    <row r="747">
      <c r="B747" s="35"/>
    </row>
    <row r="748">
      <c r="B748" s="35"/>
    </row>
    <row r="749">
      <c r="B749" s="35"/>
    </row>
    <row r="750">
      <c r="B750" s="35"/>
    </row>
    <row r="751">
      <c r="B751" s="35"/>
    </row>
    <row r="752">
      <c r="B752" s="35"/>
    </row>
    <row r="753">
      <c r="B753" s="35"/>
    </row>
    <row r="754">
      <c r="B754" s="35"/>
    </row>
    <row r="755">
      <c r="B755" s="35"/>
    </row>
    <row r="756">
      <c r="B756" s="35"/>
    </row>
    <row r="757">
      <c r="B757" s="35"/>
    </row>
    <row r="758">
      <c r="B758" s="35"/>
    </row>
    <row r="759">
      <c r="B759" s="35"/>
    </row>
    <row r="760">
      <c r="B760" s="35"/>
    </row>
    <row r="761">
      <c r="B761" s="35"/>
    </row>
    <row r="762">
      <c r="B762" s="35"/>
    </row>
    <row r="763">
      <c r="B763" s="35"/>
    </row>
    <row r="764">
      <c r="B764" s="35"/>
    </row>
    <row r="765">
      <c r="B765" s="35"/>
    </row>
    <row r="766">
      <c r="B766" s="35"/>
    </row>
    <row r="767">
      <c r="B767" s="35"/>
    </row>
    <row r="768">
      <c r="B768" s="35"/>
    </row>
    <row r="769">
      <c r="B769" s="35"/>
    </row>
    <row r="770">
      <c r="B770" s="35"/>
    </row>
    <row r="771">
      <c r="B771" s="35"/>
    </row>
    <row r="772">
      <c r="B772" s="35"/>
    </row>
    <row r="773">
      <c r="B773" s="35"/>
    </row>
    <row r="774">
      <c r="B774" s="35"/>
    </row>
    <row r="775">
      <c r="B775" s="35"/>
    </row>
    <row r="776">
      <c r="B776" s="35"/>
    </row>
    <row r="777">
      <c r="B777" s="35"/>
    </row>
    <row r="778">
      <c r="B778" s="35"/>
    </row>
    <row r="779">
      <c r="B779" s="35"/>
    </row>
    <row r="780">
      <c r="B780" s="35"/>
    </row>
    <row r="781">
      <c r="B781" s="35"/>
    </row>
    <row r="782">
      <c r="B782" s="35"/>
    </row>
    <row r="783">
      <c r="B783" s="35"/>
    </row>
    <row r="784">
      <c r="B784" s="35"/>
    </row>
    <row r="785">
      <c r="B785" s="35"/>
    </row>
    <row r="786">
      <c r="B786" s="35"/>
    </row>
    <row r="787">
      <c r="B787" s="35"/>
    </row>
    <row r="788">
      <c r="B788" s="35"/>
    </row>
    <row r="789">
      <c r="B789" s="35"/>
    </row>
    <row r="790">
      <c r="B790" s="35"/>
    </row>
    <row r="791">
      <c r="B791" s="35"/>
    </row>
    <row r="792">
      <c r="B792" s="35"/>
    </row>
    <row r="793">
      <c r="B793" s="35"/>
    </row>
    <row r="794">
      <c r="B794" s="35"/>
    </row>
    <row r="795">
      <c r="B795" s="35"/>
    </row>
    <row r="796">
      <c r="B796" s="35"/>
    </row>
    <row r="797">
      <c r="B797" s="35"/>
    </row>
    <row r="798">
      <c r="B798" s="35"/>
    </row>
    <row r="799">
      <c r="B799" s="35"/>
    </row>
    <row r="800">
      <c r="B800" s="35"/>
    </row>
    <row r="801">
      <c r="B801" s="35"/>
    </row>
    <row r="802">
      <c r="B802" s="35"/>
    </row>
    <row r="803">
      <c r="B803" s="35"/>
    </row>
    <row r="804">
      <c r="B804" s="35"/>
    </row>
    <row r="805">
      <c r="B805" s="35"/>
    </row>
    <row r="806">
      <c r="B806" s="35"/>
    </row>
    <row r="807">
      <c r="B807" s="35"/>
    </row>
    <row r="808">
      <c r="B808" s="35"/>
    </row>
    <row r="809">
      <c r="B809" s="35"/>
    </row>
    <row r="810">
      <c r="B810" s="35"/>
    </row>
    <row r="811">
      <c r="B811" s="35"/>
    </row>
    <row r="812">
      <c r="B812" s="35"/>
    </row>
    <row r="813">
      <c r="B813" s="35"/>
    </row>
    <row r="814">
      <c r="B814" s="35"/>
    </row>
    <row r="815">
      <c r="B815" s="35"/>
    </row>
    <row r="816">
      <c r="B816" s="35"/>
    </row>
    <row r="817">
      <c r="B817" s="35"/>
    </row>
    <row r="818">
      <c r="B818" s="35"/>
    </row>
    <row r="819">
      <c r="B819" s="35"/>
    </row>
    <row r="820">
      <c r="B820" s="35"/>
    </row>
    <row r="821">
      <c r="B821" s="35"/>
    </row>
    <row r="822">
      <c r="B822" s="35"/>
    </row>
    <row r="823">
      <c r="B823" s="35"/>
    </row>
    <row r="824">
      <c r="B824" s="35"/>
    </row>
    <row r="825">
      <c r="B825" s="35"/>
    </row>
    <row r="826">
      <c r="B826" s="35"/>
    </row>
    <row r="827">
      <c r="B827" s="35"/>
    </row>
    <row r="828">
      <c r="B828" s="35"/>
    </row>
    <row r="829">
      <c r="B829" s="35"/>
    </row>
    <row r="830">
      <c r="B830" s="35"/>
    </row>
    <row r="831">
      <c r="B831" s="35"/>
    </row>
    <row r="832">
      <c r="B832" s="35"/>
    </row>
    <row r="833">
      <c r="B833" s="35"/>
    </row>
    <row r="834">
      <c r="B834" s="35"/>
    </row>
    <row r="835">
      <c r="B835" s="35"/>
    </row>
    <row r="836">
      <c r="B836" s="35"/>
    </row>
    <row r="837">
      <c r="B837" s="35"/>
    </row>
    <row r="838">
      <c r="B838" s="35"/>
    </row>
    <row r="839">
      <c r="B839" s="35"/>
    </row>
    <row r="840">
      <c r="B840" s="35"/>
    </row>
    <row r="841">
      <c r="B841" s="35"/>
    </row>
    <row r="842">
      <c r="B842" s="35"/>
    </row>
    <row r="843">
      <c r="B843" s="35"/>
    </row>
    <row r="844">
      <c r="B844" s="35"/>
    </row>
    <row r="845">
      <c r="B845" s="35"/>
    </row>
    <row r="846">
      <c r="B846" s="35"/>
    </row>
    <row r="847">
      <c r="B847" s="35"/>
    </row>
    <row r="848">
      <c r="B848" s="35"/>
    </row>
    <row r="849">
      <c r="B849" s="35"/>
    </row>
    <row r="850">
      <c r="B850" s="35"/>
    </row>
    <row r="851">
      <c r="B851" s="35"/>
    </row>
    <row r="852">
      <c r="B852" s="35"/>
    </row>
    <row r="853">
      <c r="B853" s="35"/>
    </row>
    <row r="854">
      <c r="B854" s="35"/>
    </row>
    <row r="855">
      <c r="B855" s="35"/>
    </row>
    <row r="856">
      <c r="B856" s="35"/>
    </row>
    <row r="857">
      <c r="B857" s="35"/>
    </row>
    <row r="858">
      <c r="B858" s="35"/>
    </row>
    <row r="859">
      <c r="B859" s="35"/>
    </row>
    <row r="860">
      <c r="B860" s="35"/>
    </row>
    <row r="861">
      <c r="B861" s="35"/>
    </row>
    <row r="862">
      <c r="B862" s="35"/>
    </row>
    <row r="863">
      <c r="B863" s="35"/>
    </row>
    <row r="864">
      <c r="B864" s="35"/>
    </row>
    <row r="865">
      <c r="B865" s="35"/>
    </row>
    <row r="866">
      <c r="B866" s="35"/>
    </row>
    <row r="867">
      <c r="B867" s="35"/>
    </row>
    <row r="868">
      <c r="B868" s="35"/>
    </row>
    <row r="869">
      <c r="B869" s="35"/>
    </row>
    <row r="870">
      <c r="B870" s="35"/>
    </row>
    <row r="871">
      <c r="B871" s="35"/>
    </row>
    <row r="872">
      <c r="B872" s="35"/>
    </row>
    <row r="873">
      <c r="B873" s="35"/>
    </row>
    <row r="874">
      <c r="B874" s="35"/>
    </row>
    <row r="875">
      <c r="B875" s="35"/>
    </row>
    <row r="876">
      <c r="B876" s="35"/>
    </row>
    <row r="877">
      <c r="B877" s="35"/>
    </row>
    <row r="878">
      <c r="B878" s="35"/>
    </row>
    <row r="879">
      <c r="B879" s="35"/>
    </row>
    <row r="880">
      <c r="B880" s="35"/>
    </row>
    <row r="881">
      <c r="B881" s="35"/>
    </row>
    <row r="882">
      <c r="B882" s="35"/>
    </row>
    <row r="883">
      <c r="B883" s="35"/>
    </row>
    <row r="884">
      <c r="B884" s="35"/>
    </row>
    <row r="885">
      <c r="B885" s="35"/>
    </row>
    <row r="886">
      <c r="B886" s="35"/>
    </row>
    <row r="887">
      <c r="B887" s="35"/>
    </row>
    <row r="888">
      <c r="B888" s="35"/>
    </row>
    <row r="889">
      <c r="B889" s="35"/>
    </row>
    <row r="890">
      <c r="B890" s="35"/>
    </row>
    <row r="891">
      <c r="B891" s="35"/>
    </row>
    <row r="892">
      <c r="B892" s="35"/>
    </row>
    <row r="893">
      <c r="B893" s="35"/>
    </row>
    <row r="894">
      <c r="B894" s="35"/>
    </row>
    <row r="895">
      <c r="B895" s="35"/>
    </row>
    <row r="896">
      <c r="B896" s="35"/>
    </row>
    <row r="897">
      <c r="B897" s="35"/>
    </row>
    <row r="898">
      <c r="B898" s="35"/>
    </row>
    <row r="899">
      <c r="B899" s="35"/>
    </row>
    <row r="900">
      <c r="B900" s="35"/>
    </row>
    <row r="901">
      <c r="B901" s="35"/>
    </row>
    <row r="902">
      <c r="B902" s="35"/>
    </row>
    <row r="903">
      <c r="B903" s="35"/>
    </row>
    <row r="904">
      <c r="B904" s="35"/>
    </row>
    <row r="905">
      <c r="B905" s="35"/>
    </row>
    <row r="906">
      <c r="B906" s="35"/>
    </row>
    <row r="907">
      <c r="B907" s="35"/>
    </row>
    <row r="908">
      <c r="B908" s="35"/>
    </row>
    <row r="909">
      <c r="B909" s="35"/>
    </row>
    <row r="910">
      <c r="B910" s="35"/>
    </row>
    <row r="911">
      <c r="B911" s="35"/>
    </row>
    <row r="912">
      <c r="B912" s="35"/>
    </row>
    <row r="913">
      <c r="B913" s="35"/>
    </row>
    <row r="914">
      <c r="B914" s="35"/>
    </row>
    <row r="915">
      <c r="B915" s="35"/>
    </row>
    <row r="916">
      <c r="B916" s="35"/>
    </row>
    <row r="917">
      <c r="B917" s="35"/>
    </row>
    <row r="918">
      <c r="B918" s="35"/>
    </row>
    <row r="919">
      <c r="B919" s="35"/>
    </row>
    <row r="920">
      <c r="B920" s="35"/>
    </row>
    <row r="921">
      <c r="B921" s="35"/>
    </row>
    <row r="922">
      <c r="B922" s="35"/>
    </row>
    <row r="923">
      <c r="B923" s="35"/>
    </row>
    <row r="924">
      <c r="B924" s="35"/>
    </row>
    <row r="925">
      <c r="B925" s="35"/>
    </row>
    <row r="926">
      <c r="B926" s="35"/>
    </row>
    <row r="927">
      <c r="B927" s="35"/>
    </row>
    <row r="928">
      <c r="B928" s="35"/>
    </row>
    <row r="929">
      <c r="B929" s="35"/>
    </row>
    <row r="930">
      <c r="B930" s="35"/>
    </row>
    <row r="931">
      <c r="B931" s="35"/>
    </row>
    <row r="932">
      <c r="B932" s="35"/>
    </row>
    <row r="933">
      <c r="B933" s="35"/>
    </row>
    <row r="934">
      <c r="B934" s="35"/>
    </row>
    <row r="935">
      <c r="B935" s="35"/>
    </row>
    <row r="936">
      <c r="B936" s="35"/>
    </row>
    <row r="937">
      <c r="B937" s="35"/>
    </row>
    <row r="938">
      <c r="B938" s="35"/>
    </row>
    <row r="939">
      <c r="B939" s="35"/>
    </row>
    <row r="940">
      <c r="B940" s="35"/>
    </row>
    <row r="941">
      <c r="B941" s="35"/>
    </row>
    <row r="942">
      <c r="B942" s="35"/>
    </row>
    <row r="943">
      <c r="B943" s="35"/>
    </row>
    <row r="944">
      <c r="B944" s="35"/>
    </row>
    <row r="945">
      <c r="B945" s="35"/>
    </row>
    <row r="946">
      <c r="B946" s="35"/>
    </row>
    <row r="947">
      <c r="B947" s="35"/>
    </row>
    <row r="948">
      <c r="B948" s="35"/>
    </row>
    <row r="949">
      <c r="B949" s="35"/>
    </row>
    <row r="950">
      <c r="B950" s="35"/>
    </row>
    <row r="951">
      <c r="B951" s="35"/>
    </row>
    <row r="952">
      <c r="B952" s="35"/>
    </row>
    <row r="953">
      <c r="B953" s="35"/>
    </row>
    <row r="954">
      <c r="B954" s="35"/>
    </row>
    <row r="955">
      <c r="B955" s="35"/>
    </row>
    <row r="956">
      <c r="B956" s="35"/>
    </row>
    <row r="957">
      <c r="B957" s="35"/>
    </row>
    <row r="958">
      <c r="B958" s="35"/>
    </row>
    <row r="959">
      <c r="B959" s="35"/>
    </row>
    <row r="960">
      <c r="B960" s="35"/>
    </row>
    <row r="961">
      <c r="B961" s="35"/>
    </row>
    <row r="962">
      <c r="B962" s="35"/>
    </row>
    <row r="963">
      <c r="B963" s="35"/>
    </row>
    <row r="964">
      <c r="B964" s="35"/>
    </row>
    <row r="965">
      <c r="B965" s="35"/>
    </row>
    <row r="966">
      <c r="B966" s="35"/>
    </row>
    <row r="967">
      <c r="B967" s="35"/>
    </row>
    <row r="968">
      <c r="B968" s="35"/>
    </row>
    <row r="969">
      <c r="B969" s="35"/>
    </row>
    <row r="970">
      <c r="B970" s="35"/>
    </row>
    <row r="971">
      <c r="B971" s="35"/>
    </row>
    <row r="972">
      <c r="B972" s="35"/>
    </row>
    <row r="973">
      <c r="B973" s="35"/>
    </row>
    <row r="974">
      <c r="B974" s="35"/>
    </row>
    <row r="975">
      <c r="B975" s="35"/>
    </row>
    <row r="976">
      <c r="B976" s="35"/>
    </row>
    <row r="977">
      <c r="B977" s="35"/>
    </row>
    <row r="978">
      <c r="B978" s="35"/>
    </row>
    <row r="979">
      <c r="B979" s="35"/>
    </row>
    <row r="980">
      <c r="B980" s="35"/>
    </row>
    <row r="981">
      <c r="B981" s="35"/>
    </row>
    <row r="982">
      <c r="B982" s="35"/>
    </row>
    <row r="983">
      <c r="B983" s="35"/>
    </row>
    <row r="984">
      <c r="B984" s="35"/>
    </row>
    <row r="985">
      <c r="B985" s="35"/>
    </row>
    <row r="986">
      <c r="B986" s="35"/>
    </row>
    <row r="987">
      <c r="B987" s="35"/>
    </row>
    <row r="988">
      <c r="B988" s="35"/>
    </row>
    <row r="989">
      <c r="B989" s="35"/>
    </row>
    <row r="990">
      <c r="B990" s="35"/>
    </row>
    <row r="991">
      <c r="B991" s="35"/>
    </row>
    <row r="992">
      <c r="B992" s="35"/>
    </row>
    <row r="993">
      <c r="B993" s="35"/>
    </row>
    <row r="994">
      <c r="B994" s="35"/>
    </row>
    <row r="995">
      <c r="B995" s="35"/>
    </row>
    <row r="996">
      <c r="B996" s="35"/>
    </row>
    <row r="997">
      <c r="B997" s="35"/>
    </row>
    <row r="998">
      <c r="B998" s="35"/>
    </row>
  </sheetData>
  <customSheetViews>
    <customSheetView guid="{FA10670F-0DFC-4531-AC43-E55B5968D619}" filter="1" showAutoFilter="1">
      <autoFilter ref="$I$17"/>
    </customSheetView>
  </customSheetViews>
  <mergeCells count="6">
    <mergeCell ref="A5:A6"/>
    <mergeCell ref="B5:B6"/>
    <mergeCell ref="C5:C6"/>
    <mergeCell ref="E5:E6"/>
    <mergeCell ref="H5:H6"/>
    <mergeCell ref="G5:G6"/>
  </mergeCells>
  <conditionalFormatting sqref="C3:E11 G3:H11">
    <cfRule type="cellIs" dxfId="0" priority="1" operator="equal">
      <formula>"Fail"</formula>
    </cfRule>
  </conditionalFormatting>
  <conditionalFormatting sqref="C3:E11 G3:H11">
    <cfRule type="cellIs" dxfId="4" priority="2" operator="equal">
      <formula>"Pass"</formula>
    </cfRule>
  </conditionalFormatting>
  <conditionalFormatting sqref="C3:E11 G3:H11">
    <cfRule type="cellIs" dxfId="5" priority="3" operator="equal">
      <formula>"None"</formula>
    </cfRule>
  </conditionalFormatting>
  <dataValidations>
    <dataValidation type="list" allowBlank="1" sqref="C3:C5 E3:E5 G3:G5 C7:C11 E7:E11 G7:G11">
      <formula1>"Fail,Pass,None"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14"/>
    <col customWidth="1" min="2" max="2" width="38.0"/>
    <col customWidth="1" min="3" max="3" width="12.14"/>
    <col customWidth="1" min="4" max="4" width="40.71"/>
    <col customWidth="1" min="5" max="5" width="12.14"/>
    <col customWidth="1" min="6" max="6" width="41.29"/>
    <col customWidth="1" min="7" max="7" width="12.14"/>
    <col customWidth="1" min="8" max="8" width="41.29"/>
  </cols>
  <sheetData>
    <row r="1" ht="15.75" customHeight="1">
      <c r="A1" s="36" t="s">
        <v>0</v>
      </c>
      <c r="B1" s="15" t="s">
        <v>1</v>
      </c>
      <c r="C1" s="15" t="s">
        <v>29</v>
      </c>
      <c r="D1" s="15" t="s">
        <v>3</v>
      </c>
      <c r="E1" s="15" t="s">
        <v>2</v>
      </c>
      <c r="F1" s="15" t="s">
        <v>3</v>
      </c>
      <c r="G1" s="15" t="s">
        <v>4</v>
      </c>
      <c r="H1" s="15" t="s">
        <v>3</v>
      </c>
      <c r="I1" s="2"/>
      <c r="J1" s="2"/>
      <c r="K1" s="16"/>
      <c r="L1" s="16"/>
      <c r="M1" s="16"/>
      <c r="N1" s="2"/>
      <c r="O1" s="2"/>
      <c r="P1" s="2"/>
      <c r="Q1" s="2"/>
    </row>
    <row r="2" ht="15.75" customHeight="1">
      <c r="A2" s="17"/>
      <c r="B2" s="17"/>
      <c r="C2" s="17" t="s">
        <v>30</v>
      </c>
      <c r="D2" s="17"/>
      <c r="E2" s="17"/>
      <c r="F2" s="17"/>
      <c r="G2" s="17"/>
      <c r="H2" s="17"/>
      <c r="I2" s="2"/>
      <c r="J2" s="2"/>
      <c r="K2" s="16"/>
      <c r="L2" s="16"/>
      <c r="M2" s="16"/>
      <c r="N2" s="2"/>
      <c r="O2" s="2"/>
      <c r="P2" s="2"/>
      <c r="Q2" s="2"/>
    </row>
    <row r="3">
      <c r="A3" s="18" t="s">
        <v>8</v>
      </c>
      <c r="B3" s="18" t="s">
        <v>9</v>
      </c>
      <c r="C3" s="19" t="s">
        <v>10</v>
      </c>
      <c r="D3" s="21"/>
      <c r="E3" s="19" t="s">
        <v>11</v>
      </c>
      <c r="F3" s="21"/>
      <c r="G3" s="19" t="s">
        <v>10</v>
      </c>
      <c r="H3" s="18"/>
      <c r="I3" s="2"/>
      <c r="J3" s="2"/>
      <c r="K3" s="2"/>
      <c r="L3" s="2"/>
      <c r="M3" s="2"/>
      <c r="N3" s="2"/>
      <c r="O3" s="2"/>
      <c r="P3" s="2"/>
      <c r="Q3" s="2"/>
    </row>
    <row r="4" ht="16.5" customHeight="1">
      <c r="A4" s="18" t="s">
        <v>12</v>
      </c>
      <c r="B4" s="18" t="s">
        <v>13</v>
      </c>
      <c r="C4" s="19" t="s">
        <v>11</v>
      </c>
      <c r="D4" s="21"/>
      <c r="E4" s="19" t="s">
        <v>11</v>
      </c>
      <c r="F4" s="21"/>
      <c r="G4" s="19" t="s">
        <v>10</v>
      </c>
      <c r="H4" s="18"/>
      <c r="I4" s="2"/>
      <c r="J4" s="2"/>
      <c r="K4" s="2"/>
      <c r="L4" s="2"/>
      <c r="M4" s="2"/>
      <c r="N4" s="2"/>
      <c r="O4" s="2"/>
      <c r="P4" s="2"/>
      <c r="Q4" s="2"/>
    </row>
    <row r="5">
      <c r="A5" s="20" t="s">
        <v>14</v>
      </c>
      <c r="B5" s="20" t="s">
        <v>15</v>
      </c>
      <c r="C5" s="19" t="s">
        <v>11</v>
      </c>
      <c r="D5" s="24"/>
      <c r="E5" s="19" t="s">
        <v>11</v>
      </c>
      <c r="F5" s="24"/>
      <c r="G5" s="19" t="s">
        <v>10</v>
      </c>
      <c r="H5" s="37"/>
      <c r="I5" s="2"/>
      <c r="J5" s="2"/>
      <c r="K5" s="2"/>
      <c r="L5" s="2"/>
      <c r="M5" s="2"/>
      <c r="N5" s="2"/>
      <c r="O5" s="2"/>
      <c r="P5" s="2"/>
      <c r="Q5" s="2"/>
    </row>
    <row r="6">
      <c r="D6" s="24"/>
      <c r="F6" s="24"/>
      <c r="I6" s="2"/>
      <c r="J6" s="2"/>
      <c r="K6" s="2"/>
      <c r="L6" s="2"/>
      <c r="M6" s="2"/>
      <c r="N6" s="2"/>
      <c r="O6" s="2"/>
      <c r="P6" s="2"/>
      <c r="Q6" s="2"/>
    </row>
    <row r="7" ht="16.5" customHeight="1">
      <c r="A7" s="18" t="s">
        <v>14</v>
      </c>
      <c r="B7" s="25" t="s">
        <v>16</v>
      </c>
      <c r="C7" s="19" t="s">
        <v>10</v>
      </c>
      <c r="D7" s="21"/>
      <c r="E7" s="19" t="s">
        <v>11</v>
      </c>
      <c r="F7" s="21"/>
      <c r="G7" s="19" t="s">
        <v>10</v>
      </c>
      <c r="H7" s="18"/>
      <c r="I7" s="2"/>
      <c r="J7" s="2"/>
      <c r="K7" s="2"/>
      <c r="L7" s="2"/>
      <c r="M7" s="2"/>
      <c r="N7" s="2"/>
      <c r="O7" s="2"/>
      <c r="P7" s="2"/>
      <c r="Q7" s="2"/>
    </row>
    <row r="8">
      <c r="A8" s="18" t="s">
        <v>14</v>
      </c>
      <c r="B8" s="25" t="s">
        <v>17</v>
      </c>
      <c r="C8" s="19" t="s">
        <v>11</v>
      </c>
      <c r="D8" s="21"/>
      <c r="E8" s="19" t="s">
        <v>11</v>
      </c>
      <c r="F8" s="21"/>
      <c r="G8" s="19" t="s">
        <v>10</v>
      </c>
      <c r="H8" s="38"/>
      <c r="I8" s="2"/>
      <c r="J8" s="2"/>
      <c r="K8" s="2"/>
      <c r="L8" s="2"/>
      <c r="M8" s="2"/>
      <c r="N8" s="2"/>
      <c r="O8" s="2"/>
      <c r="P8" s="2"/>
      <c r="Q8" s="2"/>
    </row>
    <row r="9">
      <c r="A9" s="18" t="s">
        <v>14</v>
      </c>
      <c r="B9" s="18" t="s">
        <v>18</v>
      </c>
      <c r="C9" s="19" t="s">
        <v>11</v>
      </c>
      <c r="D9" s="21"/>
      <c r="E9" s="19" t="s">
        <v>11</v>
      </c>
      <c r="F9" s="39" t="str">
        <f>HYPERLINK("OTFI-2827","[MI] OTFI-2827")</f>
        <v>[MI] OTFI-2827</v>
      </c>
      <c r="G9" s="19" t="s">
        <v>10</v>
      </c>
      <c r="H9" s="38"/>
      <c r="I9" s="2"/>
      <c r="J9" s="2"/>
      <c r="K9" s="2"/>
      <c r="L9" s="2"/>
      <c r="M9" s="2"/>
      <c r="N9" s="2"/>
      <c r="O9" s="2"/>
      <c r="P9" s="2"/>
      <c r="Q9" s="2"/>
    </row>
    <row r="10">
      <c r="A10" s="18" t="s">
        <v>14</v>
      </c>
      <c r="B10" s="18" t="s">
        <v>19</v>
      </c>
      <c r="C10" s="19" t="s">
        <v>11</v>
      </c>
      <c r="D10" s="40"/>
      <c r="E10" s="19" t="s">
        <v>11</v>
      </c>
      <c r="F10" s="40"/>
      <c r="G10" s="19" t="s">
        <v>10</v>
      </c>
      <c r="H10" s="37"/>
      <c r="I10" s="2"/>
      <c r="J10" s="2"/>
      <c r="K10" s="2"/>
      <c r="L10" s="2"/>
      <c r="M10" s="2"/>
      <c r="N10" s="2"/>
      <c r="O10" s="2"/>
      <c r="P10" s="2"/>
      <c r="Q10" s="2"/>
    </row>
    <row r="11">
      <c r="A11" s="25" t="s">
        <v>14</v>
      </c>
      <c r="B11" s="25" t="s">
        <v>20</v>
      </c>
      <c r="C11" s="19" t="s">
        <v>11</v>
      </c>
      <c r="D11" s="24"/>
      <c r="E11" s="19" t="s">
        <v>10</v>
      </c>
      <c r="F11" s="24"/>
      <c r="G11" s="19" t="s">
        <v>10</v>
      </c>
      <c r="H11" s="18"/>
      <c r="I11" s="2"/>
      <c r="J11" s="2"/>
      <c r="K11" s="2"/>
      <c r="L11" s="2"/>
      <c r="M11" s="2"/>
      <c r="N11" s="2"/>
      <c r="O11" s="2"/>
      <c r="P11" s="2"/>
      <c r="Q11" s="2"/>
    </row>
    <row r="12" ht="16.5" customHeight="1">
      <c r="A12" s="2"/>
      <c r="B12" s="28"/>
      <c r="C12" s="29" t="s">
        <v>31</v>
      </c>
      <c r="D12" s="29"/>
      <c r="E12" s="29" t="s">
        <v>32</v>
      </c>
      <c r="F12" s="2"/>
      <c r="G12" s="2"/>
      <c r="H12" s="30"/>
      <c r="I12" s="2"/>
      <c r="J12" s="2"/>
      <c r="K12" s="2"/>
      <c r="L12" s="2"/>
      <c r="M12" s="2"/>
      <c r="N12" s="2"/>
      <c r="O12" s="2"/>
      <c r="P12" s="2"/>
      <c r="Q12" s="2"/>
    </row>
    <row r="13">
      <c r="A13" s="31" t="s">
        <v>22</v>
      </c>
      <c r="B13" s="28"/>
      <c r="C13" s="32">
        <f>COUNTIF(C3:C11, "*Fail*")
</f>
        <v>0</v>
      </c>
      <c r="D13" s="32"/>
      <c r="E13" s="32">
        <f>COUNTIF(E3:E11, "*Fail*")
</f>
        <v>0</v>
      </c>
      <c r="F13" s="32"/>
      <c r="G13" s="32">
        <f>COUNTIF(G3:G11, "*Fail*")
</f>
        <v>0</v>
      </c>
      <c r="H13" s="33"/>
      <c r="I13" s="33">
        <f t="shared" ref="I13:I15" si="1">SUM(E13:G13)</f>
        <v>0</v>
      </c>
      <c r="J13" s="2"/>
      <c r="K13" s="2"/>
      <c r="L13" s="2"/>
      <c r="M13" s="2"/>
      <c r="N13" s="2"/>
      <c r="O13" s="2"/>
      <c r="P13" s="2"/>
      <c r="Q13" s="2"/>
    </row>
    <row r="14">
      <c r="A14" s="31" t="s">
        <v>11</v>
      </c>
      <c r="B14" s="28"/>
      <c r="C14" s="32">
        <f>COUNTIF(C3:C11, "*Pass*")
</f>
        <v>6</v>
      </c>
      <c r="D14" s="32"/>
      <c r="E14" s="32">
        <f>COUNTIF(E3:E11, "*Pass*")
</f>
        <v>7</v>
      </c>
      <c r="F14" s="32"/>
      <c r="G14" s="32">
        <f>COUNTIF(G3:G11, "*Pass*")
</f>
        <v>0</v>
      </c>
      <c r="H14" s="33"/>
      <c r="I14" s="33">
        <f t="shared" si="1"/>
        <v>7</v>
      </c>
      <c r="J14" s="2"/>
      <c r="K14" s="2"/>
      <c r="L14" s="2"/>
      <c r="M14" s="2"/>
      <c r="N14" s="2"/>
      <c r="O14" s="2"/>
      <c r="P14" s="2"/>
      <c r="Q14" s="2"/>
    </row>
    <row r="15">
      <c r="A15" s="31" t="s">
        <v>10</v>
      </c>
      <c r="B15" s="28"/>
      <c r="C15" s="32">
        <f>COUNTIF(C3:C11, "*None*")
</f>
        <v>2</v>
      </c>
      <c r="D15" s="32"/>
      <c r="E15" s="32">
        <f>COUNTIF(E3:E11, "*None*")
</f>
        <v>1</v>
      </c>
      <c r="F15" s="32"/>
      <c r="G15" s="32">
        <f>COUNTIF(G3:AE11, "*None*")
</f>
        <v>8</v>
      </c>
      <c r="H15" s="33"/>
      <c r="I15" s="33">
        <f t="shared" si="1"/>
        <v>9</v>
      </c>
      <c r="J15" s="2"/>
      <c r="K15" s="2"/>
      <c r="L15" s="2"/>
      <c r="M15" s="2"/>
      <c r="N15" s="2"/>
      <c r="O15" s="2"/>
      <c r="P15" s="2"/>
      <c r="Q15" s="2"/>
    </row>
    <row r="16">
      <c r="A16" s="31"/>
      <c r="B16" s="28"/>
      <c r="C16" s="31"/>
      <c r="D16" s="31" t="s">
        <v>29</v>
      </c>
      <c r="E16" s="33"/>
      <c r="F16" s="34" t="str">
        <f>E1
</f>
        <v>1.7.4</v>
      </c>
      <c r="G16" s="33"/>
      <c r="H16" s="31" t="str">
        <f>G1
</f>
        <v>1.7.3</v>
      </c>
      <c r="I16" s="33"/>
      <c r="J16" s="2"/>
      <c r="K16" s="2"/>
      <c r="L16" s="2"/>
      <c r="M16" s="2"/>
      <c r="N16" s="2"/>
      <c r="O16" s="2"/>
      <c r="P16" s="2"/>
      <c r="Q16" s="2"/>
    </row>
    <row r="17">
      <c r="A17" s="31" t="s">
        <v>23</v>
      </c>
      <c r="B17" s="28"/>
      <c r="C17" s="33"/>
      <c r="D17" s="32">
        <f>COUNTIF(D3:D11, "*OTFI*")
</f>
        <v>0</v>
      </c>
      <c r="E17" s="32"/>
      <c r="F17" s="32">
        <f>COUNTIF(F3:F11, "*OTFI*")
</f>
        <v>1</v>
      </c>
      <c r="G17" s="33"/>
      <c r="H17" s="33">
        <f>COUNTIF(H3:H11, "*OTFI*")
</f>
        <v>0</v>
      </c>
      <c r="I17" s="33">
        <f t="shared" ref="I17:I22" si="2">SUM(F17:H17)</f>
        <v>1</v>
      </c>
      <c r="J17" s="2"/>
      <c r="K17" s="2"/>
      <c r="L17" s="2"/>
      <c r="M17" s="2"/>
      <c r="N17" s="2"/>
      <c r="O17" s="2"/>
      <c r="P17" s="2"/>
      <c r="Q17" s="2"/>
    </row>
    <row r="18">
      <c r="A18" s="31" t="s">
        <v>24</v>
      </c>
      <c r="B18" s="28"/>
      <c r="C18" s="33"/>
      <c r="D18" s="32">
        <f>COUNTIF(D3:D11, "*[CR]*")</f>
        <v>0</v>
      </c>
      <c r="E18" s="32"/>
      <c r="F18" s="32">
        <f>COUNTIF(F3:F11, "*[CR]*")</f>
        <v>0</v>
      </c>
      <c r="G18" s="33"/>
      <c r="H18" s="31">
        <f>COUNTIF(H3:H11, "*[CR]*")</f>
        <v>0</v>
      </c>
      <c r="I18" s="33">
        <f t="shared" si="2"/>
        <v>0</v>
      </c>
      <c r="J18" s="2"/>
      <c r="K18" s="2"/>
      <c r="L18" s="2"/>
      <c r="M18" s="2"/>
      <c r="N18" s="2"/>
      <c r="O18" s="2"/>
      <c r="P18" s="2"/>
      <c r="Q18" s="2"/>
    </row>
    <row r="19">
      <c r="A19" s="31" t="s">
        <v>25</v>
      </c>
      <c r="B19" s="28"/>
      <c r="C19" s="33"/>
      <c r="D19" s="32">
        <f>COUNTIF(D3:D11, "*[BL]*")</f>
        <v>0</v>
      </c>
      <c r="E19" s="32"/>
      <c r="F19" s="32">
        <f>COUNTIF(F3:F11, "*[BL]*")</f>
        <v>0</v>
      </c>
      <c r="G19" s="33"/>
      <c r="H19" s="32">
        <f>COUNTIF(H3:H11, "*[BL]*")</f>
        <v>0</v>
      </c>
      <c r="I19" s="33">
        <f t="shared" si="2"/>
        <v>0</v>
      </c>
      <c r="J19" s="2"/>
      <c r="K19" s="2"/>
      <c r="L19" s="2"/>
      <c r="M19" s="2"/>
      <c r="N19" s="2"/>
      <c r="O19" s="2"/>
      <c r="P19" s="2"/>
      <c r="Q19" s="2"/>
    </row>
    <row r="20">
      <c r="A20" s="31" t="s">
        <v>26</v>
      </c>
      <c r="B20" s="28"/>
      <c r="C20" s="33"/>
      <c r="D20" s="32">
        <f>COUNTIF(D3:D11, "*[MA]*")</f>
        <v>0</v>
      </c>
      <c r="E20" s="32"/>
      <c r="F20" s="32">
        <f>COUNTIF(F3:F11, "*[MA]*")</f>
        <v>0</v>
      </c>
      <c r="G20" s="33"/>
      <c r="H20" s="32">
        <f>COUNTIF(H3:H11, "*[MA]*")</f>
        <v>0</v>
      </c>
      <c r="I20" s="33">
        <f t="shared" si="2"/>
        <v>0</v>
      </c>
      <c r="J20" s="2"/>
      <c r="K20" s="2"/>
      <c r="L20" s="2"/>
      <c r="M20" s="2"/>
      <c r="N20" s="2"/>
      <c r="O20" s="2"/>
      <c r="P20" s="2"/>
      <c r="Q20" s="2"/>
    </row>
    <row r="21">
      <c r="A21" s="31" t="s">
        <v>27</v>
      </c>
      <c r="B21" s="28"/>
      <c r="C21" s="33"/>
      <c r="D21" s="32">
        <f>COUNTIF(D3:D11, "*[MI]*")</f>
        <v>0</v>
      </c>
      <c r="E21" s="32"/>
      <c r="F21" s="32">
        <f>COUNTIF(F3:F11, "*[MI]*")</f>
        <v>1</v>
      </c>
      <c r="G21" s="33"/>
      <c r="H21" s="32">
        <f>COUNTIF(H3:H11, "*[MI]*")</f>
        <v>0</v>
      </c>
      <c r="I21" s="33">
        <f t="shared" si="2"/>
        <v>1</v>
      </c>
      <c r="J21" s="2"/>
      <c r="K21" s="2"/>
      <c r="L21" s="2"/>
      <c r="M21" s="2"/>
      <c r="N21" s="2"/>
      <c r="O21" s="2"/>
      <c r="P21" s="2"/>
      <c r="Q21" s="2"/>
    </row>
    <row r="22">
      <c r="A22" s="31" t="s">
        <v>28</v>
      </c>
      <c r="B22" s="28"/>
      <c r="C22" s="33"/>
      <c r="D22" s="32">
        <f>COUNTIF(D3:D11, "*[TR]*")</f>
        <v>0</v>
      </c>
      <c r="E22" s="32"/>
      <c r="F22" s="32">
        <f>COUNTIF(F3:F11, "*[TR]*")</f>
        <v>0</v>
      </c>
      <c r="G22" s="33"/>
      <c r="H22" s="32">
        <f>COUNTIF(H3:H11, "*[TR]*")</f>
        <v>0</v>
      </c>
      <c r="I22" s="33">
        <f t="shared" si="2"/>
        <v>0</v>
      </c>
      <c r="J22" s="2"/>
      <c r="K22" s="2"/>
      <c r="L22" s="2"/>
      <c r="M22" s="2"/>
      <c r="N22" s="2"/>
      <c r="O22" s="2"/>
      <c r="P22" s="2"/>
      <c r="Q22" s="2"/>
    </row>
  </sheetData>
  <mergeCells count="6">
    <mergeCell ref="B5:B6"/>
    <mergeCell ref="C5:C6"/>
    <mergeCell ref="A5:A6"/>
    <mergeCell ref="E5:E6"/>
    <mergeCell ref="G5:G6"/>
    <mergeCell ref="H5:H6"/>
  </mergeCells>
  <conditionalFormatting sqref="C1:E11 G1:H11 F3:F11">
    <cfRule type="cellIs" dxfId="0" priority="1" operator="equal">
      <formula>"Fail"</formula>
    </cfRule>
  </conditionalFormatting>
  <conditionalFormatting sqref="C1:E11 G1:H11 F3:F11">
    <cfRule type="cellIs" dxfId="4" priority="2" operator="equal">
      <formula>"Pass"</formula>
    </cfRule>
  </conditionalFormatting>
  <conditionalFormatting sqref="C1:E11 G1:H11 F3:F11">
    <cfRule type="cellIs" dxfId="5" priority="3" operator="equal">
      <formula>"None"</formula>
    </cfRule>
  </conditionalFormatting>
  <dataValidations>
    <dataValidation type="list" allowBlank="1" sqref="C3:C5 E3:E5 G3:G5 C7:C11 E7:E11 G7:G11">
      <formula1>"Fail,Pass,None"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43"/>
    <col customWidth="1" hidden="1" min="2" max="2" width="41.14"/>
    <col customWidth="1" min="3" max="3" width="12.14"/>
    <col customWidth="1" min="4" max="4" width="42.57"/>
    <col customWidth="1" min="5" max="5" width="12.14"/>
    <col customWidth="1" min="6" max="6" width="45.0"/>
  </cols>
  <sheetData>
    <row r="1" ht="15.75" customHeight="1">
      <c r="A1" s="41" t="s">
        <v>32</v>
      </c>
      <c r="B1" s="17" t="s">
        <v>1</v>
      </c>
      <c r="C1" s="17" t="s">
        <v>33</v>
      </c>
      <c r="D1" s="17" t="s">
        <v>3</v>
      </c>
      <c r="E1" s="17" t="s">
        <v>33</v>
      </c>
      <c r="F1" s="17" t="s">
        <v>3</v>
      </c>
      <c r="G1" s="2"/>
      <c r="H1" s="2"/>
      <c r="I1" s="16"/>
      <c r="J1" s="16"/>
      <c r="K1" s="16"/>
      <c r="L1" s="2"/>
      <c r="M1" s="2"/>
      <c r="N1" s="2"/>
      <c r="O1" s="2"/>
    </row>
    <row r="2">
      <c r="A2" s="18"/>
      <c r="B2" s="42" t="s">
        <v>32</v>
      </c>
      <c r="C2" s="43" t="s">
        <v>10</v>
      </c>
      <c r="D2" s="21"/>
      <c r="E2" s="43" t="s">
        <v>10</v>
      </c>
      <c r="F2" s="18"/>
      <c r="G2" s="2"/>
      <c r="H2" s="2"/>
      <c r="I2" s="2"/>
      <c r="J2" s="2"/>
      <c r="K2" s="2"/>
      <c r="L2" s="2"/>
      <c r="M2" s="2"/>
      <c r="N2" s="2"/>
      <c r="O2" s="2"/>
    </row>
    <row r="3" ht="16.5" customHeight="1">
      <c r="A3" s="18"/>
      <c r="B3" s="42" t="s">
        <v>32</v>
      </c>
      <c r="C3" s="43" t="s">
        <v>10</v>
      </c>
      <c r="D3" s="21"/>
      <c r="E3" s="43" t="s">
        <v>10</v>
      </c>
      <c r="F3" s="18" t="s">
        <v>32</v>
      </c>
      <c r="G3" s="2"/>
      <c r="H3" s="2"/>
      <c r="I3" s="2"/>
      <c r="J3" s="2"/>
      <c r="K3" s="2"/>
      <c r="L3" s="2"/>
      <c r="M3" s="2"/>
      <c r="N3" s="2"/>
      <c r="O3" s="2"/>
    </row>
    <row r="4">
      <c r="A4" s="18"/>
      <c r="B4" s="42"/>
      <c r="C4" s="43" t="s">
        <v>10</v>
      </c>
      <c r="D4" s="21"/>
      <c r="E4" s="43" t="s">
        <v>10</v>
      </c>
      <c r="F4" s="18"/>
      <c r="G4" s="2"/>
      <c r="H4" s="2"/>
      <c r="I4" s="2"/>
      <c r="J4" s="2"/>
      <c r="K4" s="2"/>
      <c r="L4" s="2"/>
      <c r="M4" s="2"/>
      <c r="N4" s="2"/>
      <c r="O4" s="2"/>
    </row>
    <row r="5" ht="17.25" customHeight="1">
      <c r="A5" s="18"/>
      <c r="B5" s="42" t="s">
        <v>34</v>
      </c>
      <c r="C5" s="43" t="s">
        <v>10</v>
      </c>
      <c r="D5" s="21"/>
      <c r="E5" s="43" t="s">
        <v>10</v>
      </c>
      <c r="F5" s="18"/>
      <c r="G5" s="2"/>
      <c r="H5" s="2"/>
      <c r="I5" s="2"/>
      <c r="J5" s="2"/>
      <c r="K5" s="2"/>
      <c r="L5" s="2"/>
      <c r="M5" s="2"/>
      <c r="N5" s="2"/>
      <c r="O5" s="2"/>
    </row>
    <row r="6">
      <c r="A6" s="18"/>
      <c r="B6" s="44"/>
      <c r="C6" s="43" t="s">
        <v>10</v>
      </c>
      <c r="D6" s="21"/>
      <c r="E6" s="43" t="s">
        <v>10</v>
      </c>
      <c r="F6" s="18"/>
      <c r="G6" s="2"/>
      <c r="H6" s="2"/>
      <c r="I6" s="2"/>
      <c r="J6" s="2"/>
      <c r="K6" s="2"/>
      <c r="L6" s="2"/>
      <c r="M6" s="2"/>
      <c r="N6" s="2"/>
      <c r="O6" s="2"/>
    </row>
    <row r="7">
      <c r="A7" s="18"/>
      <c r="B7" s="44"/>
      <c r="C7" s="43" t="s">
        <v>10</v>
      </c>
      <c r="D7" s="40"/>
      <c r="E7" s="43" t="s">
        <v>10</v>
      </c>
      <c r="F7" s="18"/>
      <c r="G7" s="2"/>
      <c r="H7" s="2"/>
      <c r="I7" s="2"/>
      <c r="J7" s="2"/>
      <c r="K7" s="2"/>
      <c r="L7" s="2"/>
      <c r="M7" s="2"/>
      <c r="N7" s="2"/>
      <c r="O7" s="2"/>
    </row>
    <row r="8">
      <c r="A8" s="18"/>
      <c r="B8" s="44"/>
      <c r="C8" s="43" t="s">
        <v>10</v>
      </c>
      <c r="D8" s="40"/>
      <c r="E8" s="43" t="s">
        <v>10</v>
      </c>
      <c r="F8" s="18"/>
      <c r="G8" s="2"/>
      <c r="H8" s="2"/>
      <c r="I8" s="2"/>
      <c r="J8" s="2"/>
      <c r="K8" s="2"/>
      <c r="L8" s="2"/>
      <c r="M8" s="2"/>
      <c r="N8" s="2"/>
      <c r="O8" s="2"/>
    </row>
    <row r="9">
      <c r="A9" s="18"/>
      <c r="B9" s="44"/>
      <c r="C9" s="43" t="s">
        <v>10</v>
      </c>
      <c r="D9" s="40"/>
      <c r="E9" s="43" t="s">
        <v>10</v>
      </c>
      <c r="F9" s="18"/>
      <c r="G9" s="2"/>
      <c r="H9" s="2"/>
      <c r="I9" s="2"/>
      <c r="J9" s="2"/>
      <c r="K9" s="2"/>
      <c r="L9" s="2"/>
      <c r="M9" s="2"/>
      <c r="N9" s="2"/>
      <c r="O9" s="2"/>
    </row>
    <row r="10">
      <c r="A10" s="18"/>
      <c r="B10" s="44"/>
      <c r="C10" s="43" t="s">
        <v>10</v>
      </c>
      <c r="D10" s="40"/>
      <c r="E10" s="43" t="s">
        <v>10</v>
      </c>
      <c r="F10" s="18"/>
      <c r="G10" s="2"/>
      <c r="H10" s="2"/>
      <c r="I10" s="2"/>
      <c r="J10" s="2"/>
      <c r="K10" s="2"/>
      <c r="L10" s="2"/>
      <c r="M10" s="2"/>
      <c r="N10" s="2"/>
      <c r="O10" s="2"/>
    </row>
    <row r="11">
      <c r="A11" s="18"/>
      <c r="B11" s="44"/>
      <c r="C11" s="43" t="s">
        <v>10</v>
      </c>
      <c r="D11" s="40"/>
      <c r="E11" s="43" t="s">
        <v>10</v>
      </c>
      <c r="F11" s="18"/>
      <c r="G11" s="2"/>
      <c r="H11" s="2"/>
      <c r="I11" s="2"/>
      <c r="J11" s="2"/>
      <c r="K11" s="2"/>
      <c r="L11" s="2"/>
      <c r="M11" s="2"/>
      <c r="N11" s="2"/>
      <c r="O11" s="2"/>
    </row>
    <row r="12">
      <c r="A12" s="18"/>
      <c r="B12" s="44"/>
      <c r="C12" s="43" t="s">
        <v>10</v>
      </c>
      <c r="D12" s="21"/>
      <c r="E12" s="43" t="s">
        <v>10</v>
      </c>
      <c r="F12" s="18"/>
      <c r="G12" s="2"/>
      <c r="H12" s="2"/>
      <c r="I12" s="2"/>
      <c r="J12" s="2"/>
      <c r="K12" s="2"/>
      <c r="L12" s="2"/>
      <c r="M12" s="2"/>
      <c r="N12" s="2"/>
      <c r="O12" s="2"/>
    </row>
    <row r="13">
      <c r="A13" s="18"/>
      <c r="B13" s="44"/>
      <c r="C13" s="43" t="s">
        <v>10</v>
      </c>
      <c r="D13" s="21"/>
      <c r="E13" s="43" t="s">
        <v>10</v>
      </c>
      <c r="F13" s="18"/>
      <c r="G13" s="2"/>
      <c r="H13" s="2"/>
      <c r="I13" s="2"/>
      <c r="J13" s="2"/>
      <c r="K13" s="2"/>
      <c r="L13" s="2"/>
      <c r="M13" s="2"/>
      <c r="N13" s="2"/>
      <c r="O13" s="2"/>
    </row>
    <row r="14">
      <c r="A14" s="18"/>
      <c r="B14" s="44"/>
      <c r="C14" s="43" t="s">
        <v>10</v>
      </c>
      <c r="D14" s="40"/>
      <c r="E14" s="43" t="s">
        <v>10</v>
      </c>
      <c r="F14" s="18"/>
      <c r="G14" s="2"/>
      <c r="H14" s="2"/>
      <c r="I14" s="2"/>
      <c r="J14" s="2"/>
      <c r="K14" s="2"/>
      <c r="L14" s="2"/>
      <c r="M14" s="2"/>
      <c r="N14" s="2"/>
      <c r="O14" s="2"/>
    </row>
    <row r="15">
      <c r="A15" s="18"/>
      <c r="B15" s="44"/>
      <c r="C15" s="43" t="s">
        <v>10</v>
      </c>
      <c r="D15" s="40"/>
      <c r="E15" s="43" t="s">
        <v>10</v>
      </c>
      <c r="F15" s="18"/>
      <c r="G15" s="2"/>
      <c r="H15" s="2"/>
      <c r="I15" s="2"/>
      <c r="J15" s="2"/>
      <c r="K15" s="2"/>
      <c r="L15" s="2"/>
      <c r="M15" s="2"/>
      <c r="N15" s="2"/>
      <c r="O15" s="2"/>
    </row>
    <row r="16">
      <c r="A16" s="18"/>
      <c r="B16" s="44"/>
      <c r="C16" s="43" t="s">
        <v>10</v>
      </c>
      <c r="D16" s="40"/>
      <c r="E16" s="43" t="s">
        <v>10</v>
      </c>
      <c r="F16" s="18"/>
      <c r="G16" s="2"/>
      <c r="H16" s="2"/>
      <c r="I16" s="2"/>
      <c r="J16" s="2"/>
      <c r="K16" s="2"/>
      <c r="L16" s="2"/>
      <c r="M16" s="2"/>
      <c r="N16" s="2"/>
      <c r="O16" s="2"/>
    </row>
    <row r="17">
      <c r="A17" s="18"/>
      <c r="B17" s="44"/>
      <c r="C17" s="43" t="s">
        <v>10</v>
      </c>
      <c r="D17" s="40"/>
      <c r="E17" s="43" t="s">
        <v>10</v>
      </c>
      <c r="F17" s="18"/>
      <c r="G17" s="2"/>
      <c r="H17" s="2"/>
      <c r="I17" s="2"/>
      <c r="J17" s="2"/>
      <c r="K17" s="2"/>
      <c r="L17" s="2"/>
      <c r="M17" s="2"/>
      <c r="N17" s="2"/>
      <c r="O17" s="2"/>
    </row>
    <row r="18">
      <c r="A18" s="18"/>
      <c r="B18" s="44"/>
      <c r="C18" s="43" t="s">
        <v>10</v>
      </c>
      <c r="D18" s="40"/>
      <c r="E18" s="43" t="s">
        <v>10</v>
      </c>
      <c r="F18" s="18"/>
      <c r="G18" s="2"/>
      <c r="H18" s="2"/>
      <c r="I18" s="2"/>
      <c r="J18" s="2"/>
      <c r="K18" s="2"/>
      <c r="L18" s="2"/>
      <c r="M18" s="2"/>
      <c r="N18" s="2"/>
      <c r="O18" s="2"/>
    </row>
    <row r="19">
      <c r="A19" s="18"/>
      <c r="B19" s="44"/>
      <c r="C19" s="43" t="s">
        <v>10</v>
      </c>
      <c r="D19" s="21"/>
      <c r="E19" s="43" t="s">
        <v>10</v>
      </c>
      <c r="F19" s="18"/>
      <c r="G19" s="2"/>
      <c r="H19" s="2"/>
      <c r="I19" s="2"/>
      <c r="J19" s="2"/>
      <c r="K19" s="2"/>
      <c r="L19" s="2"/>
      <c r="M19" s="2"/>
      <c r="N19" s="2"/>
      <c r="O19" s="2"/>
    </row>
    <row r="20" ht="18.0" customHeight="1">
      <c r="A20" s="45" t="s">
        <v>35</v>
      </c>
      <c r="B20" s="28"/>
      <c r="C20" s="46"/>
      <c r="D20" s="47"/>
      <c r="E20" s="47"/>
      <c r="F20" s="48" t="str">
        <f>HYPERLINK("OTFI-2752","[MA] OTFI-2752")</f>
        <v>[MA] OTFI-2752</v>
      </c>
      <c r="G20" s="2"/>
      <c r="H20" s="2"/>
      <c r="I20" s="2"/>
      <c r="J20" s="2"/>
      <c r="K20" s="2"/>
      <c r="L20" s="2"/>
      <c r="M20" s="2"/>
      <c r="N20" s="2"/>
      <c r="O20" s="2"/>
    </row>
    <row r="21" ht="18.0" customHeight="1">
      <c r="A21" s="49"/>
      <c r="B21" s="28"/>
      <c r="C21" s="49"/>
      <c r="D21" s="49"/>
      <c r="E21" s="49"/>
      <c r="F21" s="48" t="str">
        <f>HYPERLINK("OTFI-2763","[MA] OTFI-2763")</f>
        <v>[MA] OTFI-2763</v>
      </c>
      <c r="G21" s="2"/>
      <c r="H21" s="2"/>
      <c r="I21" s="2"/>
      <c r="J21" s="2"/>
      <c r="K21" s="2"/>
      <c r="L21" s="2"/>
      <c r="M21" s="2"/>
      <c r="N21" s="2"/>
      <c r="O21" s="2"/>
    </row>
    <row r="22" ht="18.0" customHeight="1">
      <c r="A22" s="2"/>
      <c r="B22" s="28"/>
      <c r="C22" s="29" t="s">
        <v>36</v>
      </c>
      <c r="D22" s="2"/>
      <c r="E22" s="2"/>
      <c r="F22" s="30"/>
      <c r="G22" s="2"/>
      <c r="H22" s="2"/>
      <c r="I22" s="2"/>
      <c r="J22" s="2"/>
      <c r="K22" s="2"/>
      <c r="L22" s="2"/>
      <c r="M22" s="2"/>
      <c r="N22" s="2"/>
      <c r="O22" s="2"/>
    </row>
    <row r="23">
      <c r="A23" s="31" t="s">
        <v>22</v>
      </c>
      <c r="B23" s="28"/>
      <c r="C23" s="32">
        <f>COUNTIF(C2:C19, "*Fail*")
</f>
        <v>0</v>
      </c>
      <c r="D23" s="32"/>
      <c r="E23" s="32">
        <f>COUNTIF(E2:E19, "*Fail*")
</f>
        <v>0</v>
      </c>
      <c r="F23" s="33"/>
      <c r="G23" s="33">
        <f t="shared" ref="G23:G25" si="1">SUM(C23:E23)</f>
        <v>0</v>
      </c>
      <c r="H23" s="2"/>
      <c r="I23" s="2"/>
      <c r="J23" s="2"/>
      <c r="K23" s="2"/>
      <c r="L23" s="2"/>
      <c r="M23" s="2"/>
      <c r="N23" s="2"/>
      <c r="O23" s="2"/>
    </row>
    <row r="24">
      <c r="A24" s="31" t="s">
        <v>11</v>
      </c>
      <c r="B24" s="28"/>
      <c r="C24" s="32">
        <f>COUNTIF(C2:C19, "*Pass*")
</f>
        <v>0</v>
      </c>
      <c r="D24" s="32"/>
      <c r="E24" s="32">
        <f>COUNTIF(E2:E19, "*Pass*")
</f>
        <v>0</v>
      </c>
      <c r="F24" s="33"/>
      <c r="G24" s="33">
        <f t="shared" si="1"/>
        <v>0</v>
      </c>
      <c r="H24" s="2"/>
      <c r="I24" s="2"/>
      <c r="J24" s="2"/>
      <c r="K24" s="2"/>
      <c r="L24" s="2"/>
      <c r="M24" s="2"/>
      <c r="N24" s="2"/>
      <c r="O24" s="2"/>
    </row>
    <row r="25">
      <c r="A25" s="31" t="s">
        <v>10</v>
      </c>
      <c r="B25" s="28"/>
      <c r="C25" s="32">
        <f>COUNTIF(C2:C19, "*None*")
</f>
        <v>18</v>
      </c>
      <c r="D25" s="32"/>
      <c r="E25" s="32">
        <f>COUNTIF(E2:AC19, "*None*")
</f>
        <v>18</v>
      </c>
      <c r="F25" s="33"/>
      <c r="G25" s="33">
        <f t="shared" si="1"/>
        <v>36</v>
      </c>
      <c r="H25" s="2"/>
      <c r="I25" s="2"/>
      <c r="J25" s="2"/>
      <c r="K25" s="2"/>
      <c r="L25" s="2"/>
      <c r="M25" s="2"/>
      <c r="N25" s="2"/>
      <c r="O25" s="2"/>
    </row>
    <row r="26">
      <c r="A26" s="31"/>
      <c r="B26" s="28"/>
      <c r="C26" s="33"/>
      <c r="D26" s="34" t="str">
        <f>C1
</f>
        <v>?</v>
      </c>
      <c r="E26" s="33"/>
      <c r="F26" s="31" t="str">
        <f>E1
</f>
        <v>?</v>
      </c>
      <c r="G26" s="33"/>
      <c r="H26" s="2"/>
      <c r="I26" s="2"/>
      <c r="J26" s="2"/>
      <c r="K26" s="2"/>
      <c r="L26" s="2"/>
      <c r="M26" s="2"/>
      <c r="N26" s="2"/>
      <c r="O26" s="2"/>
    </row>
    <row r="27">
      <c r="A27" s="31" t="s">
        <v>23</v>
      </c>
      <c r="B27" s="28"/>
      <c r="C27" s="33"/>
      <c r="D27" s="32">
        <f>COUNTIF(D2:D21, "*OTFI*")
</f>
        <v>0</v>
      </c>
      <c r="E27" s="33"/>
      <c r="F27" s="33">
        <f>COUNTIF(F2:F21, "*OTFI*")
</f>
        <v>2</v>
      </c>
      <c r="G27" s="33">
        <f t="shared" ref="G27:G32" si="2">SUM(D27:F27)</f>
        <v>2</v>
      </c>
      <c r="H27" s="2"/>
      <c r="I27" s="2"/>
      <c r="J27" s="2"/>
      <c r="K27" s="2"/>
      <c r="L27" s="2"/>
      <c r="M27" s="2"/>
      <c r="N27" s="2"/>
      <c r="O27" s="2"/>
    </row>
    <row r="28">
      <c r="A28" s="31" t="s">
        <v>24</v>
      </c>
      <c r="B28" s="28"/>
      <c r="C28" s="33"/>
      <c r="D28" s="32">
        <f>COUNTIF(D2:D21, "*[CR]*")</f>
        <v>0</v>
      </c>
      <c r="E28" s="33"/>
      <c r="F28" s="31">
        <f>COUNTIF(F2:F21, "*[CR]*")</f>
        <v>0</v>
      </c>
      <c r="G28" s="33">
        <f t="shared" si="2"/>
        <v>0</v>
      </c>
      <c r="H28" s="2"/>
      <c r="I28" s="2"/>
      <c r="J28" s="2"/>
      <c r="K28" s="2"/>
      <c r="L28" s="2"/>
      <c r="M28" s="2"/>
      <c r="N28" s="2"/>
      <c r="O28" s="2"/>
    </row>
    <row r="29">
      <c r="A29" s="31" t="s">
        <v>25</v>
      </c>
      <c r="B29" s="28"/>
      <c r="C29" s="33"/>
      <c r="D29" s="32">
        <f>COUNTIF(D2:D21, "*[BL]*")</f>
        <v>0</v>
      </c>
      <c r="E29" s="33"/>
      <c r="F29" s="32">
        <f>COUNTIF(F2:F21, "*[BL]*")</f>
        <v>0</v>
      </c>
      <c r="G29" s="33">
        <f t="shared" si="2"/>
        <v>0</v>
      </c>
      <c r="H29" s="2"/>
      <c r="I29" s="2"/>
      <c r="J29" s="2"/>
      <c r="K29" s="2"/>
      <c r="L29" s="2"/>
      <c r="M29" s="2"/>
      <c r="N29" s="2"/>
      <c r="O29" s="2"/>
    </row>
    <row r="30">
      <c r="A30" s="31" t="s">
        <v>26</v>
      </c>
      <c r="B30" s="28"/>
      <c r="C30" s="33"/>
      <c r="D30" s="32">
        <f>COUNTIF(D2:D21, "*[MA]*")</f>
        <v>0</v>
      </c>
      <c r="E30" s="33"/>
      <c r="F30" s="32">
        <f>COUNTIF(F2:F21, "*[MA]*")</f>
        <v>2</v>
      </c>
      <c r="G30" s="33">
        <f t="shared" si="2"/>
        <v>2</v>
      </c>
      <c r="H30" s="2"/>
      <c r="I30" s="2"/>
      <c r="J30" s="2"/>
      <c r="K30" s="2"/>
      <c r="L30" s="2"/>
      <c r="M30" s="2"/>
      <c r="N30" s="2"/>
      <c r="O30" s="2"/>
    </row>
    <row r="31">
      <c r="A31" s="31" t="s">
        <v>27</v>
      </c>
      <c r="B31" s="28"/>
      <c r="C31" s="33"/>
      <c r="D31" s="32">
        <f>COUNTIF(D2:D21, "*[MI]*")</f>
        <v>0</v>
      </c>
      <c r="E31" s="33"/>
      <c r="F31" s="32">
        <f>COUNTIF(F2:F21, "*[MI]*")</f>
        <v>0</v>
      </c>
      <c r="G31" s="33">
        <f t="shared" si="2"/>
        <v>0</v>
      </c>
      <c r="H31" s="2"/>
      <c r="I31" s="2"/>
      <c r="J31" s="2"/>
      <c r="K31" s="2"/>
      <c r="L31" s="2"/>
      <c r="M31" s="2"/>
      <c r="N31" s="2"/>
      <c r="O31" s="2"/>
    </row>
    <row r="32">
      <c r="A32" s="31" t="s">
        <v>28</v>
      </c>
      <c r="B32" s="28"/>
      <c r="C32" s="33"/>
      <c r="D32" s="32">
        <f>COUNTIF(D2:D21, "*[TR]*")</f>
        <v>0</v>
      </c>
      <c r="E32" s="33"/>
      <c r="F32" s="32">
        <f>COUNTIF(F2:F21, "*[TR]*")</f>
        <v>0</v>
      </c>
      <c r="G32" s="33">
        <f t="shared" si="2"/>
        <v>0</v>
      </c>
      <c r="H32" s="2"/>
      <c r="I32" s="2"/>
      <c r="J32" s="2"/>
      <c r="K32" s="2"/>
      <c r="L32" s="2"/>
      <c r="M32" s="2"/>
      <c r="N32" s="2"/>
      <c r="O32" s="2"/>
    </row>
  </sheetData>
  <mergeCells count="4">
    <mergeCell ref="A20:A21"/>
    <mergeCell ref="C20:C21"/>
    <mergeCell ref="D20:D21"/>
    <mergeCell ref="E20:E21"/>
  </mergeCells>
  <conditionalFormatting sqref="C1:C19 E1:F19 D2:D19">
    <cfRule type="cellIs" dxfId="0" priority="1" operator="equal">
      <formula>"Fail"</formula>
    </cfRule>
  </conditionalFormatting>
  <conditionalFormatting sqref="C1:C19 E1:F19 D2:D19">
    <cfRule type="cellIs" dxfId="4" priority="2" operator="equal">
      <formula>"Pass"</formula>
    </cfRule>
  </conditionalFormatting>
  <conditionalFormatting sqref="C1:C19 E1:F19 D2:D19">
    <cfRule type="cellIs" dxfId="5" priority="3" operator="equal">
      <formula>"None"</formula>
    </cfRule>
  </conditionalFormatting>
  <dataValidations>
    <dataValidation type="list" allowBlank="1" sqref="C2:C19 E2:E19">
      <formula1>"Fail,Pass,None"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57"/>
    <col customWidth="1" min="2" max="2" width="58.86"/>
    <col customWidth="1" min="7" max="114" width="4.14"/>
  </cols>
  <sheetData>
    <row r="1" ht="61.5" customHeight="1">
      <c r="A1" s="50" t="s">
        <v>37</v>
      </c>
      <c r="B1" s="50" t="s">
        <v>38</v>
      </c>
      <c r="C1" s="50" t="s">
        <v>39</v>
      </c>
      <c r="D1" s="50" t="s">
        <v>40</v>
      </c>
      <c r="E1" s="50" t="s">
        <v>41</v>
      </c>
      <c r="F1" s="50" t="s">
        <v>42</v>
      </c>
      <c r="G1" s="51">
        <v>43843.0</v>
      </c>
      <c r="H1" s="52">
        <v>43844.0</v>
      </c>
      <c r="I1" s="52">
        <v>43845.0</v>
      </c>
      <c r="J1" s="52">
        <v>43846.0</v>
      </c>
      <c r="K1" s="52">
        <v>43847.0</v>
      </c>
      <c r="L1" s="52">
        <v>43848.0</v>
      </c>
      <c r="M1" s="52">
        <v>43849.0</v>
      </c>
      <c r="N1" s="52">
        <v>43850.0</v>
      </c>
      <c r="O1" s="52">
        <v>43851.0</v>
      </c>
      <c r="P1" s="52">
        <v>43852.0</v>
      </c>
      <c r="Q1" s="52">
        <v>43853.0</v>
      </c>
      <c r="R1" s="52">
        <v>43854.0</v>
      </c>
      <c r="S1" s="52">
        <v>43855.0</v>
      </c>
      <c r="T1" s="52">
        <v>43856.0</v>
      </c>
      <c r="U1" s="52">
        <v>43857.0</v>
      </c>
      <c r="V1" s="52">
        <v>43858.0</v>
      </c>
      <c r="W1" s="52">
        <v>43859.0</v>
      </c>
      <c r="X1" s="52">
        <v>43860.0</v>
      </c>
      <c r="Y1" s="52">
        <v>43861.0</v>
      </c>
      <c r="Z1" s="52">
        <v>43862.0</v>
      </c>
      <c r="AA1" s="52">
        <v>43863.0</v>
      </c>
      <c r="AB1" s="52">
        <v>43864.0</v>
      </c>
      <c r="AC1" s="52">
        <v>43865.0</v>
      </c>
      <c r="AD1" s="52">
        <v>43866.0</v>
      </c>
      <c r="AE1" s="52">
        <v>43867.0</v>
      </c>
      <c r="AF1" s="52">
        <v>43868.0</v>
      </c>
      <c r="AG1" s="52">
        <v>43869.0</v>
      </c>
      <c r="AH1" s="52">
        <v>43870.0</v>
      </c>
      <c r="AI1" s="52">
        <v>43871.0</v>
      </c>
      <c r="AJ1" s="52">
        <v>43872.0</v>
      </c>
      <c r="AK1" s="52">
        <v>43873.0</v>
      </c>
      <c r="AL1" s="52">
        <v>43874.0</v>
      </c>
      <c r="AM1" s="52">
        <v>43875.0</v>
      </c>
      <c r="AN1" s="52">
        <v>43876.0</v>
      </c>
      <c r="AO1" s="52">
        <v>43877.0</v>
      </c>
      <c r="AP1" s="52">
        <v>43878.0</v>
      </c>
      <c r="AQ1" s="52">
        <v>43879.0</v>
      </c>
      <c r="AR1" s="52">
        <v>43880.0</v>
      </c>
      <c r="AS1" s="52">
        <v>43881.0</v>
      </c>
      <c r="AT1" s="52">
        <v>43882.0</v>
      </c>
      <c r="AU1" s="52">
        <v>43883.0</v>
      </c>
      <c r="AV1" s="52">
        <v>43884.0</v>
      </c>
      <c r="AW1" s="52">
        <v>43885.0</v>
      </c>
      <c r="AX1" s="52">
        <v>43886.0</v>
      </c>
      <c r="AY1" s="52">
        <v>43887.0</v>
      </c>
      <c r="AZ1" s="52">
        <v>43888.0</v>
      </c>
      <c r="BA1" s="52">
        <v>43889.0</v>
      </c>
      <c r="BB1" s="52">
        <v>43890.0</v>
      </c>
      <c r="BC1" s="52">
        <v>43891.0</v>
      </c>
      <c r="BD1" s="52">
        <v>43892.0</v>
      </c>
      <c r="BE1" s="52">
        <v>43893.0</v>
      </c>
      <c r="BF1" s="52">
        <v>43894.0</v>
      </c>
      <c r="BG1" s="52">
        <v>43895.0</v>
      </c>
      <c r="BH1" s="52">
        <v>43896.0</v>
      </c>
      <c r="BI1" s="52">
        <v>43897.0</v>
      </c>
      <c r="BJ1" s="52">
        <v>43898.0</v>
      </c>
      <c r="BK1" s="52">
        <v>43899.0</v>
      </c>
      <c r="BL1" s="52">
        <v>43900.0</v>
      </c>
      <c r="BM1" s="52">
        <v>43901.0</v>
      </c>
      <c r="BN1" s="52">
        <v>43902.0</v>
      </c>
      <c r="BO1" s="52">
        <v>43903.0</v>
      </c>
      <c r="BP1" s="52">
        <v>43904.0</v>
      </c>
      <c r="BQ1" s="52">
        <v>43905.0</v>
      </c>
      <c r="BR1" s="52">
        <v>43906.0</v>
      </c>
      <c r="BS1" s="52">
        <v>43907.0</v>
      </c>
      <c r="BT1" s="52">
        <v>43908.0</v>
      </c>
      <c r="BU1" s="52">
        <v>43909.0</v>
      </c>
      <c r="BV1" s="52">
        <v>43910.0</v>
      </c>
      <c r="BW1" s="52">
        <v>43911.0</v>
      </c>
      <c r="BX1" s="52">
        <v>43912.0</v>
      </c>
      <c r="BY1" s="52">
        <v>43913.0</v>
      </c>
      <c r="BZ1" s="52">
        <v>43914.0</v>
      </c>
      <c r="CA1" s="52">
        <v>43915.0</v>
      </c>
      <c r="CB1" s="52">
        <v>43916.0</v>
      </c>
      <c r="CC1" s="52">
        <v>43917.0</v>
      </c>
      <c r="CD1" s="52">
        <v>43918.0</v>
      </c>
      <c r="CE1" s="52">
        <v>43919.0</v>
      </c>
      <c r="CF1" s="52">
        <v>43920.0</v>
      </c>
      <c r="CG1" s="52">
        <v>43921.0</v>
      </c>
      <c r="CH1" s="52">
        <v>43922.0</v>
      </c>
      <c r="CI1" s="52">
        <v>43923.0</v>
      </c>
      <c r="CJ1" s="52">
        <v>43924.0</v>
      </c>
      <c r="CK1" s="52">
        <v>43925.0</v>
      </c>
      <c r="CL1" s="52">
        <v>43926.0</v>
      </c>
      <c r="CM1" s="52">
        <v>43927.0</v>
      </c>
      <c r="CN1" s="52">
        <v>43928.0</v>
      </c>
      <c r="CO1" s="52">
        <v>43929.0</v>
      </c>
      <c r="CP1" s="52">
        <v>43930.0</v>
      </c>
      <c r="CQ1" s="52">
        <v>43931.0</v>
      </c>
      <c r="CR1" s="52">
        <v>43932.0</v>
      </c>
    </row>
    <row r="2" ht="17.25" customHeight="1">
      <c r="A2" s="53" t="s">
        <v>43</v>
      </c>
      <c r="B2" s="53" t="s">
        <v>32</v>
      </c>
      <c r="C2" s="53"/>
      <c r="D2" s="53"/>
      <c r="E2" s="53" t="s">
        <v>32</v>
      </c>
      <c r="F2" s="54"/>
      <c r="G2" s="55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56"/>
      <c r="BK2" s="56"/>
      <c r="BL2" s="56"/>
      <c r="BM2" s="56"/>
      <c r="BN2" s="56"/>
      <c r="BO2" s="56"/>
      <c r="BP2" s="56"/>
      <c r="BQ2" s="56"/>
      <c r="BR2" s="56"/>
      <c r="BS2" s="56"/>
      <c r="BT2" s="56"/>
      <c r="BU2" s="56"/>
      <c r="BV2" s="56"/>
      <c r="BW2" s="56"/>
      <c r="BX2" s="56"/>
      <c r="BY2" s="56"/>
      <c r="BZ2" s="56"/>
      <c r="CA2" s="56"/>
      <c r="CB2" s="56"/>
      <c r="CC2" s="56"/>
      <c r="CD2" s="56"/>
      <c r="CE2" s="56"/>
      <c r="CF2" s="56"/>
      <c r="CG2" s="56"/>
      <c r="CH2" s="56"/>
      <c r="CI2" s="56"/>
      <c r="CJ2" s="56"/>
      <c r="CK2" s="56"/>
      <c r="CL2" s="56"/>
      <c r="CM2" s="56"/>
      <c r="CN2" s="56"/>
      <c r="CO2" s="56"/>
      <c r="CP2" s="56"/>
      <c r="CQ2" s="56"/>
      <c r="CR2" s="56"/>
    </row>
    <row r="3" ht="17.25" customHeight="1">
      <c r="A3" s="53"/>
      <c r="B3" s="53" t="s">
        <v>44</v>
      </c>
      <c r="C3" s="53" t="s">
        <v>45</v>
      </c>
      <c r="D3" s="53" t="s">
        <v>46</v>
      </c>
      <c r="E3" s="57">
        <v>1.0</v>
      </c>
      <c r="F3" s="54" t="s">
        <v>47</v>
      </c>
      <c r="G3" s="58"/>
      <c r="H3" s="59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60"/>
      <c r="BK3" s="60"/>
      <c r="BL3" s="60"/>
      <c r="BM3" s="60"/>
      <c r="BN3" s="60"/>
      <c r="BO3" s="60"/>
      <c r="BP3" s="60"/>
      <c r="BQ3" s="60"/>
      <c r="BR3" s="60"/>
      <c r="BS3" s="60"/>
      <c r="BT3" s="60"/>
      <c r="BU3" s="60"/>
      <c r="BV3" s="60"/>
      <c r="BW3" s="60"/>
      <c r="BX3" s="60"/>
      <c r="BY3" s="60"/>
      <c r="BZ3" s="60"/>
      <c r="CA3" s="60"/>
      <c r="CB3" s="60"/>
      <c r="CC3" s="60"/>
      <c r="CD3" s="60"/>
      <c r="CE3" s="60"/>
      <c r="CF3" s="60"/>
      <c r="CG3" s="60"/>
      <c r="CH3" s="60"/>
      <c r="CI3" s="60"/>
      <c r="CJ3" s="60"/>
      <c r="CK3" s="60"/>
      <c r="CL3" s="60"/>
      <c r="CM3" s="60"/>
      <c r="CN3" s="60"/>
      <c r="CO3" s="60"/>
      <c r="CP3" s="60"/>
      <c r="CQ3" s="60"/>
      <c r="CR3" s="60"/>
    </row>
    <row r="4">
      <c r="A4" s="61"/>
      <c r="B4" s="53" t="s">
        <v>48</v>
      </c>
      <c r="C4" s="53" t="s">
        <v>46</v>
      </c>
      <c r="D4" s="53" t="s">
        <v>49</v>
      </c>
      <c r="E4" s="57">
        <v>1.0</v>
      </c>
      <c r="F4" s="54" t="s">
        <v>47</v>
      </c>
      <c r="G4" s="62"/>
      <c r="H4" s="59"/>
      <c r="I4" s="59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60"/>
      <c r="BK4" s="60"/>
      <c r="BL4" s="60"/>
      <c r="BM4" s="60"/>
      <c r="BN4" s="60"/>
      <c r="BO4" s="60"/>
      <c r="BP4" s="60"/>
      <c r="BQ4" s="60"/>
      <c r="BR4" s="60"/>
      <c r="BS4" s="60"/>
      <c r="BT4" s="60"/>
      <c r="BU4" s="60"/>
      <c r="BV4" s="60"/>
      <c r="BW4" s="60"/>
      <c r="BX4" s="60"/>
      <c r="BY4" s="60"/>
      <c r="BZ4" s="60"/>
      <c r="CA4" s="60"/>
      <c r="CB4" s="60"/>
      <c r="CC4" s="60"/>
      <c r="CD4" s="60"/>
      <c r="CE4" s="60"/>
      <c r="CF4" s="60"/>
      <c r="CG4" s="60"/>
      <c r="CH4" s="60"/>
      <c r="CI4" s="60"/>
      <c r="CJ4" s="60"/>
      <c r="CK4" s="60"/>
      <c r="CL4" s="60"/>
      <c r="CM4" s="60"/>
      <c r="CN4" s="60"/>
      <c r="CO4" s="60"/>
      <c r="CP4" s="60"/>
      <c r="CQ4" s="60"/>
      <c r="CR4" s="60"/>
    </row>
    <row r="5">
      <c r="A5" s="61"/>
      <c r="B5" s="53" t="s">
        <v>50</v>
      </c>
      <c r="C5" s="53" t="s">
        <v>46</v>
      </c>
      <c r="D5" s="53" t="s">
        <v>49</v>
      </c>
      <c r="E5" s="57">
        <v>1.0</v>
      </c>
      <c r="F5" s="54" t="s">
        <v>47</v>
      </c>
      <c r="G5" s="62"/>
      <c r="H5" s="59"/>
      <c r="I5" s="59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60"/>
      <c r="BK5" s="60"/>
      <c r="BL5" s="60"/>
      <c r="BM5" s="60"/>
      <c r="BN5" s="60"/>
      <c r="BO5" s="60"/>
      <c r="BP5" s="60"/>
      <c r="BQ5" s="60"/>
      <c r="BR5" s="60"/>
      <c r="BS5" s="60"/>
      <c r="BT5" s="60"/>
      <c r="BU5" s="60"/>
      <c r="BV5" s="60"/>
      <c r="BW5" s="60"/>
      <c r="BX5" s="60"/>
      <c r="BY5" s="60"/>
      <c r="BZ5" s="60"/>
      <c r="CA5" s="60"/>
      <c r="CB5" s="60"/>
      <c r="CC5" s="60"/>
      <c r="CD5" s="60"/>
      <c r="CE5" s="60"/>
      <c r="CF5" s="60"/>
      <c r="CG5" s="60"/>
      <c r="CH5" s="60"/>
      <c r="CI5" s="60"/>
      <c r="CJ5" s="60"/>
      <c r="CK5" s="60"/>
      <c r="CL5" s="60"/>
      <c r="CM5" s="60"/>
      <c r="CN5" s="60"/>
      <c r="CO5" s="60"/>
      <c r="CP5" s="60"/>
      <c r="CQ5" s="60"/>
      <c r="CR5" s="60"/>
    </row>
    <row r="6" ht="18.75" customHeight="1">
      <c r="A6" s="61"/>
      <c r="B6" s="53" t="s">
        <v>51</v>
      </c>
      <c r="C6" s="53" t="s">
        <v>52</v>
      </c>
      <c r="D6" s="53" t="s">
        <v>53</v>
      </c>
      <c r="E6" s="57">
        <v>1.0</v>
      </c>
      <c r="F6" s="54" t="s">
        <v>47</v>
      </c>
      <c r="G6" s="62"/>
      <c r="H6" s="60"/>
      <c r="I6" s="60"/>
      <c r="J6" s="60"/>
      <c r="K6" s="59"/>
      <c r="L6" s="59"/>
      <c r="M6" s="59"/>
      <c r="N6" s="59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60"/>
      <c r="BK6" s="60"/>
      <c r="BL6" s="60"/>
      <c r="BM6" s="60"/>
      <c r="BN6" s="60"/>
      <c r="BO6" s="60"/>
      <c r="BP6" s="60"/>
      <c r="BQ6" s="60"/>
      <c r="BR6" s="60"/>
      <c r="BS6" s="60"/>
      <c r="BT6" s="60"/>
      <c r="BU6" s="60"/>
      <c r="BV6" s="60"/>
      <c r="BW6" s="60"/>
      <c r="BX6" s="60"/>
      <c r="BY6" s="60"/>
      <c r="BZ6" s="60"/>
      <c r="CA6" s="60"/>
      <c r="CB6" s="60"/>
      <c r="CC6" s="60"/>
      <c r="CD6" s="60"/>
      <c r="CE6" s="60"/>
      <c r="CF6" s="60"/>
      <c r="CG6" s="60"/>
      <c r="CH6" s="60"/>
      <c r="CI6" s="60"/>
      <c r="CJ6" s="60"/>
      <c r="CK6" s="60"/>
      <c r="CL6" s="60"/>
      <c r="CM6" s="60"/>
      <c r="CN6" s="60"/>
      <c r="CO6" s="60"/>
      <c r="CP6" s="60"/>
      <c r="CQ6" s="60"/>
      <c r="CR6" s="60"/>
    </row>
    <row r="7">
      <c r="A7" s="61"/>
      <c r="B7" s="53" t="s">
        <v>54</v>
      </c>
      <c r="C7" s="53" t="s">
        <v>55</v>
      </c>
      <c r="D7" s="53" t="s">
        <v>56</v>
      </c>
      <c r="E7" s="57">
        <v>1.0</v>
      </c>
      <c r="F7" s="54" t="s">
        <v>47</v>
      </c>
      <c r="G7" s="62"/>
      <c r="H7" s="60"/>
      <c r="I7" s="60"/>
      <c r="J7" s="60"/>
      <c r="K7" s="60"/>
      <c r="L7" s="60"/>
      <c r="M7" s="60"/>
      <c r="N7" s="60"/>
      <c r="O7" s="59"/>
      <c r="P7" s="59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60"/>
      <c r="BK7" s="60"/>
      <c r="BL7" s="60"/>
      <c r="BM7" s="60"/>
      <c r="BN7" s="60"/>
      <c r="BO7" s="60"/>
      <c r="BP7" s="60"/>
      <c r="BQ7" s="60"/>
      <c r="BR7" s="60"/>
      <c r="BS7" s="60"/>
      <c r="BT7" s="60"/>
      <c r="BU7" s="60"/>
      <c r="BV7" s="60"/>
      <c r="BW7" s="60"/>
      <c r="BX7" s="60"/>
      <c r="BY7" s="60"/>
      <c r="BZ7" s="60"/>
      <c r="CA7" s="60"/>
      <c r="CB7" s="60"/>
      <c r="CC7" s="60"/>
      <c r="CD7" s="60"/>
      <c r="CE7" s="60"/>
      <c r="CF7" s="60"/>
      <c r="CG7" s="60"/>
      <c r="CH7" s="60"/>
      <c r="CI7" s="60"/>
      <c r="CJ7" s="60"/>
      <c r="CK7" s="60"/>
      <c r="CL7" s="60"/>
      <c r="CM7" s="60"/>
      <c r="CN7" s="60"/>
      <c r="CO7" s="60"/>
      <c r="CP7" s="60"/>
      <c r="CQ7" s="60"/>
      <c r="CR7" s="60"/>
    </row>
    <row r="8" ht="16.5" customHeight="1">
      <c r="A8" s="61"/>
      <c r="B8" s="53" t="s">
        <v>57</v>
      </c>
      <c r="C8" s="53" t="s">
        <v>58</v>
      </c>
      <c r="D8" s="53" t="s">
        <v>59</v>
      </c>
      <c r="E8" s="57">
        <v>0.0</v>
      </c>
      <c r="F8" s="54" t="s">
        <v>10</v>
      </c>
      <c r="G8" s="62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3"/>
      <c r="AO8" s="63"/>
      <c r="AP8" s="63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0"/>
      <c r="CE8" s="60"/>
      <c r="CF8" s="60"/>
      <c r="CG8" s="60"/>
      <c r="CH8" s="60"/>
      <c r="CI8" s="60"/>
      <c r="CJ8" s="60"/>
      <c r="CK8" s="60"/>
      <c r="CL8" s="60"/>
      <c r="CM8" s="60"/>
      <c r="CN8" s="60"/>
      <c r="CO8" s="60"/>
      <c r="CP8" s="60"/>
      <c r="CQ8" s="60"/>
      <c r="CR8" s="60"/>
    </row>
    <row r="9">
      <c r="A9" s="61"/>
      <c r="B9" s="53" t="s">
        <v>60</v>
      </c>
      <c r="C9" s="53" t="s">
        <v>61</v>
      </c>
      <c r="D9" s="53" t="s">
        <v>62</v>
      </c>
      <c r="E9" s="57">
        <v>0.0</v>
      </c>
      <c r="F9" s="54" t="s">
        <v>10</v>
      </c>
      <c r="G9" s="62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3"/>
      <c r="AR9" s="63"/>
      <c r="AS9" s="63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0"/>
      <c r="BS9" s="60"/>
      <c r="BT9" s="60"/>
      <c r="BU9" s="60"/>
      <c r="BV9" s="60"/>
      <c r="BW9" s="60"/>
      <c r="BX9" s="60"/>
      <c r="BY9" s="60"/>
      <c r="BZ9" s="60"/>
      <c r="CA9" s="60"/>
      <c r="CB9" s="60"/>
      <c r="CC9" s="60"/>
      <c r="CD9" s="60"/>
      <c r="CE9" s="60"/>
      <c r="CF9" s="60"/>
      <c r="CG9" s="60"/>
      <c r="CH9" s="60"/>
      <c r="CI9" s="60"/>
      <c r="CJ9" s="60"/>
      <c r="CK9" s="60"/>
      <c r="CL9" s="60"/>
      <c r="CM9" s="60"/>
      <c r="CN9" s="60"/>
      <c r="CO9" s="60"/>
      <c r="CP9" s="60"/>
      <c r="CQ9" s="60"/>
      <c r="CR9" s="60"/>
    </row>
    <row r="10">
      <c r="A10" s="53" t="s">
        <v>63</v>
      </c>
      <c r="B10" s="61"/>
      <c r="C10" s="61"/>
      <c r="D10" s="61"/>
      <c r="E10" s="61"/>
      <c r="F10" s="54"/>
      <c r="G10" s="62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  <c r="BR10" s="60"/>
      <c r="BS10" s="60"/>
      <c r="BT10" s="60"/>
      <c r="BU10" s="60"/>
      <c r="BV10" s="60"/>
      <c r="BW10" s="60"/>
      <c r="BX10" s="60"/>
      <c r="BY10" s="60"/>
      <c r="BZ10" s="60"/>
      <c r="CA10" s="60"/>
      <c r="CB10" s="60"/>
      <c r="CC10" s="60"/>
      <c r="CD10" s="60"/>
      <c r="CE10" s="60"/>
      <c r="CF10" s="60"/>
      <c r="CG10" s="60"/>
      <c r="CH10" s="60"/>
      <c r="CI10" s="60"/>
      <c r="CJ10" s="60"/>
      <c r="CK10" s="60"/>
      <c r="CL10" s="60"/>
      <c r="CM10" s="60"/>
      <c r="CN10" s="60"/>
      <c r="CO10" s="60"/>
      <c r="CP10" s="60"/>
      <c r="CQ10" s="60"/>
      <c r="CR10" s="60"/>
    </row>
    <row r="11">
      <c r="A11" s="61"/>
      <c r="B11" s="53" t="s">
        <v>64</v>
      </c>
      <c r="C11" s="53" t="s">
        <v>65</v>
      </c>
      <c r="D11" s="53" t="s">
        <v>66</v>
      </c>
      <c r="E11" s="57">
        <v>1.0</v>
      </c>
      <c r="F11" s="54" t="s">
        <v>47</v>
      </c>
      <c r="G11" s="62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59"/>
      <c r="V11" s="59"/>
      <c r="W11" s="59"/>
      <c r="X11" s="59"/>
      <c r="Y11" s="59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0"/>
      <c r="BS11" s="60"/>
      <c r="BT11" s="60"/>
      <c r="BU11" s="60"/>
      <c r="BV11" s="60"/>
      <c r="BW11" s="60"/>
      <c r="BX11" s="60"/>
      <c r="BY11" s="60"/>
      <c r="BZ11" s="60"/>
      <c r="CA11" s="60"/>
      <c r="CB11" s="60"/>
      <c r="CC11" s="60"/>
      <c r="CD11" s="60"/>
      <c r="CE11" s="60"/>
      <c r="CF11" s="60"/>
      <c r="CG11" s="60"/>
      <c r="CH11" s="60"/>
      <c r="CI11" s="60"/>
      <c r="CJ11" s="60"/>
      <c r="CK11" s="60"/>
      <c r="CL11" s="60"/>
      <c r="CM11" s="60"/>
      <c r="CN11" s="60"/>
      <c r="CO11" s="60"/>
      <c r="CP11" s="60"/>
      <c r="CQ11" s="60"/>
      <c r="CR11" s="60"/>
    </row>
    <row r="12">
      <c r="A12" s="61"/>
      <c r="B12" s="53" t="s">
        <v>67</v>
      </c>
      <c r="C12" s="53" t="s">
        <v>68</v>
      </c>
      <c r="D12" s="53" t="s">
        <v>66</v>
      </c>
      <c r="E12" s="57">
        <v>1.0</v>
      </c>
      <c r="F12" s="54" t="s">
        <v>47</v>
      </c>
      <c r="G12" s="62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59"/>
      <c r="X12" s="59"/>
      <c r="Y12" s="59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BW12" s="60"/>
      <c r="BX12" s="60"/>
      <c r="BY12" s="60"/>
      <c r="BZ12" s="60"/>
      <c r="CA12" s="60"/>
      <c r="CB12" s="60"/>
      <c r="CC12" s="60"/>
      <c r="CD12" s="60"/>
      <c r="CE12" s="60"/>
      <c r="CF12" s="60"/>
      <c r="CG12" s="60"/>
      <c r="CH12" s="60"/>
      <c r="CI12" s="60"/>
      <c r="CJ12" s="60"/>
      <c r="CK12" s="60"/>
      <c r="CL12" s="60"/>
      <c r="CM12" s="60"/>
      <c r="CN12" s="60"/>
      <c r="CO12" s="60"/>
      <c r="CP12" s="60"/>
      <c r="CQ12" s="60"/>
      <c r="CR12" s="60"/>
    </row>
    <row r="13">
      <c r="A13" s="61"/>
      <c r="B13" s="53" t="s">
        <v>69</v>
      </c>
      <c r="C13" s="64">
        <v>43832.0</v>
      </c>
      <c r="D13" s="64">
        <v>43863.0</v>
      </c>
      <c r="E13" s="57">
        <v>1.0</v>
      </c>
      <c r="F13" s="54" t="s">
        <v>47</v>
      </c>
      <c r="G13" s="62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59"/>
      <c r="AA13" s="59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60"/>
      <c r="BK13" s="60"/>
      <c r="BL13" s="60"/>
      <c r="BM13" s="60"/>
      <c r="BN13" s="60"/>
      <c r="BO13" s="60"/>
      <c r="BP13" s="60"/>
      <c r="BQ13" s="60"/>
      <c r="BR13" s="60"/>
      <c r="BS13" s="60"/>
      <c r="BT13" s="60"/>
      <c r="BU13" s="60"/>
      <c r="BV13" s="60"/>
      <c r="BW13" s="60"/>
      <c r="BX13" s="60"/>
      <c r="BY13" s="60"/>
      <c r="BZ13" s="60"/>
      <c r="CA13" s="60"/>
      <c r="CB13" s="60"/>
      <c r="CC13" s="60"/>
      <c r="CD13" s="60"/>
      <c r="CE13" s="60"/>
      <c r="CF13" s="60"/>
      <c r="CG13" s="60"/>
      <c r="CH13" s="60"/>
      <c r="CI13" s="60"/>
      <c r="CJ13" s="60"/>
      <c r="CK13" s="60"/>
      <c r="CL13" s="60"/>
      <c r="CM13" s="60"/>
      <c r="CN13" s="60"/>
      <c r="CO13" s="60"/>
      <c r="CP13" s="60"/>
      <c r="CQ13" s="60"/>
      <c r="CR13" s="60"/>
    </row>
    <row r="14">
      <c r="A14" s="61"/>
      <c r="B14" s="53" t="s">
        <v>70</v>
      </c>
      <c r="C14" s="64">
        <v>43892.0</v>
      </c>
      <c r="D14" s="64">
        <v>43984.0</v>
      </c>
      <c r="E14" s="57">
        <v>0.1</v>
      </c>
      <c r="F14" s="54" t="s">
        <v>71</v>
      </c>
      <c r="G14" s="62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5"/>
      <c r="AC14" s="65"/>
      <c r="AD14" s="65"/>
      <c r="AE14" s="65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60"/>
      <c r="BK14" s="60"/>
      <c r="BL14" s="60"/>
      <c r="BM14" s="60"/>
      <c r="BN14" s="60"/>
      <c r="BO14" s="60"/>
      <c r="BP14" s="60"/>
      <c r="BQ14" s="60"/>
      <c r="BR14" s="60"/>
      <c r="BS14" s="60"/>
      <c r="BT14" s="60"/>
      <c r="BU14" s="60"/>
      <c r="BV14" s="60"/>
      <c r="BW14" s="60"/>
      <c r="BX14" s="60"/>
      <c r="BY14" s="60"/>
      <c r="BZ14" s="60"/>
      <c r="CA14" s="60"/>
      <c r="CB14" s="60"/>
      <c r="CC14" s="60"/>
      <c r="CD14" s="60"/>
      <c r="CE14" s="60"/>
      <c r="CF14" s="60"/>
      <c r="CG14" s="60"/>
      <c r="CH14" s="60"/>
      <c r="CI14" s="60"/>
      <c r="CJ14" s="60"/>
      <c r="CK14" s="60"/>
      <c r="CL14" s="60"/>
      <c r="CM14" s="60"/>
      <c r="CN14" s="60"/>
      <c r="CO14" s="60"/>
      <c r="CP14" s="60"/>
      <c r="CQ14" s="60"/>
      <c r="CR14" s="60"/>
    </row>
    <row r="15">
      <c r="A15" s="61"/>
      <c r="B15" s="53" t="s">
        <v>72</v>
      </c>
      <c r="C15" s="64">
        <v>44014.0</v>
      </c>
      <c r="D15" s="64">
        <v>44045.0</v>
      </c>
      <c r="E15" s="57">
        <v>0.75</v>
      </c>
      <c r="F15" s="54" t="s">
        <v>71</v>
      </c>
      <c r="G15" s="62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5"/>
      <c r="AG15" s="65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60"/>
      <c r="BK15" s="60"/>
      <c r="BL15" s="60"/>
      <c r="BM15" s="60"/>
      <c r="BN15" s="60"/>
      <c r="BO15" s="60"/>
      <c r="BP15" s="60"/>
      <c r="BQ15" s="60"/>
      <c r="BR15" s="60"/>
      <c r="BS15" s="60"/>
      <c r="BT15" s="60"/>
      <c r="BU15" s="60"/>
      <c r="BV15" s="60"/>
      <c r="BW15" s="60"/>
      <c r="BX15" s="60"/>
      <c r="BY15" s="60"/>
      <c r="BZ15" s="60"/>
      <c r="CA15" s="60"/>
      <c r="CB15" s="60"/>
      <c r="CC15" s="60"/>
      <c r="CD15" s="60"/>
      <c r="CE15" s="60"/>
      <c r="CF15" s="60"/>
      <c r="CG15" s="60"/>
      <c r="CH15" s="60"/>
      <c r="CI15" s="60"/>
      <c r="CJ15" s="60"/>
      <c r="CK15" s="60"/>
      <c r="CL15" s="60"/>
      <c r="CM15" s="60"/>
      <c r="CN15" s="60"/>
      <c r="CO15" s="60"/>
      <c r="CP15" s="60"/>
      <c r="CQ15" s="60"/>
      <c r="CR15" s="60"/>
    </row>
    <row r="16">
      <c r="A16" s="61"/>
      <c r="B16" s="53" t="s">
        <v>73</v>
      </c>
      <c r="C16" s="64">
        <v>44076.0</v>
      </c>
      <c r="D16" s="66" t="s">
        <v>74</v>
      </c>
      <c r="E16" s="57">
        <v>0.5</v>
      </c>
      <c r="F16" s="54" t="s">
        <v>75</v>
      </c>
      <c r="G16" s="62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7"/>
      <c r="AI16" s="67"/>
      <c r="AJ16" s="67"/>
      <c r="AK16" s="67"/>
      <c r="AL16" s="67"/>
      <c r="AM16" s="67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0"/>
      <c r="BS16" s="60"/>
      <c r="BT16" s="60"/>
      <c r="BU16" s="60"/>
      <c r="BV16" s="60"/>
      <c r="BW16" s="60"/>
      <c r="BX16" s="60"/>
      <c r="BY16" s="60"/>
      <c r="BZ16" s="60"/>
      <c r="CA16" s="60"/>
      <c r="CB16" s="60"/>
      <c r="CC16" s="60"/>
      <c r="CD16" s="60"/>
      <c r="CE16" s="60"/>
      <c r="CF16" s="60"/>
      <c r="CG16" s="60"/>
      <c r="CH16" s="60"/>
      <c r="CI16" s="60"/>
      <c r="CJ16" s="60"/>
      <c r="CK16" s="60"/>
      <c r="CL16" s="60"/>
      <c r="CM16" s="60"/>
      <c r="CN16" s="60"/>
      <c r="CO16" s="60"/>
      <c r="CP16" s="60"/>
      <c r="CQ16" s="60"/>
      <c r="CR16" s="60"/>
    </row>
    <row r="17">
      <c r="A17" s="61"/>
      <c r="B17" s="53" t="s">
        <v>76</v>
      </c>
      <c r="C17" s="66" t="s">
        <v>58</v>
      </c>
      <c r="D17" s="66" t="s">
        <v>77</v>
      </c>
      <c r="E17" s="61"/>
      <c r="F17" s="54" t="s">
        <v>10</v>
      </c>
      <c r="G17" s="62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3"/>
      <c r="AO17" s="63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  <c r="BT17" s="60"/>
      <c r="BU17" s="60"/>
      <c r="BV17" s="60"/>
      <c r="BW17" s="60"/>
      <c r="BX17" s="60"/>
      <c r="BY17" s="60"/>
      <c r="BZ17" s="60"/>
      <c r="CA17" s="60"/>
      <c r="CB17" s="60"/>
      <c r="CC17" s="60"/>
      <c r="CD17" s="60"/>
      <c r="CE17" s="60"/>
      <c r="CF17" s="60"/>
      <c r="CG17" s="60"/>
      <c r="CH17" s="60"/>
      <c r="CI17" s="60"/>
      <c r="CJ17" s="60"/>
      <c r="CK17" s="60"/>
      <c r="CL17" s="60"/>
      <c r="CM17" s="60"/>
      <c r="CN17" s="60"/>
      <c r="CO17" s="60"/>
      <c r="CP17" s="60"/>
      <c r="CQ17" s="60"/>
      <c r="CR17" s="60"/>
    </row>
    <row r="18">
      <c r="A18" s="61"/>
      <c r="B18" s="53" t="s">
        <v>78</v>
      </c>
      <c r="C18" s="66" t="s">
        <v>59</v>
      </c>
      <c r="D18" s="66" t="s">
        <v>79</v>
      </c>
      <c r="E18" s="61"/>
      <c r="F18" s="54" t="s">
        <v>10</v>
      </c>
      <c r="G18" s="62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3"/>
      <c r="AQ18" s="63"/>
      <c r="AR18" s="63"/>
      <c r="AS18" s="63"/>
      <c r="AT18" s="63"/>
      <c r="AU18" s="63"/>
      <c r="AV18" s="63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60"/>
      <c r="BV18" s="60"/>
      <c r="BW18" s="60"/>
      <c r="BX18" s="60"/>
      <c r="BY18" s="60"/>
      <c r="BZ18" s="60"/>
      <c r="CA18" s="60"/>
      <c r="CB18" s="60"/>
      <c r="CC18" s="60"/>
      <c r="CD18" s="60"/>
      <c r="CE18" s="60"/>
      <c r="CF18" s="60"/>
      <c r="CG18" s="60"/>
      <c r="CH18" s="60"/>
      <c r="CI18" s="60"/>
      <c r="CJ18" s="60"/>
      <c r="CK18" s="60"/>
      <c r="CL18" s="60"/>
      <c r="CM18" s="60"/>
      <c r="CN18" s="60"/>
      <c r="CO18" s="60"/>
      <c r="CP18" s="60"/>
      <c r="CQ18" s="60"/>
      <c r="CR18" s="60"/>
    </row>
    <row r="19">
      <c r="A19" s="61"/>
      <c r="B19" s="53" t="s">
        <v>80</v>
      </c>
      <c r="C19" s="66" t="s">
        <v>81</v>
      </c>
      <c r="D19" s="66" t="s">
        <v>82</v>
      </c>
      <c r="E19" s="61"/>
      <c r="F19" s="54" t="s">
        <v>10</v>
      </c>
      <c r="G19" s="62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3"/>
      <c r="AZ19" s="63"/>
      <c r="BA19" s="63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0"/>
      <c r="BU19" s="60"/>
      <c r="BV19" s="60"/>
      <c r="BW19" s="60"/>
      <c r="BX19" s="60"/>
      <c r="BY19" s="60"/>
      <c r="BZ19" s="60"/>
      <c r="CA19" s="60"/>
      <c r="CB19" s="60"/>
      <c r="CC19" s="60"/>
      <c r="CD19" s="60"/>
      <c r="CE19" s="60"/>
      <c r="CF19" s="60"/>
      <c r="CG19" s="60"/>
      <c r="CH19" s="60"/>
      <c r="CI19" s="60"/>
      <c r="CJ19" s="60"/>
      <c r="CK19" s="60"/>
      <c r="CL19" s="60"/>
      <c r="CM19" s="60"/>
      <c r="CN19" s="60"/>
      <c r="CO19" s="60"/>
      <c r="CP19" s="60"/>
      <c r="CQ19" s="60"/>
      <c r="CR19" s="60"/>
    </row>
    <row r="20">
      <c r="A20" s="61"/>
      <c r="B20" s="53" t="s">
        <v>83</v>
      </c>
      <c r="C20" s="64">
        <v>43833.0</v>
      </c>
      <c r="D20" s="64">
        <v>43893.0</v>
      </c>
      <c r="E20" s="61"/>
      <c r="F20" s="54" t="s">
        <v>10</v>
      </c>
      <c r="G20" s="62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3"/>
      <c r="BD20" s="63"/>
      <c r="BE20" s="63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  <c r="BS20" s="60"/>
      <c r="BT20" s="60"/>
      <c r="BU20" s="60"/>
      <c r="BV20" s="60"/>
      <c r="BW20" s="60"/>
      <c r="BX20" s="60"/>
      <c r="BY20" s="60"/>
      <c r="BZ20" s="60"/>
      <c r="CA20" s="60"/>
      <c r="CB20" s="60"/>
      <c r="CC20" s="60"/>
      <c r="CD20" s="60"/>
      <c r="CE20" s="60"/>
      <c r="CF20" s="60"/>
      <c r="CG20" s="60"/>
      <c r="CH20" s="60"/>
      <c r="CI20" s="60"/>
      <c r="CJ20" s="60"/>
      <c r="CK20" s="60"/>
      <c r="CL20" s="60"/>
      <c r="CM20" s="60"/>
      <c r="CN20" s="60"/>
      <c r="CO20" s="60"/>
      <c r="CP20" s="60"/>
      <c r="CQ20" s="60"/>
      <c r="CR20" s="60"/>
    </row>
    <row r="21" ht="15.75" customHeight="1">
      <c r="A21" s="61"/>
      <c r="B21" s="53" t="s">
        <v>84</v>
      </c>
      <c r="C21" s="64">
        <v>43954.0</v>
      </c>
      <c r="D21" s="66" t="s">
        <v>85</v>
      </c>
      <c r="E21" s="61"/>
      <c r="F21" s="54" t="s">
        <v>10</v>
      </c>
      <c r="G21" s="62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3"/>
      <c r="BH21" s="63"/>
      <c r="BI21" s="63"/>
      <c r="BJ21" s="63"/>
      <c r="BK21" s="63"/>
      <c r="BL21" s="63"/>
      <c r="BM21" s="63"/>
      <c r="BN21" s="63"/>
      <c r="BO21" s="63"/>
      <c r="BP21" s="63"/>
      <c r="BQ21" s="63"/>
      <c r="BR21" s="60"/>
      <c r="BS21" s="60"/>
      <c r="BT21" s="60"/>
      <c r="BU21" s="60"/>
      <c r="BV21" s="60"/>
      <c r="BW21" s="60"/>
      <c r="BX21" s="60"/>
      <c r="BY21" s="60"/>
      <c r="BZ21" s="60"/>
      <c r="CA21" s="60"/>
      <c r="CB21" s="60"/>
      <c r="CC21" s="60"/>
      <c r="CD21" s="60"/>
      <c r="CE21" s="60"/>
      <c r="CF21" s="60"/>
      <c r="CG21" s="60"/>
      <c r="CH21" s="60"/>
      <c r="CI21" s="60"/>
      <c r="CJ21" s="60"/>
      <c r="CK21" s="60"/>
      <c r="CL21" s="60"/>
      <c r="CM21" s="60"/>
      <c r="CN21" s="60"/>
      <c r="CO21" s="60"/>
      <c r="CP21" s="60"/>
      <c r="CQ21" s="60"/>
      <c r="CR21" s="60"/>
    </row>
    <row r="22">
      <c r="A22" s="68"/>
      <c r="B22" s="18" t="s">
        <v>86</v>
      </c>
      <c r="C22" s="21" t="s">
        <v>87</v>
      </c>
      <c r="D22" s="21" t="s">
        <v>88</v>
      </c>
      <c r="E22" s="68"/>
      <c r="F22" s="69" t="s">
        <v>10</v>
      </c>
      <c r="G22" s="62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3"/>
      <c r="BS22" s="63"/>
      <c r="BT22" s="63"/>
      <c r="BU22" s="63"/>
      <c r="BV22" s="63"/>
      <c r="BW22" s="60"/>
      <c r="BX22" s="60"/>
      <c r="BY22" s="60"/>
      <c r="BZ22" s="60"/>
      <c r="CA22" s="60"/>
      <c r="CB22" s="60"/>
      <c r="CC22" s="60"/>
      <c r="CD22" s="60"/>
      <c r="CE22" s="60"/>
      <c r="CF22" s="60"/>
      <c r="CG22" s="60"/>
      <c r="CH22" s="60"/>
      <c r="CI22" s="60"/>
      <c r="CJ22" s="60"/>
      <c r="CK22" s="60"/>
      <c r="CL22" s="60"/>
      <c r="CM22" s="60"/>
      <c r="CN22" s="60"/>
      <c r="CO22" s="60"/>
      <c r="CP22" s="60"/>
      <c r="CQ22" s="60"/>
      <c r="CR22" s="60"/>
    </row>
    <row r="23">
      <c r="A23" s="68"/>
      <c r="B23" s="18" t="s">
        <v>89</v>
      </c>
      <c r="C23" s="21" t="s">
        <v>90</v>
      </c>
      <c r="D23" s="21" t="s">
        <v>91</v>
      </c>
      <c r="E23" s="68"/>
      <c r="F23" s="69" t="s">
        <v>10</v>
      </c>
      <c r="G23" s="62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  <c r="BW23" s="63"/>
      <c r="BX23" s="63"/>
      <c r="BY23" s="63"/>
      <c r="BZ23" s="63"/>
      <c r="CA23" s="63"/>
      <c r="CB23" s="63"/>
      <c r="CC23" s="63"/>
      <c r="CD23" s="63"/>
      <c r="CE23" s="63"/>
      <c r="CF23" s="63"/>
      <c r="CG23" s="63"/>
      <c r="CH23" s="60"/>
      <c r="CI23" s="60"/>
      <c r="CJ23" s="60"/>
      <c r="CK23" s="60"/>
      <c r="CL23" s="60"/>
      <c r="CM23" s="60"/>
      <c r="CN23" s="60"/>
      <c r="CO23" s="60"/>
      <c r="CP23" s="60"/>
      <c r="CQ23" s="60"/>
      <c r="CR23" s="60"/>
    </row>
    <row r="24">
      <c r="A24" s="68"/>
      <c r="B24" s="18" t="s">
        <v>92</v>
      </c>
      <c r="C24" s="70">
        <v>43834.0</v>
      </c>
      <c r="D24" s="70">
        <v>43986.0</v>
      </c>
      <c r="E24" s="71">
        <v>0.15</v>
      </c>
      <c r="F24" s="69" t="s">
        <v>75</v>
      </c>
      <c r="G24" s="62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  <c r="BW24" s="60"/>
      <c r="BX24" s="60"/>
      <c r="BY24" s="60"/>
      <c r="BZ24" s="60"/>
      <c r="CA24" s="60"/>
      <c r="CB24" s="60"/>
      <c r="CC24" s="60"/>
      <c r="CD24" s="60"/>
      <c r="CE24" s="60"/>
      <c r="CF24" s="60"/>
      <c r="CG24" s="60"/>
      <c r="CH24" s="63"/>
      <c r="CI24" s="63"/>
      <c r="CJ24" s="63"/>
      <c r="CK24" s="63"/>
      <c r="CL24" s="63"/>
      <c r="CM24" s="63"/>
      <c r="CN24" s="63"/>
      <c r="CO24" s="60"/>
      <c r="CP24" s="60"/>
      <c r="CQ24" s="60"/>
      <c r="CR24" s="60"/>
    </row>
    <row r="25">
      <c r="A25" s="18" t="s">
        <v>93</v>
      </c>
      <c r="B25" s="68"/>
      <c r="C25" s="40"/>
      <c r="D25" s="40"/>
      <c r="E25" s="68"/>
      <c r="F25" s="69"/>
      <c r="G25" s="62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0"/>
      <c r="BM25" s="60"/>
      <c r="BN25" s="60"/>
      <c r="BO25" s="60"/>
      <c r="BP25" s="60"/>
      <c r="BQ25" s="60"/>
      <c r="BR25" s="60"/>
      <c r="BS25" s="60"/>
      <c r="BT25" s="60"/>
      <c r="BU25" s="60"/>
      <c r="BV25" s="60"/>
      <c r="BW25" s="60"/>
      <c r="BX25" s="60"/>
      <c r="BY25" s="60"/>
      <c r="BZ25" s="60"/>
      <c r="CA25" s="60"/>
      <c r="CB25" s="60"/>
      <c r="CC25" s="60"/>
      <c r="CD25" s="60"/>
      <c r="CE25" s="60"/>
      <c r="CF25" s="60"/>
      <c r="CG25" s="60"/>
      <c r="CH25" s="60"/>
      <c r="CI25" s="60"/>
      <c r="CJ25" s="60"/>
      <c r="CK25" s="60"/>
      <c r="CL25" s="60"/>
      <c r="CM25" s="60"/>
      <c r="CN25" s="60"/>
      <c r="CO25" s="60"/>
      <c r="CP25" s="60"/>
      <c r="CQ25" s="60"/>
      <c r="CR25" s="60"/>
    </row>
    <row r="26">
      <c r="A26" s="68"/>
      <c r="B26" s="18" t="s">
        <v>94</v>
      </c>
      <c r="C26" s="21" t="s">
        <v>90</v>
      </c>
      <c r="D26" s="21" t="s">
        <v>95</v>
      </c>
      <c r="E26" s="68"/>
      <c r="F26" s="69" t="s">
        <v>10</v>
      </c>
      <c r="G26" s="62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60"/>
      <c r="BK26" s="60"/>
      <c r="BL26" s="60"/>
      <c r="BM26" s="60"/>
      <c r="BN26" s="60"/>
      <c r="BO26" s="60"/>
      <c r="BP26" s="60"/>
      <c r="BQ26" s="60"/>
      <c r="BR26" s="60"/>
      <c r="BS26" s="60"/>
      <c r="BT26" s="60"/>
      <c r="BU26" s="60"/>
      <c r="BV26" s="60"/>
      <c r="BW26" s="63"/>
      <c r="BX26" s="63"/>
      <c r="BY26" s="60"/>
      <c r="BZ26" s="60"/>
      <c r="CA26" s="60"/>
      <c r="CB26" s="60"/>
      <c r="CC26" s="60"/>
      <c r="CD26" s="60"/>
      <c r="CE26" s="60"/>
      <c r="CF26" s="60"/>
      <c r="CG26" s="60"/>
      <c r="CH26" s="60"/>
      <c r="CI26" s="60"/>
      <c r="CJ26" s="60"/>
      <c r="CK26" s="60"/>
      <c r="CL26" s="60"/>
      <c r="CM26" s="60"/>
      <c r="CN26" s="60"/>
      <c r="CO26" s="60"/>
      <c r="CP26" s="60"/>
      <c r="CQ26" s="60"/>
      <c r="CR26" s="60"/>
    </row>
    <row r="27">
      <c r="A27" s="68"/>
      <c r="B27" s="18" t="s">
        <v>96</v>
      </c>
      <c r="C27" s="21" t="s">
        <v>97</v>
      </c>
      <c r="D27" s="21" t="s">
        <v>98</v>
      </c>
      <c r="E27" s="68"/>
      <c r="F27" s="69" t="s">
        <v>10</v>
      </c>
      <c r="G27" s="62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60"/>
      <c r="BK27" s="60"/>
      <c r="BL27" s="60"/>
      <c r="BM27" s="60"/>
      <c r="BN27" s="60"/>
      <c r="BO27" s="60"/>
      <c r="BP27" s="60"/>
      <c r="BQ27" s="60"/>
      <c r="BR27" s="60"/>
      <c r="BS27" s="60"/>
      <c r="BT27" s="60"/>
      <c r="BU27" s="60"/>
      <c r="BV27" s="60"/>
      <c r="BW27" s="60"/>
      <c r="BX27" s="60"/>
      <c r="BY27" s="60"/>
      <c r="BZ27" s="63"/>
      <c r="CA27" s="63"/>
      <c r="CB27" s="60"/>
      <c r="CC27" s="60"/>
      <c r="CD27" s="60"/>
      <c r="CE27" s="60"/>
      <c r="CF27" s="60"/>
      <c r="CG27" s="60"/>
      <c r="CH27" s="60"/>
      <c r="CI27" s="60"/>
      <c r="CJ27" s="60"/>
      <c r="CK27" s="60"/>
      <c r="CL27" s="60"/>
      <c r="CM27" s="60"/>
      <c r="CN27" s="60"/>
      <c r="CO27" s="60"/>
      <c r="CP27" s="60"/>
      <c r="CQ27" s="60"/>
      <c r="CR27" s="60"/>
    </row>
    <row r="28">
      <c r="A28" s="68"/>
      <c r="B28" s="18" t="s">
        <v>99</v>
      </c>
      <c r="C28" s="21" t="s">
        <v>100</v>
      </c>
      <c r="D28" s="21" t="s">
        <v>101</v>
      </c>
      <c r="E28" s="68"/>
      <c r="F28" s="69" t="s">
        <v>10</v>
      </c>
      <c r="G28" s="62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60"/>
      <c r="BK28" s="60"/>
      <c r="BL28" s="60"/>
      <c r="BM28" s="60"/>
      <c r="BN28" s="60"/>
      <c r="BO28" s="60"/>
      <c r="BP28" s="60"/>
      <c r="BQ28" s="60"/>
      <c r="BR28" s="60"/>
      <c r="BS28" s="60"/>
      <c r="BT28" s="60"/>
      <c r="BU28" s="60"/>
      <c r="BV28" s="60"/>
      <c r="BW28" s="60"/>
      <c r="BX28" s="60"/>
      <c r="BY28" s="63"/>
      <c r="BZ28" s="63"/>
      <c r="CA28" s="60"/>
      <c r="CB28" s="60"/>
      <c r="CC28" s="60"/>
      <c r="CD28" s="60"/>
      <c r="CE28" s="60"/>
      <c r="CF28" s="60"/>
      <c r="CG28" s="60"/>
      <c r="CH28" s="60"/>
      <c r="CI28" s="60"/>
      <c r="CJ28" s="60"/>
      <c r="CK28" s="60"/>
      <c r="CL28" s="60"/>
      <c r="CM28" s="60"/>
      <c r="CN28" s="60"/>
      <c r="CO28" s="60"/>
      <c r="CP28" s="60"/>
      <c r="CQ28" s="60"/>
      <c r="CR28" s="60"/>
    </row>
  </sheetData>
  <conditionalFormatting sqref="F2:F28">
    <cfRule type="cellIs" dxfId="4" priority="1" operator="equal">
      <formula>"Done"</formula>
    </cfRule>
  </conditionalFormatting>
  <conditionalFormatting sqref="F2:F28">
    <cfRule type="cellIs" dxfId="0" priority="2" operator="equal">
      <formula>"Behind"</formula>
    </cfRule>
  </conditionalFormatting>
  <conditionalFormatting sqref="F2:F28">
    <cfRule type="cellIs" dxfId="1" priority="3" operator="equal">
      <formula>"In Progress"</formula>
    </cfRule>
  </conditionalFormatting>
  <conditionalFormatting sqref="F3:F28">
    <cfRule type="cellIs" dxfId="5" priority="4" operator="equal">
      <formula>"None"</formula>
    </cfRule>
  </conditionalFormatting>
  <dataValidations>
    <dataValidation type="list" allowBlank="1" sqref="F3:F9 F11:F24 F26:F28">
      <formula1>"Done,In Progress,Behind,None"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8" width="21.57"/>
  </cols>
  <sheetData>
    <row r="1" ht="73.5" customHeight="1">
      <c r="A1" s="72" t="s">
        <v>102</v>
      </c>
      <c r="B1" s="73" t="s">
        <v>103</v>
      </c>
    </row>
  </sheetData>
  <drawing r:id="rId1"/>
</worksheet>
</file>