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Sheet2" sheetId="2" state="visible" r:id="rId3"/>
    <sheet name="Sheet3(empty)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<sst xmlns="http://schemas.openxmlformats.org/spreadsheetml/2006/main" count="85" uniqueCount="68">
  <si>
    <t xml:space="preserve">Text</t>
  </si>
  <si>
    <t xml:space="preserve">Numeric</t>
  </si>
  <si>
    <t xml:space="preserve">Date</t>
  </si>
  <si>
    <t xml:space="preserve">Item 0, 0</t>
  </si>
  <si>
    <t xml:space="preserve">Other item</t>
  </si>
  <si>
    <t xml:space="preserve">Trait #1</t>
  </si>
  <si>
    <t xml:space="preserve">Value #1</t>
  </si>
  <si>
    <t xml:space="preserve">Transaction date</t>
  </si>
  <si>
    <t xml:space="preserve">Units</t>
  </si>
  <si>
    <t xml:space="preserve">Price</t>
  </si>
  <si>
    <t xml:space="preserve">Price per unit</t>
  </si>
  <si>
    <t xml:space="preserve">Another trait</t>
  </si>
  <si>
    <t xml:space="preserve">trait 1</t>
  </si>
  <si>
    <t xml:space="preserve">brown</t>
  </si>
  <si>
    <t xml:space="preserve">trait 2</t>
  </si>
  <si>
    <t xml:space="preserve">red</t>
  </si>
  <si>
    <t xml:space="preserve">trait 3</t>
  </si>
  <si>
    <t xml:space="preserve">yellow</t>
  </si>
  <si>
    <t xml:space="preserve">trait 4</t>
  </si>
  <si>
    <t xml:space="preserve">black</t>
  </si>
  <si>
    <t xml:space="preserve">trait 16</t>
  </si>
  <si>
    <t xml:space="preserve">trait 17</t>
  </si>
  <si>
    <t xml:space="preserve">trait 18</t>
  </si>
  <si>
    <t xml:space="preserve">white</t>
  </si>
  <si>
    <t xml:space="preserve">trait 19</t>
  </si>
  <si>
    <t xml:space="preserve">trait 20</t>
  </si>
  <si>
    <t xml:space="preserve">trait 21</t>
  </si>
  <si>
    <t xml:space="preserve">pink</t>
  </si>
  <si>
    <t xml:space="preserve">trait 22</t>
  </si>
  <si>
    <t xml:space="preserve">blue</t>
  </si>
  <si>
    <t xml:space="preserve">trait 5</t>
  </si>
  <si>
    <t xml:space="preserve">trait 6</t>
  </si>
  <si>
    <t xml:space="preserve">trait 7</t>
  </si>
  <si>
    <t xml:space="preserve">trait 8</t>
  </si>
  <si>
    <t xml:space="preserve">cena nier</t>
  </si>
  <si>
    <t xml:space="preserve">pow</t>
  </si>
  <si>
    <t xml:space="preserve">cena metra</t>
  </si>
  <si>
    <t xml:space="preserve">data transakcji</t>
  </si>
  <si>
    <t xml:space="preserve">text</t>
  </si>
  <si>
    <t xml:space="preserve">a</t>
  </si>
  <si>
    <t xml:space="preserve">b</t>
  </si>
  <si>
    <t xml:space="preserve">c</t>
  </si>
  <si>
    <t xml:space="preserve">name</t>
  </si>
  <si>
    <t xml:space="preserve">date</t>
  </si>
  <si>
    <t xml:space="preserve">mass (kg)</t>
  </si>
  <si>
    <t xml:space="preserve">height</t>
  </si>
  <si>
    <t xml:space="preserve">Sx</t>
  </si>
  <si>
    <t xml:space="preserve">Sy</t>
  </si>
  <si>
    <t xml:space="preserve">Sxx</t>
  </si>
  <si>
    <t xml:space="preserve">Syy</t>
  </si>
  <si>
    <t xml:space="preserve">Sxy</t>
  </si>
  <si>
    <t xml:space="preserve">n</t>
  </si>
  <si>
    <t xml:space="preserve">a (beta w wiki)</t>
  </si>
  <si>
    <t xml:space="preserve">b (alfa w wiki)</t>
  </si>
  <si>
    <t xml:space="preserve">y=ax+b</t>
  </si>
  <si>
    <t xml:space="preserve">modificator</t>
  </si>
  <si>
    <t xml:space="preserve">x</t>
  </si>
  <si>
    <t xml:space="preserve">y</t>
  </si>
  <si>
    <t xml:space="preserve">Pow</t>
  </si>
  <si>
    <t xml:space="preserve">Cena</t>
  </si>
  <si>
    <t xml:space="preserve">cena_m</t>
  </si>
  <si>
    <t xml:space="preserve">Średnia:</t>
  </si>
  <si>
    <t xml:space="preserve">Mediana:</t>
  </si>
  <si>
    <t xml:space="preserve">Q10</t>
  </si>
  <si>
    <t xml:space="preserve">Q25</t>
  </si>
  <si>
    <t xml:space="preserve">Q50</t>
  </si>
  <si>
    <t xml:space="preserve">Q75</t>
  </si>
  <si>
    <t xml:space="preserve">Q90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</si>
</sst>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#,##0.00"/>
    <numFmt numFmtId="167" formatCode="[$-809]DD/MM/YYYY"/>
    <numFmt numFmtId="168" formatCode="[$-415]GE\nER&quot;al&quot;"/>
    <numFmt numFmtId="169" formatCode="[$-415]GE\nER&quot;al&quot;"/>
    <numFmt numFmtId="170" formatCode="[$-415]YYYY\-MM\-DD"/>
    <numFmt numFmtId="171" formatCode="D\.MM\.YYYY"/>
    <numFmt numFmtId="172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1</v>
      </c>
      <c r="C2" s="2" t="n">
        <v>43833</v>
      </c>
    </row>
    <row r="3" customFormat="false" ht="12.8" hidden="false" customHeight="false" outlineLevel="0" collapsed="false">
      <c r="A3" s="1" t="s">
        <v>4</v>
      </c>
      <c r="B3" s="1" t="n">
        <v>2</v>
      </c>
      <c r="C3" s="2" t="n">
        <v>43834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60546875" defaultRowHeight="12.8" zeroHeight="false" outlineLevelRow="0" outlineLevelCol="0"/>
  <cols>
    <col collapsed="false" customWidth="true" hidden="false" outlineLevel="0" max="5" min="5" style="0" width="18.89"/>
    <col collapsed="false" customWidth="true" hidden="false" outlineLevel="0" max="6" min="6" style="0" width="21.39"/>
  </cols>
  <sheetData>
    <row r="1" customFormat="false" ht="13.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customFormat="false" ht="12.8" hidden="false" customHeight="false" outlineLevel="0" collapsed="false">
      <c r="A2" s="1" t="s">
        <v>12</v>
      </c>
      <c r="B2" s="4" t="n">
        <v>1</v>
      </c>
      <c r="C2" s="5" t="n">
        <v>40185</v>
      </c>
      <c r="D2" s="4" t="n">
        <v>48.49</v>
      </c>
      <c r="E2" s="4" t="n">
        <v>550060.8</v>
      </c>
      <c r="F2" s="4" t="n">
        <v>11343.8</v>
      </c>
      <c r="G2" s="1" t="s">
        <v>13</v>
      </c>
    </row>
    <row r="3" customFormat="false" ht="12.8" hidden="false" customHeight="false" outlineLevel="0" collapsed="false">
      <c r="A3" s="1" t="s">
        <v>14</v>
      </c>
      <c r="B3" s="4" t="n">
        <v>2</v>
      </c>
      <c r="C3" s="5" t="n">
        <v>40186</v>
      </c>
      <c r="D3" s="4" t="n">
        <v>45.98</v>
      </c>
      <c r="E3" s="4" t="n">
        <v>236341.18</v>
      </c>
      <c r="F3" s="4" t="n">
        <v>5140.09</v>
      </c>
      <c r="G3" s="1" t="s">
        <v>15</v>
      </c>
    </row>
    <row r="4" customFormat="false" ht="12.8" hidden="false" customHeight="false" outlineLevel="0" collapsed="false">
      <c r="A4" s="1" t="s">
        <v>16</v>
      </c>
      <c r="B4" s="4" t="n">
        <v>9</v>
      </c>
      <c r="C4" s="5" t="n">
        <v>40187</v>
      </c>
      <c r="D4" s="4" t="n">
        <v>51.33</v>
      </c>
      <c r="E4" s="4" t="n">
        <v>422955.71</v>
      </c>
      <c r="F4" s="4" t="n">
        <v>8239.93</v>
      </c>
      <c r="G4" s="1" t="s">
        <v>17</v>
      </c>
    </row>
    <row r="5" customFormat="false" ht="12.8" hidden="false" customHeight="false" outlineLevel="0" collapsed="false">
      <c r="A5" s="1" t="s">
        <v>18</v>
      </c>
      <c r="B5" s="4" t="n">
        <v>10</v>
      </c>
      <c r="C5" s="5" t="n">
        <v>40188</v>
      </c>
      <c r="D5" s="4" t="n">
        <v>83.58</v>
      </c>
      <c r="E5" s="4" t="n">
        <v>372950.9</v>
      </c>
      <c r="F5" s="4" t="n">
        <v>4462.2</v>
      </c>
      <c r="G5" s="1" t="s">
        <v>19</v>
      </c>
    </row>
    <row r="6" customFormat="false" ht="12.8" hidden="false" customHeight="false" outlineLevel="0" collapsed="false">
      <c r="A6" s="1" t="s">
        <v>20</v>
      </c>
      <c r="B6" s="4" t="n">
        <v>22</v>
      </c>
      <c r="C6" s="5" t="n">
        <v>40200</v>
      </c>
      <c r="D6" s="4" t="n">
        <v>33.06</v>
      </c>
      <c r="E6" s="4" t="n">
        <v>281118.11</v>
      </c>
      <c r="F6" s="4" t="n">
        <v>8503.27</v>
      </c>
      <c r="G6" s="1" t="s">
        <v>17</v>
      </c>
    </row>
    <row r="7" customFormat="false" ht="12.8" hidden="false" customHeight="false" outlineLevel="0" collapsed="false">
      <c r="A7" s="1" t="s">
        <v>21</v>
      </c>
      <c r="B7" s="4" t="n">
        <v>24</v>
      </c>
      <c r="C7" s="5" t="n">
        <v>40202</v>
      </c>
      <c r="D7" s="4" t="n">
        <v>61.22</v>
      </c>
      <c r="E7" s="4" t="n">
        <v>352779.19</v>
      </c>
      <c r="F7" s="4" t="n">
        <v>5762.48</v>
      </c>
      <c r="G7" s="1" t="s">
        <v>19</v>
      </c>
    </row>
    <row r="8" customFormat="false" ht="12.8" hidden="false" customHeight="false" outlineLevel="0" collapsed="false">
      <c r="A8" s="1" t="s">
        <v>22</v>
      </c>
      <c r="B8" s="4" t="n">
        <v>25</v>
      </c>
      <c r="C8" s="5" t="n">
        <v>40203</v>
      </c>
      <c r="D8" s="4" t="n">
        <v>81.16</v>
      </c>
      <c r="E8" s="4" t="n">
        <v>403985.68</v>
      </c>
      <c r="F8" s="4" t="n">
        <v>4977.65</v>
      </c>
      <c r="G8" s="1" t="s">
        <v>23</v>
      </c>
    </row>
    <row r="9" customFormat="false" ht="12.8" hidden="false" customHeight="false" outlineLevel="0" collapsed="false">
      <c r="A9" s="1" t="s">
        <v>24</v>
      </c>
      <c r="B9" s="4" t="n">
        <v>27</v>
      </c>
      <c r="C9" s="5" t="n">
        <v>40205</v>
      </c>
      <c r="D9" s="4" t="n">
        <v>78.16</v>
      </c>
      <c r="E9" s="4" t="n">
        <v>410101.03</v>
      </c>
      <c r="F9" s="4" t="n">
        <v>5246.94</v>
      </c>
      <c r="G9" s="1" t="s">
        <v>19</v>
      </c>
    </row>
    <row r="10" customFormat="false" ht="12.8" hidden="false" customHeight="false" outlineLevel="0" collapsed="false">
      <c r="A10" s="1" t="s">
        <v>25</v>
      </c>
      <c r="B10" s="4" t="n">
        <v>28</v>
      </c>
      <c r="C10" s="5" t="n">
        <v>40206</v>
      </c>
      <c r="D10" s="4" t="n">
        <v>73.66</v>
      </c>
      <c r="E10" s="4" t="n">
        <v>323727.84</v>
      </c>
      <c r="F10" s="4" t="n">
        <v>4394.89</v>
      </c>
      <c r="G10" s="1" t="s">
        <v>17</v>
      </c>
    </row>
    <row r="11" customFormat="false" ht="12.8" hidden="false" customHeight="false" outlineLevel="0" collapsed="false">
      <c r="A11" s="1" t="s">
        <v>26</v>
      </c>
      <c r="B11" s="4" t="n">
        <v>29</v>
      </c>
      <c r="C11" s="5" t="n">
        <v>40207</v>
      </c>
      <c r="D11" s="4" t="n">
        <v>94.68</v>
      </c>
      <c r="E11" s="4" t="n">
        <v>548623.75</v>
      </c>
      <c r="F11" s="4" t="n">
        <v>5794.51</v>
      </c>
      <c r="G11" s="1" t="s">
        <v>27</v>
      </c>
    </row>
    <row r="12" customFormat="false" ht="12.8" hidden="false" customHeight="false" outlineLevel="0" collapsed="false">
      <c r="A12" s="1" t="s">
        <v>28</v>
      </c>
      <c r="B12" s="4" t="n">
        <v>30</v>
      </c>
      <c r="C12" s="5" t="n">
        <v>40208</v>
      </c>
      <c r="D12" s="4" t="n">
        <v>71.55</v>
      </c>
      <c r="E12" s="4" t="n">
        <v>413429.91</v>
      </c>
      <c r="F12" s="4" t="n">
        <v>5778.2</v>
      </c>
      <c r="G12" s="1" t="s">
        <v>27</v>
      </c>
    </row>
    <row r="13" customFormat="false" ht="12.8" hidden="false" customHeight="false" outlineLevel="0" collapsed="false">
      <c r="A13" s="1" t="s">
        <v>12</v>
      </c>
      <c r="B13" s="4" t="n">
        <v>31</v>
      </c>
      <c r="C13" s="5" t="n">
        <v>40209</v>
      </c>
      <c r="D13" s="4" t="n">
        <v>80.52</v>
      </c>
      <c r="E13" s="4" t="n">
        <v>324537.82</v>
      </c>
      <c r="F13" s="4" t="n">
        <v>4030.52</v>
      </c>
      <c r="G13" s="1" t="s">
        <v>29</v>
      </c>
    </row>
    <row r="14" customFormat="false" ht="12.8" hidden="false" customHeight="false" outlineLevel="0" collapsed="false">
      <c r="A14" s="1" t="s">
        <v>14</v>
      </c>
      <c r="B14" s="4" t="n">
        <v>32</v>
      </c>
      <c r="C14" s="5" t="n">
        <v>40210</v>
      </c>
      <c r="D14" s="4" t="n">
        <v>92.71</v>
      </c>
      <c r="E14" s="4" t="n">
        <v>473075.07</v>
      </c>
      <c r="F14" s="4" t="n">
        <v>5102.74</v>
      </c>
      <c r="G14" s="1" t="s">
        <v>19</v>
      </c>
    </row>
    <row r="15" customFormat="false" ht="12.8" hidden="false" customHeight="false" outlineLevel="0" collapsed="false">
      <c r="A15" s="1" t="s">
        <v>16</v>
      </c>
      <c r="B15" s="4" t="n">
        <v>33</v>
      </c>
      <c r="C15" s="5" t="n">
        <v>40211</v>
      </c>
      <c r="D15" s="4" t="n">
        <v>58.86</v>
      </c>
      <c r="E15" s="4" t="n">
        <v>339724.62</v>
      </c>
      <c r="F15" s="4" t="n">
        <v>5771.74</v>
      </c>
      <c r="G15" s="1" t="s">
        <v>29</v>
      </c>
    </row>
    <row r="16" customFormat="false" ht="12.8" hidden="false" customHeight="false" outlineLevel="0" collapsed="false">
      <c r="A16" s="1" t="s">
        <v>18</v>
      </c>
      <c r="B16" s="4" t="n">
        <v>34</v>
      </c>
      <c r="C16" s="5" t="n">
        <v>40212</v>
      </c>
      <c r="D16" s="4" t="n">
        <v>70.17</v>
      </c>
      <c r="E16" s="4" t="n">
        <v>443233.11</v>
      </c>
      <c r="F16" s="4" t="n">
        <v>6316.56</v>
      </c>
      <c r="G16" s="1" t="s">
        <v>27</v>
      </c>
    </row>
    <row r="17" customFormat="false" ht="12.8" hidden="false" customHeight="false" outlineLevel="0" collapsed="false">
      <c r="A17" s="1" t="s">
        <v>30</v>
      </c>
      <c r="B17" s="4" t="n">
        <v>35</v>
      </c>
      <c r="C17" s="5" t="n">
        <v>40213</v>
      </c>
      <c r="D17" s="4" t="n">
        <v>82.71</v>
      </c>
      <c r="E17" s="4" t="n">
        <v>426391.14</v>
      </c>
      <c r="F17" s="4" t="n">
        <v>5155.25</v>
      </c>
      <c r="G17" s="1" t="s">
        <v>19</v>
      </c>
    </row>
    <row r="18" customFormat="false" ht="12.8" hidden="false" customHeight="false" outlineLevel="0" collapsed="false">
      <c r="A18" s="1" t="s">
        <v>31</v>
      </c>
      <c r="B18" s="4" t="n">
        <v>36</v>
      </c>
      <c r="C18" s="5" t="n">
        <v>40214</v>
      </c>
      <c r="D18" s="4" t="n">
        <v>60.89</v>
      </c>
      <c r="E18" s="4" t="n">
        <v>425907.85</v>
      </c>
      <c r="F18" s="4" t="n">
        <v>6994.71</v>
      </c>
      <c r="G18" s="1" t="s">
        <v>29</v>
      </c>
    </row>
    <row r="19" customFormat="false" ht="12.8" hidden="false" customHeight="false" outlineLevel="0" collapsed="false">
      <c r="A19" s="1" t="s">
        <v>32</v>
      </c>
      <c r="B19" s="4" t="n">
        <v>37</v>
      </c>
      <c r="C19" s="5" t="n">
        <v>40215</v>
      </c>
      <c r="D19" s="4" t="n">
        <v>64.22</v>
      </c>
      <c r="E19" s="4" t="n">
        <v>444124.57</v>
      </c>
      <c r="F19" s="4" t="n">
        <v>6915.67</v>
      </c>
      <c r="G19" s="1" t="s">
        <v>29</v>
      </c>
    </row>
    <row r="20" customFormat="false" ht="12.8" hidden="false" customHeight="false" outlineLevel="0" collapsed="false">
      <c r="A20" s="1" t="s">
        <v>33</v>
      </c>
      <c r="B20" s="4" t="n">
        <v>38</v>
      </c>
      <c r="C20" s="5" t="n">
        <v>40216</v>
      </c>
      <c r="D20" s="4" t="n">
        <v>68.32</v>
      </c>
      <c r="E20" s="4" t="n">
        <v>353874.01</v>
      </c>
      <c r="F20" s="4" t="n">
        <v>5179.65</v>
      </c>
      <c r="G20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3" style="1" width="23.1"/>
    <col collapsed="false" customWidth="true" hidden="false" outlineLevel="0" max="4" min="4" style="1" width="17.13"/>
  </cols>
  <sheetData>
    <row r="1" customFormat="false" ht="13.8" hidden="false" customHeight="false" outlineLevel="0" collapsed="false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</row>
    <row r="2" customFormat="false" ht="13.8" hidden="false" customHeight="false" outlineLevel="0" collapsed="false">
      <c r="A2" s="7" t="n">
        <v>200000</v>
      </c>
      <c r="B2" s="7" t="n">
        <v>51</v>
      </c>
      <c r="C2" s="7" t="n">
        <f aca="false">A2/B2</f>
        <v>3921.56862745098</v>
      </c>
      <c r="D2" s="8" t="n">
        <v>40941</v>
      </c>
      <c r="E2" s="6" t="s">
        <v>39</v>
      </c>
    </row>
    <row r="3" customFormat="false" ht="13.8" hidden="false" customHeight="false" outlineLevel="0" collapsed="false">
      <c r="A3" s="7" t="n">
        <v>200001</v>
      </c>
      <c r="B3" s="7" t="n">
        <v>52</v>
      </c>
      <c r="C3" s="7" t="n">
        <f aca="false">A3/B3</f>
        <v>3846.17307692308</v>
      </c>
      <c r="D3" s="8"/>
      <c r="E3" s="6" t="s">
        <v>40</v>
      </c>
    </row>
    <row r="4" customFormat="false" ht="13.8" hidden="false" customHeight="false" outlineLevel="0" collapsed="false">
      <c r="A4" s="7" t="n">
        <v>200002</v>
      </c>
      <c r="B4" s="7" t="n">
        <v>53</v>
      </c>
      <c r="C4" s="7" t="n">
        <f aca="false">A4/B4</f>
        <v>3773.62264150943</v>
      </c>
      <c r="D4" s="8" t="n">
        <v>40943</v>
      </c>
      <c r="E4" s="6" t="s">
        <v>40</v>
      </c>
    </row>
    <row r="5" customFormat="false" ht="13.8" hidden="false" customHeight="false" outlineLevel="0" collapsed="false">
      <c r="A5" s="7" t="n">
        <v>200003</v>
      </c>
      <c r="B5" s="7" t="n">
        <v>54</v>
      </c>
      <c r="C5" s="7" t="n">
        <f aca="false">A5/B5</f>
        <v>3703.75925925926</v>
      </c>
      <c r="D5" s="8" t="n">
        <v>40944</v>
      </c>
      <c r="E5" s="6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60546875" defaultRowHeight="12.8" zeroHeight="false" outlineLevelRow="0" outlineLevelCol="0"/>
  <cols>
    <col collapsed="false" customWidth="true" hidden="false" outlineLevel="0" max="9" min="9" style="0" width="19.58"/>
  </cols>
  <sheetData>
    <row r="1" customFormat="false" ht="12.8" hidden="false" customHeight="false" outlineLevel="0" collapsed="false">
      <c r="A1" s="1" t="s">
        <v>42</v>
      </c>
      <c r="B1" s="9" t="s">
        <v>43</v>
      </c>
      <c r="C1" s="9" t="s">
        <v>44</v>
      </c>
      <c r="D1" s="9" t="s">
        <v>45</v>
      </c>
      <c r="E1" s="10"/>
      <c r="F1" s="10"/>
      <c r="G1" s="10"/>
      <c r="H1" s="10"/>
      <c r="I1" s="10"/>
      <c r="J1" s="10"/>
      <c r="K1" s="10"/>
      <c r="L1" s="10"/>
    </row>
    <row r="2" customFormat="false" ht="12.8" hidden="false" customHeight="false" outlineLevel="0" collapsed="false">
      <c r="B2" s="11" t="n">
        <v>25569</v>
      </c>
      <c r="C2" s="10" t="n">
        <v>52.21</v>
      </c>
      <c r="D2" s="10" t="n">
        <v>1.47</v>
      </c>
      <c r="E2" s="11" t="n">
        <v>25569</v>
      </c>
      <c r="F2" s="1" t="n">
        <f aca="false">_xlfn.DAYS(B2,$E$2)</f>
        <v>0</v>
      </c>
      <c r="G2" s="10" t="s">
        <v>46</v>
      </c>
      <c r="H2" s="10" t="n">
        <f aca="false">SUM(F2:F16)</f>
        <v>105</v>
      </c>
      <c r="I2" s="10" t="n">
        <f aca="false">SUM(D2:D16)</f>
        <v>24.76</v>
      </c>
      <c r="J2" s="10" t="n">
        <f aca="false">F2*F2</f>
        <v>0</v>
      </c>
      <c r="K2" s="10" t="n">
        <f aca="false">C2*C2</f>
        <v>2725.8841</v>
      </c>
      <c r="L2" s="10" t="n">
        <f aca="false">F2*C2</f>
        <v>0</v>
      </c>
    </row>
    <row r="3" customFormat="false" ht="12.8" hidden="false" customHeight="false" outlineLevel="0" collapsed="false">
      <c r="B3" s="12" t="n">
        <f aca="false">B2+1</f>
        <v>25570</v>
      </c>
      <c r="C3" s="10" t="n">
        <v>53.12</v>
      </c>
      <c r="D3" s="10" t="n">
        <v>1.5</v>
      </c>
      <c r="E3" s="10"/>
      <c r="F3" s="1" t="n">
        <f aca="false">_xlfn.DAYS(B3,$E$2)</f>
        <v>1</v>
      </c>
      <c r="G3" s="10" t="s">
        <v>47</v>
      </c>
      <c r="H3" s="10" t="n">
        <f aca="false">SUM(C2:C16)</f>
        <v>931.17</v>
      </c>
      <c r="I3" s="10" t="n">
        <f aca="false">SUM(C2:C16)</f>
        <v>931.17</v>
      </c>
      <c r="J3" s="10" t="n">
        <f aca="false">F3*F3</f>
        <v>1</v>
      </c>
      <c r="K3" s="10" t="n">
        <f aca="false">C3*C3</f>
        <v>2821.7344</v>
      </c>
      <c r="L3" s="10" t="n">
        <f aca="false">F3*C3</f>
        <v>53.12</v>
      </c>
    </row>
    <row r="4" customFormat="false" ht="12.8" hidden="false" customHeight="false" outlineLevel="0" collapsed="false">
      <c r="B4" s="12" t="n">
        <f aca="false">B3+1</f>
        <v>25571</v>
      </c>
      <c r="C4" s="10" t="n">
        <v>54.48</v>
      </c>
      <c r="D4" s="10" t="n">
        <v>1.52</v>
      </c>
      <c r="F4" s="1" t="n">
        <f aca="false">_xlfn.DAYS(B4,$E$2)</f>
        <v>2</v>
      </c>
      <c r="G4" s="1" t="s">
        <v>48</v>
      </c>
      <c r="H4" s="1" t="n">
        <f aca="false">SUM(J2:J16)</f>
        <v>1015</v>
      </c>
      <c r="I4" s="1" t="n">
        <f aca="false">SUM(J18:J32)</f>
        <v>41.0532</v>
      </c>
      <c r="J4" s="10" t="n">
        <f aca="false">F4*F4</f>
        <v>4</v>
      </c>
      <c r="K4" s="10" t="n">
        <f aca="false">C4*C4</f>
        <v>2968.0704</v>
      </c>
      <c r="L4" s="10" t="n">
        <f aca="false">F4*C4</f>
        <v>108.96</v>
      </c>
    </row>
    <row r="5" customFormat="false" ht="12.8" hidden="false" customHeight="false" outlineLevel="0" collapsed="false">
      <c r="B5" s="12" t="n">
        <f aca="false">B4+1</f>
        <v>25572</v>
      </c>
      <c r="C5" s="10" t="n">
        <v>55.84</v>
      </c>
      <c r="D5" s="10" t="n">
        <v>1.55</v>
      </c>
      <c r="F5" s="1" t="n">
        <f aca="false">_xlfn.DAYS(B5,$E$2)</f>
        <v>3</v>
      </c>
      <c r="G5" s="1" t="s">
        <v>49</v>
      </c>
      <c r="H5" s="1" t="n">
        <f aca="false">SUM(K2:K16)</f>
        <v>58498.5439</v>
      </c>
      <c r="I5" s="1" t="n">
        <f aca="false">SUM(K18:K32)</f>
        <v>58498.5439</v>
      </c>
      <c r="J5" s="10" t="n">
        <f aca="false">F5*F5</f>
        <v>9</v>
      </c>
      <c r="K5" s="10" t="n">
        <f aca="false">C5*C5</f>
        <v>3118.1056</v>
      </c>
      <c r="L5" s="10" t="n">
        <f aca="false">F5*C5</f>
        <v>167.52</v>
      </c>
    </row>
    <row r="6" customFormat="false" ht="12.8" hidden="false" customHeight="false" outlineLevel="0" collapsed="false">
      <c r="B6" s="12" t="n">
        <f aca="false">B5+1</f>
        <v>25573</v>
      </c>
      <c r="C6" s="10" t="n">
        <v>57.2</v>
      </c>
      <c r="D6" s="10" t="n">
        <v>1.57</v>
      </c>
      <c r="F6" s="1" t="n">
        <f aca="false">_xlfn.DAYS(B6,$E$2)</f>
        <v>4</v>
      </c>
      <c r="G6" s="1" t="s">
        <v>50</v>
      </c>
      <c r="H6" s="1" t="n">
        <f aca="false">SUM(L2:L16)</f>
        <v>6956.82</v>
      </c>
      <c r="I6" s="1" t="n">
        <f aca="false">SUM(L18:L32)</f>
        <v>1548.2453</v>
      </c>
      <c r="J6" s="10" t="n">
        <f aca="false">F6*F6</f>
        <v>16</v>
      </c>
      <c r="K6" s="10" t="n">
        <f aca="false">C6*C6</f>
        <v>3271.84</v>
      </c>
      <c r="L6" s="10" t="n">
        <f aca="false">F6*C6</f>
        <v>228.8</v>
      </c>
    </row>
    <row r="7" customFormat="false" ht="12.8" hidden="false" customHeight="false" outlineLevel="0" collapsed="false">
      <c r="B7" s="12" t="n">
        <f aca="false">B6+1</f>
        <v>25574</v>
      </c>
      <c r="C7" s="10" t="n">
        <v>58.57</v>
      </c>
      <c r="D7" s="10" t="n">
        <v>1.6</v>
      </c>
      <c r="F7" s="1" t="n">
        <f aca="false">_xlfn.DAYS(B7,$E$2)</f>
        <v>5</v>
      </c>
      <c r="G7" s="1" t="s">
        <v>51</v>
      </c>
      <c r="H7" s="1" t="n">
        <v>15</v>
      </c>
      <c r="I7" s="1" t="n">
        <v>15</v>
      </c>
      <c r="J7" s="10" t="n">
        <f aca="false">F7*F7</f>
        <v>25</v>
      </c>
      <c r="K7" s="10" t="n">
        <f aca="false">C7*C7</f>
        <v>3430.4449</v>
      </c>
      <c r="L7" s="10" t="n">
        <f aca="false">F7*C7</f>
        <v>292.85</v>
      </c>
    </row>
    <row r="8" customFormat="false" ht="12.8" hidden="false" customHeight="false" outlineLevel="0" collapsed="false">
      <c r="B8" s="12" t="n">
        <f aca="false">B7+1</f>
        <v>25575</v>
      </c>
      <c r="C8" s="10" t="n">
        <v>59.93</v>
      </c>
      <c r="D8" s="10" t="n">
        <v>1.63</v>
      </c>
      <c r="F8" s="1" t="n">
        <f aca="false">_xlfn.DAYS(B8,$E$2)</f>
        <v>6</v>
      </c>
      <c r="G8" s="1" t="s">
        <v>52</v>
      </c>
      <c r="H8" s="1" t="n">
        <f aca="false">(H7*H6-H2*H3)/(H7*H4-H2*H2)</f>
        <v>1.56653571428571</v>
      </c>
      <c r="I8" s="1" t="n">
        <f aca="false">(I7*I6-I2*I3)/(I7*I4-I2*I2)</f>
        <v>61.2721865421088</v>
      </c>
      <c r="J8" s="10" t="n">
        <f aca="false">F8*F8</f>
        <v>36</v>
      </c>
      <c r="K8" s="10" t="n">
        <f aca="false">C8*C8</f>
        <v>3591.6049</v>
      </c>
      <c r="L8" s="10" t="n">
        <f aca="false">F8*C8</f>
        <v>359.58</v>
      </c>
    </row>
    <row r="9" customFormat="false" ht="12.8" hidden="false" customHeight="false" outlineLevel="0" collapsed="false">
      <c r="B9" s="12" t="n">
        <f aca="false">B8+1</f>
        <v>25576</v>
      </c>
      <c r="C9" s="10" t="n">
        <v>61.29</v>
      </c>
      <c r="D9" s="10" t="n">
        <v>1.65</v>
      </c>
      <c r="F9" s="1" t="n">
        <f aca="false">_xlfn.DAYS(B9,$E$2)</f>
        <v>7</v>
      </c>
      <c r="G9" s="1" t="s">
        <v>53</v>
      </c>
      <c r="H9" s="1" t="n">
        <f aca="false">1/H7*H3-H8*1/H7*H2</f>
        <v>51.11225</v>
      </c>
      <c r="I9" s="1" t="n">
        <f aca="false">1/I7*I3-I8*1/I7*I2</f>
        <v>-39.0619559188409</v>
      </c>
      <c r="J9" s="10" t="n">
        <f aca="false">F9*F9</f>
        <v>49</v>
      </c>
      <c r="K9" s="10" t="n">
        <f aca="false">C9*C9</f>
        <v>3756.4641</v>
      </c>
      <c r="L9" s="10" t="n">
        <f aca="false">F9*C9</f>
        <v>429.03</v>
      </c>
    </row>
    <row r="10" customFormat="false" ht="12.8" hidden="false" customHeight="false" outlineLevel="0" collapsed="false">
      <c r="B10" s="12" t="n">
        <f aca="false">B9+1</f>
        <v>25577</v>
      </c>
      <c r="C10" s="10" t="n">
        <v>63.11</v>
      </c>
      <c r="D10" s="10" t="n">
        <v>1.68</v>
      </c>
      <c r="F10" s="1" t="n">
        <f aca="false">_xlfn.DAYS(B10,$E$2)</f>
        <v>8</v>
      </c>
      <c r="J10" s="10" t="n">
        <f aca="false">F10*F10</f>
        <v>64</v>
      </c>
      <c r="K10" s="10" t="n">
        <f aca="false">C10*C10</f>
        <v>3982.8721</v>
      </c>
      <c r="L10" s="10" t="n">
        <f aca="false">F10*C10</f>
        <v>504.88</v>
      </c>
    </row>
    <row r="11" customFormat="false" ht="12.8" hidden="false" customHeight="false" outlineLevel="0" collapsed="false">
      <c r="B11" s="12" t="n">
        <f aca="false">B10+1</f>
        <v>25578</v>
      </c>
      <c r="C11" s="10" t="n">
        <v>64.47</v>
      </c>
      <c r="D11" s="10" t="n">
        <v>1.7</v>
      </c>
      <c r="F11" s="1" t="n">
        <f aca="false">_xlfn.DAYS(B11,$E$2)</f>
        <v>9</v>
      </c>
      <c r="H11" s="1" t="s">
        <v>54</v>
      </c>
      <c r="J11" s="10" t="n">
        <f aca="false">F11*F11</f>
        <v>81</v>
      </c>
      <c r="K11" s="10" t="n">
        <f aca="false">C11*C11</f>
        <v>4156.3809</v>
      </c>
      <c r="L11" s="10" t="n">
        <f aca="false">F11*C11</f>
        <v>580.23</v>
      </c>
    </row>
    <row r="12" customFormat="false" ht="12.8" hidden="false" customHeight="false" outlineLevel="0" collapsed="false">
      <c r="B12" s="12" t="n">
        <f aca="false">B11+1</f>
        <v>25579</v>
      </c>
      <c r="C12" s="10" t="n">
        <v>66.28</v>
      </c>
      <c r="D12" s="10" t="n">
        <v>1.73</v>
      </c>
      <c r="F12" s="1" t="n">
        <f aca="false">_xlfn.DAYS(B12,$E$2)</f>
        <v>10</v>
      </c>
      <c r="J12" s="10" t="n">
        <f aca="false">F12*F12</f>
        <v>100</v>
      </c>
      <c r="K12" s="10" t="n">
        <f aca="false">C12*C12</f>
        <v>4393.0384</v>
      </c>
      <c r="L12" s="10" t="n">
        <f aca="false">F12*C12</f>
        <v>662.8</v>
      </c>
    </row>
    <row r="13" customFormat="false" ht="12.8" hidden="false" customHeight="false" outlineLevel="0" collapsed="false">
      <c r="B13" s="12" t="n">
        <f aca="false">B12+1</f>
        <v>25580</v>
      </c>
      <c r="C13" s="10" t="n">
        <v>68.1</v>
      </c>
      <c r="D13" s="10" t="n">
        <v>1.75</v>
      </c>
      <c r="F13" s="1" t="n">
        <f aca="false">_xlfn.DAYS(B13,$E$2)</f>
        <v>11</v>
      </c>
      <c r="J13" s="10" t="n">
        <f aca="false">F13*F13</f>
        <v>121</v>
      </c>
      <c r="K13" s="10" t="n">
        <f aca="false">C13*C13</f>
        <v>4637.61</v>
      </c>
      <c r="L13" s="10" t="n">
        <f aca="false">F13*C13</f>
        <v>749.1</v>
      </c>
    </row>
    <row r="14" customFormat="false" ht="12.8" hidden="false" customHeight="false" outlineLevel="0" collapsed="false">
      <c r="B14" s="12" t="n">
        <f aca="false">B13+1</f>
        <v>25581</v>
      </c>
      <c r="C14" s="10" t="n">
        <v>69.92</v>
      </c>
      <c r="D14" s="10" t="n">
        <v>1.78</v>
      </c>
      <c r="F14" s="1" t="n">
        <f aca="false">_xlfn.DAYS(B14,$E$2)</f>
        <v>12</v>
      </c>
      <c r="J14" s="10" t="n">
        <f aca="false">F14*F14</f>
        <v>144</v>
      </c>
      <c r="K14" s="10" t="n">
        <f aca="false">C14*C14</f>
        <v>4888.8064</v>
      </c>
      <c r="L14" s="10" t="n">
        <f aca="false">F14*C14</f>
        <v>839.04</v>
      </c>
    </row>
    <row r="15" customFormat="false" ht="12.8" hidden="false" customHeight="false" outlineLevel="0" collapsed="false">
      <c r="B15" s="12" t="n">
        <f aca="false">B14+1</f>
        <v>25582</v>
      </c>
      <c r="C15" s="10" t="n">
        <v>72.19</v>
      </c>
      <c r="D15" s="10" t="n">
        <v>1.8</v>
      </c>
      <c r="F15" s="1" t="n">
        <f aca="false">_xlfn.DAYS(B15,$E$2)</f>
        <v>13</v>
      </c>
      <c r="J15" s="10" t="n">
        <f aca="false">F15*F15</f>
        <v>169</v>
      </c>
      <c r="K15" s="10" t="n">
        <f aca="false">C15*C15</f>
        <v>5211.3961</v>
      </c>
      <c r="L15" s="10" t="n">
        <f aca="false">F15*C15</f>
        <v>938.47</v>
      </c>
    </row>
    <row r="16" customFormat="false" ht="12.8" hidden="false" customHeight="false" outlineLevel="0" collapsed="false">
      <c r="B16" s="12" t="n">
        <f aca="false">B15+1</f>
        <v>25583</v>
      </c>
      <c r="C16" s="10" t="n">
        <v>74.46</v>
      </c>
      <c r="D16" s="10" t="n">
        <v>1.83</v>
      </c>
      <c r="F16" s="1" t="n">
        <f aca="false">_xlfn.DAYS(B16,$E$2)</f>
        <v>14</v>
      </c>
      <c r="J16" s="10" t="n">
        <f aca="false">F16*F16</f>
        <v>196</v>
      </c>
      <c r="K16" s="10" t="n">
        <f aca="false">C16*C16</f>
        <v>5544.2916</v>
      </c>
      <c r="L16" s="10" t="n">
        <f aca="false">F16*C16</f>
        <v>1042.44</v>
      </c>
    </row>
    <row r="18" customFormat="false" ht="12.8" hidden="false" customHeight="false" outlineLevel="0" collapsed="false">
      <c r="J18" s="1" t="n">
        <f aca="false">D2*D2</f>
        <v>2.1609</v>
      </c>
      <c r="K18" s="10" t="n">
        <f aca="false">C2*C2</f>
        <v>2725.8841</v>
      </c>
      <c r="L18" s="1" t="n">
        <f aca="false">D2*C2</f>
        <v>76.7487</v>
      </c>
    </row>
    <row r="19" customFormat="false" ht="12.8" hidden="false" customHeight="false" outlineLevel="0" collapsed="false">
      <c r="J19" s="1" t="n">
        <f aca="false">D3*D3</f>
        <v>2.25</v>
      </c>
      <c r="K19" s="10" t="n">
        <f aca="false">C3*C3</f>
        <v>2821.7344</v>
      </c>
      <c r="L19" s="1" t="n">
        <f aca="false">D3*C3</f>
        <v>79.68</v>
      </c>
    </row>
    <row r="20" customFormat="false" ht="12.8" hidden="false" customHeight="false" outlineLevel="0" collapsed="false">
      <c r="J20" s="1" t="n">
        <f aca="false">D4*D4</f>
        <v>2.3104</v>
      </c>
      <c r="K20" s="10" t="n">
        <f aca="false">C4*C4</f>
        <v>2968.0704</v>
      </c>
      <c r="L20" s="1" t="n">
        <f aca="false">D4*C4</f>
        <v>82.8096</v>
      </c>
    </row>
    <row r="21" customFormat="false" ht="12.8" hidden="false" customHeight="false" outlineLevel="0" collapsed="false">
      <c r="J21" s="1" t="n">
        <f aca="false">D5*D5</f>
        <v>2.4025</v>
      </c>
      <c r="K21" s="10" t="n">
        <f aca="false">C5*C5</f>
        <v>3118.1056</v>
      </c>
      <c r="L21" s="1" t="n">
        <f aca="false">D5*C5</f>
        <v>86.552</v>
      </c>
    </row>
    <row r="22" customFormat="false" ht="12.8" hidden="false" customHeight="false" outlineLevel="0" collapsed="false">
      <c r="J22" s="1" t="n">
        <f aca="false">D6*D6</f>
        <v>2.4649</v>
      </c>
      <c r="K22" s="10" t="n">
        <f aca="false">C6*C6</f>
        <v>3271.84</v>
      </c>
      <c r="L22" s="1" t="n">
        <f aca="false">D6*C6</f>
        <v>89.804</v>
      </c>
    </row>
    <row r="23" customFormat="false" ht="12.8" hidden="false" customHeight="false" outlineLevel="0" collapsed="false">
      <c r="J23" s="1" t="n">
        <f aca="false">D7*D7</f>
        <v>2.56</v>
      </c>
      <c r="K23" s="10" t="n">
        <f aca="false">C7*C7</f>
        <v>3430.4449</v>
      </c>
      <c r="L23" s="1" t="n">
        <f aca="false">D7*C7</f>
        <v>93.712</v>
      </c>
    </row>
    <row r="24" customFormat="false" ht="12.8" hidden="false" customHeight="false" outlineLevel="0" collapsed="false">
      <c r="J24" s="1" t="n">
        <f aca="false">D8*D8</f>
        <v>2.6569</v>
      </c>
      <c r="K24" s="10" t="n">
        <f aca="false">C8*C8</f>
        <v>3591.6049</v>
      </c>
      <c r="L24" s="1" t="n">
        <f aca="false">D8*C8</f>
        <v>97.6859</v>
      </c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  <c r="H25" s="10"/>
      <c r="I25" s="10"/>
      <c r="J25" s="1" t="n">
        <f aca="false">D9*D9</f>
        <v>2.7225</v>
      </c>
      <c r="K25" s="10" t="n">
        <f aca="false">C9*C9</f>
        <v>3756.4641</v>
      </c>
      <c r="L25" s="1" t="n">
        <f aca="false">D9*C9</f>
        <v>101.1285</v>
      </c>
    </row>
    <row r="26" customFormat="false" ht="12.8" hidden="false" customHeight="false" outlineLevel="0" collapsed="false">
      <c r="J26" s="1" t="n">
        <f aca="false">D10*D10</f>
        <v>2.8224</v>
      </c>
      <c r="K26" s="10" t="n">
        <f aca="false">C10*C10</f>
        <v>3982.8721</v>
      </c>
      <c r="L26" s="1" t="n">
        <f aca="false">D10*C10</f>
        <v>106.0248</v>
      </c>
    </row>
    <row r="27" customFormat="false" ht="12.8" hidden="false" customHeight="false" outlineLevel="0" collapsed="false">
      <c r="J27" s="1" t="n">
        <f aca="false">D11*D11</f>
        <v>2.89</v>
      </c>
      <c r="K27" s="10" t="n">
        <f aca="false">C11*C11</f>
        <v>4156.3809</v>
      </c>
      <c r="L27" s="1" t="n">
        <f aca="false">D11*C11</f>
        <v>109.599</v>
      </c>
    </row>
    <row r="28" customFormat="false" ht="12.8" hidden="false" customHeight="false" outlineLevel="0" collapsed="false">
      <c r="J28" s="1" t="n">
        <f aca="false">D12*D12</f>
        <v>2.9929</v>
      </c>
      <c r="K28" s="10" t="n">
        <f aca="false">C12*C12</f>
        <v>4393.0384</v>
      </c>
      <c r="L28" s="1" t="n">
        <f aca="false">D12*C12</f>
        <v>114.6644</v>
      </c>
    </row>
    <row r="29" customFormat="false" ht="12.8" hidden="false" customHeight="false" outlineLevel="0" collapsed="false">
      <c r="J29" s="1" t="n">
        <f aca="false">D13*D13</f>
        <v>3.0625</v>
      </c>
      <c r="K29" s="10" t="n">
        <f aca="false">C13*C13</f>
        <v>4637.61</v>
      </c>
      <c r="L29" s="1" t="n">
        <f aca="false">D13*C13</f>
        <v>119.175</v>
      </c>
    </row>
    <row r="30" customFormat="false" ht="12.8" hidden="false" customHeight="false" outlineLevel="0" collapsed="false">
      <c r="J30" s="1" t="n">
        <f aca="false">D14*D14</f>
        <v>3.1684</v>
      </c>
      <c r="K30" s="10" t="n">
        <f aca="false">C14*C14</f>
        <v>4888.8064</v>
      </c>
      <c r="L30" s="1" t="n">
        <f aca="false">D14*C14</f>
        <v>124.4576</v>
      </c>
    </row>
    <row r="31" customFormat="false" ht="12.8" hidden="false" customHeight="false" outlineLevel="0" collapsed="false">
      <c r="J31" s="1" t="n">
        <f aca="false">D15*D15</f>
        <v>3.24</v>
      </c>
      <c r="K31" s="10" t="n">
        <f aca="false">C15*C15</f>
        <v>5211.3961</v>
      </c>
      <c r="L31" s="1" t="n">
        <f aca="false">D15*C15</f>
        <v>129.942</v>
      </c>
    </row>
    <row r="32" customFormat="false" ht="12.8" hidden="false" customHeight="false" outlineLevel="0" collapsed="false">
      <c r="J32" s="1" t="n">
        <f aca="false">D16*D16</f>
        <v>3.3489</v>
      </c>
      <c r="K32" s="10" t="n">
        <f aca="false">C16*C16</f>
        <v>5544.2916</v>
      </c>
      <c r="L32" s="1" t="n">
        <f aca="false">D16*C16</f>
        <v>136.2618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55</v>
      </c>
      <c r="B1" s="1" t="s">
        <v>56</v>
      </c>
      <c r="C1" s="1" t="s">
        <v>57</v>
      </c>
    </row>
    <row r="2" customFormat="false" ht="12.8" hidden="false" customHeight="false" outlineLevel="0" collapsed="false">
      <c r="A2" s="1" t="n">
        <v>0</v>
      </c>
      <c r="B2" s="1" t="n">
        <f aca="false">C2*71</f>
        <v>5.6494487</v>
      </c>
      <c r="C2" s="1" t="n">
        <v>0.0795697</v>
      </c>
    </row>
    <row r="3" customFormat="false" ht="12.8" hidden="false" customHeight="false" outlineLevel="0" collapsed="false">
      <c r="A3" s="1" t="n">
        <v>0.1</v>
      </c>
      <c r="B3" s="1" t="n">
        <f aca="false">C3*71</f>
        <v>5.9721082</v>
      </c>
      <c r="C3" s="1" t="n">
        <v>0.0841142</v>
      </c>
    </row>
    <row r="4" customFormat="false" ht="12.8" hidden="false" customHeight="false" outlineLevel="0" collapsed="false">
      <c r="A4" s="1" t="n">
        <v>0.2</v>
      </c>
      <c r="B4" s="1" t="n">
        <f aca="false">C4*71</f>
        <v>6.3006678</v>
      </c>
      <c r="C4" s="1" t="n">
        <v>0.0887418</v>
      </c>
    </row>
    <row r="5" customFormat="false" ht="12.8" hidden="false" customHeight="false" outlineLevel="0" collapsed="false">
      <c r="A5" s="1" t="n">
        <v>0.3</v>
      </c>
      <c r="B5" s="1" t="n">
        <f aca="false">C5*71</f>
        <v>6.634098</v>
      </c>
      <c r="C5" s="1" t="n">
        <v>0.093438</v>
      </c>
    </row>
    <row r="6" customFormat="false" ht="12.8" hidden="false" customHeight="false" outlineLevel="0" collapsed="false">
      <c r="A6" s="1" t="n">
        <v>0.4</v>
      </c>
      <c r="B6" s="1" t="n">
        <f aca="false">C6*71</f>
        <v>6.9713125</v>
      </c>
      <c r="C6" s="1" t="n">
        <v>0.0981875</v>
      </c>
    </row>
    <row r="7" customFormat="false" ht="12.8" hidden="false" customHeight="false" outlineLevel="0" collapsed="false">
      <c r="A7" s="1" t="n">
        <v>0.5</v>
      </c>
      <c r="B7" s="1" t="n">
        <f aca="false">C7*71</f>
        <v>7.311154</v>
      </c>
      <c r="C7" s="1" t="n">
        <v>0.102974</v>
      </c>
    </row>
    <row r="8" customFormat="false" ht="12.8" hidden="false" customHeight="false" outlineLevel="0" collapsed="false">
      <c r="A8" s="1" t="n">
        <v>0.6</v>
      </c>
      <c r="B8" s="1" t="n">
        <f aca="false">C8*71</f>
        <v>7.652309</v>
      </c>
      <c r="C8" s="1" t="n">
        <v>0.107779</v>
      </c>
    </row>
    <row r="9" customFormat="false" ht="12.8" hidden="false" customHeight="false" outlineLevel="0" collapsed="false">
      <c r="A9" s="1" t="n">
        <v>0.7</v>
      </c>
      <c r="B9" s="1" t="n">
        <f aca="false">C9*71</f>
        <v>7.993464</v>
      </c>
      <c r="C9" s="1" t="n">
        <v>0.112584</v>
      </c>
    </row>
    <row r="10" customFormat="false" ht="12.8" hidden="false" customHeight="false" outlineLevel="0" collapsed="false">
      <c r="A10" s="1" t="n">
        <v>0.8</v>
      </c>
      <c r="B10" s="1" t="n">
        <f aca="false">C10*71</f>
        <v>8.33327</v>
      </c>
      <c r="C10" s="1" t="n">
        <v>0.11737</v>
      </c>
    </row>
    <row r="11" customFormat="false" ht="12.8" hidden="false" customHeight="false" outlineLevel="0" collapsed="false">
      <c r="A11" s="1" t="n">
        <v>0.9</v>
      </c>
      <c r="B11" s="1" t="n">
        <f aca="false">C11*71</f>
        <v>8.670307</v>
      </c>
      <c r="C11" s="1" t="n">
        <v>0.122117</v>
      </c>
    </row>
    <row r="12" customFormat="false" ht="12.8" hidden="false" customHeight="false" outlineLevel="0" collapsed="false">
      <c r="A12" s="1" t="n">
        <v>1</v>
      </c>
      <c r="B12" s="1" t="n">
        <f aca="false">C12*71</f>
        <v>9.003013</v>
      </c>
      <c r="C12" s="1" t="n">
        <v>0.126803</v>
      </c>
    </row>
    <row r="13" customFormat="false" ht="12.8" hidden="false" customHeight="false" outlineLevel="0" collapsed="false">
      <c r="A13" s="1" t="n">
        <v>1.1</v>
      </c>
      <c r="B13" s="1" t="n">
        <f aca="false">C13*71</f>
        <v>9.329968</v>
      </c>
      <c r="C13" s="1" t="n">
        <v>0.131408</v>
      </c>
    </row>
    <row r="14" customFormat="false" ht="12.8" hidden="false" customHeight="false" outlineLevel="0" collapsed="false">
      <c r="A14" s="1" t="n">
        <v>1.2</v>
      </c>
      <c r="B14" s="1" t="n">
        <f aca="false">C14*71</f>
        <v>9.649539</v>
      </c>
      <c r="C14" s="1" t="n">
        <v>0.135909</v>
      </c>
    </row>
    <row r="15" customFormat="false" ht="12.8" hidden="false" customHeight="false" outlineLevel="0" collapsed="false">
      <c r="A15" s="1" t="n">
        <v>1.3</v>
      </c>
      <c r="B15" s="1" t="n">
        <f aca="false">C15*71</f>
        <v>9.960306</v>
      </c>
      <c r="C15" s="1" t="n">
        <v>0.140286</v>
      </c>
    </row>
    <row r="16" customFormat="false" ht="12.8" hidden="false" customHeight="false" outlineLevel="0" collapsed="false">
      <c r="A16" s="1" t="n">
        <v>1.4</v>
      </c>
      <c r="B16" s="1" t="n">
        <f aca="false">C16*71</f>
        <v>10.260636</v>
      </c>
      <c r="C16" s="1" t="n">
        <v>0.144516</v>
      </c>
    </row>
    <row r="17" customFormat="false" ht="12.8" hidden="false" customHeight="false" outlineLevel="0" collapsed="false">
      <c r="A17" s="1" t="n">
        <v>1.5</v>
      </c>
      <c r="B17" s="1" t="n">
        <f aca="false">C17*71</f>
        <v>10.549109</v>
      </c>
      <c r="C17" s="1" t="n">
        <v>0.148579</v>
      </c>
    </row>
    <row r="18" customFormat="false" ht="12.8" hidden="false" customHeight="false" outlineLevel="0" collapsed="false">
      <c r="A18" s="1" t="n">
        <v>1.6</v>
      </c>
      <c r="B18" s="1" t="n">
        <f aca="false">C18*71</f>
        <v>10.824092</v>
      </c>
      <c r="C18" s="1" t="n">
        <v>0.152452</v>
      </c>
    </row>
    <row r="19" customFormat="false" ht="12.8" hidden="false" customHeight="false" outlineLevel="0" collapsed="false">
      <c r="A19" s="1" t="n">
        <v>1.7</v>
      </c>
      <c r="B19" s="1" t="n">
        <f aca="false">C19*71</f>
        <v>11.084236</v>
      </c>
      <c r="C19" s="1" t="n">
        <v>0.156116</v>
      </c>
    </row>
    <row r="20" customFormat="false" ht="12.8" hidden="false" customHeight="false" outlineLevel="0" collapsed="false">
      <c r="A20" s="1" t="n">
        <v>1.8</v>
      </c>
      <c r="B20" s="1" t="n">
        <f aca="false">C20*71</f>
        <v>11.32805</v>
      </c>
      <c r="C20" s="1" t="n">
        <v>0.15955</v>
      </c>
    </row>
    <row r="21" customFormat="false" ht="12.8" hidden="false" customHeight="false" outlineLevel="0" collapsed="false">
      <c r="A21" s="1" t="n">
        <v>1.9</v>
      </c>
      <c r="B21" s="1" t="n">
        <f aca="false">C21*71</f>
        <v>11.554327</v>
      </c>
      <c r="C21" s="1" t="n">
        <v>0.162737</v>
      </c>
    </row>
    <row r="22" customFormat="false" ht="12.8" hidden="false" customHeight="false" outlineLevel="0" collapsed="false">
      <c r="A22" s="1" t="n">
        <v>2</v>
      </c>
      <c r="B22" s="1" t="n">
        <f aca="false">C22*71</f>
        <v>11.761647</v>
      </c>
      <c r="C22" s="1" t="n">
        <v>0.165657</v>
      </c>
    </row>
    <row r="23" customFormat="false" ht="12.8" hidden="false" customHeight="false" outlineLevel="0" collapsed="false">
      <c r="A23" s="1" t="n">
        <v>2.1</v>
      </c>
      <c r="B23" s="1" t="n">
        <f aca="false">C23*71</f>
        <v>11.948945</v>
      </c>
      <c r="C23" s="1" t="n">
        <v>0.168295</v>
      </c>
    </row>
    <row r="24" customFormat="false" ht="12.8" hidden="false" customHeight="false" outlineLevel="0" collapsed="false">
      <c r="A24" s="1" t="n">
        <v>2.2</v>
      </c>
      <c r="B24" s="1" t="n">
        <f aca="false">C24*71</f>
        <v>12.115156</v>
      </c>
      <c r="C24" s="1" t="n">
        <v>0.170636</v>
      </c>
    </row>
    <row r="25" customFormat="false" ht="12.8" hidden="false" customHeight="false" outlineLevel="0" collapsed="false">
      <c r="A25" s="1" t="n">
        <v>2.3</v>
      </c>
      <c r="B25" s="1" t="n">
        <f aca="false">C25*71</f>
        <v>12.259215</v>
      </c>
      <c r="C25" s="1" t="n">
        <v>0.172665</v>
      </c>
    </row>
    <row r="26" customFormat="false" ht="12.8" hidden="false" customHeight="false" outlineLevel="0" collapsed="false">
      <c r="A26" s="1" t="n">
        <v>2.4</v>
      </c>
      <c r="B26" s="1" t="n">
        <f aca="false">C26*71</f>
        <v>12.380412</v>
      </c>
      <c r="C26" s="1" t="n">
        <v>0.174372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2.8" hidden="false" customHeight="false" outlineLevel="0" collapsed="false">
      <c r="A2" s="1" t="n">
        <v>56</v>
      </c>
      <c r="B2" s="1" t="n">
        <v>423000</v>
      </c>
      <c r="C2" s="1" t="n">
        <f aca="false">B2/A2</f>
        <v>7553.57142857143</v>
      </c>
      <c r="E2" s="1" t="s">
        <v>61</v>
      </c>
      <c r="F2" s="1" t="n">
        <f aca="false">AVERAGE(C2:C21)</f>
        <v>6715.2873295802</v>
      </c>
    </row>
    <row r="3" customFormat="false" ht="12.8" hidden="false" customHeight="false" outlineLevel="0" collapsed="false">
      <c r="A3" s="1" t="n">
        <v>45</v>
      </c>
      <c r="B3" s="1" t="n">
        <v>345000</v>
      </c>
      <c r="C3" s="1" t="n">
        <f aca="false">B3/A3</f>
        <v>7666.66666666667</v>
      </c>
      <c r="E3" s="1" t="s">
        <v>62</v>
      </c>
      <c r="F3" s="1" t="n">
        <f aca="false">_xlfn.QUARTILE.INC(C$2:C$21,2)</f>
        <v>6277.77777777778</v>
      </c>
    </row>
    <row r="4" customFormat="false" ht="12.8" hidden="false" customHeight="false" outlineLevel="0" collapsed="false">
      <c r="A4" s="1" t="n">
        <v>76</v>
      </c>
      <c r="B4" s="1" t="n">
        <v>455664</v>
      </c>
      <c r="C4" s="1" t="n">
        <f aca="false">B4/A4</f>
        <v>5995.57894736842</v>
      </c>
      <c r="E4" s="1" t="s">
        <v>63</v>
      </c>
      <c r="F4" s="1" t="n">
        <f aca="false">_xlfn.PERCENTILE.INC(C$2:C$21,0.1)</f>
        <v>4301.1655011655</v>
      </c>
    </row>
    <row r="5" customFormat="false" ht="12.8" hidden="false" customHeight="false" outlineLevel="0" collapsed="false">
      <c r="A5" s="1" t="n">
        <v>66</v>
      </c>
      <c r="B5" s="1" t="n">
        <v>330000</v>
      </c>
      <c r="C5" s="1" t="n">
        <f aca="false">B5/A5</f>
        <v>5000</v>
      </c>
      <c r="E5" s="1" t="s">
        <v>64</v>
      </c>
      <c r="F5" s="1" t="n">
        <f aca="false">_xlfn.PERCENTILE.INC(C$2:C$21,0.25)</f>
        <v>5065.78947368422</v>
      </c>
    </row>
    <row r="6" customFormat="false" ht="12.8" hidden="false" customHeight="false" outlineLevel="0" collapsed="false">
      <c r="A6" s="1" t="n">
        <v>46</v>
      </c>
      <c r="B6" s="1" t="n">
        <v>450000</v>
      </c>
      <c r="C6" s="1" t="n">
        <f aca="false">B6/A6</f>
        <v>9782.60869565217</v>
      </c>
      <c r="E6" s="1" t="s">
        <v>65</v>
      </c>
      <c r="F6" s="1" t="n">
        <f aca="false">_xlfn.PERCENTILE.INC(C$2:C$21,0.5)</f>
        <v>6277.77777777778</v>
      </c>
    </row>
    <row r="7" customFormat="false" ht="12.8" hidden="false" customHeight="false" outlineLevel="0" collapsed="false">
      <c r="A7" s="1" t="n">
        <v>65</v>
      </c>
      <c r="B7" s="1" t="n">
        <v>280000</v>
      </c>
      <c r="C7" s="1" t="n">
        <f aca="false">B7/A7</f>
        <v>4307.69230769231</v>
      </c>
      <c r="E7" s="1" t="s">
        <v>66</v>
      </c>
      <c r="F7" s="1" t="n">
        <f aca="false">_xlfn.PERCENTILE.INC(C$2:C$21,0.75)</f>
        <v>7668.62777777778</v>
      </c>
    </row>
    <row r="8" customFormat="false" ht="12.8" hidden="false" customHeight="false" outlineLevel="0" collapsed="false">
      <c r="A8" s="1" t="n">
        <v>65</v>
      </c>
      <c r="B8" s="1" t="n">
        <v>250000</v>
      </c>
      <c r="C8" s="1" t="n">
        <f aca="false">B8/A8</f>
        <v>3846.15384615385</v>
      </c>
      <c r="E8" s="1" t="s">
        <v>67</v>
      </c>
      <c r="F8" s="1" t="n">
        <f aca="false">_xlfn.PERCENTILE.INC(C$2:C$21,0.9)</f>
        <v>9856.97940503433</v>
      </c>
    </row>
    <row r="9" customFormat="false" ht="12.8" hidden="false" customHeight="false" outlineLevel="0" collapsed="false">
      <c r="A9" s="1" t="n">
        <v>60</v>
      </c>
      <c r="B9" s="1" t="n">
        <v>380000</v>
      </c>
      <c r="C9" s="1" t="n">
        <f aca="false">B9/A9</f>
        <v>6333.33333333333</v>
      </c>
    </row>
    <row r="10" customFormat="false" ht="12.8" hidden="false" customHeight="false" outlineLevel="0" collapsed="false">
      <c r="A10" s="1" t="n">
        <v>55</v>
      </c>
      <c r="B10" s="1" t="n">
        <v>450000</v>
      </c>
      <c r="C10" s="1" t="n">
        <f aca="false">B10/A10</f>
        <v>8181.81818181818</v>
      </c>
    </row>
    <row r="11" customFormat="false" ht="12.8" hidden="false" customHeight="false" outlineLevel="0" collapsed="false">
      <c r="A11" s="1" t="n">
        <v>76</v>
      </c>
      <c r="B11" s="1" t="n">
        <v>800000</v>
      </c>
      <c r="C11" s="1" t="n">
        <f aca="false">B11/A11</f>
        <v>10526.3157894737</v>
      </c>
    </row>
    <row r="12" customFormat="false" ht="12.8" hidden="false" customHeight="false" outlineLevel="0" collapsed="false">
      <c r="A12" s="1" t="n">
        <v>57</v>
      </c>
      <c r="B12" s="1" t="n">
        <v>290000</v>
      </c>
      <c r="C12" s="1" t="n">
        <f aca="false">B12/A12</f>
        <v>5087.71929824562</v>
      </c>
    </row>
    <row r="13" customFormat="false" ht="12.8" hidden="false" customHeight="false" outlineLevel="0" collapsed="false">
      <c r="A13" s="1" t="n">
        <v>67</v>
      </c>
      <c r="B13" s="1" t="n">
        <v>410000</v>
      </c>
      <c r="C13" s="1" t="n">
        <f aca="false">B13/A13</f>
        <v>6119.40298507463</v>
      </c>
    </row>
    <row r="14" customFormat="false" ht="12.8" hidden="false" customHeight="false" outlineLevel="0" collapsed="false">
      <c r="A14" s="1" t="n">
        <v>41</v>
      </c>
      <c r="B14" s="1" t="n">
        <v>310000</v>
      </c>
      <c r="C14" s="1" t="n">
        <f aca="false">B14/A14</f>
        <v>7560.9756097561</v>
      </c>
    </row>
    <row r="15" customFormat="false" ht="12.8" hidden="false" customHeight="false" outlineLevel="0" collapsed="false">
      <c r="A15" s="1" t="n">
        <v>68</v>
      </c>
      <c r="B15" s="1" t="n">
        <v>390000</v>
      </c>
      <c r="C15" s="1" t="n">
        <f aca="false">B15/A15</f>
        <v>5735.29411764706</v>
      </c>
    </row>
    <row r="16" customFormat="false" ht="12.8" hidden="false" customHeight="false" outlineLevel="0" collapsed="false">
      <c r="A16" s="1" t="n">
        <v>59</v>
      </c>
      <c r="B16" s="1" t="n">
        <v>400000</v>
      </c>
      <c r="C16" s="1" t="n">
        <f aca="false">B16/A16</f>
        <v>6779.66101694915</v>
      </c>
    </row>
    <row r="17" customFormat="false" ht="12.8" hidden="false" customHeight="false" outlineLevel="0" collapsed="false">
      <c r="A17" s="1" t="n">
        <v>66</v>
      </c>
      <c r="B17" s="1" t="n">
        <v>280000</v>
      </c>
      <c r="C17" s="1" t="n">
        <f aca="false">B17/A17</f>
        <v>4242.42424242424</v>
      </c>
    </row>
    <row r="18" customFormat="false" ht="12.8" hidden="false" customHeight="false" outlineLevel="0" collapsed="false">
      <c r="A18" s="1" t="n">
        <v>45</v>
      </c>
      <c r="B18" s="1" t="n">
        <v>280000</v>
      </c>
      <c r="C18" s="1" t="n">
        <f aca="false">B18/A18</f>
        <v>6222.22222222222</v>
      </c>
    </row>
    <row r="19" customFormat="false" ht="12.8" hidden="false" customHeight="false" outlineLevel="0" collapsed="false">
      <c r="A19" s="1" t="n">
        <v>55</v>
      </c>
      <c r="B19" s="1" t="n">
        <v>270000</v>
      </c>
      <c r="C19" s="1" t="n">
        <f aca="false">B19/A19</f>
        <v>4909.09090909091</v>
      </c>
    </row>
    <row r="20" customFormat="false" ht="12.8" hidden="false" customHeight="false" outlineLevel="0" collapsed="false">
      <c r="A20" s="1" t="n">
        <v>45</v>
      </c>
      <c r="B20" s="1" t="n">
        <v>345353</v>
      </c>
      <c r="C20" s="1" t="n">
        <f aca="false">B20/A20</f>
        <v>7674.51111111111</v>
      </c>
    </row>
    <row r="21" customFormat="false" ht="12.8" hidden="false" customHeight="false" outlineLevel="0" collapsed="false">
      <c r="A21" s="1" t="n">
        <v>34</v>
      </c>
      <c r="B21" s="1" t="n">
        <v>366544</v>
      </c>
      <c r="C21" s="1" t="n">
        <f aca="false">B21/A21</f>
        <v>10780.7058823529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2020-04-16T11:55:29Z</dcterms:created>
  <dc:creator/>
  <dc:description/>
  <dc:language>en-GB</dc:language>
  <cp:lastModifiedBy/>
  <dcterms:modified xsi:type="dcterms:W3CDTF">2020-04-26T17:24:54Z</dcterms:modified>
  <cp:revision>6</cp:revision>
  <dc:subject/>
  <dc:title/>
</cp:coreProperties>
</file>