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T\portfolio\welding_documentation\"/>
    </mc:Choice>
  </mc:AlternateContent>
  <xr:revisionPtr revIDLastSave="0" documentId="13_ncr:1_{13EDE1C5-9738-4DE8-9BD6-509195CE31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a WPQR" sheetId="7" r:id="rId1"/>
    <sheet name="Arkusz2 - zmodyfikowany" sheetId="2" r:id="rId2"/>
    <sheet name="Kalkulacja zlecenia WPQR" sheetId="4" r:id="rId3"/>
  </sheets>
  <definedNames>
    <definedName name="_xlnm._FilterDatabase" localSheetId="1" hidden="1">'Arkusz2 - zmodyfikowany'!$A$2:$Z$487</definedName>
    <definedName name="_xlnm._FilterDatabase" localSheetId="2" hidden="1">'Kalkulacja zlecenia WPQR'!$A$1:$H$1</definedName>
    <definedName name="_xlnm._FilterDatabase" localSheetId="0" hidden="1">'Lista WPQR'!$B$1:$AC$262</definedName>
    <definedName name="DaneZewnętrzne_1" localSheetId="0" hidden="1">'Lista WPQR'!$B$1:$AC$262</definedName>
    <definedName name="_xlnm.Print_Area" localSheetId="1">'Arkusz2 - zmodyfikowany'!$A$1:$W$487</definedName>
    <definedName name="_xlnm.Print_Area" localSheetId="2">'Kalkulacja zlecenia WPQR'!$A$2446:$H$2475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89" i="4" l="1"/>
  <c r="G2486" i="4"/>
  <c r="G2485" i="4"/>
  <c r="G2484" i="4"/>
  <c r="G2483" i="4"/>
  <c r="G2482" i="4"/>
  <c r="G2481" i="4"/>
  <c r="G2480" i="4"/>
  <c r="G2479" i="4"/>
  <c r="G2487" i="4" s="1"/>
  <c r="A2479" i="4"/>
  <c r="G2472" i="4"/>
  <c r="G2471" i="4"/>
  <c r="G2470" i="4"/>
  <c r="G2469" i="4"/>
  <c r="G2468" i="4"/>
  <c r="G2467" i="4"/>
  <c r="G2466" i="4"/>
  <c r="G2465" i="4"/>
  <c r="G2463" i="4"/>
  <c r="G2462" i="4"/>
  <c r="G2461" i="4"/>
  <c r="G2460" i="4"/>
  <c r="G2459" i="4"/>
  <c r="G2458" i="4"/>
  <c r="G2457" i="4"/>
  <c r="G2456" i="4"/>
  <c r="G2454" i="4"/>
  <c r="G2453" i="4"/>
  <c r="G2452" i="4"/>
  <c r="G2451" i="4"/>
  <c r="G2450" i="4"/>
  <c r="G2449" i="4"/>
  <c r="G2448" i="4"/>
  <c r="G2447" i="4"/>
  <c r="A2447" i="4"/>
  <c r="A2456" i="4" s="1"/>
  <c r="A2465" i="4" s="1"/>
  <c r="G2440" i="4"/>
  <c r="G2439" i="4"/>
  <c r="G2438" i="4"/>
  <c r="G2437" i="4"/>
  <c r="G2436" i="4"/>
  <c r="G2435" i="4"/>
  <c r="G2434" i="4"/>
  <c r="G2433" i="4"/>
  <c r="G2441" i="4" s="1"/>
  <c r="K2433" i="4" s="1"/>
  <c r="G2431" i="4"/>
  <c r="G2430" i="4"/>
  <c r="G2429" i="4"/>
  <c r="G2428" i="4"/>
  <c r="G2427" i="4"/>
  <c r="G2426" i="4"/>
  <c r="G2425" i="4"/>
  <c r="G2424" i="4"/>
  <c r="A2424" i="4"/>
  <c r="A2433" i="4" s="1"/>
  <c r="G2417" i="4"/>
  <c r="G2416" i="4"/>
  <c r="G2415" i="4"/>
  <c r="G2414" i="4"/>
  <c r="G2413" i="4"/>
  <c r="G2412" i="4"/>
  <c r="G2411" i="4"/>
  <c r="G2410" i="4"/>
  <c r="G2408" i="4"/>
  <c r="G2407" i="4"/>
  <c r="G2406" i="4"/>
  <c r="G2405" i="4"/>
  <c r="G2404" i="4"/>
  <c r="G2403" i="4"/>
  <c r="G2402" i="4"/>
  <c r="G2401" i="4"/>
  <c r="G2399" i="4"/>
  <c r="G2398" i="4"/>
  <c r="G2397" i="4"/>
  <c r="G2396" i="4"/>
  <c r="G2395" i="4"/>
  <c r="G2394" i="4"/>
  <c r="G2393" i="4"/>
  <c r="G2392" i="4"/>
  <c r="G2390" i="4"/>
  <c r="G2389" i="4"/>
  <c r="G2388" i="4"/>
  <c r="G2387" i="4"/>
  <c r="G2386" i="4"/>
  <c r="G2385" i="4"/>
  <c r="G2384" i="4"/>
  <c r="G2383" i="4"/>
  <c r="G2381" i="4"/>
  <c r="G2380" i="4"/>
  <c r="G2379" i="4"/>
  <c r="G2378" i="4"/>
  <c r="G2377" i="4"/>
  <c r="G2376" i="4"/>
  <c r="G2375" i="4"/>
  <c r="G2374" i="4"/>
  <c r="G2372" i="4"/>
  <c r="G2371" i="4"/>
  <c r="G2370" i="4"/>
  <c r="G2369" i="4"/>
  <c r="G2368" i="4"/>
  <c r="G2367" i="4"/>
  <c r="G2366" i="4"/>
  <c r="G2365" i="4"/>
  <c r="G2363" i="4"/>
  <c r="G2362" i="4"/>
  <c r="G2361" i="4"/>
  <c r="G2360" i="4"/>
  <c r="G2359" i="4"/>
  <c r="G2358" i="4"/>
  <c r="G2357" i="4"/>
  <c r="G2356" i="4"/>
  <c r="G2354" i="4"/>
  <c r="G2353" i="4"/>
  <c r="G2352" i="4"/>
  <c r="G2351" i="4"/>
  <c r="G2350" i="4"/>
  <c r="G2349" i="4"/>
  <c r="G2348" i="4"/>
  <c r="G2347" i="4"/>
  <c r="G2345" i="4"/>
  <c r="G2344" i="4"/>
  <c r="G2343" i="4"/>
  <c r="G2342" i="4"/>
  <c r="G2341" i="4"/>
  <c r="G2340" i="4"/>
  <c r="G2339" i="4"/>
  <c r="G2338" i="4"/>
  <c r="A2338" i="4"/>
  <c r="A2347" i="4" s="1"/>
  <c r="A2356" i="4" s="1"/>
  <c r="A2365" i="4" s="1"/>
  <c r="A2374" i="4" s="1"/>
  <c r="A2383" i="4" s="1"/>
  <c r="A2392" i="4" s="1"/>
  <c r="A2401" i="4" s="1"/>
  <c r="G2336" i="4"/>
  <c r="G2335" i="4"/>
  <c r="G2334" i="4"/>
  <c r="G2333" i="4"/>
  <c r="G2332" i="4"/>
  <c r="G2331" i="4"/>
  <c r="G2330" i="4"/>
  <c r="G2329" i="4"/>
  <c r="G2327" i="4"/>
  <c r="G2326" i="4"/>
  <c r="G2325" i="4"/>
  <c r="G2324" i="4"/>
  <c r="G2323" i="4"/>
  <c r="G2322" i="4"/>
  <c r="G2321" i="4"/>
  <c r="G2320" i="4"/>
  <c r="G2318" i="4"/>
  <c r="G2317" i="4"/>
  <c r="G2316" i="4"/>
  <c r="G2315" i="4"/>
  <c r="G2314" i="4"/>
  <c r="G2313" i="4"/>
  <c r="G2312" i="4"/>
  <c r="G2311" i="4"/>
  <c r="A2277" i="4"/>
  <c r="G2266" i="4"/>
  <c r="G2265" i="4"/>
  <c r="G2264" i="4"/>
  <c r="G2263" i="4"/>
  <c r="G2262" i="4"/>
  <c r="G2261" i="4"/>
  <c r="G2260" i="4"/>
  <c r="G2259" i="4"/>
  <c r="G2302" i="4"/>
  <c r="G2301" i="4"/>
  <c r="G2300" i="4"/>
  <c r="G2299" i="4"/>
  <c r="G2298" i="4"/>
  <c r="G2297" i="4"/>
  <c r="G2296" i="4"/>
  <c r="G2295" i="4"/>
  <c r="G2293" i="4"/>
  <c r="G2292" i="4"/>
  <c r="G2291" i="4"/>
  <c r="G2290" i="4"/>
  <c r="G2289" i="4"/>
  <c r="G2288" i="4"/>
  <c r="G2287" i="4"/>
  <c r="G2286" i="4"/>
  <c r="G2284" i="4"/>
  <c r="G2283" i="4"/>
  <c r="G2282" i="4"/>
  <c r="G2281" i="4"/>
  <c r="G2280" i="4"/>
  <c r="G2279" i="4"/>
  <c r="G2278" i="4"/>
  <c r="G2277" i="4"/>
  <c r="G2275" i="4"/>
  <c r="G2274" i="4"/>
  <c r="G2273" i="4"/>
  <c r="G2272" i="4"/>
  <c r="G2271" i="4"/>
  <c r="G2270" i="4"/>
  <c r="G2269" i="4"/>
  <c r="G2268" i="4"/>
  <c r="G2257" i="4"/>
  <c r="G2256" i="4"/>
  <c r="G2255" i="4"/>
  <c r="G2254" i="4"/>
  <c r="G2253" i="4"/>
  <c r="G2252" i="4"/>
  <c r="G2251" i="4"/>
  <c r="G2250" i="4"/>
  <c r="A2250" i="4"/>
  <c r="G2245" i="4"/>
  <c r="G2244" i="4"/>
  <c r="G2243" i="4"/>
  <c r="G2242" i="4"/>
  <c r="G2241" i="4"/>
  <c r="G2240" i="4"/>
  <c r="G2239" i="4"/>
  <c r="G2238" i="4"/>
  <c r="G2236" i="4"/>
  <c r="G2235" i="4"/>
  <c r="G2234" i="4"/>
  <c r="G2233" i="4"/>
  <c r="G2232" i="4"/>
  <c r="G2231" i="4"/>
  <c r="G2230" i="4"/>
  <c r="G2229" i="4"/>
  <c r="A2229" i="4"/>
  <c r="A2238" i="4" s="1"/>
  <c r="G2223" i="4"/>
  <c r="G2222" i="4"/>
  <c r="G2221" i="4"/>
  <c r="G2220" i="4"/>
  <c r="G2219" i="4"/>
  <c r="G2218" i="4"/>
  <c r="G2217" i="4"/>
  <c r="G2216" i="4"/>
  <c r="G2214" i="4"/>
  <c r="G2213" i="4"/>
  <c r="G2212" i="4"/>
  <c r="G2211" i="4"/>
  <c r="G2210" i="4"/>
  <c r="G2209" i="4"/>
  <c r="G2208" i="4"/>
  <c r="G2207" i="4"/>
  <c r="A2207" i="4"/>
  <c r="A2216" i="4" s="1"/>
  <c r="G1645" i="4"/>
  <c r="G1644" i="4"/>
  <c r="G1643" i="4"/>
  <c r="G1642" i="4"/>
  <c r="G1641" i="4"/>
  <c r="G1640" i="4"/>
  <c r="G1639" i="4"/>
  <c r="G1638" i="4"/>
  <c r="G1637" i="4"/>
  <c r="G1635" i="4"/>
  <c r="G1634" i="4"/>
  <c r="G1633" i="4"/>
  <c r="G1632" i="4"/>
  <c r="G1631" i="4"/>
  <c r="G1630" i="4"/>
  <c r="G1629" i="4"/>
  <c r="G1628" i="4"/>
  <c r="G1627" i="4"/>
  <c r="G2201" i="4"/>
  <c r="G2200" i="4"/>
  <c r="G2199" i="4"/>
  <c r="G2198" i="4"/>
  <c r="G2197" i="4"/>
  <c r="G2196" i="4"/>
  <c r="G2195" i="4"/>
  <c r="G2194" i="4"/>
  <c r="A2194" i="4"/>
  <c r="G1982" i="4"/>
  <c r="G1981" i="4"/>
  <c r="G1980" i="4"/>
  <c r="G1979" i="4"/>
  <c r="G1978" i="4"/>
  <c r="G1977" i="4"/>
  <c r="G1976" i="4"/>
  <c r="G1975" i="4"/>
  <c r="G2190" i="4"/>
  <c r="G2189" i="4"/>
  <c r="G2188" i="4"/>
  <c r="G2187" i="4"/>
  <c r="G2186" i="4"/>
  <c r="G2185" i="4"/>
  <c r="G2184" i="4"/>
  <c r="G2183" i="4"/>
  <c r="G2432" i="4" l="1"/>
  <c r="G2464" i="4"/>
  <c r="K2456" i="4" s="1"/>
  <c r="G2337" i="4"/>
  <c r="K2329" i="4" s="1"/>
  <c r="K2479" i="4"/>
  <c r="G2473" i="4"/>
  <c r="K2465" i="4" s="1"/>
  <c r="G2455" i="4"/>
  <c r="G2442" i="4"/>
  <c r="K2424" i="4"/>
  <c r="G2409" i="4"/>
  <c r="K2401" i="4" s="1"/>
  <c r="G2319" i="4"/>
  <c r="G2373" i="4"/>
  <c r="K2365" i="4" s="1"/>
  <c r="G2328" i="4"/>
  <c r="K2320" i="4" s="1"/>
  <c r="G2418" i="4"/>
  <c r="K2410" i="4" s="1"/>
  <c r="G2346" i="4"/>
  <c r="K2338" i="4" s="1"/>
  <c r="G2355" i="4"/>
  <c r="K2347" i="4" s="1"/>
  <c r="G2364" i="4"/>
  <c r="K2356" i="4" s="1"/>
  <c r="G2382" i="4"/>
  <c r="K2374" i="4" s="1"/>
  <c r="G2391" i="4"/>
  <c r="K2383" i="4" s="1"/>
  <c r="G2400" i="4"/>
  <c r="K2392" i="4" s="1"/>
  <c r="G2303" i="4"/>
  <c r="G2267" i="4"/>
  <c r="K2259" i="4" s="1"/>
  <c r="G2276" i="4"/>
  <c r="K2268" i="4" s="1"/>
  <c r="G2258" i="4"/>
  <c r="G2294" i="4"/>
  <c r="K2286" i="4" s="1"/>
  <c r="G2246" i="4"/>
  <c r="K2238" i="4" s="1"/>
  <c r="G2285" i="4"/>
  <c r="K2277" i="4" s="1"/>
  <c r="K2250" i="4"/>
  <c r="G2237" i="4"/>
  <c r="K2229" i="4" s="1"/>
  <c r="G2215" i="4"/>
  <c r="K2207" i="4" s="1"/>
  <c r="G2224" i="4"/>
  <c r="G1646" i="4"/>
  <c r="G1636" i="4"/>
  <c r="G2202" i="4"/>
  <c r="K2194" i="4" s="1"/>
  <c r="G1983" i="4"/>
  <c r="K1975" i="4" s="1"/>
  <c r="G2191" i="4"/>
  <c r="K2183" i="4" s="1"/>
  <c r="G2176" i="4"/>
  <c r="G2175" i="4"/>
  <c r="G2174" i="4"/>
  <c r="G2173" i="4"/>
  <c r="G2172" i="4"/>
  <c r="G2171" i="4"/>
  <c r="G2170" i="4"/>
  <c r="G2169" i="4"/>
  <c r="G2167" i="4"/>
  <c r="G2166" i="4"/>
  <c r="G2165" i="4"/>
  <c r="G2164" i="4"/>
  <c r="G2163" i="4"/>
  <c r="G2162" i="4"/>
  <c r="G2161" i="4"/>
  <c r="G2160" i="4"/>
  <c r="G2158" i="4"/>
  <c r="G2157" i="4"/>
  <c r="G2156" i="4"/>
  <c r="G2155" i="4"/>
  <c r="G2154" i="4"/>
  <c r="G2153" i="4"/>
  <c r="G2152" i="4"/>
  <c r="G2151" i="4"/>
  <c r="G2149" i="4"/>
  <c r="G2148" i="4"/>
  <c r="G2147" i="4"/>
  <c r="G2146" i="4"/>
  <c r="G2145" i="4"/>
  <c r="G2144" i="4"/>
  <c r="G2143" i="4"/>
  <c r="G2142" i="4"/>
  <c r="G2136" i="4"/>
  <c r="G2135" i="4"/>
  <c r="G2134" i="4"/>
  <c r="G2133" i="4"/>
  <c r="G2132" i="4"/>
  <c r="G2131" i="4"/>
  <c r="G2130" i="4"/>
  <c r="G2129" i="4"/>
  <c r="G2127" i="4"/>
  <c r="G2126" i="4"/>
  <c r="G2125" i="4"/>
  <c r="G2124" i="4"/>
  <c r="G2123" i="4"/>
  <c r="G2122" i="4"/>
  <c r="G2121" i="4"/>
  <c r="G2120" i="4"/>
  <c r="G2118" i="4"/>
  <c r="G2117" i="4"/>
  <c r="G2116" i="4"/>
  <c r="G2115" i="4"/>
  <c r="G2114" i="4"/>
  <c r="G2113" i="4"/>
  <c r="G2112" i="4"/>
  <c r="G2111" i="4"/>
  <c r="G2082" i="4"/>
  <c r="G2081" i="4"/>
  <c r="G2080" i="4"/>
  <c r="G2079" i="4"/>
  <c r="G2078" i="4"/>
  <c r="G2077" i="4"/>
  <c r="G2076" i="4"/>
  <c r="G2075" i="4"/>
  <c r="G2109" i="4"/>
  <c r="G2108" i="4"/>
  <c r="G2107" i="4"/>
  <c r="G2106" i="4"/>
  <c r="G2105" i="4"/>
  <c r="G2104" i="4"/>
  <c r="G2103" i="4"/>
  <c r="G2102" i="4"/>
  <c r="G2100" i="4"/>
  <c r="G2099" i="4"/>
  <c r="G2098" i="4"/>
  <c r="G2097" i="4"/>
  <c r="G2096" i="4"/>
  <c r="G2095" i="4"/>
  <c r="G2094" i="4"/>
  <c r="G2093" i="4"/>
  <c r="G2091" i="4"/>
  <c r="G2090" i="4"/>
  <c r="G2089" i="4"/>
  <c r="G2088" i="4"/>
  <c r="G2087" i="4"/>
  <c r="G2086" i="4"/>
  <c r="G2085" i="4"/>
  <c r="G2084" i="4"/>
  <c r="G2073" i="4"/>
  <c r="G2072" i="4"/>
  <c r="G2071" i="4"/>
  <c r="G2070" i="4"/>
  <c r="G2069" i="4"/>
  <c r="G2068" i="4"/>
  <c r="G2067" i="4"/>
  <c r="G2066" i="4"/>
  <c r="G2064" i="4"/>
  <c r="G2063" i="4"/>
  <c r="G2062" i="4"/>
  <c r="G2061" i="4"/>
  <c r="G2060" i="4"/>
  <c r="G2059" i="4"/>
  <c r="G2058" i="4"/>
  <c r="G2057" i="4"/>
  <c r="G2055" i="4"/>
  <c r="G2054" i="4"/>
  <c r="G2053" i="4"/>
  <c r="G2052" i="4"/>
  <c r="G2051" i="4"/>
  <c r="G2050" i="4"/>
  <c r="G2049" i="4"/>
  <c r="G2048" i="4"/>
  <c r="K2447" i="4" l="1"/>
  <c r="G2475" i="4"/>
  <c r="K2311" i="4"/>
  <c r="G2420" i="4"/>
  <c r="K2295" i="4"/>
  <c r="G2304" i="4"/>
  <c r="G2247" i="4"/>
  <c r="K2216" i="4"/>
  <c r="G2225" i="4"/>
  <c r="G2128" i="4"/>
  <c r="K2120" i="4" s="1"/>
  <c r="G2119" i="4"/>
  <c r="K2111" i="4" s="1"/>
  <c r="G2056" i="4"/>
  <c r="K2048" i="4" s="1"/>
  <c r="G2083" i="4"/>
  <c r="K2075" i="4" s="1"/>
  <c r="G2137" i="4"/>
  <c r="K2129" i="4" s="1"/>
  <c r="G2159" i="4"/>
  <c r="K2151" i="4" s="1"/>
  <c r="G2168" i="4"/>
  <c r="K2160" i="4" s="1"/>
  <c r="G2177" i="4"/>
  <c r="K2169" i="4" s="1"/>
  <c r="G2150" i="4"/>
  <c r="K2142" i="4" s="1"/>
  <c r="G2074" i="4"/>
  <c r="K2066" i="4" s="1"/>
  <c r="G2092" i="4"/>
  <c r="K2084" i="4" s="1"/>
  <c r="G2101" i="4"/>
  <c r="K2093" i="4" s="1"/>
  <c r="G2065" i="4"/>
  <c r="K2057" i="4" s="1"/>
  <c r="G2110" i="4"/>
  <c r="K2102" i="4" s="1"/>
  <c r="G2042" i="4"/>
  <c r="G2041" i="4"/>
  <c r="G2040" i="4"/>
  <c r="G2039" i="4"/>
  <c r="G2038" i="4"/>
  <c r="G2037" i="4"/>
  <c r="G2036" i="4"/>
  <c r="G2035" i="4"/>
  <c r="G2033" i="4"/>
  <c r="G2032" i="4"/>
  <c r="G2031" i="4"/>
  <c r="G2030" i="4"/>
  <c r="G2029" i="4"/>
  <c r="G2028" i="4"/>
  <c r="G2027" i="4"/>
  <c r="G2026" i="4"/>
  <c r="G2024" i="4"/>
  <c r="G2023" i="4"/>
  <c r="G2022" i="4"/>
  <c r="G2021" i="4"/>
  <c r="G2020" i="4"/>
  <c r="G2019" i="4"/>
  <c r="G2018" i="4"/>
  <c r="G2017" i="4"/>
  <c r="G2013" i="4"/>
  <c r="G2012" i="4"/>
  <c r="G2011" i="4"/>
  <c r="G2010" i="4"/>
  <c r="G2009" i="4"/>
  <c r="G2008" i="4"/>
  <c r="G2007" i="4"/>
  <c r="G2006" i="4"/>
  <c r="A1995" i="4"/>
  <c r="G2002" i="4"/>
  <c r="G2001" i="4"/>
  <c r="G2000" i="4"/>
  <c r="G1999" i="4"/>
  <c r="G1998" i="4"/>
  <c r="G1997" i="4"/>
  <c r="G1996" i="4"/>
  <c r="G1995" i="4"/>
  <c r="G1993" i="4"/>
  <c r="G1992" i="4"/>
  <c r="G1991" i="4"/>
  <c r="G1990" i="4"/>
  <c r="G1989" i="4"/>
  <c r="G1988" i="4"/>
  <c r="G1987" i="4"/>
  <c r="G1986" i="4"/>
  <c r="G1973" i="4"/>
  <c r="G1972" i="4"/>
  <c r="G1971" i="4"/>
  <c r="G1970" i="4"/>
  <c r="G1969" i="4"/>
  <c r="G1968" i="4"/>
  <c r="G1967" i="4"/>
  <c r="G1966" i="4"/>
  <c r="G1964" i="4"/>
  <c r="G1963" i="4"/>
  <c r="G1962" i="4"/>
  <c r="G1961" i="4"/>
  <c r="G1960" i="4"/>
  <c r="G1959" i="4"/>
  <c r="G1958" i="4"/>
  <c r="G1957" i="4"/>
  <c r="G1955" i="4"/>
  <c r="G1954" i="4"/>
  <c r="G1953" i="4"/>
  <c r="G1952" i="4"/>
  <c r="G1951" i="4"/>
  <c r="G1950" i="4"/>
  <c r="G1949" i="4"/>
  <c r="G1948" i="4"/>
  <c r="G1946" i="4"/>
  <c r="G1945" i="4"/>
  <c r="G1944" i="4"/>
  <c r="G1943" i="4"/>
  <c r="G1942" i="4"/>
  <c r="G1941" i="4"/>
  <c r="G1940" i="4"/>
  <c r="G1939" i="4"/>
  <c r="G1937" i="4"/>
  <c r="G1936" i="4"/>
  <c r="G1935" i="4"/>
  <c r="G1934" i="4"/>
  <c r="G1933" i="4"/>
  <c r="G1932" i="4"/>
  <c r="G1931" i="4"/>
  <c r="G1930" i="4"/>
  <c r="G1928" i="4"/>
  <c r="G1927" i="4"/>
  <c r="G1926" i="4"/>
  <c r="G1925" i="4"/>
  <c r="G1924" i="4"/>
  <c r="G1923" i="4"/>
  <c r="G1922" i="4"/>
  <c r="G1921" i="4"/>
  <c r="G1919" i="4"/>
  <c r="G1918" i="4"/>
  <c r="G1917" i="4"/>
  <c r="G1916" i="4"/>
  <c r="G1915" i="4"/>
  <c r="G1914" i="4"/>
  <c r="G1913" i="4"/>
  <c r="G1912" i="4"/>
  <c r="G1910" i="4"/>
  <c r="G1909" i="4"/>
  <c r="G1908" i="4"/>
  <c r="G1907" i="4"/>
  <c r="G1906" i="4"/>
  <c r="G1905" i="4"/>
  <c r="G1904" i="4"/>
  <c r="G1903" i="4"/>
  <c r="G1901" i="4"/>
  <c r="G1900" i="4"/>
  <c r="G1899" i="4"/>
  <c r="G1898" i="4"/>
  <c r="G1897" i="4"/>
  <c r="G1896" i="4"/>
  <c r="G1895" i="4"/>
  <c r="G1894" i="4"/>
  <c r="G1892" i="4"/>
  <c r="G1891" i="4"/>
  <c r="G1890" i="4"/>
  <c r="G1889" i="4"/>
  <c r="G1888" i="4"/>
  <c r="G1887" i="4"/>
  <c r="G1886" i="4"/>
  <c r="G1885" i="4"/>
  <c r="G1883" i="4"/>
  <c r="G1882" i="4"/>
  <c r="G1881" i="4"/>
  <c r="G1880" i="4"/>
  <c r="G1879" i="4"/>
  <c r="G1878" i="4"/>
  <c r="G1877" i="4"/>
  <c r="G1876" i="4"/>
  <c r="G1874" i="4"/>
  <c r="G1873" i="4"/>
  <c r="G1872" i="4"/>
  <c r="G1871" i="4"/>
  <c r="G1870" i="4"/>
  <c r="G1869" i="4"/>
  <c r="G1868" i="4"/>
  <c r="G1867" i="4"/>
  <c r="G1865" i="4"/>
  <c r="G1864" i="4"/>
  <c r="G1863" i="4"/>
  <c r="G1862" i="4"/>
  <c r="G1861" i="4"/>
  <c r="G1860" i="4"/>
  <c r="G1859" i="4"/>
  <c r="G1858" i="4"/>
  <c r="G1856" i="4"/>
  <c r="G1855" i="4"/>
  <c r="G1854" i="4"/>
  <c r="G1853" i="4"/>
  <c r="G1852" i="4"/>
  <c r="G1851" i="4"/>
  <c r="G1850" i="4"/>
  <c r="G1849" i="4"/>
  <c r="A1840" i="4"/>
  <c r="A1849" i="4" s="1"/>
  <c r="A1858" i="4" s="1"/>
  <c r="A1867" i="4" s="1"/>
  <c r="A1876" i="4" s="1"/>
  <c r="A1885" i="4" s="1"/>
  <c r="A1894" i="4" s="1"/>
  <c r="A1903" i="4" s="1"/>
  <c r="A1912" i="4" s="1"/>
  <c r="A1921" i="4" s="1"/>
  <c r="A1930" i="4" s="1"/>
  <c r="A1939" i="4" s="1"/>
  <c r="A1948" i="4" s="1"/>
  <c r="A1957" i="4" s="1"/>
  <c r="A1966" i="4" s="1"/>
  <c r="A1975" i="4" s="1"/>
  <c r="G1847" i="4"/>
  <c r="G1846" i="4"/>
  <c r="G1845" i="4"/>
  <c r="G1844" i="4"/>
  <c r="G1843" i="4"/>
  <c r="G1842" i="4"/>
  <c r="G1841" i="4"/>
  <c r="G1840" i="4"/>
  <c r="G1838" i="4"/>
  <c r="G1837" i="4"/>
  <c r="G1836" i="4"/>
  <c r="G1835" i="4"/>
  <c r="G1834" i="4"/>
  <c r="G1833" i="4"/>
  <c r="G1832" i="4"/>
  <c r="G1831" i="4"/>
  <c r="G1829" i="4"/>
  <c r="G1828" i="4"/>
  <c r="G1827" i="4"/>
  <c r="G1826" i="4"/>
  <c r="G1825" i="4"/>
  <c r="G1824" i="4"/>
  <c r="G1823" i="4"/>
  <c r="G1822" i="4"/>
  <c r="G1820" i="4"/>
  <c r="G1819" i="4"/>
  <c r="G1818" i="4"/>
  <c r="G1817" i="4"/>
  <c r="G1816" i="4"/>
  <c r="G1815" i="4"/>
  <c r="G1814" i="4"/>
  <c r="G1813" i="4"/>
  <c r="G1811" i="4"/>
  <c r="G1810" i="4"/>
  <c r="G1809" i="4"/>
  <c r="G1808" i="4"/>
  <c r="G1807" i="4"/>
  <c r="G1806" i="4"/>
  <c r="G1805" i="4"/>
  <c r="G1804" i="4"/>
  <c r="G1802" i="4"/>
  <c r="G1801" i="4"/>
  <c r="G1800" i="4"/>
  <c r="G1799" i="4"/>
  <c r="G1798" i="4"/>
  <c r="G1797" i="4"/>
  <c r="G1796" i="4"/>
  <c r="G1795" i="4"/>
  <c r="G1793" i="4"/>
  <c r="G1792" i="4"/>
  <c r="G1791" i="4"/>
  <c r="G1790" i="4"/>
  <c r="G1789" i="4"/>
  <c r="G1788" i="4"/>
  <c r="G1787" i="4"/>
  <c r="G1786" i="4"/>
  <c r="G1774" i="4"/>
  <c r="G1773" i="4"/>
  <c r="G1772" i="4"/>
  <c r="G1771" i="4"/>
  <c r="G1770" i="4"/>
  <c r="G1769" i="4"/>
  <c r="G1768" i="4"/>
  <c r="G1767" i="4"/>
  <c r="G1765" i="4"/>
  <c r="G1764" i="4"/>
  <c r="G1763" i="4"/>
  <c r="G1762" i="4"/>
  <c r="G1761" i="4"/>
  <c r="G1760" i="4"/>
  <c r="G1759" i="4"/>
  <c r="G1758" i="4"/>
  <c r="G1756" i="4"/>
  <c r="G1755" i="4"/>
  <c r="G1754" i="4"/>
  <c r="G1753" i="4"/>
  <c r="G1752" i="4"/>
  <c r="G1751" i="4"/>
  <c r="G1750" i="4"/>
  <c r="G1749" i="4"/>
  <c r="G1744" i="4"/>
  <c r="G1743" i="4"/>
  <c r="G1738" i="4"/>
  <c r="G1737" i="4"/>
  <c r="G1728" i="4"/>
  <c r="G1727" i="4"/>
  <c r="G1726" i="4"/>
  <c r="G1725" i="4"/>
  <c r="G1724" i="4"/>
  <c r="G1723" i="4"/>
  <c r="G1722" i="4"/>
  <c r="G1721" i="4"/>
  <c r="G1719" i="4"/>
  <c r="G1718" i="4"/>
  <c r="G1717" i="4"/>
  <c r="G1716" i="4"/>
  <c r="G1715" i="4"/>
  <c r="G1714" i="4"/>
  <c r="G1713" i="4"/>
  <c r="G1712" i="4"/>
  <c r="G1710" i="4"/>
  <c r="G1709" i="4"/>
  <c r="G1708" i="4"/>
  <c r="G1707" i="4"/>
  <c r="G1706" i="4"/>
  <c r="G1705" i="4"/>
  <c r="G1704" i="4"/>
  <c r="G1703" i="4"/>
  <c r="G1701" i="4"/>
  <c r="G1700" i="4"/>
  <c r="G1699" i="4"/>
  <c r="G1698" i="4"/>
  <c r="G1697" i="4"/>
  <c r="G1696" i="4"/>
  <c r="G1695" i="4"/>
  <c r="G1694" i="4"/>
  <c r="G1686" i="4"/>
  <c r="G1685" i="4"/>
  <c r="G1684" i="4"/>
  <c r="G1683" i="4"/>
  <c r="G1682" i="4"/>
  <c r="G1681" i="4"/>
  <c r="G1680" i="4"/>
  <c r="G1679" i="4"/>
  <c r="G1677" i="4"/>
  <c r="G1676" i="4"/>
  <c r="G1675" i="4"/>
  <c r="G1674" i="4"/>
  <c r="G1673" i="4"/>
  <c r="G1672" i="4"/>
  <c r="G1671" i="4"/>
  <c r="G1670" i="4"/>
  <c r="G1668" i="4"/>
  <c r="G1667" i="4"/>
  <c r="G1666" i="4"/>
  <c r="G1665" i="4"/>
  <c r="G1664" i="4"/>
  <c r="G1663" i="4"/>
  <c r="G1662" i="4"/>
  <c r="G1661" i="4"/>
  <c r="G1659" i="4"/>
  <c r="G1658" i="4"/>
  <c r="G1657" i="4"/>
  <c r="G1656" i="4"/>
  <c r="G1655" i="4"/>
  <c r="G1654" i="4"/>
  <c r="G1653" i="4"/>
  <c r="G1652" i="4"/>
  <c r="G1625" i="4"/>
  <c r="G1624" i="4"/>
  <c r="G1623" i="4"/>
  <c r="G1622" i="4"/>
  <c r="G1621" i="4"/>
  <c r="G1620" i="4"/>
  <c r="G1619" i="4"/>
  <c r="G1618" i="4"/>
  <c r="G1617" i="4"/>
  <c r="G1608" i="4"/>
  <c r="G1609" i="4"/>
  <c r="G1610" i="4"/>
  <c r="G1611" i="4"/>
  <c r="G1612" i="4"/>
  <c r="G1613" i="4"/>
  <c r="G1614" i="4"/>
  <c r="G1615" i="4"/>
  <c r="G1607" i="4"/>
  <c r="G1596" i="4"/>
  <c r="G1595" i="4"/>
  <c r="G1601" i="4"/>
  <c r="G1602" i="4"/>
  <c r="G1585" i="4"/>
  <c r="G1584" i="4"/>
  <c r="G1583" i="4"/>
  <c r="G1582" i="4"/>
  <c r="G1581" i="4"/>
  <c r="G1580" i="4"/>
  <c r="G1579" i="4"/>
  <c r="G1578" i="4"/>
  <c r="G1576" i="4"/>
  <c r="G1575" i="4"/>
  <c r="G1574" i="4"/>
  <c r="G1573" i="4"/>
  <c r="G1572" i="4"/>
  <c r="G1571" i="4"/>
  <c r="G1570" i="4"/>
  <c r="G1569" i="4"/>
  <c r="G1558" i="4"/>
  <c r="G1557" i="4"/>
  <c r="G1556" i="4"/>
  <c r="G1555" i="4"/>
  <c r="G1554" i="4"/>
  <c r="G1553" i="4"/>
  <c r="G1552" i="4"/>
  <c r="G1551" i="4"/>
  <c r="G1549" i="4"/>
  <c r="G1548" i="4"/>
  <c r="G1547" i="4"/>
  <c r="G1546" i="4"/>
  <c r="G1545" i="4"/>
  <c r="G1544" i="4"/>
  <c r="G1543" i="4"/>
  <c r="G1542" i="4"/>
  <c r="G1534" i="4"/>
  <c r="G1533" i="4"/>
  <c r="G1532" i="4"/>
  <c r="G1531" i="4"/>
  <c r="G1530" i="4"/>
  <c r="G1529" i="4"/>
  <c r="G1528" i="4"/>
  <c r="G1527" i="4"/>
  <c r="G1525" i="4"/>
  <c r="G1524" i="4"/>
  <c r="G1523" i="4"/>
  <c r="G1522" i="4"/>
  <c r="G1521" i="4"/>
  <c r="G1520" i="4"/>
  <c r="G1519" i="4"/>
  <c r="G1518" i="4"/>
  <c r="G1516" i="4"/>
  <c r="G1515" i="4"/>
  <c r="G1514" i="4"/>
  <c r="G1513" i="4"/>
  <c r="G1512" i="4"/>
  <c r="G1511" i="4"/>
  <c r="G1510" i="4"/>
  <c r="G1509" i="4"/>
  <c r="G1507" i="4"/>
  <c r="G1506" i="4"/>
  <c r="G1505" i="4"/>
  <c r="G1504" i="4"/>
  <c r="G1503" i="4"/>
  <c r="G1502" i="4"/>
  <c r="G1501" i="4"/>
  <c r="G1500" i="4"/>
  <c r="G1492" i="4"/>
  <c r="G1491" i="4"/>
  <c r="G1490" i="4"/>
  <c r="G1489" i="4"/>
  <c r="G1488" i="4"/>
  <c r="G1487" i="4"/>
  <c r="G1486" i="4"/>
  <c r="G1485" i="4"/>
  <c r="G1483" i="4"/>
  <c r="G1482" i="4"/>
  <c r="G1481" i="4"/>
  <c r="G1480" i="4"/>
  <c r="G1479" i="4"/>
  <c r="G1478" i="4"/>
  <c r="G1477" i="4"/>
  <c r="G1476" i="4"/>
  <c r="G1459" i="4"/>
  <c r="G1460" i="4" s="1"/>
  <c r="G1423" i="4"/>
  <c r="G1422" i="4"/>
  <c r="G1421" i="4"/>
  <c r="G1420" i="4"/>
  <c r="G1419" i="4"/>
  <c r="G1418" i="4"/>
  <c r="G1417" i="4"/>
  <c r="G1416" i="4"/>
  <c r="G1414" i="4"/>
  <c r="G1413" i="4"/>
  <c r="G1412" i="4"/>
  <c r="G1411" i="4"/>
  <c r="G1410" i="4"/>
  <c r="G1409" i="4"/>
  <c r="G1408" i="4"/>
  <c r="G1407" i="4"/>
  <c r="G1405" i="4"/>
  <c r="G1404" i="4"/>
  <c r="G1403" i="4"/>
  <c r="G1402" i="4"/>
  <c r="G1401" i="4"/>
  <c r="G1400" i="4"/>
  <c r="G1399" i="4"/>
  <c r="G1398" i="4"/>
  <c r="G1396" i="4"/>
  <c r="G1395" i="4"/>
  <c r="G1394" i="4"/>
  <c r="G1393" i="4"/>
  <c r="G1392" i="4"/>
  <c r="G1391" i="4"/>
  <c r="G1390" i="4"/>
  <c r="G1389" i="4"/>
  <c r="G1319" i="4"/>
  <c r="G1371" i="4"/>
  <c r="G2178" i="4" l="1"/>
  <c r="G1965" i="4"/>
  <c r="K1957" i="4" s="1"/>
  <c r="G1974" i="4"/>
  <c r="K1966" i="4" s="1"/>
  <c r="G2138" i="4"/>
  <c r="G1875" i="4"/>
  <c r="K1867" i="4" s="1"/>
  <c r="G1920" i="4"/>
  <c r="K1912" i="4" s="1"/>
  <c r="G1929" i="4"/>
  <c r="K1921" i="4" s="1"/>
  <c r="G1938" i="4"/>
  <c r="K1930" i="4" s="1"/>
  <c r="G1947" i="4"/>
  <c r="K1939" i="4" s="1"/>
  <c r="G1956" i="4"/>
  <c r="K1948" i="4" s="1"/>
  <c r="G1866" i="4"/>
  <c r="K1858" i="4" s="1"/>
  <c r="G1857" i="4"/>
  <c r="K1849" i="4" s="1"/>
  <c r="G1884" i="4"/>
  <c r="K1876" i="4" s="1"/>
  <c r="G1902" i="4"/>
  <c r="K1894" i="4" s="1"/>
  <c r="G1911" i="4"/>
  <c r="K1903" i="4" s="1"/>
  <c r="G2014" i="4"/>
  <c r="K2006" i="4" s="1"/>
  <c r="G2025" i="4"/>
  <c r="K2017" i="4" s="1"/>
  <c r="G2034" i="4"/>
  <c r="K2026" i="4" s="1"/>
  <c r="G2043" i="4"/>
  <c r="G1893" i="4"/>
  <c r="K1885" i="4" s="1"/>
  <c r="G2003" i="4"/>
  <c r="K1995" i="4" s="1"/>
  <c r="G1994" i="4"/>
  <c r="G1848" i="4"/>
  <c r="K1840" i="4" s="1"/>
  <c r="G1757" i="4"/>
  <c r="G1660" i="4"/>
  <c r="G1669" i="4"/>
  <c r="G1702" i="4"/>
  <c r="G1711" i="4"/>
  <c r="G1720" i="4"/>
  <c r="G1729" i="4"/>
  <c r="G1745" i="4"/>
  <c r="G1839" i="4"/>
  <c r="K1831" i="4" s="1"/>
  <c r="G1830" i="4"/>
  <c r="K1822" i="4" s="1"/>
  <c r="G1821" i="4"/>
  <c r="K1813" i="4" s="1"/>
  <c r="G1812" i="4"/>
  <c r="K1804" i="4" s="1"/>
  <c r="G1803" i="4"/>
  <c r="K1795" i="4" s="1"/>
  <c r="G1794" i="4"/>
  <c r="K1786" i="4" s="1"/>
  <c r="G1493" i="4"/>
  <c r="G1603" i="4"/>
  <c r="G1766" i="4"/>
  <c r="G1397" i="4"/>
  <c r="G1687" i="4"/>
  <c r="G1484" i="4"/>
  <c r="G1508" i="4"/>
  <c r="G1517" i="4"/>
  <c r="G1526" i="4"/>
  <c r="G1535" i="4"/>
  <c r="G1559" i="4"/>
  <c r="G1577" i="4"/>
  <c r="G1586" i="4"/>
  <c r="G1678" i="4"/>
  <c r="G1775" i="4"/>
  <c r="G1626" i="4"/>
  <c r="G1616" i="4"/>
  <c r="G1647" i="4" s="1"/>
  <c r="G1406" i="4"/>
  <c r="G1415" i="4"/>
  <c r="G1550" i="4"/>
  <c r="G1424" i="4"/>
  <c r="G1249" i="4"/>
  <c r="G1248" i="4"/>
  <c r="G1247" i="4"/>
  <c r="G1246" i="4"/>
  <c r="G1245" i="4"/>
  <c r="G1244" i="4"/>
  <c r="G1243" i="4"/>
  <c r="G1242" i="4"/>
  <c r="G1240" i="4"/>
  <c r="G1239" i="4"/>
  <c r="G1238" i="4"/>
  <c r="G1237" i="4"/>
  <c r="G1236" i="4"/>
  <c r="G1235" i="4"/>
  <c r="G1234" i="4"/>
  <c r="G1233" i="4"/>
  <c r="G1231" i="4"/>
  <c r="G1230" i="4"/>
  <c r="G1229" i="4"/>
  <c r="G1228" i="4"/>
  <c r="G1227" i="4"/>
  <c r="G1226" i="4"/>
  <c r="G1225" i="4"/>
  <c r="G1224" i="4"/>
  <c r="G1222" i="4"/>
  <c r="G1221" i="4"/>
  <c r="G1220" i="4"/>
  <c r="G1219" i="4"/>
  <c r="G1218" i="4"/>
  <c r="G1217" i="4"/>
  <c r="G1216" i="4"/>
  <c r="G1215" i="4"/>
  <c r="G1213" i="4"/>
  <c r="G1212" i="4"/>
  <c r="G1211" i="4"/>
  <c r="G1210" i="4"/>
  <c r="G1209" i="4"/>
  <c r="G1208" i="4"/>
  <c r="G1207" i="4"/>
  <c r="G1206" i="4"/>
  <c r="G1204" i="4"/>
  <c r="G1203" i="4"/>
  <c r="G1202" i="4"/>
  <c r="G1201" i="4"/>
  <c r="G1200" i="4"/>
  <c r="G1199" i="4"/>
  <c r="G1198" i="4"/>
  <c r="G1197" i="4"/>
  <c r="G1195" i="4"/>
  <c r="G1194" i="4"/>
  <c r="G1193" i="4"/>
  <c r="G1192" i="4"/>
  <c r="G1191" i="4"/>
  <c r="G1190" i="4"/>
  <c r="G1189" i="4"/>
  <c r="G1188" i="4"/>
  <c r="G1168" i="4"/>
  <c r="G1167" i="4"/>
  <c r="G1166" i="4"/>
  <c r="G1165" i="4"/>
  <c r="G1164" i="4"/>
  <c r="G1163" i="4"/>
  <c r="G1162" i="4"/>
  <c r="G1161" i="4"/>
  <c r="G1186" i="4"/>
  <c r="G1185" i="4"/>
  <c r="G1184" i="4"/>
  <c r="G1183" i="4"/>
  <c r="G1182" i="4"/>
  <c r="G1181" i="4"/>
  <c r="G1180" i="4"/>
  <c r="G1179" i="4"/>
  <c r="G1177" i="4"/>
  <c r="G1176" i="4"/>
  <c r="G1175" i="4"/>
  <c r="G1174" i="4"/>
  <c r="G1173" i="4"/>
  <c r="G1172" i="4"/>
  <c r="G1171" i="4"/>
  <c r="G1170" i="4"/>
  <c r="G1119" i="4"/>
  <c r="G1118" i="4"/>
  <c r="G1117" i="4"/>
  <c r="G1116" i="4"/>
  <c r="G1115" i="4"/>
  <c r="G1114" i="4"/>
  <c r="G1113" i="4"/>
  <c r="G1112" i="4"/>
  <c r="G1110" i="4"/>
  <c r="G1109" i="4"/>
  <c r="G1108" i="4"/>
  <c r="G1107" i="4"/>
  <c r="G1106" i="4"/>
  <c r="G1105" i="4"/>
  <c r="G1104" i="4"/>
  <c r="G1103" i="4"/>
  <c r="G1495" i="4" l="1"/>
  <c r="G1732" i="4"/>
  <c r="K2035" i="4"/>
  <c r="G2044" i="4"/>
  <c r="K1986" i="4"/>
  <c r="G2004" i="4"/>
  <c r="G1984" i="4"/>
  <c r="G1292" i="4"/>
  <c r="G1776" i="4"/>
  <c r="G1561" i="4"/>
  <c r="G1472" i="4"/>
  <c r="G1588" i="4"/>
  <c r="G1690" i="4"/>
  <c r="G1538" i="4"/>
  <c r="G1214" i="4"/>
  <c r="G1241" i="4"/>
  <c r="G1205" i="4"/>
  <c r="G1250" i="4"/>
  <c r="G1223" i="4"/>
  <c r="G1232" i="4"/>
  <c r="G1196" i="4"/>
  <c r="G1169" i="4"/>
  <c r="G1111" i="4"/>
  <c r="G1178" i="4"/>
  <c r="G1187" i="4"/>
  <c r="G1120" i="4"/>
  <c r="G1072" i="4"/>
  <c r="G1071" i="4"/>
  <c r="G1070" i="4"/>
  <c r="G1069" i="4"/>
  <c r="G1068" i="4"/>
  <c r="G1067" i="4"/>
  <c r="G1066" i="4"/>
  <c r="G1065" i="4"/>
  <c r="G1063" i="4"/>
  <c r="G1062" i="4"/>
  <c r="G1061" i="4"/>
  <c r="G1060" i="4"/>
  <c r="G1059" i="4"/>
  <c r="G1058" i="4"/>
  <c r="G1057" i="4"/>
  <c r="G1056" i="4"/>
  <c r="G1054" i="4"/>
  <c r="G1053" i="4"/>
  <c r="G1052" i="4"/>
  <c r="G1051" i="4"/>
  <c r="G1050" i="4"/>
  <c r="G1049" i="4"/>
  <c r="G1048" i="4"/>
  <c r="G1047" i="4"/>
  <c r="G1045" i="4"/>
  <c r="G1044" i="4"/>
  <c r="G1043" i="4"/>
  <c r="G1042" i="4"/>
  <c r="G1041" i="4"/>
  <c r="G1040" i="4"/>
  <c r="G1039" i="4"/>
  <c r="G1038" i="4"/>
  <c r="G1090" i="4"/>
  <c r="G1089" i="4"/>
  <c r="G1088" i="4"/>
  <c r="G1087" i="4"/>
  <c r="G1086" i="4"/>
  <c r="G1085" i="4"/>
  <c r="G1084" i="4"/>
  <c r="G1083" i="4"/>
  <c r="G1081" i="4"/>
  <c r="G1080" i="4"/>
  <c r="G1079" i="4"/>
  <c r="G1078" i="4"/>
  <c r="G1077" i="4"/>
  <c r="G1076" i="4"/>
  <c r="G1075" i="4"/>
  <c r="G1074" i="4"/>
  <c r="G1036" i="4"/>
  <c r="G1035" i="4"/>
  <c r="G1034" i="4"/>
  <c r="G1033" i="4"/>
  <c r="G1032" i="4"/>
  <c r="G1031" i="4"/>
  <c r="G1030" i="4"/>
  <c r="G1029" i="4"/>
  <c r="G1007" i="4"/>
  <c r="G1006" i="4"/>
  <c r="G1005" i="4"/>
  <c r="G1004" i="4"/>
  <c r="G1003" i="4"/>
  <c r="G1002" i="4"/>
  <c r="G1001" i="4"/>
  <c r="G1000" i="4"/>
  <c r="G998" i="4"/>
  <c r="G997" i="4"/>
  <c r="G996" i="4"/>
  <c r="G995" i="4"/>
  <c r="G994" i="4"/>
  <c r="G993" i="4"/>
  <c r="G992" i="4"/>
  <c r="G991" i="4"/>
  <c r="G989" i="4"/>
  <c r="G988" i="4"/>
  <c r="G987" i="4"/>
  <c r="G986" i="4"/>
  <c r="G985" i="4"/>
  <c r="G984" i="4"/>
  <c r="G983" i="4"/>
  <c r="G982" i="4"/>
  <c r="G980" i="4"/>
  <c r="G979" i="4"/>
  <c r="G978" i="4"/>
  <c r="G977" i="4"/>
  <c r="G976" i="4"/>
  <c r="G975" i="4"/>
  <c r="G974" i="4"/>
  <c r="G973" i="4"/>
  <c r="G971" i="4"/>
  <c r="G970" i="4"/>
  <c r="G969" i="4"/>
  <c r="G968" i="4"/>
  <c r="G967" i="4"/>
  <c r="G966" i="4"/>
  <c r="G965" i="4"/>
  <c r="G964" i="4"/>
  <c r="G1016" i="4"/>
  <c r="G1015" i="4"/>
  <c r="G1014" i="4"/>
  <c r="G1013" i="4"/>
  <c r="G1012" i="4"/>
  <c r="G1011" i="4"/>
  <c r="G1010" i="4"/>
  <c r="G1009" i="4"/>
  <c r="G962" i="4"/>
  <c r="G961" i="4"/>
  <c r="G960" i="4"/>
  <c r="G959" i="4"/>
  <c r="G958" i="4"/>
  <c r="G957" i="4"/>
  <c r="G956" i="4"/>
  <c r="G955" i="4"/>
  <c r="G877" i="4"/>
  <c r="G1125" i="4"/>
  <c r="G1126" i="4"/>
  <c r="G1127" i="4"/>
  <c r="G1128" i="4"/>
  <c r="G1129" i="4"/>
  <c r="G1130" i="4"/>
  <c r="G1131" i="4"/>
  <c r="G1132" i="4"/>
  <c r="G1134" i="4"/>
  <c r="G1135" i="4"/>
  <c r="G1136" i="4"/>
  <c r="G1137" i="4"/>
  <c r="G1138" i="4"/>
  <c r="G1139" i="4"/>
  <c r="G1140" i="4"/>
  <c r="G1141" i="4"/>
  <c r="G1143" i="4"/>
  <c r="G1144" i="4"/>
  <c r="G1145" i="4"/>
  <c r="G1146" i="4"/>
  <c r="G1147" i="4"/>
  <c r="G1148" i="4"/>
  <c r="G1149" i="4"/>
  <c r="G1150" i="4"/>
  <c r="G1152" i="4"/>
  <c r="G1153" i="4"/>
  <c r="G1154" i="4"/>
  <c r="G1155" i="4"/>
  <c r="G1156" i="4"/>
  <c r="G1157" i="4"/>
  <c r="G1158" i="4"/>
  <c r="G1159" i="4"/>
  <c r="G905" i="4"/>
  <c r="G904" i="4"/>
  <c r="G903" i="4"/>
  <c r="G902" i="4"/>
  <c r="G901" i="4"/>
  <c r="G900" i="4"/>
  <c r="G899" i="4"/>
  <c r="G898" i="4"/>
  <c r="G896" i="4"/>
  <c r="G895" i="4"/>
  <c r="G894" i="4"/>
  <c r="G893" i="4"/>
  <c r="G892" i="4"/>
  <c r="G891" i="4"/>
  <c r="G890" i="4"/>
  <c r="G889" i="4"/>
  <c r="G744" i="4"/>
  <c r="G743" i="4"/>
  <c r="G742" i="4"/>
  <c r="G741" i="4"/>
  <c r="G740" i="4"/>
  <c r="G739" i="4"/>
  <c r="G738" i="4"/>
  <c r="G737" i="4"/>
  <c r="G735" i="4"/>
  <c r="G734" i="4"/>
  <c r="G733" i="4"/>
  <c r="G732" i="4"/>
  <c r="G731" i="4"/>
  <c r="G730" i="4"/>
  <c r="G729" i="4"/>
  <c r="G728" i="4"/>
  <c r="G726" i="4"/>
  <c r="G725" i="4"/>
  <c r="G724" i="4"/>
  <c r="G723" i="4"/>
  <c r="G722" i="4"/>
  <c r="G721" i="4"/>
  <c r="G720" i="4"/>
  <c r="G719" i="4"/>
  <c r="G717" i="4"/>
  <c r="G716" i="4"/>
  <c r="G715" i="4"/>
  <c r="G714" i="4"/>
  <c r="G713" i="4"/>
  <c r="G712" i="4"/>
  <c r="G711" i="4"/>
  <c r="G710" i="4"/>
  <c r="G708" i="4"/>
  <c r="G707" i="4"/>
  <c r="G706" i="4"/>
  <c r="G705" i="4"/>
  <c r="G704" i="4"/>
  <c r="G703" i="4"/>
  <c r="G702" i="4"/>
  <c r="G701" i="4"/>
  <c r="G699" i="4"/>
  <c r="G698" i="4"/>
  <c r="G697" i="4"/>
  <c r="G696" i="4"/>
  <c r="G695" i="4"/>
  <c r="G694" i="4"/>
  <c r="G693" i="4"/>
  <c r="G692" i="4"/>
  <c r="G690" i="4"/>
  <c r="G689" i="4"/>
  <c r="G688" i="4"/>
  <c r="G687" i="4"/>
  <c r="G686" i="4"/>
  <c r="G685" i="4"/>
  <c r="G684" i="4"/>
  <c r="G683" i="4"/>
  <c r="G681" i="4"/>
  <c r="G680" i="4"/>
  <c r="G679" i="4"/>
  <c r="G678" i="4"/>
  <c r="G677" i="4"/>
  <c r="G676" i="4"/>
  <c r="G675" i="4"/>
  <c r="G674" i="4"/>
  <c r="G660" i="4"/>
  <c r="G659" i="4"/>
  <c r="G658" i="4"/>
  <c r="G657" i="4"/>
  <c r="G656" i="4"/>
  <c r="G655" i="4"/>
  <c r="G654" i="4"/>
  <c r="G653" i="4"/>
  <c r="G651" i="4"/>
  <c r="G650" i="4"/>
  <c r="G649" i="4"/>
  <c r="G648" i="4"/>
  <c r="G647" i="4"/>
  <c r="G646" i="4"/>
  <c r="G645" i="4"/>
  <c r="G644" i="4"/>
  <c r="G642" i="4"/>
  <c r="G641" i="4"/>
  <c r="G640" i="4"/>
  <c r="G639" i="4"/>
  <c r="G638" i="4"/>
  <c r="G637" i="4"/>
  <c r="G636" i="4"/>
  <c r="G635" i="4"/>
  <c r="G633" i="4"/>
  <c r="G632" i="4"/>
  <c r="G631" i="4"/>
  <c r="G630" i="4"/>
  <c r="G629" i="4"/>
  <c r="G628" i="4"/>
  <c r="G627" i="4"/>
  <c r="G626" i="4"/>
  <c r="J2044" i="4" l="1"/>
  <c r="K2044" i="4"/>
  <c r="M2043" i="4"/>
  <c r="G1122" i="4"/>
  <c r="G972" i="4"/>
  <c r="G981" i="4"/>
  <c r="G990" i="4"/>
  <c r="G999" i="4"/>
  <c r="G1008" i="4"/>
  <c r="G1037" i="4"/>
  <c r="G1046" i="4"/>
  <c r="G1055" i="4"/>
  <c r="G1064" i="4"/>
  <c r="G1073" i="4"/>
  <c r="G1082" i="4"/>
  <c r="G1091" i="4"/>
  <c r="G1017" i="4"/>
  <c r="G963" i="4"/>
  <c r="G1142" i="4"/>
  <c r="G1160" i="4"/>
  <c r="G1151" i="4"/>
  <c r="G1133" i="4"/>
  <c r="G682" i="4"/>
  <c r="G691" i="4"/>
  <c r="G745" i="4"/>
  <c r="G718" i="4"/>
  <c r="G906" i="4"/>
  <c r="G634" i="4"/>
  <c r="G643" i="4"/>
  <c r="G652" i="4"/>
  <c r="G661" i="4"/>
  <c r="G897" i="4"/>
  <c r="G736" i="4"/>
  <c r="G727" i="4"/>
  <c r="G709" i="4"/>
  <c r="G700" i="4"/>
  <c r="G619" i="4"/>
  <c r="G618" i="4"/>
  <c r="G617" i="4"/>
  <c r="G616" i="4"/>
  <c r="G615" i="4"/>
  <c r="G614" i="4"/>
  <c r="G613" i="4"/>
  <c r="G612" i="4"/>
  <c r="G610" i="4"/>
  <c r="G609" i="4"/>
  <c r="G608" i="4"/>
  <c r="G607" i="4"/>
  <c r="G606" i="4"/>
  <c r="G605" i="4"/>
  <c r="G604" i="4"/>
  <c r="G603" i="4"/>
  <c r="G601" i="4"/>
  <c r="G600" i="4"/>
  <c r="G599" i="4"/>
  <c r="G598" i="4"/>
  <c r="G597" i="4"/>
  <c r="G596" i="4"/>
  <c r="G595" i="4"/>
  <c r="G594" i="4"/>
  <c r="G592" i="4"/>
  <c r="G591" i="4"/>
  <c r="G590" i="4"/>
  <c r="G589" i="4"/>
  <c r="G588" i="4"/>
  <c r="G587" i="4"/>
  <c r="G586" i="4"/>
  <c r="G585" i="4"/>
  <c r="G583" i="4"/>
  <c r="G582" i="4"/>
  <c r="G581" i="4"/>
  <c r="G580" i="4"/>
  <c r="G579" i="4"/>
  <c r="G578" i="4"/>
  <c r="G577" i="4"/>
  <c r="G576" i="4"/>
  <c r="G574" i="4"/>
  <c r="G573" i="4"/>
  <c r="G572" i="4"/>
  <c r="G571" i="4"/>
  <c r="G570" i="4"/>
  <c r="G569" i="4"/>
  <c r="G568" i="4"/>
  <c r="G567" i="4"/>
  <c r="G565" i="4"/>
  <c r="G564" i="4"/>
  <c r="G563" i="4"/>
  <c r="G562" i="4"/>
  <c r="G561" i="4"/>
  <c r="G560" i="4"/>
  <c r="G559" i="4"/>
  <c r="G558" i="4"/>
  <c r="G556" i="4"/>
  <c r="G555" i="4"/>
  <c r="G554" i="4"/>
  <c r="G553" i="4"/>
  <c r="G552" i="4"/>
  <c r="G551" i="4"/>
  <c r="G550" i="4"/>
  <c r="G549" i="4"/>
  <c r="G542" i="4"/>
  <c r="G541" i="4"/>
  <c r="G540" i="4"/>
  <c r="G539" i="4"/>
  <c r="G538" i="4"/>
  <c r="G537" i="4"/>
  <c r="G536" i="4"/>
  <c r="G535" i="4"/>
  <c r="G533" i="4"/>
  <c r="G532" i="4"/>
  <c r="G531" i="4"/>
  <c r="G530" i="4"/>
  <c r="G529" i="4"/>
  <c r="G528" i="4"/>
  <c r="G527" i="4"/>
  <c r="G526" i="4"/>
  <c r="G524" i="4"/>
  <c r="G523" i="4"/>
  <c r="G522" i="4"/>
  <c r="G521" i="4"/>
  <c r="G520" i="4"/>
  <c r="G519" i="4"/>
  <c r="G518" i="4"/>
  <c r="G517" i="4"/>
  <c r="G515" i="4"/>
  <c r="G514" i="4"/>
  <c r="G513" i="4"/>
  <c r="G512" i="4"/>
  <c r="G511" i="4"/>
  <c r="G510" i="4"/>
  <c r="G509" i="4"/>
  <c r="G508" i="4"/>
  <c r="G500" i="4"/>
  <c r="G499" i="4"/>
  <c r="G498" i="4"/>
  <c r="G497" i="4"/>
  <c r="G496" i="4"/>
  <c r="G495" i="4"/>
  <c r="G494" i="4"/>
  <c r="G493" i="4"/>
  <c r="G485" i="4"/>
  <c r="G484" i="4"/>
  <c r="G483" i="4"/>
  <c r="G482" i="4"/>
  <c r="G481" i="4"/>
  <c r="G480" i="4"/>
  <c r="G479" i="4"/>
  <c r="G478" i="4"/>
  <c r="G476" i="4"/>
  <c r="G475" i="4"/>
  <c r="G474" i="4"/>
  <c r="G473" i="4"/>
  <c r="G472" i="4"/>
  <c r="G471" i="4"/>
  <c r="G470" i="4"/>
  <c r="G469" i="4"/>
  <c r="G467" i="4"/>
  <c r="G466" i="4"/>
  <c r="G465" i="4"/>
  <c r="G464" i="4"/>
  <c r="G463" i="4"/>
  <c r="G462" i="4"/>
  <c r="G461" i="4"/>
  <c r="G460" i="4"/>
  <c r="G458" i="4"/>
  <c r="G457" i="4"/>
  <c r="G456" i="4"/>
  <c r="G455" i="4"/>
  <c r="G454" i="4"/>
  <c r="G453" i="4"/>
  <c r="G452" i="4"/>
  <c r="G451" i="4"/>
  <c r="G449" i="4"/>
  <c r="G448" i="4"/>
  <c r="G447" i="4"/>
  <c r="G446" i="4"/>
  <c r="G445" i="4"/>
  <c r="G444" i="4"/>
  <c r="G443" i="4"/>
  <c r="G442" i="4"/>
  <c r="G440" i="4"/>
  <c r="G439" i="4"/>
  <c r="G438" i="4"/>
  <c r="G437" i="4"/>
  <c r="G436" i="4"/>
  <c r="G435" i="4"/>
  <c r="G434" i="4"/>
  <c r="G433" i="4"/>
  <c r="G431" i="4"/>
  <c r="G430" i="4"/>
  <c r="G429" i="4"/>
  <c r="G428" i="4"/>
  <c r="G427" i="4"/>
  <c r="G426" i="4"/>
  <c r="G425" i="4"/>
  <c r="G424" i="4"/>
  <c r="G422" i="4"/>
  <c r="G421" i="4"/>
  <c r="G420" i="4"/>
  <c r="G419" i="4"/>
  <c r="G418" i="4"/>
  <c r="G417" i="4"/>
  <c r="G416" i="4"/>
  <c r="G415" i="4"/>
  <c r="G413" i="4"/>
  <c r="G412" i="4"/>
  <c r="G411" i="4"/>
  <c r="G410" i="4"/>
  <c r="G409" i="4"/>
  <c r="G408" i="4"/>
  <c r="G407" i="4"/>
  <c r="G406" i="4"/>
  <c r="G404" i="4"/>
  <c r="G403" i="4"/>
  <c r="G402" i="4"/>
  <c r="G401" i="4"/>
  <c r="G400" i="4"/>
  <c r="G399" i="4"/>
  <c r="G398" i="4"/>
  <c r="G397" i="4"/>
  <c r="G1252" i="4" l="1"/>
  <c r="G1019" i="4"/>
  <c r="G1093" i="4"/>
  <c r="G908" i="4"/>
  <c r="G747" i="4"/>
  <c r="G566" i="4"/>
  <c r="G575" i="4"/>
  <c r="G584" i="4"/>
  <c r="G593" i="4"/>
  <c r="G602" i="4"/>
  <c r="G611" i="4"/>
  <c r="G620" i="4"/>
  <c r="G663" i="4"/>
  <c r="G516" i="4"/>
  <c r="G525" i="4"/>
  <c r="G534" i="4"/>
  <c r="G543" i="4"/>
  <c r="G557" i="4"/>
  <c r="G414" i="4"/>
  <c r="G432" i="4"/>
  <c r="G450" i="4"/>
  <c r="G468" i="4"/>
  <c r="G501" i="4"/>
  <c r="G441" i="4"/>
  <c r="G459" i="4"/>
  <c r="G477" i="4"/>
  <c r="G486" i="4"/>
  <c r="G405" i="4"/>
  <c r="G423" i="4"/>
  <c r="G622" i="4" l="1"/>
  <c r="G545" i="4"/>
  <c r="G503" i="4"/>
  <c r="G488" i="4"/>
  <c r="G391" i="4" l="1"/>
  <c r="G390" i="4"/>
  <c r="G389" i="4"/>
  <c r="G388" i="4"/>
  <c r="G387" i="4"/>
  <c r="G386" i="4"/>
  <c r="G385" i="4"/>
  <c r="G384" i="4"/>
  <c r="G382" i="4"/>
  <c r="G381" i="4"/>
  <c r="G380" i="4"/>
  <c r="G379" i="4"/>
  <c r="G378" i="4"/>
  <c r="G377" i="4"/>
  <c r="G376" i="4"/>
  <c r="G375" i="4"/>
  <c r="G373" i="4"/>
  <c r="G372" i="4"/>
  <c r="G371" i="4"/>
  <c r="G370" i="4"/>
  <c r="G369" i="4"/>
  <c r="G368" i="4"/>
  <c r="G367" i="4"/>
  <c r="G366" i="4"/>
  <c r="G364" i="4"/>
  <c r="G363" i="4"/>
  <c r="G362" i="4"/>
  <c r="G361" i="4"/>
  <c r="G360" i="4"/>
  <c r="G359" i="4"/>
  <c r="G358" i="4"/>
  <c r="G357" i="4"/>
  <c r="G374" i="4" l="1"/>
  <c r="G383" i="4"/>
  <c r="G365" i="4"/>
  <c r="G392" i="4"/>
  <c r="G355" i="4"/>
  <c r="G354" i="4"/>
  <c r="G353" i="4"/>
  <c r="G352" i="4"/>
  <c r="G351" i="4"/>
  <c r="G350" i="4"/>
  <c r="G349" i="4"/>
  <c r="G348" i="4"/>
  <c r="G346" i="4"/>
  <c r="G345" i="4"/>
  <c r="G344" i="4"/>
  <c r="G343" i="4"/>
  <c r="G342" i="4"/>
  <c r="G341" i="4"/>
  <c r="G340" i="4"/>
  <c r="G339" i="4"/>
  <c r="G337" i="4"/>
  <c r="G336" i="4"/>
  <c r="G335" i="4"/>
  <c r="G334" i="4"/>
  <c r="G333" i="4"/>
  <c r="G332" i="4"/>
  <c r="G331" i="4"/>
  <c r="G330" i="4"/>
  <c r="G328" i="4"/>
  <c r="G327" i="4"/>
  <c r="G326" i="4"/>
  <c r="G325" i="4"/>
  <c r="G324" i="4"/>
  <c r="G323" i="4"/>
  <c r="G322" i="4"/>
  <c r="G321" i="4"/>
  <c r="G319" i="4"/>
  <c r="G318" i="4"/>
  <c r="G317" i="4"/>
  <c r="G316" i="4"/>
  <c r="G315" i="4"/>
  <c r="G314" i="4"/>
  <c r="G313" i="4"/>
  <c r="G312" i="4"/>
  <c r="G310" i="4"/>
  <c r="G309" i="4"/>
  <c r="G308" i="4"/>
  <c r="G307" i="4"/>
  <c r="G306" i="4"/>
  <c r="G305" i="4"/>
  <c r="G304" i="4"/>
  <c r="G303" i="4"/>
  <c r="G287" i="4"/>
  <c r="G286" i="4"/>
  <c r="G285" i="4"/>
  <c r="G284" i="4"/>
  <c r="G283" i="4"/>
  <c r="G282" i="4"/>
  <c r="G281" i="4"/>
  <c r="G280" i="4"/>
  <c r="G278" i="4"/>
  <c r="G277" i="4"/>
  <c r="G276" i="4"/>
  <c r="G275" i="4"/>
  <c r="G274" i="4"/>
  <c r="G273" i="4"/>
  <c r="G272" i="4"/>
  <c r="G271" i="4"/>
  <c r="G269" i="4"/>
  <c r="G268" i="4"/>
  <c r="G267" i="4"/>
  <c r="G266" i="4"/>
  <c r="G265" i="4"/>
  <c r="G264" i="4"/>
  <c r="G263" i="4"/>
  <c r="G262" i="4"/>
  <c r="G260" i="4"/>
  <c r="G259" i="4"/>
  <c r="G258" i="4"/>
  <c r="G257" i="4"/>
  <c r="G256" i="4"/>
  <c r="G255" i="4"/>
  <c r="G254" i="4"/>
  <c r="G253" i="4"/>
  <c r="G251" i="4"/>
  <c r="G250" i="4"/>
  <c r="G249" i="4"/>
  <c r="G248" i="4"/>
  <c r="G247" i="4"/>
  <c r="G246" i="4"/>
  <c r="G245" i="4"/>
  <c r="G244" i="4"/>
  <c r="G235" i="4"/>
  <c r="G236" i="4"/>
  <c r="G237" i="4"/>
  <c r="G238" i="4"/>
  <c r="G239" i="4"/>
  <c r="G240" i="4"/>
  <c r="G241" i="4"/>
  <c r="G242" i="4"/>
  <c r="G223" i="4"/>
  <c r="G222" i="4"/>
  <c r="G221" i="4"/>
  <c r="G220" i="4"/>
  <c r="G219" i="4"/>
  <c r="G218" i="4"/>
  <c r="G217" i="4"/>
  <c r="G216" i="4"/>
  <c r="G214" i="4"/>
  <c r="G213" i="4"/>
  <c r="G212" i="4"/>
  <c r="G211" i="4"/>
  <c r="G210" i="4"/>
  <c r="G209" i="4"/>
  <c r="G208" i="4"/>
  <c r="G207" i="4"/>
  <c r="G205" i="4"/>
  <c r="G204" i="4"/>
  <c r="G203" i="4"/>
  <c r="G202" i="4"/>
  <c r="G201" i="4"/>
  <c r="G200" i="4"/>
  <c r="G199" i="4"/>
  <c r="G198" i="4"/>
  <c r="G196" i="4"/>
  <c r="G195" i="4"/>
  <c r="G194" i="4"/>
  <c r="G193" i="4"/>
  <c r="G192" i="4"/>
  <c r="G191" i="4"/>
  <c r="G190" i="4"/>
  <c r="G189" i="4"/>
  <c r="G187" i="4"/>
  <c r="G186" i="4"/>
  <c r="G185" i="4"/>
  <c r="G184" i="4"/>
  <c r="G183" i="4"/>
  <c r="G182" i="4"/>
  <c r="G181" i="4"/>
  <c r="G180" i="4"/>
  <c r="G178" i="4"/>
  <c r="G177" i="4"/>
  <c r="G176" i="4"/>
  <c r="G175" i="4"/>
  <c r="G174" i="4"/>
  <c r="G173" i="4"/>
  <c r="G172" i="4"/>
  <c r="G171" i="4"/>
  <c r="G169" i="4"/>
  <c r="G168" i="4"/>
  <c r="G167" i="4"/>
  <c r="G166" i="4"/>
  <c r="G165" i="4"/>
  <c r="G164" i="4"/>
  <c r="G163" i="4"/>
  <c r="G162" i="4"/>
  <c r="G311" i="4" l="1"/>
  <c r="G356" i="4"/>
  <c r="G320" i="4"/>
  <c r="G347" i="4"/>
  <c r="G329" i="4"/>
  <c r="G338" i="4"/>
  <c r="G252" i="4"/>
  <c r="G270" i="4"/>
  <c r="G279" i="4"/>
  <c r="G288" i="4"/>
  <c r="G261" i="4"/>
  <c r="G243" i="4"/>
  <c r="G224" i="4"/>
  <c r="G215" i="4"/>
  <c r="G206" i="4"/>
  <c r="G197" i="4"/>
  <c r="G179" i="4"/>
  <c r="G170" i="4"/>
  <c r="G188" i="4"/>
  <c r="G292" i="4" l="1"/>
  <c r="G160" i="4"/>
  <c r="G159" i="4"/>
  <c r="G158" i="4"/>
  <c r="G157" i="4"/>
  <c r="G156" i="4"/>
  <c r="G155" i="4"/>
  <c r="G154" i="4"/>
  <c r="G153" i="4"/>
  <c r="G3" i="4"/>
  <c r="G4" i="4"/>
  <c r="G5" i="4"/>
  <c r="G6" i="4"/>
  <c r="G7" i="4"/>
  <c r="G8" i="4"/>
  <c r="G9" i="4"/>
  <c r="G10" i="4"/>
  <c r="G12" i="4"/>
  <c r="G13" i="4"/>
  <c r="G14" i="4"/>
  <c r="G15" i="4"/>
  <c r="G16" i="4"/>
  <c r="G17" i="4"/>
  <c r="G18" i="4"/>
  <c r="G19" i="4"/>
  <c r="G25" i="4"/>
  <c r="G26" i="4"/>
  <c r="G27" i="4"/>
  <c r="G28" i="4"/>
  <c r="G29" i="4"/>
  <c r="G30" i="4"/>
  <c r="G31" i="4"/>
  <c r="G32" i="4"/>
  <c r="G34" i="4"/>
  <c r="G35" i="4"/>
  <c r="G36" i="4"/>
  <c r="G37" i="4"/>
  <c r="G38" i="4"/>
  <c r="G39" i="4"/>
  <c r="G40" i="4"/>
  <c r="G41" i="4"/>
  <c r="G43" i="4"/>
  <c r="G44" i="4"/>
  <c r="G45" i="4"/>
  <c r="G46" i="4"/>
  <c r="G47" i="4"/>
  <c r="G48" i="4"/>
  <c r="G49" i="4"/>
  <c r="G50" i="4"/>
  <c r="G52" i="4"/>
  <c r="G53" i="4"/>
  <c r="G54" i="4"/>
  <c r="G55" i="4"/>
  <c r="G56" i="4"/>
  <c r="G57" i="4"/>
  <c r="G58" i="4"/>
  <c r="G59" i="4"/>
  <c r="G61" i="4"/>
  <c r="G62" i="4"/>
  <c r="G63" i="4"/>
  <c r="G64" i="4"/>
  <c r="G65" i="4"/>
  <c r="G66" i="4"/>
  <c r="G67" i="4"/>
  <c r="G68" i="4"/>
  <c r="G70" i="4"/>
  <c r="G71" i="4"/>
  <c r="G72" i="4"/>
  <c r="G73" i="4"/>
  <c r="G74" i="4"/>
  <c r="G75" i="4"/>
  <c r="G76" i="4"/>
  <c r="G77" i="4"/>
  <c r="G79" i="4"/>
  <c r="G80" i="4"/>
  <c r="G81" i="4"/>
  <c r="G82" i="4"/>
  <c r="G83" i="4"/>
  <c r="G84" i="4"/>
  <c r="G85" i="4"/>
  <c r="G86" i="4"/>
  <c r="G88" i="4"/>
  <c r="G89" i="4"/>
  <c r="G90" i="4"/>
  <c r="G91" i="4"/>
  <c r="G92" i="4"/>
  <c r="G93" i="4"/>
  <c r="G94" i="4"/>
  <c r="G95" i="4"/>
  <c r="G97" i="4"/>
  <c r="G98" i="4"/>
  <c r="G99" i="4"/>
  <c r="G100" i="4"/>
  <c r="G101" i="4"/>
  <c r="G102" i="4"/>
  <c r="G103" i="4"/>
  <c r="G104" i="4"/>
  <c r="G106" i="4"/>
  <c r="G107" i="4"/>
  <c r="G108" i="4"/>
  <c r="G109" i="4"/>
  <c r="G110" i="4"/>
  <c r="G111" i="4"/>
  <c r="G112" i="4"/>
  <c r="G113" i="4"/>
  <c r="G115" i="4"/>
  <c r="G116" i="4"/>
  <c r="G117" i="4"/>
  <c r="G118" i="4"/>
  <c r="G119" i="4"/>
  <c r="G120" i="4"/>
  <c r="G121" i="4"/>
  <c r="G122" i="4"/>
  <c r="G124" i="4"/>
  <c r="G125" i="4"/>
  <c r="G126" i="4"/>
  <c r="G127" i="4"/>
  <c r="G128" i="4"/>
  <c r="G129" i="4"/>
  <c r="G130" i="4"/>
  <c r="G131" i="4"/>
  <c r="G133" i="4"/>
  <c r="G134" i="4"/>
  <c r="G135" i="4"/>
  <c r="G136" i="4"/>
  <c r="G137" i="4"/>
  <c r="G138" i="4"/>
  <c r="G139" i="4"/>
  <c r="G140" i="4"/>
  <c r="G141" i="4"/>
  <c r="J147" i="4"/>
  <c r="G105" i="4" l="1"/>
  <c r="G96" i="4"/>
  <c r="G33" i="4"/>
  <c r="G20" i="4"/>
  <c r="G161" i="4"/>
  <c r="G228" i="4" s="1"/>
  <c r="G294" i="4"/>
  <c r="G295" i="4" s="1"/>
  <c r="G123" i="4"/>
  <c r="G142" i="4"/>
  <c r="G132" i="4"/>
  <c r="G51" i="4"/>
  <c r="G114" i="4"/>
  <c r="G60" i="4"/>
  <c r="G87" i="4"/>
  <c r="G78" i="4"/>
  <c r="G69" i="4"/>
  <c r="G42" i="4"/>
  <c r="G11" i="4"/>
  <c r="G22" i="4" l="1"/>
  <c r="G146" i="4"/>
  <c r="G14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slewandowski</author>
  </authors>
  <commentList>
    <comment ref="A29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slewandowski:</t>
        </r>
        <r>
          <rPr>
            <sz val="9"/>
            <color indexed="81"/>
            <rFont val="Tahoma"/>
            <family val="2"/>
            <charset val="238"/>
          </rPr>
          <t xml:space="preserve">
Naprawa = 3krotne spawanie / cięcie 4 spawanie docelowe kryje każdy rodzaj naprawy</t>
        </r>
      </text>
    </comment>
    <comment ref="A297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slewandowski:</t>
        </r>
        <r>
          <rPr>
            <sz val="9"/>
            <color indexed="81"/>
            <rFont val="Tahoma"/>
            <family val="2"/>
            <charset val="238"/>
          </rPr>
          <t xml:space="preserve">
R2 naprawa średniej głębokości 10mm - naprawa lica + wypełnienie
</t>
        </r>
      </text>
    </comment>
    <comment ref="A300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slewandowski:</t>
        </r>
        <r>
          <rPr>
            <sz val="9"/>
            <color indexed="81"/>
            <rFont val="Tahoma"/>
            <family val="2"/>
            <charset val="238"/>
          </rPr>
          <t xml:space="preserve">
R2 naprawa średniej głębokości 10mm - naprawa lica + wypełnienie
</t>
        </r>
      </text>
    </comment>
    <comment ref="A301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slewandowski:</t>
        </r>
        <r>
          <rPr>
            <sz val="9"/>
            <color indexed="81"/>
            <rFont val="Tahoma"/>
            <family val="2"/>
            <charset val="238"/>
          </rPr>
          <t xml:space="preserve">
Naprawa lica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8C2FD4-12CC-43D7-86FE-6B8FCBD4805E}" keepAlive="1" name="Zapytanie — Tabela24" description="Połączenie z zapytaniem „Tabela24” w skoroszycie." type="5" refreshedVersion="0" background="1">
    <dbPr connection="Provider=Microsoft.Mashup.OleDb.1;Data Source=$Workbook$;Location=Tabela24;Extended Properties=&quot;&quot;" command="SELECT * FROM [Tabela24]"/>
  </connection>
  <connection id="2" xr16:uid="{56782EA9-028C-4C6E-BABD-428E83071415}" keepAlive="1" name="Zapytanie — Tabela24 (2)" description="Połączenie z zapytaniem „Tabela24 (2)” w skoroszycie." type="5" refreshedVersion="8" background="1" saveData="1">
    <dbPr connection="Provider=Microsoft.Mashup.OleDb.1;Data Source=$Workbook$;Location=&quot;Tabela24 (2)&quot;;Extended Properties=&quot;&quot;" command="SELECT * FROM [Tabela24 (2)]"/>
  </connection>
</connections>
</file>

<file path=xl/sharedStrings.xml><?xml version="1.0" encoding="utf-8"?>
<sst xmlns="http://schemas.openxmlformats.org/spreadsheetml/2006/main" count="15762" uniqueCount="2539">
  <si>
    <t>WPQR No</t>
  </si>
  <si>
    <r>
      <rPr>
        <b/>
        <sz val="10"/>
        <rFont val="Tahoma"/>
        <family val="2"/>
        <charset val="238"/>
      </rPr>
      <t>Trzecia strona</t>
    </r>
    <r>
      <rPr>
        <sz val="10"/>
        <rFont val="Tahoma"/>
        <family val="2"/>
        <charset val="238"/>
      </rPr>
      <t xml:space="preserve">
</t>
    </r>
    <r>
      <rPr>
        <i/>
        <sz val="10"/>
        <rFont val="Tahoma"/>
        <family val="2"/>
        <charset val="238"/>
      </rPr>
      <t>Third party</t>
    </r>
  </si>
  <si>
    <r>
      <rPr>
        <b/>
        <sz val="10"/>
        <rFont val="Tahoma"/>
        <family val="2"/>
        <charset val="238"/>
      </rPr>
      <t>Podstawa normatywna</t>
    </r>
    <r>
      <rPr>
        <sz val="10"/>
        <rFont val="Tahoma"/>
        <family val="2"/>
        <charset val="238"/>
      </rPr>
      <t xml:space="preserve">
</t>
    </r>
    <r>
      <rPr>
        <i/>
        <sz val="10"/>
        <rFont val="Tahoma"/>
        <family val="2"/>
        <charset val="238"/>
      </rPr>
      <t>Standard</t>
    </r>
  </si>
  <si>
    <r>
      <rPr>
        <b/>
        <sz val="10"/>
        <rFont val="Tahoma"/>
        <family val="2"/>
        <charset val="238"/>
      </rPr>
      <t>Metoda spawania</t>
    </r>
    <r>
      <rPr>
        <sz val="10"/>
        <rFont val="Tahoma"/>
        <family val="2"/>
        <charset val="238"/>
      </rPr>
      <t xml:space="preserve">                </t>
    </r>
    <r>
      <rPr>
        <i/>
        <sz val="10"/>
        <rFont val="Tahoma"/>
        <family val="2"/>
        <charset val="238"/>
      </rPr>
      <t>Weld m</t>
    </r>
    <r>
      <rPr>
        <i/>
        <sz val="8"/>
        <rFont val="Tahoma"/>
        <family val="2"/>
        <charset val="238"/>
      </rPr>
      <t>ethod</t>
    </r>
  </si>
  <si>
    <r>
      <rPr>
        <b/>
        <sz val="10"/>
        <rFont val="Tahoma"/>
        <family val="2"/>
        <charset val="238"/>
      </rPr>
      <t>Gatunek materiału</t>
    </r>
    <r>
      <rPr>
        <sz val="10"/>
        <rFont val="Tahoma"/>
        <family val="2"/>
        <charset val="238"/>
      </rPr>
      <t xml:space="preserve">                        </t>
    </r>
    <r>
      <rPr>
        <i/>
        <sz val="8"/>
        <rFont val="Tahoma"/>
        <family val="2"/>
        <charset val="238"/>
      </rPr>
      <t>Grade material</t>
    </r>
  </si>
  <si>
    <r>
      <rPr>
        <b/>
        <sz val="10"/>
        <rFont val="Tahoma"/>
        <family val="2"/>
        <charset val="238"/>
      </rPr>
      <t>Grupa materiałowa</t>
    </r>
    <r>
      <rPr>
        <sz val="10"/>
        <rFont val="Tahoma"/>
        <family val="2"/>
        <charset val="238"/>
      </rPr>
      <t xml:space="preserve">                        </t>
    </r>
    <r>
      <rPr>
        <i/>
        <sz val="8"/>
        <rFont val="Tahoma"/>
        <family val="2"/>
        <charset val="238"/>
      </rPr>
      <t>Material group</t>
    </r>
  </si>
  <si>
    <t>Ceq</t>
  </si>
  <si>
    <r>
      <rPr>
        <b/>
        <sz val="10"/>
        <rFont val="Tahoma"/>
        <family val="2"/>
        <charset val="238"/>
      </rPr>
      <t>Temp. udarności</t>
    </r>
    <r>
      <rPr>
        <b/>
        <sz val="11"/>
        <rFont val="Tahoma"/>
        <family val="2"/>
        <charset val="238"/>
      </rPr>
      <t xml:space="preserve">
</t>
    </r>
    <r>
      <rPr>
        <i/>
        <sz val="8"/>
        <rFont val="Tahoma"/>
        <family val="2"/>
        <charset val="238"/>
      </rPr>
      <t>Impact temp.</t>
    </r>
  </si>
  <si>
    <r>
      <rPr>
        <b/>
        <sz val="11"/>
        <rFont val="Tahoma"/>
        <family val="2"/>
        <charset val="238"/>
      </rPr>
      <t>Re</t>
    </r>
    <r>
      <rPr>
        <sz val="11"/>
        <rFont val="Tahoma"/>
        <family val="2"/>
        <charset val="238"/>
      </rPr>
      <t xml:space="preserve">
</t>
    </r>
    <r>
      <rPr>
        <sz val="9"/>
        <rFont val="Tahoma"/>
        <family val="2"/>
        <charset val="238"/>
      </rPr>
      <t>MPa</t>
    </r>
  </si>
  <si>
    <r>
      <rPr>
        <b/>
        <sz val="11"/>
        <rFont val="Tahoma"/>
        <family val="2"/>
        <charset val="238"/>
      </rPr>
      <t>Rm</t>
    </r>
    <r>
      <rPr>
        <sz val="11"/>
        <rFont val="Tahoma"/>
        <family val="2"/>
        <charset val="238"/>
      </rPr>
      <t xml:space="preserve">
</t>
    </r>
    <r>
      <rPr>
        <sz val="9"/>
        <rFont val="Tahoma"/>
        <family val="2"/>
        <charset val="238"/>
      </rPr>
      <t>MPa</t>
    </r>
  </si>
  <si>
    <r>
      <rPr>
        <b/>
        <sz val="10"/>
        <rFont val="Tahoma"/>
        <family val="2"/>
        <charset val="238"/>
      </rPr>
      <t>Blacha / rura</t>
    </r>
    <r>
      <rPr>
        <sz val="10"/>
        <rFont val="Tahoma"/>
        <family val="2"/>
        <charset val="238"/>
      </rPr>
      <t xml:space="preserve">
</t>
    </r>
    <r>
      <rPr>
        <i/>
        <sz val="8"/>
        <rFont val="Tahoma"/>
        <family val="2"/>
        <charset val="238"/>
      </rPr>
      <t>plate / tube</t>
    </r>
  </si>
  <si>
    <r>
      <rPr>
        <b/>
        <sz val="10"/>
        <rFont val="Tahoma"/>
        <family val="2"/>
        <charset val="238"/>
      </rPr>
      <t xml:space="preserve">Średnica próbki
</t>
    </r>
    <r>
      <rPr>
        <i/>
        <sz val="8"/>
        <rFont val="Tahoma"/>
        <family val="2"/>
        <charset val="238"/>
      </rPr>
      <t>Sample diameter</t>
    </r>
  </si>
  <si>
    <r>
      <rPr>
        <b/>
        <sz val="10"/>
        <rFont val="Tahoma"/>
        <family val="2"/>
        <charset val="238"/>
      </rPr>
      <t>Spoina</t>
    </r>
    <r>
      <rPr>
        <sz val="10"/>
        <rFont val="Tahoma"/>
        <family val="2"/>
        <charset val="238"/>
      </rPr>
      <t xml:space="preserve">
</t>
    </r>
    <r>
      <rPr>
        <i/>
        <sz val="8"/>
        <rFont val="Tahoma"/>
        <family val="2"/>
        <charset val="238"/>
      </rPr>
      <t>Weld</t>
    </r>
  </si>
  <si>
    <r>
      <rPr>
        <b/>
        <sz val="10"/>
        <rFont val="Tahoma"/>
        <family val="2"/>
        <charset val="238"/>
      </rPr>
      <t xml:space="preserve">Pozycja spawania
</t>
    </r>
    <r>
      <rPr>
        <i/>
        <sz val="8"/>
        <rFont val="Tahoma"/>
        <family val="2"/>
        <charset val="238"/>
      </rPr>
      <t>Welding position</t>
    </r>
  </si>
  <si>
    <t>Szczegóły</t>
  </si>
  <si>
    <r>
      <rPr>
        <b/>
        <sz val="10"/>
        <rFont val="Tahoma"/>
        <family val="2"/>
        <charset val="238"/>
      </rPr>
      <t>Podgrzewanie/ międzyścieg</t>
    </r>
    <r>
      <rPr>
        <sz val="10"/>
        <rFont val="Tahoma"/>
        <family val="2"/>
        <charset val="238"/>
      </rPr>
      <t xml:space="preserve">
</t>
    </r>
    <r>
      <rPr>
        <i/>
        <sz val="8"/>
        <rFont val="Tahoma"/>
        <family val="2"/>
        <charset val="238"/>
      </rPr>
      <t>Prehating/ interpass</t>
    </r>
  </si>
  <si>
    <r>
      <rPr>
        <b/>
        <sz val="10"/>
        <rFont val="Tahoma"/>
        <family val="2"/>
        <charset val="238"/>
      </rPr>
      <t>Rodzaj gazu</t>
    </r>
    <r>
      <rPr>
        <sz val="10"/>
        <rFont val="Tahoma"/>
        <family val="2"/>
        <charset val="238"/>
      </rPr>
      <t xml:space="preserve">
</t>
    </r>
    <r>
      <rPr>
        <i/>
        <sz val="8"/>
        <rFont val="Tahoma"/>
        <family val="2"/>
        <charset val="238"/>
      </rPr>
      <t>Type of gas</t>
    </r>
  </si>
  <si>
    <r>
      <rPr>
        <b/>
        <sz val="10"/>
        <rFont val="Tahoma"/>
        <family val="2"/>
        <charset val="238"/>
      </rPr>
      <t>PWHT</t>
    </r>
    <r>
      <rPr>
        <sz val="10"/>
        <rFont val="Tahoma"/>
        <family val="2"/>
        <charset val="238"/>
      </rPr>
      <t xml:space="preserve"> 
(°C/min)</t>
    </r>
  </si>
  <si>
    <r>
      <rPr>
        <b/>
        <sz val="10"/>
        <rFont val="Tahoma"/>
        <family val="2"/>
        <charset val="238"/>
      </rPr>
      <t xml:space="preserve">Data wydania
</t>
    </r>
    <r>
      <rPr>
        <i/>
        <sz val="8"/>
        <rFont val="Tahoma"/>
        <family val="2"/>
        <charset val="238"/>
      </rPr>
      <t>Date of issue</t>
    </r>
  </si>
  <si>
    <r>
      <rPr>
        <b/>
        <sz val="10"/>
        <rFont val="Tahoma"/>
        <family val="2"/>
        <charset val="238"/>
      </rPr>
      <t xml:space="preserve">Uwagi 1
</t>
    </r>
    <r>
      <rPr>
        <i/>
        <sz val="8"/>
        <rFont val="Tahoma"/>
        <family val="2"/>
        <charset val="238"/>
      </rPr>
      <t>Remarks 1</t>
    </r>
  </si>
  <si>
    <r>
      <rPr>
        <b/>
        <sz val="10"/>
        <rFont val="Tahoma"/>
        <family val="2"/>
        <charset val="238"/>
      </rPr>
      <t xml:space="preserve">Uwagi 2
</t>
    </r>
    <r>
      <rPr>
        <i/>
        <sz val="8"/>
        <rFont val="Tahoma"/>
        <family val="2"/>
        <charset val="238"/>
      </rPr>
      <t>Remarks 2</t>
    </r>
  </si>
  <si>
    <t>IK/14/2002/1</t>
  </si>
  <si>
    <t>IS</t>
  </si>
  <si>
    <t>DIN 6700 / EN 288-4</t>
  </si>
  <si>
    <t>6082 T6</t>
  </si>
  <si>
    <t>23.2</t>
  </si>
  <si>
    <t>-</t>
  </si>
  <si>
    <t>172,5
203,6</t>
  </si>
  <si>
    <t>P</t>
  </si>
  <si>
    <t>1,0 - 4,0</t>
  </si>
  <si>
    <t>&gt;500</t>
  </si>
  <si>
    <t>BW</t>
  </si>
  <si>
    <t>PA</t>
  </si>
  <si>
    <t>Bohler AlMg5</t>
  </si>
  <si>
    <t>I1</t>
  </si>
  <si>
    <t>2003.01.10</t>
  </si>
  <si>
    <t>Dellner Couplers</t>
  </si>
  <si>
    <t>IK/14/2002/2</t>
  </si>
  <si>
    <t>FW</t>
  </si>
  <si>
    <t>PB</t>
  </si>
  <si>
    <t>IK/14/2002/3</t>
  </si>
  <si>
    <t>3,0 - 12,0</t>
  </si>
  <si>
    <t>IK/01/02/1</t>
  </si>
  <si>
    <t>DIN 6700-2</t>
  </si>
  <si>
    <t>1. SS2225
2. SS2333</t>
  </si>
  <si>
    <t>5.1 - 8.1</t>
  </si>
  <si>
    <t>P-T</t>
  </si>
  <si>
    <t>SS2333: 8
SS2225: 20</t>
  </si>
  <si>
    <t>3,0 - 40,0</t>
  </si>
  <si>
    <t>D25</t>
  </si>
  <si>
    <r>
      <rPr>
        <sz val="10"/>
        <rFont val="Calibri"/>
        <family val="2"/>
        <charset val="238"/>
      </rPr>
      <t>≥ Ø</t>
    </r>
    <r>
      <rPr>
        <sz val="10"/>
        <rFont val="Tahoma"/>
        <family val="2"/>
        <charset val="238"/>
      </rPr>
      <t>25</t>
    </r>
  </si>
  <si>
    <r>
      <t>180</t>
    </r>
    <r>
      <rPr>
        <sz val="10"/>
        <rFont val="Calibri"/>
        <family val="2"/>
        <charset val="238"/>
      </rPr>
      <t>˚</t>
    </r>
    <r>
      <rPr>
        <sz val="11"/>
        <rFont val="Tahoma"/>
        <family val="2"/>
        <charset val="238"/>
      </rPr>
      <t>C</t>
    </r>
  </si>
  <si>
    <t>ESAB OK 67.70</t>
  </si>
  <si>
    <t>2002.02.10</t>
  </si>
  <si>
    <t>IK/01/02/2</t>
  </si>
  <si>
    <t>EN 288-3</t>
  </si>
  <si>
    <t>S355J0</t>
  </si>
  <si>
    <t>1.2</t>
  </si>
  <si>
    <t>5 - 6</t>
  </si>
  <si>
    <r>
      <rPr>
        <sz val="10"/>
        <rFont val="Calibri"/>
        <family val="2"/>
        <charset val="238"/>
      </rPr>
      <t>Ø</t>
    </r>
    <r>
      <rPr>
        <sz val="10"/>
        <rFont val="Tahoma"/>
        <family val="2"/>
        <charset val="238"/>
      </rPr>
      <t>63,5</t>
    </r>
  </si>
  <si>
    <t>31,5 - 127</t>
  </si>
  <si>
    <t>PB sl</t>
  </si>
  <si>
    <t>OK Autrod 12.56</t>
  </si>
  <si>
    <t>M21</t>
  </si>
  <si>
    <t>2001.11.15</t>
  </si>
  <si>
    <t>IK/01/02/3</t>
  </si>
  <si>
    <r>
      <rPr>
        <sz val="10"/>
        <rFont val="Calibri"/>
        <family val="2"/>
        <charset val="238"/>
      </rPr>
      <t>Ø</t>
    </r>
    <r>
      <rPr>
        <sz val="10"/>
        <rFont val="Tahoma"/>
        <family val="2"/>
        <charset val="238"/>
      </rPr>
      <t>95</t>
    </r>
  </si>
  <si>
    <t>47,5 - 190</t>
  </si>
  <si>
    <t>IK/01/02/4</t>
  </si>
  <si>
    <t>1. S355J0
2. X5CrNi18-10</t>
  </si>
  <si>
    <t>1.2 - 8.1</t>
  </si>
  <si>
    <t>6 - 7</t>
  </si>
  <si>
    <t>3,0 - 14,0</t>
  </si>
  <si>
    <t>D35</t>
  </si>
  <si>
    <t>17,5 - 70</t>
  </si>
  <si>
    <t>IK/01/02/5</t>
  </si>
  <si>
    <t>Domex 650MC</t>
  </si>
  <si>
    <t>2.2</t>
  </si>
  <si>
    <t>5,0</t>
  </si>
  <si>
    <t>3,0 - 10,0</t>
  </si>
  <si>
    <t>OK Autrod 13.29</t>
  </si>
  <si>
    <t>169-DC</t>
  </si>
  <si>
    <t>internal</t>
  </si>
  <si>
    <t>Weldox 700E</t>
  </si>
  <si>
    <t>3.1</t>
  </si>
  <si>
    <t>4,0 - 40,0</t>
  </si>
  <si>
    <t>BW 3,2 - 4,4
FW 20 - 80</t>
  </si>
  <si>
    <t>BW, FW</t>
  </si>
  <si>
    <t>Bohler X 70-IG</t>
  </si>
  <si>
    <t>2004.12.03</t>
  </si>
  <si>
    <t>1/SLV/DC</t>
  </si>
  <si>
    <t>Weldox 960E</t>
  </si>
  <si>
    <t>3.2</t>
  </si>
  <si>
    <t>12,0</t>
  </si>
  <si>
    <t>3,0 - 24,0</t>
  </si>
  <si>
    <t>Bohler X 90-IG</t>
  </si>
  <si>
    <t>2/SLV/DC</t>
  </si>
  <si>
    <t>a3,5</t>
  </si>
  <si>
    <t>2004.11.20</t>
  </si>
  <si>
    <t>21/SLV/DC</t>
  </si>
  <si>
    <t>PN-EN ISO 15614-1</t>
  </si>
  <si>
    <t>Weldox 960</t>
  </si>
  <si>
    <t>4,0</t>
  </si>
  <si>
    <t>3,0 - 8,0</t>
  </si>
  <si>
    <t>ss nb</t>
  </si>
  <si>
    <t>2013.10.01</t>
  </si>
  <si>
    <t>4/SLV/DC</t>
  </si>
  <si>
    <t>5/SLV/DC</t>
  </si>
  <si>
    <t>St3S</t>
  </si>
  <si>
    <t>1.1</t>
  </si>
  <si>
    <t>3,0</t>
  </si>
  <si>
    <t>2,1 - 6,0</t>
  </si>
  <si>
    <t>D50</t>
  </si>
  <si>
    <t>OK Tigrod 12.64</t>
  </si>
  <si>
    <t>2005.10.09</t>
  </si>
  <si>
    <t>6/SLV/DC</t>
  </si>
  <si>
    <t>S650MC</t>
  </si>
  <si>
    <t>a2,5</t>
  </si>
  <si>
    <t>OK Tigrod 13.29</t>
  </si>
  <si>
    <t>2005.10.19</t>
  </si>
  <si>
    <t>7/SLV/DC</t>
  </si>
  <si>
    <t>SS2333</t>
  </si>
  <si>
    <t>8.1</t>
  </si>
  <si>
    <t>bs</t>
  </si>
  <si>
    <t>Avesta 308L-Si / MVR-Si</t>
  </si>
  <si>
    <t>8/SLV/DC</t>
  </si>
  <si>
    <t>ml</t>
  </si>
  <si>
    <t>9/SLV/DC</t>
  </si>
  <si>
    <t>6,0</t>
  </si>
  <si>
    <t>a4</t>
  </si>
  <si>
    <t>M12</t>
  </si>
  <si>
    <t>2005.11.21</t>
  </si>
  <si>
    <t>10/SLV/DC</t>
  </si>
  <si>
    <t>PN-EN ISO 15613</t>
  </si>
  <si>
    <t>1. S690QL
2. Weldox 700E</t>
  </si>
  <si>
    <t>T</t>
  </si>
  <si>
    <t>3,0 - 20,0</t>
  </si>
  <si>
    <t>a2
a6</t>
  </si>
  <si>
    <t>11/SLV/DC</t>
  </si>
  <si>
    <t>1. S650MC-D
2. S690QL</t>
  </si>
  <si>
    <t>1. 2.2
2. 3.1</t>
  </si>
  <si>
    <t>2,0 - 20,0</t>
  </si>
  <si>
    <t>a2</t>
  </si>
  <si>
    <t>Elgatig 135</t>
  </si>
  <si>
    <t>12/SLV/DC</t>
  </si>
  <si>
    <t>30,0</t>
  </si>
  <si>
    <r>
      <rPr>
        <sz val="10"/>
        <rFont val="Calibri"/>
        <family val="2"/>
        <charset val="238"/>
      </rPr>
      <t>≥</t>
    </r>
    <r>
      <rPr>
        <sz val="11"/>
        <rFont val="Tahoma"/>
        <family val="2"/>
        <charset val="238"/>
      </rPr>
      <t xml:space="preserve"> 5</t>
    </r>
  </si>
  <si>
    <t>a5</t>
  </si>
  <si>
    <t>Fluxofil M42</t>
  </si>
  <si>
    <t>2008.04.11</t>
  </si>
  <si>
    <t>13/SLV/DC</t>
  </si>
  <si>
    <t>a3</t>
  </si>
  <si>
    <t>14/SLV/DC</t>
  </si>
  <si>
    <t>6,0 - 30,0</t>
  </si>
  <si>
    <r>
      <rPr>
        <sz val="10"/>
        <rFont val="Calibri"/>
        <family val="2"/>
        <charset val="238"/>
      </rPr>
      <t>≥</t>
    </r>
    <r>
      <rPr>
        <sz val="11"/>
        <rFont val="Tahoma"/>
        <family val="2"/>
        <charset val="238"/>
      </rPr>
      <t xml:space="preserve"> 3</t>
    </r>
  </si>
  <si>
    <t>15/SLV/DC</t>
  </si>
  <si>
    <t>1. Ovako 280
2. Weldox 700E</t>
  </si>
  <si>
    <t>1. 1.3
2. 3.1</t>
  </si>
  <si>
    <t>5,0 - 30,0</t>
  </si>
  <si>
    <t>D45</t>
  </si>
  <si>
    <t>16/SLV/DC</t>
  </si>
  <si>
    <t>2008.04.18</t>
  </si>
  <si>
    <t>17/SLV/DC</t>
  </si>
  <si>
    <t>1. S355J2G3
2. Weldox 700E</t>
  </si>
  <si>
    <t>1. 1.2
2. 3.1</t>
  </si>
  <si>
    <t>3,0 - 30,0</t>
  </si>
  <si>
    <t>OK Autrod 12.64</t>
  </si>
  <si>
    <t>18/SLV/DC</t>
  </si>
  <si>
    <t>1. S355J2G3
2. S355JR</t>
  </si>
  <si>
    <t>1. 1.2
2. 1.2</t>
  </si>
  <si>
    <t>2008.04.15</t>
  </si>
  <si>
    <t>19/SLV/DC</t>
  </si>
  <si>
    <t>1. S355JR
2. Weldox 700E</t>
  </si>
  <si>
    <t>20/SLV/DC</t>
  </si>
  <si>
    <t>1. St35
2. Weldox 700E</t>
  </si>
  <si>
    <t>1. 1.1
2. 3.1</t>
  </si>
  <si>
    <t>1. 50
2. 4,5</t>
  </si>
  <si>
    <t>t1 ≥ 5
t2 3 - 9</t>
  </si>
  <si>
    <t>D40</t>
  </si>
  <si>
    <t>2Y</t>
  </si>
  <si>
    <t>3/SLV/DC</t>
  </si>
  <si>
    <t>22/SLV/DC</t>
  </si>
  <si>
    <t>S355JR</t>
  </si>
  <si>
    <r>
      <rPr>
        <sz val="10"/>
        <rFont val="Calibri"/>
        <family val="2"/>
        <charset val="238"/>
      </rPr>
      <t>Ø</t>
    </r>
    <r>
      <rPr>
        <sz val="10"/>
        <rFont val="Tahoma"/>
        <family val="2"/>
        <charset val="238"/>
      </rPr>
      <t>10</t>
    </r>
  </si>
  <si>
    <t>2 - 4</t>
  </si>
  <si>
    <r>
      <rPr>
        <sz val="10"/>
        <rFont val="Calibri"/>
        <family val="2"/>
        <charset val="238"/>
      </rPr>
      <t>Ø</t>
    </r>
    <r>
      <rPr>
        <sz val="10"/>
        <rFont val="Tahoma"/>
        <family val="2"/>
        <charset val="238"/>
      </rPr>
      <t>5 - Ø20</t>
    </r>
  </si>
  <si>
    <t>2008.04.21</t>
  </si>
  <si>
    <t>23/SLV/DC</t>
  </si>
  <si>
    <t>1. S355JR
2. SS2333</t>
  </si>
  <si>
    <t>1. 1.2
2. 8.1</t>
  </si>
  <si>
    <t>OK 67.70</t>
  </si>
  <si>
    <t>24/SLV/DC</t>
  </si>
  <si>
    <t>1. SS2333
2. SS2346</t>
  </si>
  <si>
    <r>
      <rPr>
        <sz val="10"/>
        <rFont val="Calibri"/>
        <family val="2"/>
        <charset val="238"/>
      </rPr>
      <t>Ø</t>
    </r>
    <r>
      <rPr>
        <sz val="10"/>
        <rFont val="Tahoma"/>
        <family val="2"/>
        <charset val="238"/>
      </rPr>
      <t>12</t>
    </r>
  </si>
  <si>
    <r>
      <rPr>
        <sz val="10"/>
        <rFont val="Calibri"/>
        <family val="2"/>
        <charset val="238"/>
      </rPr>
      <t>Ø</t>
    </r>
    <r>
      <rPr>
        <sz val="10"/>
        <rFont val="Tahoma"/>
        <family val="2"/>
        <charset val="238"/>
      </rPr>
      <t>12 - Ø25</t>
    </r>
  </si>
  <si>
    <r>
      <rPr>
        <sz val="10"/>
        <rFont val="Calibri"/>
        <family val="2"/>
        <charset val="238"/>
      </rPr>
      <t>Ø12,5</t>
    </r>
    <r>
      <rPr>
        <sz val="10"/>
        <rFont val="Tahoma"/>
        <family val="2"/>
        <charset val="238"/>
      </rPr>
      <t xml:space="preserve"> - Ø50</t>
    </r>
  </si>
  <si>
    <t>Avesta P5</t>
  </si>
  <si>
    <t>25/SLV/DC</t>
  </si>
  <si>
    <t>2. SS2172-21
2. Domex 420MC-D</t>
  </si>
  <si>
    <t>1. 1.2
2. 2.1</t>
  </si>
  <si>
    <t>12 (5Y)</t>
  </si>
  <si>
    <t>6 - 24 (3 - 10)</t>
  </si>
  <si>
    <t>BW Y5</t>
  </si>
  <si>
    <t>Y5</t>
  </si>
  <si>
    <t>26/SLV/DC</t>
  </si>
  <si>
    <t xml:space="preserve">S355N
</t>
  </si>
  <si>
    <t>6</t>
  </si>
  <si>
    <t>3 - 12</t>
  </si>
  <si>
    <t>27/SLV/DC</t>
  </si>
  <si>
    <t>1. S355N
2. 25CrMo4</t>
  </si>
  <si>
    <t>1. 1.2
2. 5.1</t>
  </si>
  <si>
    <t>3Y / 8Y</t>
  </si>
  <si>
    <t>2,1 - 16</t>
  </si>
  <si>
    <t>D32</t>
  </si>
  <si>
    <t>&gt;25</t>
  </si>
  <si>
    <t>3Y, 8Y</t>
  </si>
  <si>
    <t>28/SLV/DC</t>
  </si>
  <si>
    <t>Domex 420MCD</t>
  </si>
  <si>
    <t>2.1</t>
  </si>
  <si>
    <t>2,5</t>
  </si>
  <si>
    <t>1,5 - 5,0</t>
  </si>
  <si>
    <t>2008.06.19</t>
  </si>
  <si>
    <t>29/SLV/DC</t>
  </si>
  <si>
    <t>Domex 700MCD</t>
  </si>
  <si>
    <t>30/SLV/DC</t>
  </si>
  <si>
    <t>2,0</t>
  </si>
  <si>
    <t>1,4 - 4,0</t>
  </si>
  <si>
    <t>2008.06.13</t>
  </si>
  <si>
    <t>31/SLV/DC</t>
  </si>
  <si>
    <t>32/SLV/DC</t>
  </si>
  <si>
    <t>33/SLV/DC</t>
  </si>
  <si>
    <t>1. S235 G2T
2. S355 J2G3</t>
  </si>
  <si>
    <t>1. 1.1
2. 1.2</t>
  </si>
  <si>
    <t>1,5 - 4,0</t>
  </si>
  <si>
    <t>1,5 - 8,0</t>
  </si>
  <si>
    <t>D8</t>
  </si>
  <si>
    <r>
      <rPr>
        <sz val="10"/>
        <rFont val="Calibri"/>
        <family val="2"/>
        <charset val="238"/>
      </rPr>
      <t>Ø</t>
    </r>
    <r>
      <rPr>
        <sz val="10"/>
        <rFont val="Tahoma"/>
        <family val="2"/>
        <charset val="238"/>
      </rPr>
      <t>4 - Ø16</t>
    </r>
  </si>
  <si>
    <t>34/SLV/DC</t>
  </si>
  <si>
    <t>1. S355 J2G3
2. SS2333</t>
  </si>
  <si>
    <t>D13</t>
  </si>
  <si>
    <r>
      <rPr>
        <sz val="10"/>
        <rFont val="Calibri"/>
        <family val="2"/>
        <charset val="238"/>
      </rPr>
      <t>Ø</t>
    </r>
    <r>
      <rPr>
        <sz val="10"/>
        <rFont val="Tahoma"/>
        <family val="2"/>
        <charset val="238"/>
      </rPr>
      <t>6,5 - Ø26</t>
    </r>
  </si>
  <si>
    <t>35/SLV/DC</t>
  </si>
  <si>
    <t>1. S355 J2G3
2. SS2346-04</t>
  </si>
  <si>
    <t>otworowa</t>
  </si>
  <si>
    <t>2,0 - 9,0</t>
  </si>
  <si>
    <t>1,0 - 2,1</t>
  </si>
  <si>
    <t>D9</t>
  </si>
  <si>
    <r>
      <rPr>
        <sz val="10"/>
        <rFont val="Calibri"/>
        <family val="2"/>
        <charset val="238"/>
      </rPr>
      <t>Ø</t>
    </r>
    <r>
      <rPr>
        <sz val="10"/>
        <rFont val="Tahoma"/>
        <family val="2"/>
        <charset val="238"/>
      </rPr>
      <t>4,5 - Ø18</t>
    </r>
  </si>
  <si>
    <t>otworowa 2</t>
  </si>
  <si>
    <t>36/SLV/DC</t>
  </si>
  <si>
    <t>1. SS1330-05
2. Domex 700MC-D</t>
  </si>
  <si>
    <t>1. 1.1
2. 2.2</t>
  </si>
  <si>
    <t>1,5 - 3,0</t>
  </si>
  <si>
    <t>1,05 - 6,0</t>
  </si>
  <si>
    <t>D20</t>
  </si>
  <si>
    <r>
      <rPr>
        <sz val="10"/>
        <rFont val="Calibri"/>
        <family val="2"/>
        <charset val="238"/>
      </rPr>
      <t>Ø</t>
    </r>
    <r>
      <rPr>
        <sz val="10"/>
        <rFont val="Tahoma"/>
        <family val="2"/>
        <charset val="238"/>
      </rPr>
      <t>10 - Ø40</t>
    </r>
  </si>
  <si>
    <t>2008.06.18</t>
  </si>
  <si>
    <t>37/SLV/DC</t>
  </si>
  <si>
    <t>1. Domex 700MC-D
2. SS2333</t>
  </si>
  <si>
    <t>1. 2.2
2. 8.1</t>
  </si>
  <si>
    <r>
      <rPr>
        <sz val="10"/>
        <rFont val="Calibri"/>
        <family val="2"/>
        <charset val="238"/>
      </rPr>
      <t>Ø</t>
    </r>
    <r>
      <rPr>
        <sz val="10"/>
        <rFont val="Tahoma"/>
        <family val="2"/>
        <charset val="238"/>
      </rPr>
      <t>12,5 - Ø50</t>
    </r>
  </si>
  <si>
    <t>38/SLV/DC</t>
  </si>
  <si>
    <t>1. Ovako 280
2. SS2225-23</t>
  </si>
  <si>
    <t>1. 1.3
2. 5.1</t>
  </si>
  <si>
    <t>18 (22)</t>
  </si>
  <si>
    <t>9,0 - 36,0 (11,0 - 44,0)</t>
  </si>
  <si>
    <t>D170</t>
  </si>
  <si>
    <r>
      <rPr>
        <sz val="10"/>
        <rFont val="Calibri"/>
        <family val="2"/>
        <charset val="238"/>
      </rPr>
      <t>≥ Ø</t>
    </r>
    <r>
      <rPr>
        <sz val="10"/>
        <rFont val="Tahoma"/>
        <family val="2"/>
        <charset val="238"/>
      </rPr>
      <t>85</t>
    </r>
  </si>
  <si>
    <t>ss mb</t>
  </si>
  <si>
    <t>obrotnik</t>
  </si>
  <si>
    <t>39/SLV/DC</t>
  </si>
  <si>
    <t>1. Ovako 280
2. Ovako 280</t>
  </si>
  <si>
    <t>1. 1.3
2. 1.3</t>
  </si>
  <si>
    <t>12 (16)</t>
  </si>
  <si>
    <t>3,0 - 24,0 (8,0 - 32,0)</t>
  </si>
  <si>
    <t>D150</t>
  </si>
  <si>
    <r>
      <rPr>
        <sz val="10"/>
        <rFont val="Calibri"/>
        <family val="2"/>
        <charset val="238"/>
      </rPr>
      <t>≥ Ø</t>
    </r>
    <r>
      <rPr>
        <sz val="10"/>
        <rFont val="Tahoma"/>
        <family val="2"/>
        <charset val="238"/>
      </rPr>
      <t>75</t>
    </r>
  </si>
  <si>
    <t>40/SLV/DC</t>
  </si>
  <si>
    <t>1. S355 J2H
2. SS2225-23</t>
  </si>
  <si>
    <t>D160</t>
  </si>
  <si>
    <r>
      <rPr>
        <sz val="10"/>
        <rFont val="Calibri"/>
        <family val="2"/>
        <charset val="238"/>
      </rPr>
      <t>≥ Ø</t>
    </r>
    <r>
      <rPr>
        <sz val="10"/>
        <rFont val="Tahoma"/>
        <family val="2"/>
        <charset val="238"/>
      </rPr>
      <t>80</t>
    </r>
  </si>
  <si>
    <t>41/SLV/DC</t>
  </si>
  <si>
    <t>FILARC PZ6111</t>
  </si>
  <si>
    <t>42/SLV/DC</t>
  </si>
  <si>
    <t>1. S355 J2H
2. S355 J2H</t>
  </si>
  <si>
    <t>43/SLV/DC</t>
  </si>
  <si>
    <t>1. Weldox 700E
2. Weldox 700E</t>
  </si>
  <si>
    <t>1. 3.1
2. 3.1</t>
  </si>
  <si>
    <t>2008.09.04</t>
  </si>
  <si>
    <t>44/SLV/DC</t>
  </si>
  <si>
    <t>45/SLV/DC</t>
  </si>
  <si>
    <t>sl</t>
  </si>
  <si>
    <t>2008.10.06</t>
  </si>
  <si>
    <t>46/SLV/DC</t>
  </si>
  <si>
    <t>1. SS1142
2. SS1142</t>
  </si>
  <si>
    <t>1. 1.1
2. 1.1</t>
  </si>
  <si>
    <t>1,75 - 5,0</t>
  </si>
  <si>
    <t>2005.10.10</t>
  </si>
  <si>
    <t>narożne złącze</t>
  </si>
  <si>
    <t>39/SLV/D</t>
  </si>
  <si>
    <t>1. S355N
2. G24Mn6+QT1</t>
  </si>
  <si>
    <t>Y3 (3,0 - 6,0)</t>
  </si>
  <si>
    <t>D192</t>
  </si>
  <si>
    <r>
      <rPr>
        <sz val="10"/>
        <rFont val="Calibri"/>
        <family val="2"/>
        <charset val="238"/>
      </rPr>
      <t>≥ Ø</t>
    </r>
    <r>
      <rPr>
        <sz val="10"/>
        <rFont val="Tahoma"/>
        <family val="2"/>
        <charset val="238"/>
      </rPr>
      <t>96</t>
    </r>
    <r>
      <rPr>
        <sz val="11"/>
        <color theme="1"/>
        <rFont val="Calibri"/>
        <family val="2"/>
        <charset val="238"/>
        <scheme val="minor"/>
      </rPr>
      <t/>
    </r>
  </si>
  <si>
    <t>Y3</t>
  </si>
  <si>
    <t>2019.09.13</t>
  </si>
  <si>
    <t>Dellner Sp. z o.o.</t>
  </si>
  <si>
    <t>48/SLV/DC</t>
  </si>
  <si>
    <t>1. S355J2G3
2. Domex 490XP</t>
  </si>
  <si>
    <t>1. 1.2
2. 2.2</t>
  </si>
  <si>
    <t>1/2V4</t>
  </si>
  <si>
    <t>3,0 - 8,0 (1,5 - 12,0)</t>
  </si>
  <si>
    <t>ESAB OK Autrod 12.56</t>
  </si>
  <si>
    <t>47/SLV/DC</t>
  </si>
  <si>
    <t>1. Domex 700 M-CD
2. Weldox 700E</t>
  </si>
  <si>
    <t>3,0 - 8,0 (3,0 - 24,0)</t>
  </si>
  <si>
    <t>50/SLV/DC</t>
  </si>
  <si>
    <t>1. S355 J2G3
2. S420 N</t>
  </si>
  <si>
    <t>1. 1.2
2. 1.3</t>
  </si>
  <si>
    <t>1/2Y6</t>
  </si>
  <si>
    <t>3,0 - 12,0 (7,5 - 30,0)</t>
  </si>
  <si>
    <t>2005.10.12</t>
  </si>
  <si>
    <t>51/SLV/DC</t>
  </si>
  <si>
    <t>PN-EN ISO 15614-2</t>
  </si>
  <si>
    <t>1. SS4212
2. SS4212</t>
  </si>
  <si>
    <t>1. 23.1
2. 23.1</t>
  </si>
  <si>
    <t>5,0 - 6,0</t>
  </si>
  <si>
    <t>2,5 - 10,0</t>
  </si>
  <si>
    <t>Union AlMg5</t>
  </si>
  <si>
    <t>2009.01.13</t>
  </si>
  <si>
    <t>52/SLV/DC</t>
  </si>
  <si>
    <t>1. Ovako 280
2. S690 QL</t>
  </si>
  <si>
    <t>1/2Y7</t>
  </si>
  <si>
    <t>3,0 - 14,0 (3,0 - 40,0)</t>
  </si>
  <si>
    <t>53/SLV/DC</t>
  </si>
  <si>
    <t>1. S355 J2G3
2. Ovako 280</t>
  </si>
  <si>
    <t>3,0 - 14,0 (3,0 - 20,0)</t>
  </si>
  <si>
    <t>54/SLV/DC</t>
  </si>
  <si>
    <t>1. Weldox 700E
2. SS2333</t>
  </si>
  <si>
    <t>1. 3.1
2. 8.1</t>
  </si>
  <si>
    <t>2,1 - 16,0</t>
  </si>
  <si>
    <t>2013.03.11</t>
  </si>
  <si>
    <t>49/SLV/DC</t>
  </si>
  <si>
    <t>1. Domex 700 M-CD
2. Domex 700 M-CD</t>
  </si>
  <si>
    <t>1. 2.2
2. 2.2</t>
  </si>
  <si>
    <t>1/2V3</t>
  </si>
  <si>
    <t>3,0 - 6,0 (3,0 - 8,0)</t>
  </si>
  <si>
    <t>55/SLV/DC</t>
  </si>
  <si>
    <t>1. S355 JR
2. Weldox 700E</t>
  </si>
  <si>
    <t>1/2Y3 wzdłuż pręta</t>
  </si>
  <si>
    <t>2,1 - 3,9</t>
  </si>
  <si>
    <t>D12</t>
  </si>
  <si>
    <r>
      <rPr>
        <sz val="10"/>
        <rFont val="Calibri"/>
        <family val="2"/>
        <charset val="238"/>
      </rPr>
      <t>Ø6</t>
    </r>
    <r>
      <rPr>
        <sz val="10"/>
        <rFont val="Tahoma"/>
        <family val="2"/>
        <charset val="238"/>
      </rPr>
      <t xml:space="preserve"> - Ø24</t>
    </r>
  </si>
  <si>
    <t>57/SLV/DC</t>
  </si>
  <si>
    <t>2,0 - 10,0</t>
  </si>
  <si>
    <t>3,0 - 16,0 (1,5 - 20,0)</t>
  </si>
  <si>
    <t>56/SLV/DC</t>
  </si>
  <si>
    <t>1. GS-C25
2. Weldox 700E</t>
  </si>
  <si>
    <t>1/2Y4</t>
  </si>
  <si>
    <t>10,0 - 12,0</t>
  </si>
  <si>
    <t>3,0 - 5,2 (5,0 - 24,0)</t>
  </si>
  <si>
    <t>2013.03.10</t>
  </si>
  <si>
    <t>59/SLV/DC</t>
  </si>
  <si>
    <t>1. S355 J2G3
2. S355 JaG3</t>
  </si>
  <si>
    <t>12,0 - 30,0</t>
  </si>
  <si>
    <r>
      <t>3,0 - 8,0 (</t>
    </r>
    <r>
      <rPr>
        <sz val="10"/>
        <rFont val="Calibri"/>
        <family val="2"/>
        <charset val="238"/>
      </rPr>
      <t>≥</t>
    </r>
    <r>
      <rPr>
        <sz val="10"/>
        <rFont val="Tahoma"/>
        <family val="2"/>
        <charset val="238"/>
      </rPr>
      <t>3,0)</t>
    </r>
  </si>
  <si>
    <t>60/SLV/DC</t>
  </si>
  <si>
    <t>1. SS2134
2. S355 J2H</t>
  </si>
  <si>
    <t>10 (15,0 - 25,0)</t>
  </si>
  <si>
    <t>D82,5</t>
  </si>
  <si>
    <r>
      <rPr>
        <sz val="10"/>
        <rFont val="Calibri"/>
        <family val="2"/>
        <charset val="238"/>
      </rPr>
      <t>≥ Ø</t>
    </r>
    <r>
      <rPr>
        <sz val="10"/>
        <rFont val="Tahoma"/>
        <family val="2"/>
        <charset val="238"/>
      </rPr>
      <t>41,25</t>
    </r>
  </si>
  <si>
    <t>61/SLV/DC</t>
  </si>
  <si>
    <t>10,0 - 30,0</t>
  </si>
  <si>
    <t>58/SLV/DC</t>
  </si>
  <si>
    <t>1. Weldox 700E
2. 34CrNiMo6</t>
  </si>
  <si>
    <t>1. 3.1
2. 5.1</t>
  </si>
  <si>
    <t>1/2Y3
Y6</t>
  </si>
  <si>
    <t>12,0 - 21,5</t>
  </si>
  <si>
    <t>2,1 - 12,0</t>
  </si>
  <si>
    <t>D24
D43</t>
  </si>
  <si>
    <t>63/SLV/DC</t>
  </si>
  <si>
    <t>1. SS2134
2. SS2172</t>
  </si>
  <si>
    <t>1/2Y4 (15,0 - 43,0)</t>
  </si>
  <si>
    <t>3,0 - 5,2 (≥ 5,0)</t>
  </si>
  <si>
    <t>D80</t>
  </si>
  <si>
    <t>≥ Ø150</t>
  </si>
  <si>
    <t>64/SLV/DC</t>
  </si>
  <si>
    <t>1. SS1312
2. S355 J2H</t>
  </si>
  <si>
    <t>1/2Y5 (5,0 - 15,0)</t>
  </si>
  <si>
    <t>3,0 - 6,5 (3,0 - 30,0)</t>
  </si>
  <si>
    <t>1/2Y5</t>
  </si>
  <si>
    <t>65/SLV/DC</t>
  </si>
  <si>
    <t>1. SS2134
2. SS2333</t>
  </si>
  <si>
    <t>1/2Y4 (12,0 - 30,0)</t>
  </si>
  <si>
    <t>3,0 - 8,0 (≥ 3,0)</t>
  </si>
  <si>
    <t>P5 Avesta</t>
  </si>
  <si>
    <t>66/SLV/DC</t>
  </si>
  <si>
    <t>62/SLV/DC</t>
  </si>
  <si>
    <t>1. S690QL
2. S690QL</t>
  </si>
  <si>
    <t>1/2Y12 (15,0 - 20,0)</t>
  </si>
  <si>
    <t>3,0 - 24,0 (10 - 40)</t>
  </si>
  <si>
    <t>1/2Y12</t>
  </si>
  <si>
    <t>68/SLV/DC</t>
  </si>
  <si>
    <t>(12,0 - 20,5)</t>
  </si>
  <si>
    <t>6,0 - 41 (12,0 - 20,5)</t>
  </si>
  <si>
    <t>D81</t>
  </si>
  <si>
    <r>
      <rPr>
        <sz val="10"/>
        <rFont val="Calibri"/>
        <family val="2"/>
        <charset val="238"/>
      </rPr>
      <t>≥ Ø</t>
    </r>
    <r>
      <rPr>
        <sz val="10"/>
        <rFont val="Tahoma"/>
        <family val="2"/>
        <charset val="238"/>
      </rPr>
      <t>40,5</t>
    </r>
  </si>
  <si>
    <t>69/SLV/DC</t>
  </si>
  <si>
    <t>1. S690 QL
2. S690 QL</t>
  </si>
  <si>
    <t>(10,0 - 60,0)</t>
  </si>
  <si>
    <t>3,0 - 20,0 (≥ 3,0)</t>
  </si>
  <si>
    <t>70/SLV/DC a2</t>
  </si>
  <si>
    <t>(3,0 - 10,0)</t>
  </si>
  <si>
    <t>D110</t>
  </si>
  <si>
    <t>≥ Ø55</t>
  </si>
  <si>
    <t>70/SLV/DC a6</t>
  </si>
  <si>
    <t>D70</t>
  </si>
  <si>
    <t>≥ Ø35</t>
  </si>
  <si>
    <t>a6</t>
  </si>
  <si>
    <t>67/SLV/DC</t>
  </si>
  <si>
    <t>1/2Y5 (12,0 - 15,0)</t>
  </si>
  <si>
    <t>3,0 - 6,5 (6,0 - 30,0)</t>
  </si>
  <si>
    <r>
      <rPr>
        <sz val="10"/>
        <rFont val="Calibri"/>
        <family val="2"/>
        <charset val="238"/>
      </rPr>
      <t>≥ Ø</t>
    </r>
    <r>
      <rPr>
        <sz val="10"/>
        <rFont val="Tahoma"/>
        <family val="2"/>
        <charset val="238"/>
      </rPr>
      <t>35</t>
    </r>
  </si>
  <si>
    <t>71/SLV/DC</t>
  </si>
  <si>
    <t>1. S690 QL
2. DCAB 600E</t>
  </si>
  <si>
    <t>(10,0 - 30,0)</t>
  </si>
  <si>
    <t>3Y</t>
  </si>
  <si>
    <t>73R/SLV/DC</t>
  </si>
  <si>
    <t>138 Robot</t>
  </si>
  <si>
    <t>BW16 (16,0 - 20,0)</t>
  </si>
  <si>
    <t>8,0 - 32,0</t>
  </si>
  <si>
    <t>&gt;85</t>
  </si>
  <si>
    <t>BW 16 ssmb</t>
  </si>
  <si>
    <t>74R/SLV/DC</t>
  </si>
  <si>
    <t>01/SLV/D (75/SLV/DC)</t>
  </si>
  <si>
    <t>PN-EN ISO 15614-7</t>
  </si>
  <si>
    <t>1. Weldox 700E</t>
  </si>
  <si>
    <t>16,0</t>
  </si>
  <si>
    <t>12,8 - 24,0</t>
  </si>
  <si>
    <t>Napawanie</t>
  </si>
  <si>
    <t>2012.02.14</t>
  </si>
  <si>
    <t>02/SLV/D (76/SLV/DC)</t>
  </si>
  <si>
    <t>2012.01.03</t>
  </si>
  <si>
    <t>03/SLV/D (77/SLV/DC)</t>
  </si>
  <si>
    <t>2012.01.04</t>
  </si>
  <si>
    <t>04/SLV/D (78/SLV/DC)</t>
  </si>
  <si>
    <t>05/SLV/D (79/SLV/DC)</t>
  </si>
  <si>
    <t>1. DCAB 500D (G10MnMoV6-3)</t>
  </si>
  <si>
    <t>1. 5.1</t>
  </si>
  <si>
    <t>10,0</t>
  </si>
  <si>
    <t>8,0 - 15,0</t>
  </si>
  <si>
    <t>OK AristoRod 69</t>
  </si>
  <si>
    <t>2012.05.08</t>
  </si>
  <si>
    <t>06/SLV/D (80/SLV/DC)</t>
  </si>
  <si>
    <t>07/SLV/D</t>
  </si>
  <si>
    <t>1. 25CrMo4
2. 25CrMo4</t>
  </si>
  <si>
    <t>1. 5.1
2. 5.1</t>
  </si>
  <si>
    <t>15,0 - 17,0</t>
  </si>
  <si>
    <t>7,5 - 34,0</t>
  </si>
  <si>
    <t>2012.12.10</t>
  </si>
  <si>
    <t>08/SLV/D</t>
  </si>
  <si>
    <t>1. S355 J2G3
2. S355 J2H</t>
  </si>
  <si>
    <t>15,0 - 25,0</t>
  </si>
  <si>
    <t>7,5 - 50,0</t>
  </si>
  <si>
    <t>BW 10 ss mb</t>
  </si>
  <si>
    <t>2013.02.22</t>
  </si>
  <si>
    <t>09/SLV/D</t>
  </si>
  <si>
    <t>(15,0 - 30,0)</t>
  </si>
  <si>
    <t>10/SLV/D</t>
  </si>
  <si>
    <t>1. S355 JR
2. Ovako 280</t>
  </si>
  <si>
    <t>Y8 (9,0 - 25,0)</t>
  </si>
  <si>
    <t>3,0 - 50,0</t>
  </si>
  <si>
    <t>D88</t>
  </si>
  <si>
    <r>
      <rPr>
        <sz val="10"/>
        <rFont val="Calibri"/>
        <family val="2"/>
        <charset val="238"/>
      </rPr>
      <t>≥ Ø</t>
    </r>
    <r>
      <rPr>
        <sz val="10"/>
        <rFont val="Tahoma"/>
        <family val="2"/>
        <charset val="238"/>
      </rPr>
      <t>44</t>
    </r>
  </si>
  <si>
    <t>8Y</t>
  </si>
  <si>
    <t>2013.03.15</t>
  </si>
  <si>
    <t>11/SLV/D</t>
  </si>
  <si>
    <t>1. S355 J2G3
2. S355 J2G3</t>
  </si>
  <si>
    <t>Y3 (5,0 - 17,0)</t>
  </si>
  <si>
    <t>3,0 - 34,0</t>
  </si>
  <si>
    <t>1/2Y3</t>
  </si>
  <si>
    <t>12/SLV/D</t>
  </si>
  <si>
    <t>BW18,0</t>
  </si>
  <si>
    <t>9,0 - 36,0</t>
  </si>
  <si>
    <t>BW 18 ss mb</t>
  </si>
  <si>
    <t>2014.08.14</t>
  </si>
  <si>
    <t>13/SLV/D</t>
  </si>
  <si>
    <t>141/135</t>
  </si>
  <si>
    <t>1. Weldox 700E
2. EN 1.4301</t>
  </si>
  <si>
    <t>P - T</t>
  </si>
  <si>
    <t>1/2Y7 (2,0 - 8,0)</t>
  </si>
  <si>
    <t>3,0 - 14,0 (1,5 - 16,0)</t>
  </si>
  <si>
    <t>141. P5 Avesta
135. 309L-Si Avesta</t>
  </si>
  <si>
    <t>2,0
1,0</t>
  </si>
  <si>
    <t>I1
M12</t>
  </si>
  <si>
    <t>2014.09.01</t>
  </si>
  <si>
    <t>14/SLV/D</t>
  </si>
  <si>
    <t>1. 25CrMo4
2. EN 1.4301</t>
  </si>
  <si>
    <t>1. 5.1
2. 8.1</t>
  </si>
  <si>
    <t>15,0 - 34,0</t>
  </si>
  <si>
    <t>D30</t>
  </si>
  <si>
    <t>2016.04.29</t>
  </si>
  <si>
    <t>15/SLV/D</t>
  </si>
  <si>
    <t>135/141</t>
  </si>
  <si>
    <t>6,0 - 16,0</t>
  </si>
  <si>
    <t xml:space="preserve"> 3,0 - 32,0</t>
  </si>
  <si>
    <t>D88,9</t>
  </si>
  <si>
    <r>
      <rPr>
        <sz val="10"/>
        <rFont val="Calibri"/>
        <family val="2"/>
        <charset val="238"/>
      </rPr>
      <t>≥ Ø</t>
    </r>
    <r>
      <rPr>
        <sz val="10"/>
        <rFont val="Tahoma"/>
        <family val="2"/>
        <charset val="238"/>
      </rPr>
      <t>44,45</t>
    </r>
  </si>
  <si>
    <t>OK Autrod 12.64
OK Tigrod 12.64
nm</t>
  </si>
  <si>
    <t>1,0
2,0</t>
  </si>
  <si>
    <t>M21
I1</t>
  </si>
  <si>
    <t>2016.07.02</t>
  </si>
  <si>
    <t>dressing</t>
  </si>
  <si>
    <t>16/SLV/D</t>
  </si>
  <si>
    <t>1. S235 JRH
2. S355 J2</t>
  </si>
  <si>
    <t>3,0 - 6,0</t>
  </si>
  <si>
    <t xml:space="preserve"> 3,0 - 12,0</t>
  </si>
  <si>
    <t>D52</t>
  </si>
  <si>
    <r>
      <rPr>
        <sz val="10"/>
        <rFont val="Calibri"/>
        <family val="2"/>
        <charset val="238"/>
      </rPr>
      <t>≥ Ø</t>
    </r>
    <r>
      <rPr>
        <sz val="10"/>
        <rFont val="Tahoma"/>
        <family val="2"/>
        <charset val="238"/>
      </rPr>
      <t>26</t>
    </r>
  </si>
  <si>
    <t>2017.05.04</t>
  </si>
  <si>
    <t>16/SLV/DA</t>
  </si>
  <si>
    <t>1. S355J2
2. SS2333</t>
  </si>
  <si>
    <t>6,0 - 7,0</t>
  </si>
  <si>
    <t xml:space="preserve"> 3,0 - 14,0</t>
  </si>
  <si>
    <t>17/SLV/D</t>
  </si>
  <si>
    <t>1. E470 (Ovako 280)
2. S690QL1</t>
  </si>
  <si>
    <t>16,0 - 25,0</t>
  </si>
  <si>
    <t xml:space="preserve"> 8,0 - 50,0</t>
  </si>
  <si>
    <t>OK AristoRod 69
OK Tigrod 13.12
nm</t>
  </si>
  <si>
    <t>1,2
2,0</t>
  </si>
  <si>
    <t>2017.07.03</t>
  </si>
  <si>
    <t>18/SLV/D</t>
  </si>
  <si>
    <t>16,0 - 30,0</t>
  </si>
  <si>
    <t>D60</t>
  </si>
  <si>
    <t>2017.06.03</t>
  </si>
  <si>
    <t>19/SLV/D</t>
  </si>
  <si>
    <t>1. S355J2
2. S355J2</t>
  </si>
  <si>
    <t>2017.08.01</t>
  </si>
  <si>
    <t>20/SLV/D</t>
  </si>
  <si>
    <t>1. 25CrMo4
2. 304L</t>
  </si>
  <si>
    <t>8,5 - 34</t>
  </si>
  <si>
    <t>21/SLV/D</t>
  </si>
  <si>
    <t>1. S355J2
2. S355J2C</t>
  </si>
  <si>
    <t>1/2Y6 + a6
(7,0 - 15,0)</t>
  </si>
  <si>
    <t>D28</t>
  </si>
  <si>
    <t>BW+FW</t>
  </si>
  <si>
    <t>PA + PB</t>
  </si>
  <si>
    <t>1/2Y6
a6</t>
  </si>
  <si>
    <t>2017.09.14</t>
  </si>
  <si>
    <t>22/SLV/D</t>
  </si>
  <si>
    <t>1. S355J2C
2. 1.4462 (duplex)</t>
  </si>
  <si>
    <t>1. 1.2
2. 10.1</t>
  </si>
  <si>
    <t>12,0 - 12,5</t>
  </si>
  <si>
    <r>
      <rPr>
        <sz val="10"/>
        <rFont val="Calibri"/>
        <family val="2"/>
        <charset val="238"/>
      </rPr>
      <t>≥</t>
    </r>
    <r>
      <rPr>
        <sz val="11"/>
        <rFont val="Tahoma"/>
        <family val="2"/>
        <charset val="238"/>
      </rPr>
      <t xml:space="preserve"> 3,0</t>
    </r>
  </si>
  <si>
    <t>OK Tigrod 22.09</t>
  </si>
  <si>
    <t>23/SLV/D</t>
  </si>
  <si>
    <t>1. S355J2C
2. G24Mn6</t>
  </si>
  <si>
    <t>12,0 - 17,0</t>
  </si>
  <si>
    <t>2018.03.08</t>
  </si>
  <si>
    <t>24/SLV/D</t>
  </si>
  <si>
    <t>1. S460NH
2. DCAB 500D</t>
  </si>
  <si>
    <t>12,0 (16,0)</t>
  </si>
  <si>
    <t>6,0 - 24,0 (8,0 - 32,0)</t>
  </si>
  <si>
    <t>BW 12 ss mb</t>
  </si>
  <si>
    <t>2017.12.21</t>
  </si>
  <si>
    <t>25/SLV/D</t>
  </si>
  <si>
    <t>1. Ovako 280
2. DCAB 500D</t>
  </si>
  <si>
    <t>19,0 (22,5 - 28,5)</t>
  </si>
  <si>
    <t>9,5 - 38,0 (11,25 - 44,9)</t>
  </si>
  <si>
    <t>D162</t>
  </si>
  <si>
    <r>
      <rPr>
        <sz val="10"/>
        <rFont val="Calibri"/>
        <family val="2"/>
        <charset val="238"/>
      </rPr>
      <t>≥ Ø</t>
    </r>
    <r>
      <rPr>
        <sz val="10"/>
        <rFont val="Tahoma"/>
        <family val="2"/>
        <charset val="238"/>
      </rPr>
      <t>81</t>
    </r>
  </si>
  <si>
    <t>BW 19 ss mb</t>
  </si>
  <si>
    <t>2018.04.09</t>
  </si>
  <si>
    <t>26/SLV/D</t>
  </si>
  <si>
    <t>1. DCAB 500D
2. 304L</t>
  </si>
  <si>
    <t>12,5 - 28,5</t>
  </si>
  <si>
    <t>3,0 - 57,0</t>
  </si>
  <si>
    <t>2018.04.10</t>
  </si>
  <si>
    <t>27/SLV/D</t>
  </si>
  <si>
    <t>1. S355J2C
2. 34CrNiMo6</t>
  </si>
  <si>
    <t>12,0 - 20,0</t>
  </si>
  <si>
    <t>28/SLV/D</t>
  </si>
  <si>
    <t>1. 34CrNiMo6
2. 304L</t>
  </si>
  <si>
    <t>D14</t>
  </si>
  <si>
    <t>Ø7 - Ø28</t>
  </si>
  <si>
    <t>OK Tigrod 309L</t>
  </si>
  <si>
    <t>2018.05.29</t>
  </si>
  <si>
    <t>29/SLV/D</t>
  </si>
  <si>
    <t>1. S355J2
2. 316L</t>
  </si>
  <si>
    <t>11,0</t>
  </si>
  <si>
    <t>D10</t>
  </si>
  <si>
    <t>Ø5 - Ø20</t>
  </si>
  <si>
    <t>2018.09.11</t>
  </si>
  <si>
    <t>30/SLV/D</t>
  </si>
  <si>
    <t>1. 304
2. 304</t>
  </si>
  <si>
    <t>OK Tigrod 308LSi</t>
  </si>
  <si>
    <t>2018.09.17</t>
  </si>
  <si>
    <t>31/SLV/D</t>
  </si>
  <si>
    <t>OK Autrod 308LSi</t>
  </si>
  <si>
    <t>32/SLV/D</t>
  </si>
  <si>
    <t>ss cb</t>
  </si>
  <si>
    <t>2018.09.20</t>
  </si>
  <si>
    <t>33/SLV/D</t>
  </si>
  <si>
    <t>1. E460K2+N
2. E460K2+N</t>
  </si>
  <si>
    <t>13,0 (14,1 - 29)</t>
  </si>
  <si>
    <t>6,5 - 26,0 (7,05 - 58)</t>
  </si>
  <si>
    <t>BW 13 ss mb</t>
  </si>
  <si>
    <t>2019.10.15</t>
  </si>
  <si>
    <t>34/SLV/D</t>
  </si>
  <si>
    <t>1. S355J2+N
2. E460K2+N</t>
  </si>
  <si>
    <t>2,0 - 22,0</t>
  </si>
  <si>
    <t>1,4 - 44,0</t>
  </si>
  <si>
    <t>≥ Ø85</t>
  </si>
  <si>
    <t>OK Tigrod 13.09</t>
  </si>
  <si>
    <t>35/SLV/D</t>
  </si>
  <si>
    <t>1. E355+N
2. S420+N</t>
  </si>
  <si>
    <t>2.225 - 28,0 (3,5 - 14,0)</t>
  </si>
  <si>
    <t>D34</t>
  </si>
  <si>
    <t>≥ Ø17</t>
  </si>
  <si>
    <t>Y7</t>
  </si>
  <si>
    <t>2019.10.08</t>
  </si>
  <si>
    <t>36/SLV/D</t>
  </si>
  <si>
    <t>142/111</t>
  </si>
  <si>
    <t>1. S355J2+N
2. 1.4301</t>
  </si>
  <si>
    <t>6,0 - 8,0</t>
  </si>
  <si>
    <t xml:space="preserve"> 3,0 - 16,0</t>
  </si>
  <si>
    <t>nm / OK 67.70</t>
  </si>
  <si>
    <t>I1/-</t>
  </si>
  <si>
    <t>2019.10.01</t>
  </si>
  <si>
    <t>37/SLV/D a2</t>
  </si>
  <si>
    <t>1. S355J2+N
2. E355+N</t>
  </si>
  <si>
    <t>4,0 - 8,0</t>
  </si>
  <si>
    <t>D58</t>
  </si>
  <si>
    <r>
      <rPr>
        <sz val="10"/>
        <rFont val="Calibri"/>
        <family val="2"/>
        <charset val="238"/>
      </rPr>
      <t>≥ Ø</t>
    </r>
    <r>
      <rPr>
        <sz val="10"/>
        <rFont val="Tahoma"/>
        <family val="2"/>
        <charset val="238"/>
      </rPr>
      <t>29</t>
    </r>
  </si>
  <si>
    <t>2019.09.10</t>
  </si>
  <si>
    <t>37/SLV/D a3</t>
  </si>
  <si>
    <t>≥ Ø44</t>
  </si>
  <si>
    <t>38/SLV/D a3 a4</t>
  </si>
  <si>
    <t>1. S355J2+N
2. S355NH</t>
  </si>
  <si>
    <t>3,0 - 16,0</t>
  </si>
  <si>
    <t>RK100x50</t>
  </si>
  <si>
    <t>≥ Ø25 RK</t>
  </si>
  <si>
    <t>a3
a4</t>
  </si>
  <si>
    <t>2019.12.19</t>
  </si>
  <si>
    <t>38/SLV/D z3</t>
  </si>
  <si>
    <t>4,0 - 5,0</t>
  </si>
  <si>
    <t>z3</t>
  </si>
  <si>
    <t>72/SLV/DC</t>
  </si>
  <si>
    <t>(8,0 - 30,0)</t>
  </si>
  <si>
    <t>3,0 - 16,0 (≥ 3,0)</t>
  </si>
  <si>
    <t>&gt;150</t>
  </si>
  <si>
    <t>40/SLV/D</t>
  </si>
  <si>
    <t>1. S355N
2. S460NH</t>
  </si>
  <si>
    <t>8,0 - 16,0</t>
  </si>
  <si>
    <t>2019.09.09</t>
  </si>
  <si>
    <t>41/SLV/D</t>
  </si>
  <si>
    <t>1. S460NH
2. G24Mn6+QT</t>
  </si>
  <si>
    <t>2019.08.30</t>
  </si>
  <si>
    <t>42/SLV/D</t>
  </si>
  <si>
    <t>141/111</t>
  </si>
  <si>
    <t>1. S460NH
2. 304L</t>
  </si>
  <si>
    <t>1. 1.3
2. 8.1</t>
  </si>
  <si>
    <t>3,0 - 32,0</t>
  </si>
  <si>
    <t>≥ Ø12,5</t>
  </si>
  <si>
    <t>OK Tigrod 309LSi / OK 67.70</t>
  </si>
  <si>
    <t>43/SLV/D</t>
  </si>
  <si>
    <t>1. G24Mn6+QT
2. 304L</t>
  </si>
  <si>
    <t>3,0 - 52,0</t>
  </si>
  <si>
    <t>44/SLV/D</t>
  </si>
  <si>
    <t>45/SLV/D</t>
  </si>
  <si>
    <t>1. E460K2+N
2. G24Mn6+QT1</t>
  </si>
  <si>
    <t>2019.08.27</t>
  </si>
  <si>
    <t>1. 1.4301
2. 1.4460</t>
  </si>
  <si>
    <t>1. 8.1
2. 10.2</t>
  </si>
  <si>
    <t>23,0</t>
  </si>
  <si>
    <t>Y9 (3,0 - 18,0)</t>
  </si>
  <si>
    <t>≥ Ø10</t>
  </si>
  <si>
    <t>Y9</t>
  </si>
  <si>
    <t>ESAB OK Autrod 316LSi</t>
  </si>
  <si>
    <t>2019.08.28</t>
  </si>
  <si>
    <t>47/SLV/D</t>
  </si>
  <si>
    <t>`2</t>
  </si>
  <si>
    <t>ESAB OK Tigrod 309LSi</t>
  </si>
  <si>
    <t>2019.10.04</t>
  </si>
  <si>
    <t>48/SLV/DA</t>
  </si>
  <si>
    <t>49/SLV/D</t>
  </si>
  <si>
    <t>2.375 - 28,0 (3,5 - 14,0)</t>
  </si>
  <si>
    <t>D34,5</t>
  </si>
  <si>
    <t>≥ Ø17,25</t>
  </si>
  <si>
    <t>50/SLV/D</t>
  </si>
  <si>
    <t>1. S355J2+N
2. S355J2+N</t>
  </si>
  <si>
    <t>1/2Y2 (3 - 20)</t>
  </si>
  <si>
    <t>Y2 (1,4 - 4,0)</t>
  </si>
  <si>
    <t>Y2</t>
  </si>
  <si>
    <t>2019.10.16</t>
  </si>
  <si>
    <t>51/SLV/D</t>
  </si>
  <si>
    <t>7,0 - 45,0 (1,5 - 6,0)</t>
  </si>
  <si>
    <t>2019.10.10</t>
  </si>
  <si>
    <t>52/SLV/D</t>
  </si>
  <si>
    <r>
      <t xml:space="preserve">1/2Y1 (#4 - </t>
    </r>
    <r>
      <rPr>
        <sz val="10"/>
        <rFont val="Calibri"/>
        <family val="2"/>
        <charset val="238"/>
      </rPr>
      <t>Ø</t>
    </r>
    <r>
      <rPr>
        <sz val="10"/>
        <rFont val="Tahoma"/>
        <family val="2"/>
        <charset val="238"/>
      </rPr>
      <t>48,3x3,2)</t>
    </r>
  </si>
  <si>
    <t>Y1 (0,5 - 2,0)
a3</t>
  </si>
  <si>
    <t>D48,3</t>
  </si>
  <si>
    <t>≥ Ø25</t>
  </si>
  <si>
    <t>PA/PB</t>
  </si>
  <si>
    <t>Y1
a3</t>
  </si>
  <si>
    <t>2019.10.17</t>
  </si>
  <si>
    <t>53/SLV/D</t>
  </si>
  <si>
    <t>1. S235
2. G24Mn+QT1</t>
  </si>
  <si>
    <t>1. 1.1
2. 5.1</t>
  </si>
  <si>
    <t>I2 (#2 - #22)</t>
  </si>
  <si>
    <t>11 - 24,2 I2 (1,0 - 4,0)</t>
  </si>
  <si>
    <t>I2</t>
  </si>
  <si>
    <t>2019.10.31</t>
  </si>
  <si>
    <t>54/SLV/D</t>
  </si>
  <si>
    <t>1. S355J2+N
2. G24Mn+QT1</t>
  </si>
  <si>
    <t>1/2Y7+a4 (#15 - #50)</t>
  </si>
  <si>
    <t>Y7 (3,5 - 14,0)
a4</t>
  </si>
  <si>
    <t>1/2Y7
a4</t>
  </si>
  <si>
    <t>55/SLV/D</t>
  </si>
  <si>
    <t>1/2Y3+a3 (#15 - #20)</t>
  </si>
  <si>
    <t>Y3 (1,5 - 6,0)
a3</t>
  </si>
  <si>
    <t>≥ Ø15</t>
  </si>
  <si>
    <t>1/2Y3
a3</t>
  </si>
  <si>
    <t>56/SLV/D</t>
  </si>
  <si>
    <t>1. 1.4301
2. G24Mn+QT1</t>
  </si>
  <si>
    <t>I1,5+a2 (#7,5 - #26)</t>
  </si>
  <si>
    <t>I1,5 (0,75 - 3,0)
a2</t>
  </si>
  <si>
    <t>1,5I
a2</t>
  </si>
  <si>
    <t>OK Tigrod 309LSi</t>
  </si>
  <si>
    <t>57/SLV/D</t>
  </si>
  <si>
    <t>1. E470
2. DCAB 500D</t>
  </si>
  <si>
    <t>12,5 (20)</t>
  </si>
  <si>
    <t>6,25 - 25,0 (10 - 40)</t>
  </si>
  <si>
    <t>BW 12,5 ss mb</t>
  </si>
  <si>
    <t>2018.12.13</t>
  </si>
  <si>
    <t>58/SLV/D</t>
  </si>
  <si>
    <t>1/2Y3 (#3,0 - #13)</t>
  </si>
  <si>
    <t xml:space="preserve">Y3 (3,0 - 26,0)
</t>
  </si>
  <si>
    <t>2019.10.29</t>
  </si>
  <si>
    <t>59/SLV/D</t>
  </si>
  <si>
    <t>1/2Y6 (#13 - #20)</t>
  </si>
  <si>
    <t xml:space="preserve">Y6 (3,0 - 40,0)
</t>
  </si>
  <si>
    <t>60/SLV/Da</t>
  </si>
  <si>
    <t>1/2Y4 (#6 - #13)</t>
  </si>
  <si>
    <t xml:space="preserve">Y4 (3,0 - 26,0)
</t>
  </si>
  <si>
    <t>2019.12.04</t>
  </si>
  <si>
    <t>60/SLV/Db</t>
  </si>
  <si>
    <t>61/SLV/D</t>
  </si>
  <si>
    <t>1. E460K2+N
2. G26CrMo4+QT2</t>
  </si>
  <si>
    <t>13,0 (13,0 - 57,0)</t>
  </si>
  <si>
    <t>BW13 ss mb (6,5 - 26,0)</t>
  </si>
  <si>
    <r>
      <rPr>
        <sz val="10"/>
        <rFont val="Calibri"/>
        <family val="2"/>
        <charset val="238"/>
      </rPr>
      <t>≥ Ø</t>
    </r>
    <r>
      <rPr>
        <sz val="10"/>
        <rFont val="Tahoma"/>
        <family val="2"/>
        <charset val="238"/>
      </rPr>
      <t>96</t>
    </r>
  </si>
  <si>
    <t>2019.11.18</t>
  </si>
  <si>
    <t>159882 / 159874</t>
  </si>
  <si>
    <t>WPT 62/SLV/D</t>
  </si>
  <si>
    <t>1. S460NH
2. 25CrMo4</t>
  </si>
  <si>
    <t>12,0 (12,0 - 17,0)</t>
  </si>
  <si>
    <t>BW12 ss mb (6,0 - 24,0)</t>
  </si>
  <si>
    <r>
      <t>Udarność -40</t>
    </r>
    <r>
      <rPr>
        <sz val="10"/>
        <rFont val="Calibri"/>
        <family val="2"/>
        <charset val="238"/>
      </rPr>
      <t>°</t>
    </r>
    <r>
      <rPr>
        <sz val="9"/>
        <rFont val="Tahoma"/>
        <family val="2"/>
        <charset val="238"/>
      </rPr>
      <t>C Próba Produkcyjna bez rozciągania, zginania</t>
    </r>
  </si>
  <si>
    <t>63/SLV/D</t>
  </si>
  <si>
    <t>1. S355J2G3
2. E470</t>
  </si>
  <si>
    <t>WPT 64/SLV/D</t>
  </si>
  <si>
    <t>1. S690QL
2. M201 E</t>
  </si>
  <si>
    <t>1. 3.1
2. 3.2</t>
  </si>
  <si>
    <t>Y10 (15 - 20)</t>
  </si>
  <si>
    <t>Y10: 3,0 - 12,0 (7,5 - 40)</t>
  </si>
  <si>
    <t>≥ Ø500</t>
  </si>
  <si>
    <t>Y10</t>
  </si>
  <si>
    <t>2020.09.04</t>
  </si>
  <si>
    <t>81R/SLV/DC</t>
  </si>
  <si>
    <t>1.S355J2+N                2. S355J2H</t>
  </si>
  <si>
    <t>1/2Y8 (30 - 8,75)</t>
  </si>
  <si>
    <t>1/2Y8: 3,0 - 16,0 (4 - 60)</t>
  </si>
  <si>
    <t>≥ Ø40</t>
  </si>
  <si>
    <t>1/2Y8</t>
  </si>
  <si>
    <t>n.a.</t>
  </si>
  <si>
    <t>Dellner Components Sp. z o.o.</t>
  </si>
  <si>
    <t>83R/SLV/DC</t>
  </si>
  <si>
    <t>1. SS 2134                   2. S355J2H</t>
  </si>
  <si>
    <t>a3(15 - 15)</t>
  </si>
  <si>
    <t>a: 3 - 6 (7,5 - 30)</t>
  </si>
  <si>
    <t>N.A.</t>
  </si>
  <si>
    <t>84R/SLV/DC</t>
  </si>
  <si>
    <t>1. SS 2134                   2. SS 2172</t>
  </si>
  <si>
    <t>1/2Y4: 3 - 8 (7,5 - 47,3)</t>
  </si>
  <si>
    <t>85/SLV/DC</t>
  </si>
  <si>
    <t>1. S355J2                    2. S355J2</t>
  </si>
  <si>
    <t>Plug weld (6 - 10)</t>
  </si>
  <si>
    <t>Plug weld: no restriction (3 - 20)</t>
  </si>
  <si>
    <t>Plug weld</t>
  </si>
  <si>
    <t>ROXTEC</t>
  </si>
  <si>
    <t>86/SLV/DC</t>
  </si>
  <si>
    <t>z6 (6 - 6)</t>
  </si>
  <si>
    <t>z6: no restrictions (3 - 20)</t>
  </si>
  <si>
    <t>z6</t>
  </si>
  <si>
    <t>87/SLV/DC</t>
  </si>
  <si>
    <t>1. S690 QL                 2. S690 QL</t>
  </si>
  <si>
    <t>P -T</t>
  </si>
  <si>
    <t>1/2Y4 (7,5 - 7,5)</t>
  </si>
  <si>
    <t>1/2Y4: 3 - 9 (3 - 15)</t>
  </si>
  <si>
    <t>D24</t>
  </si>
  <si>
    <t>Ø12 - Ø48</t>
  </si>
  <si>
    <t>88/SLV/DC</t>
  </si>
  <si>
    <t>1. DCAB 500D               2. DCAB 500D</t>
  </si>
  <si>
    <t>a8 (11 - 20)</t>
  </si>
  <si>
    <t>a8: no restrictions (5,5 - 40)</t>
  </si>
  <si>
    <t>a8</t>
  </si>
  <si>
    <t>89R/SLV/DC</t>
  </si>
  <si>
    <t>a10 (25 - 25)</t>
  </si>
  <si>
    <t>a10: no restrctions (12,5 - 50)</t>
  </si>
  <si>
    <t>a10</t>
  </si>
  <si>
    <t>t = (30 - 45) 75      t = (45 - 50) 100</t>
  </si>
  <si>
    <t>90/SLV/DC</t>
  </si>
  <si>
    <t>a3,5 (8 - 8)</t>
  </si>
  <si>
    <t>a3,5: no restrictions (4 - 16)</t>
  </si>
  <si>
    <t>91/SLV/DC</t>
  </si>
  <si>
    <t>PN-EN ISO 15613-1 (ISO 11970)</t>
  </si>
  <si>
    <t xml:space="preserve">1. DCAB 500D (G10MnMoV63)              2. DCAB 500D (G10MnMoV63) </t>
  </si>
  <si>
    <t>BW18 (18 - 18)</t>
  </si>
  <si>
    <t>BW18: 9 - 36  (9- 36)</t>
  </si>
  <si>
    <t>NAPRAWY ODLEWÓW (ISO 11970)</t>
  </si>
  <si>
    <t>92/SLV/DC</t>
  </si>
  <si>
    <t>1. DCAB 500D (G10MnMoV63)              2. S690 QL</t>
  </si>
  <si>
    <t>1/2Y17 (18 - 25)</t>
  </si>
  <si>
    <t>1/2Y17: 8,5 - 34 (9 - 50)</t>
  </si>
  <si>
    <t>1/2Y17</t>
  </si>
  <si>
    <t>93/SLV/DC</t>
  </si>
  <si>
    <t>a9,5 (18 - 25)</t>
  </si>
  <si>
    <t>a9,5:  no restrictions (9 - 50)</t>
  </si>
  <si>
    <t>a9,5</t>
  </si>
  <si>
    <t>94R/SLV/DC</t>
  </si>
  <si>
    <t>1. E470                      2. DCAB 500D</t>
  </si>
  <si>
    <t>a4 (7 - 14)</t>
  </si>
  <si>
    <t>a4: 3 - 6 (3,5 - 28)</t>
  </si>
  <si>
    <t>D216</t>
  </si>
  <si>
    <t>≥ Ø108</t>
  </si>
  <si>
    <t>t = (20 - 35) 75      t = (35 - 55) 100</t>
  </si>
  <si>
    <t xml:space="preserve">AMC 15 </t>
  </si>
  <si>
    <t>95/SLV/DC</t>
  </si>
  <si>
    <t>1. DCAB 500D                   2. 1.4301</t>
  </si>
  <si>
    <t>Plug weld (21)</t>
  </si>
  <si>
    <t>Plug weld: 1,5 - 4 (10,5 - 42)</t>
  </si>
  <si>
    <t>D18</t>
  </si>
  <si>
    <t>Ø9 - Ø36</t>
  </si>
  <si>
    <t>P5</t>
  </si>
  <si>
    <t>96/SLV/DC</t>
  </si>
  <si>
    <t>D6</t>
  </si>
  <si>
    <t>Ø3 - Ø12</t>
  </si>
  <si>
    <t>97/SLV/DC</t>
  </si>
  <si>
    <t>1. 34CrNiMo6 QT               2. C45</t>
  </si>
  <si>
    <t>1. 5.1
2. 11.2</t>
  </si>
  <si>
    <t>a3 (8 - 24)</t>
  </si>
  <si>
    <t>a3: no restrictions (4 - 48)</t>
  </si>
  <si>
    <t>Wartości twardości złacza musza zostać uzgodnione pomiedzy wykonawcą a klientem.</t>
  </si>
  <si>
    <t>98/SLV/DC</t>
  </si>
  <si>
    <t>1. 34CrNiMo6 QT               2. 1.4301</t>
  </si>
  <si>
    <t>1/2Y4 (16)</t>
  </si>
  <si>
    <t>1/2Y4: 2 - 8 (8 - 32)</t>
  </si>
  <si>
    <t>Ø10 - Ø40</t>
  </si>
  <si>
    <t>300 - 350</t>
  </si>
  <si>
    <t>Avesta 309L-Si</t>
  </si>
  <si>
    <t>99/SLV/DC</t>
  </si>
  <si>
    <t>1. S690 QL                 2. 1.4301</t>
  </si>
  <si>
    <t>a3 (2 - 12)</t>
  </si>
  <si>
    <t>a3: no restrictions (1,4 - 24)</t>
  </si>
  <si>
    <t>100/SLV/DC</t>
  </si>
  <si>
    <t>1/2V9 (2 - 12)</t>
  </si>
  <si>
    <t>1/2V9: 3 - 18 (1,4 - 24)</t>
  </si>
  <si>
    <t>1/2V9</t>
  </si>
  <si>
    <t>Avesta 309L-Si / P5</t>
  </si>
  <si>
    <t>101R/SLV/DC</t>
  </si>
  <si>
    <t>1. DCAB 600D               2. DCAB 600D</t>
  </si>
  <si>
    <t>BW16 (18)</t>
  </si>
  <si>
    <t>BW16: 8 - 32 (9 - 36)</t>
  </si>
  <si>
    <t>D175</t>
  </si>
  <si>
    <t>≥ Ø87,5</t>
  </si>
  <si>
    <t>BW 16 ss mb</t>
  </si>
  <si>
    <t>Bohler 700 T-MC</t>
  </si>
  <si>
    <t>102/SLV/DC</t>
  </si>
  <si>
    <t>1. SS 2172-21                   2. S355J0</t>
  </si>
  <si>
    <t>1/2Y5 (10 - 14,5)</t>
  </si>
  <si>
    <t>1/2Y5: 3 - 7 (5 - 19)</t>
  </si>
  <si>
    <t>103/SLV/DC</t>
  </si>
  <si>
    <t>1. E460K2+N                 2. Ovako 280T+N</t>
  </si>
  <si>
    <t>BW12 (17)</t>
  </si>
  <si>
    <t>BW12: max24 (3 - 24)</t>
  </si>
  <si>
    <t>D152</t>
  </si>
  <si>
    <t>≥ Ø76</t>
  </si>
  <si>
    <t>Bohlet 700 T-MC</t>
  </si>
  <si>
    <t>104/SLV/DC</t>
  </si>
  <si>
    <t>1. S355 J2                   2. S355 J2</t>
  </si>
  <si>
    <t>a5 (25)</t>
  </si>
  <si>
    <r>
      <t>a5: 3,75 - 7,5 (</t>
    </r>
    <r>
      <rPr>
        <sz val="10"/>
        <rFont val="Calibri"/>
        <family val="2"/>
        <charset val="238"/>
      </rPr>
      <t>≥5</t>
    </r>
    <r>
      <rPr>
        <sz val="10"/>
        <rFont val="Tahoma"/>
        <family val="2"/>
        <charset val="238"/>
      </rPr>
      <t>)</t>
    </r>
  </si>
  <si>
    <t>t = (30 - 45) 75      t = (45 - 130) 180</t>
  </si>
  <si>
    <t>105/SLV/DC</t>
  </si>
  <si>
    <t>a5 / 1/2Y7 / 1/2Y12 (28 - 50)</t>
  </si>
  <si>
    <t>a5: no restriction / 1/2Y7: max14 / 1/2Y12: max24 (14 - 100)</t>
  </si>
  <si>
    <t>BW / FW</t>
  </si>
  <si>
    <t>PA / PB</t>
  </si>
  <si>
    <t>a5 / 1/2Y7 / 1/2Y12</t>
  </si>
  <si>
    <t>t = (30 - 45) 75      t = (45 - 100) 180</t>
  </si>
  <si>
    <t>EMK 8</t>
  </si>
  <si>
    <t>106R/SLV/DC</t>
  </si>
  <si>
    <t>t = (30 - 45) 75      t = (45 - 100) 100</t>
  </si>
  <si>
    <t>107/SLV/DC</t>
  </si>
  <si>
    <t>1. 1.4301                   2. DCAB 500D</t>
  </si>
  <si>
    <t>1. 8.1
2. 5.1</t>
  </si>
  <si>
    <t>a3 (8 - 25)</t>
  </si>
  <si>
    <t>a3: no restrictions (3 - 50)</t>
  </si>
  <si>
    <t>108/SLV/DC</t>
  </si>
  <si>
    <t>1. S355 J2+N                   2. S355 J2+N</t>
  </si>
  <si>
    <t>BW12 (12)</t>
  </si>
  <si>
    <t>BW 12 ss nb</t>
  </si>
  <si>
    <t>109/SLV/DC</t>
  </si>
  <si>
    <t>1. S690 QL                   2. S355 JR</t>
  </si>
  <si>
    <t>1. 3.1
2. 1.2</t>
  </si>
  <si>
    <t>1/2Y4 (10)</t>
  </si>
  <si>
    <t>1/2Y4: max8 (3 - 20)</t>
  </si>
  <si>
    <t>D15</t>
  </si>
  <si>
    <t>≥ Ø7,5</t>
  </si>
  <si>
    <t>ER 100 S-G</t>
  </si>
  <si>
    <t>110R/SLV/DC</t>
  </si>
  <si>
    <t>1. SS2225-23               2. E590K2+QT</t>
  </si>
  <si>
    <t>1. 5.1
2. 1.3</t>
  </si>
  <si>
    <t>BW15 (12,5 - 14,5)</t>
  </si>
  <si>
    <t>BW15: max30 (6 - 29)</t>
  </si>
  <si>
    <t>D286</t>
  </si>
  <si>
    <t>≥ Ø143</t>
  </si>
  <si>
    <t>BW15 ss mb</t>
  </si>
  <si>
    <t>111R/SLV/DC</t>
  </si>
  <si>
    <t>1. OVAKO 280 T                 2. OVAKO 280 T</t>
  </si>
  <si>
    <t>BW16 (28)</t>
  </si>
  <si>
    <t>BW16: max32 (14 - 56)</t>
  </si>
  <si>
    <t>BW16 ss mb</t>
  </si>
  <si>
    <t>Bohler X70 l-MC</t>
  </si>
  <si>
    <t>112R/SLV/DC</t>
  </si>
  <si>
    <t>1. E470 + AR                 2. S355 J2+N</t>
  </si>
  <si>
    <t>1. 1.3
2. 1.2</t>
  </si>
  <si>
    <t>1/2Y5 (15 - 53)</t>
  </si>
  <si>
    <t>1/2Y5: max10 (7,5 - 58,3)</t>
  </si>
  <si>
    <t>D230</t>
  </si>
  <si>
    <t>≥ Ø115</t>
  </si>
  <si>
    <t>t = (30 - 45) 75      t = (45 - 50) 150</t>
  </si>
  <si>
    <t>113R/SLV/DC</t>
  </si>
  <si>
    <t>a3 (15 - 53)</t>
  </si>
  <si>
    <r>
      <t>a3: 2,25 - 4,5 (</t>
    </r>
    <r>
      <rPr>
        <sz val="10"/>
        <rFont val="Calibri"/>
        <family val="2"/>
        <charset val="238"/>
      </rPr>
      <t>≥3</t>
    </r>
    <r>
      <rPr>
        <sz val="10"/>
        <rFont val="Tahoma"/>
        <family val="2"/>
        <charset val="238"/>
      </rPr>
      <t>)</t>
    </r>
  </si>
  <si>
    <t>t = (30 - 45) 75      t = (45 - 50) 150 t≥(50) 180</t>
  </si>
  <si>
    <t>114/SLV/DC</t>
  </si>
  <si>
    <t>1. 25CrMo4 QT                2. S690 QL</t>
  </si>
  <si>
    <t>1/2Y7 (18 - 19,5)</t>
  </si>
  <si>
    <t>1/2Y7: max14 (9 - 39)</t>
  </si>
  <si>
    <t>115/SLV/DC</t>
  </si>
  <si>
    <t>a7 (18 - 19,5)</t>
  </si>
  <si>
    <t>a7: no restrictions (3- 39)</t>
  </si>
  <si>
    <t>a7</t>
  </si>
  <si>
    <t>116/SLV/DC</t>
  </si>
  <si>
    <t>1. 1.4301                   2. 1.4301</t>
  </si>
  <si>
    <t>a3 (10)</t>
  </si>
  <si>
    <t>a3:  2,25 - 4,5 (3 - 20)</t>
  </si>
  <si>
    <t>D16</t>
  </si>
  <si>
    <t>≥ Ø8</t>
  </si>
  <si>
    <t>OK Tigrod 308L Si</t>
  </si>
  <si>
    <t>117/SLV/DC</t>
  </si>
  <si>
    <t>plug weld (10)</t>
  </si>
  <si>
    <t>plug weld: 2,25 - 4 (3 - 20)</t>
  </si>
  <si>
    <t>Ø3 - Ø24</t>
  </si>
  <si>
    <t>plug weld</t>
  </si>
  <si>
    <t>118/SLV/DC</t>
  </si>
  <si>
    <t>1. S690 QL                   2. E460 K2+N</t>
  </si>
  <si>
    <t>1. 3.1
2. 1.3</t>
  </si>
  <si>
    <t>1/2Y6 (8 - 15)</t>
  </si>
  <si>
    <t>1/2Y6: max12 (4- 16,5)</t>
  </si>
  <si>
    <t>D96</t>
  </si>
  <si>
    <t>≥ Ø48</t>
  </si>
  <si>
    <t>119/SLV/DC</t>
  </si>
  <si>
    <t>a5 (11 - 15)</t>
  </si>
  <si>
    <t>a5: 3,75 - 7,5 (3 - 30)</t>
  </si>
  <si>
    <t>D102</t>
  </si>
  <si>
    <t>≥ Ø51</t>
  </si>
  <si>
    <t>120R/SLV/DC</t>
  </si>
  <si>
    <t>1. 790 QL                   2. S355 J2+N</t>
  </si>
  <si>
    <t>1. 3.2
2. 1.2</t>
  </si>
  <si>
    <t>121R/SLV/DC</t>
  </si>
  <si>
    <t>122/SLV/DC</t>
  </si>
  <si>
    <t>1. 790 QL                   2. 1.4301</t>
  </si>
  <si>
    <t>1. 3.2
2. 8.1</t>
  </si>
  <si>
    <t>a3: 2,25 - 4,5 (3 - 25)</t>
  </si>
  <si>
    <t>123/SLV/DC</t>
  </si>
  <si>
    <t>1. OVAKO 280 (E470)               2. S700 MC E</t>
  </si>
  <si>
    <t>1. 1.3
2. 2.2</t>
  </si>
  <si>
    <t>1/2Y8 (10 - 14,25)</t>
  </si>
  <si>
    <t>1/2Y8: max16 (3 - 28,5)</t>
  </si>
  <si>
    <t>D114</t>
  </si>
  <si>
    <t>≥ Ø57</t>
  </si>
  <si>
    <t>124/SLV/DC</t>
  </si>
  <si>
    <t>1. S500 ML                 2. S700 MC E</t>
  </si>
  <si>
    <t>1. 2.1
2. 2.2</t>
  </si>
  <si>
    <t>1/2Y10 (10 - 25)</t>
  </si>
  <si>
    <t>1/2Y10: max20 (3 - 50)</t>
  </si>
  <si>
    <t>1/2Y 10</t>
  </si>
  <si>
    <t>125/SLV/DC</t>
  </si>
  <si>
    <t>1. S700 MC E              2. S700 MC E</t>
  </si>
  <si>
    <t>5X (10)</t>
  </si>
  <si>
    <t>5X: max10 (3 - 20)</t>
  </si>
  <si>
    <t>5X bs gg</t>
  </si>
  <si>
    <t>2020.0511</t>
  </si>
  <si>
    <t>1015662 żłobienie</t>
  </si>
  <si>
    <t>126/SLV/DC</t>
  </si>
  <si>
    <t>1. M 201 E                  2. 25CrMo4</t>
  </si>
  <si>
    <t>Y5 (11)</t>
  </si>
  <si>
    <t>Y5: max10 (5,5 - 22)</t>
  </si>
  <si>
    <t>127/SLV/DPL</t>
  </si>
  <si>
    <t>1. S355J2+N                 2. S355J2+N</t>
  </si>
  <si>
    <r>
      <t xml:space="preserve">a3 (8 - </t>
    </r>
    <r>
      <rPr>
        <sz val="10"/>
        <rFont val="Arial"/>
        <family val="2"/>
      </rPr>
      <t>Ø</t>
    </r>
    <r>
      <rPr>
        <sz val="10"/>
        <rFont val="Tahoma"/>
        <family val="2"/>
        <charset val="238"/>
      </rPr>
      <t>36)</t>
    </r>
  </si>
  <si>
    <t>a3: 2,25 - 4,5 (3,0 - 16,0)</t>
  </si>
  <si>
    <t>D36</t>
  </si>
  <si>
    <t>≥ Ø18</t>
  </si>
  <si>
    <t>1,0</t>
  </si>
  <si>
    <t>2021.02.12</t>
  </si>
  <si>
    <t>128/SLV/DPL</t>
  </si>
  <si>
    <r>
      <t xml:space="preserve">a3 (18 - </t>
    </r>
    <r>
      <rPr>
        <sz val="10"/>
        <rFont val="Arial"/>
        <family val="2"/>
      </rPr>
      <t>Ø</t>
    </r>
    <r>
      <rPr>
        <sz val="10"/>
        <rFont val="Tahoma"/>
        <family val="2"/>
        <charset val="238"/>
      </rPr>
      <t>33,7)</t>
    </r>
  </si>
  <si>
    <t>a3 ml (3,0 - 36,0)</t>
  </si>
  <si>
    <t>D33,7</t>
  </si>
  <si>
    <t>≥ Ø16.85</t>
  </si>
  <si>
    <t>1,6</t>
  </si>
  <si>
    <t>2021.02.13</t>
  </si>
  <si>
    <t>129/SLV/DPL</t>
  </si>
  <si>
    <r>
      <t xml:space="preserve">a2 (Ø33,7x3.2 - </t>
    </r>
    <r>
      <rPr>
        <sz val="10"/>
        <rFont val="Arial"/>
        <family val="2"/>
      </rPr>
      <t>Ø40x3</t>
    </r>
    <r>
      <rPr>
        <sz val="10"/>
        <rFont val="Tahoma"/>
        <family val="2"/>
        <charset val="238"/>
      </rPr>
      <t>)</t>
    </r>
  </si>
  <si>
    <t>a2: 1,5 - 3,0 (3,0 - 6,4)</t>
  </si>
  <si>
    <t>N/A</t>
  </si>
  <si>
    <t>130/SLV/DPL</t>
  </si>
  <si>
    <r>
      <t xml:space="preserve">a4 (10 - </t>
    </r>
    <r>
      <rPr>
        <sz val="10"/>
        <rFont val="Arial"/>
        <family val="2"/>
      </rPr>
      <t>Ø25</t>
    </r>
    <r>
      <rPr>
        <sz val="10"/>
        <rFont val="Tahoma"/>
        <family val="2"/>
        <charset val="238"/>
      </rPr>
      <t>x6.45)</t>
    </r>
  </si>
  <si>
    <t>a4: 3,0 - 6,0 (3,0 - 20,0)</t>
  </si>
  <si>
    <t>131/SLV/DPL</t>
  </si>
  <si>
    <r>
      <t xml:space="preserve">z2 (10 - </t>
    </r>
    <r>
      <rPr>
        <sz val="10"/>
        <rFont val="Arial"/>
        <family val="2"/>
      </rPr>
      <t>Ø25</t>
    </r>
    <r>
      <rPr>
        <sz val="10"/>
        <rFont val="Tahoma"/>
        <family val="2"/>
        <charset val="238"/>
      </rPr>
      <t>x6.45)</t>
    </r>
  </si>
  <si>
    <t>z2: 1,5 - 3,0 (3,0 - 20,0)</t>
  </si>
  <si>
    <t>z2</t>
  </si>
  <si>
    <t>132/SLV/DPL</t>
  </si>
  <si>
    <r>
      <t xml:space="preserve">a2 (6,0 - </t>
    </r>
    <r>
      <rPr>
        <sz val="10"/>
        <rFont val="Arial"/>
        <family val="2"/>
      </rPr>
      <t>Ø8,0</t>
    </r>
    <r>
      <rPr>
        <sz val="10"/>
        <rFont val="Tahoma"/>
        <family val="2"/>
        <charset val="238"/>
      </rPr>
      <t>)</t>
    </r>
  </si>
  <si>
    <t>a2: 1,5 - 3,0  (3,0 - 12,0)</t>
  </si>
  <si>
    <t>≥ Ø4</t>
  </si>
  <si>
    <t>133/SLV/DPL</t>
  </si>
  <si>
    <r>
      <t xml:space="preserve">a3 ml (8,0 - </t>
    </r>
    <r>
      <rPr>
        <sz val="10"/>
        <rFont val="Arial"/>
        <family val="2"/>
      </rPr>
      <t>Ø12,0</t>
    </r>
    <r>
      <rPr>
        <sz val="10"/>
        <rFont val="Tahoma"/>
        <family val="2"/>
        <charset val="238"/>
      </rPr>
      <t>)</t>
    </r>
  </si>
  <si>
    <t>a3 (3,0 - 16,0)</t>
  </si>
  <si>
    <t>≥ Ø6</t>
  </si>
  <si>
    <t>2021.02.14</t>
  </si>
  <si>
    <t>134/SLV/DPL</t>
  </si>
  <si>
    <t>1. S355J2+N                 2. G24Mn6+QT1</t>
  </si>
  <si>
    <t>a3 (8 - 10)</t>
  </si>
  <si>
    <t>a3: 2,25 - 4,5 (3,0 - 20,0)</t>
  </si>
  <si>
    <t>135/SLV/DPL</t>
  </si>
  <si>
    <t>141 / 111</t>
  </si>
  <si>
    <t>1. G24Mn6+QT1
2. 304</t>
  </si>
  <si>
    <t>a3 ml (Ø25,0x7,5 - #22)</t>
  </si>
  <si>
    <t>a3 (3,0 - 44,0)</t>
  </si>
  <si>
    <t>≥ Ø12.5</t>
  </si>
  <si>
    <t>1,6 / 2,5</t>
  </si>
  <si>
    <t>I1 / -</t>
  </si>
  <si>
    <t>136/SLV/DPL</t>
  </si>
  <si>
    <t>PN EN ISO 15614-3, 15613</t>
  </si>
  <si>
    <t>1. SS727-02 (GJS 500-7)
2. SS727-02 (GJS 500-7)</t>
  </si>
  <si>
    <t>1. 72.1
2. 72.1</t>
  </si>
  <si>
    <t>Y6 Ø40/9</t>
  </si>
  <si>
    <t>4,5 - 16</t>
  </si>
  <si>
    <t>≥ Ø20</t>
  </si>
  <si>
    <t>Ys6</t>
  </si>
  <si>
    <t>max. 250</t>
  </si>
  <si>
    <t>OK 92.60</t>
  </si>
  <si>
    <t>1142536 żeliwo</t>
  </si>
  <si>
    <t>137/SLV/DPL</t>
  </si>
  <si>
    <t>Y5 (20)</t>
  </si>
  <si>
    <t>Ys5</t>
  </si>
  <si>
    <t>138/SLV/DPL</t>
  </si>
  <si>
    <t>PN EN ISO 15613</t>
  </si>
  <si>
    <t>1. SS727-02 (GJS 500-7)
2. S355J2</t>
  </si>
  <si>
    <t>1. 72.1
2. 1.2</t>
  </si>
  <si>
    <t>a3 (6,5 - 16)</t>
  </si>
  <si>
    <t>a3: no limit(3 - 32)</t>
  </si>
  <si>
    <t>s7 / a3</t>
  </si>
  <si>
    <t>139/SLV/DPL</t>
  </si>
  <si>
    <t>PN EN ISO 15614-1, 15613</t>
  </si>
  <si>
    <t>Otworowa 3</t>
  </si>
  <si>
    <t>1,5 - 6</t>
  </si>
  <si>
    <t>2021.03.01</t>
  </si>
  <si>
    <t>140/SLV/DPL</t>
  </si>
  <si>
    <t>1. S460NL
2. S690QL</t>
  </si>
  <si>
    <t>z4</t>
  </si>
  <si>
    <t>3 - 24</t>
  </si>
  <si>
    <t>141/SLV/DPL</t>
  </si>
  <si>
    <t>3 - 45</t>
  </si>
  <si>
    <t>D125</t>
  </si>
  <si>
    <t>≥ Ø62.5</t>
  </si>
  <si>
    <t>2021.03.09</t>
  </si>
  <si>
    <t>142/SLV/DPL</t>
  </si>
  <si>
    <t>a3 (9 - 15)</t>
  </si>
  <si>
    <t>a3: no limit(3 - 30)</t>
  </si>
  <si>
    <t>2021.03.11</t>
  </si>
  <si>
    <t>143/SLV/DPL</t>
  </si>
  <si>
    <t>1/2 Y 2,5 (8)</t>
  </si>
  <si>
    <t>1/2 Y 2,5:max 5(3 - 16)</t>
  </si>
  <si>
    <t>1/2 Y 2,5</t>
  </si>
  <si>
    <t>1140728                                                                                                                                  Wartości twardości złacza musza zostać uzgodnione pomiedzy wykonawcą a klientem.</t>
  </si>
  <si>
    <t>144/SLV/DPL</t>
  </si>
  <si>
    <t>1. SS2172(S355J2H)
2. S355J2</t>
  </si>
  <si>
    <t>1/2Y 3,5</t>
  </si>
  <si>
    <t>4 - 22</t>
  </si>
  <si>
    <t>145/SLV/DPL</t>
  </si>
  <si>
    <t>3 - 90</t>
  </si>
  <si>
    <t>146/SLV/DPL</t>
  </si>
  <si>
    <t>1. E460K2+N
2. S355J2+N</t>
  </si>
  <si>
    <t>a5 (18 - 25)</t>
  </si>
  <si>
    <t>a5: 3,75- 7,5 (3 - 50)</t>
  </si>
  <si>
    <t>diamondspark 700 MC (Bohler)</t>
  </si>
  <si>
    <t>147/SLV/DC</t>
  </si>
  <si>
    <t>a3(18 - 41)</t>
  </si>
  <si>
    <t>a3: 2,25 - 4,5(3 - 82)</t>
  </si>
  <si>
    <t>148/SLV/DC</t>
  </si>
  <si>
    <t>1/2Y6(18 - 41)</t>
  </si>
  <si>
    <t>1/2Y6: max12 (9- 82)</t>
  </si>
  <si>
    <t>149/SLV/DPL</t>
  </si>
  <si>
    <t>1. E460K2+N
2. S690QL</t>
  </si>
  <si>
    <t>8,5V</t>
  </si>
  <si>
    <t>6,5 - 26</t>
  </si>
  <si>
    <t>150/SLV/DPL</t>
  </si>
  <si>
    <t>1/2U8 (15 - 64)</t>
  </si>
  <si>
    <t>15 - 64</t>
  </si>
  <si>
    <t>D130</t>
  </si>
  <si>
    <t>≥ Ø65</t>
  </si>
  <si>
    <t>1/2U8</t>
  </si>
  <si>
    <t>151/SLV/DPL</t>
  </si>
  <si>
    <t>1. G26CrMo4+QT2
2. 1.4301</t>
  </si>
  <si>
    <t>8,5 - 22</t>
  </si>
  <si>
    <t>3 - 44</t>
  </si>
  <si>
    <t>a3 ml</t>
  </si>
  <si>
    <t>152/SLV/DPL</t>
  </si>
  <si>
    <t>1. S355J2+N
2. DCAB500</t>
  </si>
  <si>
    <t>1/2Y5: max12 (3- 10)</t>
  </si>
  <si>
    <t>153/SLV/DPL</t>
  </si>
  <si>
    <t>Sławosz</t>
  </si>
  <si>
    <t>1. 304L
2. 304L</t>
  </si>
  <si>
    <t>1. 8.1
2. 8.1</t>
  </si>
  <si>
    <t>BW2</t>
  </si>
  <si>
    <t>≥ Ø16</t>
  </si>
  <si>
    <t>PH</t>
  </si>
  <si>
    <t>154/SLV/DPL</t>
  </si>
  <si>
    <t>3 - 32</t>
  </si>
  <si>
    <t>155/SLV/DPL</t>
  </si>
  <si>
    <t>3 - 40</t>
  </si>
  <si>
    <t>156/SLV/DPL</t>
  </si>
  <si>
    <t>BW6</t>
  </si>
  <si>
    <t>159/SLV/DPL</t>
  </si>
  <si>
    <t>1. S420MC-D
2. DCAB 500D</t>
  </si>
  <si>
    <t>1. 2.1
2. 5.1</t>
  </si>
  <si>
    <t>D196</t>
  </si>
  <si>
    <t>≥ Ø98</t>
  </si>
  <si>
    <t>157/SLV/DPL</t>
  </si>
  <si>
    <t>Adam</t>
  </si>
  <si>
    <t>1. S690QL</t>
  </si>
  <si>
    <t>1. 3.1</t>
  </si>
  <si>
    <t>Dellner Sp. Z o.o.</t>
  </si>
  <si>
    <t>158/SLV/DPL</t>
  </si>
  <si>
    <t>1. S355J2+N
2. 25CrMo4+QT</t>
  </si>
  <si>
    <t>1/2Y10</t>
  </si>
  <si>
    <t>12 + 15</t>
  </si>
  <si>
    <t>1. 3 - 24
2. 3 - 30</t>
  </si>
  <si>
    <t>&gt;98</t>
  </si>
  <si>
    <t>161/SLV/DPL</t>
  </si>
  <si>
    <t>142/135</t>
  </si>
  <si>
    <t>7,5 + 15</t>
  </si>
  <si>
    <t>&gt;16</t>
  </si>
  <si>
    <t>Otworowa 7,5</t>
  </si>
  <si>
    <t>I1 / M21</t>
  </si>
  <si>
    <t>Lp.</t>
  </si>
  <si>
    <t>Nazwa</t>
  </si>
  <si>
    <t>Badanie</t>
  </si>
  <si>
    <t>Ilość</t>
  </si>
  <si>
    <t>Koszt</t>
  </si>
  <si>
    <t>Suma</t>
  </si>
  <si>
    <t>Uwagi</t>
  </si>
  <si>
    <t>WYSŁANE 12-01-2022</t>
  </si>
  <si>
    <t>Certyfikacja Tomasz Kryczmanik
PL01244
Data Spawania 11.01.2021</t>
  </si>
  <si>
    <t xml:space="preserve">FW a3 ml </t>
  </si>
  <si>
    <t>VT</t>
  </si>
  <si>
    <t>Poz spawania PB</t>
  </si>
  <si>
    <t>PT</t>
  </si>
  <si>
    <t>Tomasz Kryczmanik</t>
  </si>
  <si>
    <t>UT</t>
  </si>
  <si>
    <t>Materiał Podstawowy: 
uziemienie: 1.4301 fi25x7,5
#10 S355</t>
  </si>
  <si>
    <t>Rozciąganie</t>
  </si>
  <si>
    <t>Materiał dodatkowy: ESAB OK 67.70</t>
  </si>
  <si>
    <t>Zginanie</t>
  </si>
  <si>
    <t>Metoda Spawania: 111</t>
  </si>
  <si>
    <t>Udarność</t>
  </si>
  <si>
    <t>Norma 9606-1</t>
  </si>
  <si>
    <t>Twardość</t>
  </si>
  <si>
    <t>Próbka PL01244</t>
  </si>
  <si>
    <t>Makro</t>
  </si>
  <si>
    <t>start - stop/ środek spoiny</t>
  </si>
  <si>
    <t>Suma pozycji</t>
  </si>
  <si>
    <t>Certyfikacja Tomasz Kryczmanik
PL01245
Data Spawania 11.01.2021</t>
  </si>
  <si>
    <t>Materiał dodatkowy: ESAB OK TIGROD 309L</t>
  </si>
  <si>
    <t>Metoda Spawania: 141</t>
  </si>
  <si>
    <t>Próbka PL01245</t>
  </si>
  <si>
    <t>start - stop /    środek spoiny</t>
  </si>
  <si>
    <t>Suma Całość</t>
  </si>
  <si>
    <t>DB 175282 Wysłane 21-01-2022</t>
  </si>
  <si>
    <t>PR 422 DPL</t>
  </si>
  <si>
    <t>BW12 ss mb</t>
  </si>
  <si>
    <t>Poz spawania PA</t>
  </si>
  <si>
    <t>Pryczkowski Cezary D2</t>
  </si>
  <si>
    <t>odlew: fi 192x16 (12) G24Mn6+QT1 Heat G68-19
rura: fi 192,9x16 (12) S460NH Heat 988931</t>
  </si>
  <si>
    <t>Materiał dodatkowy: Fluxofil M42</t>
  </si>
  <si>
    <t>Metoda Spawania: 138</t>
  </si>
  <si>
    <t>Norma 15614-1, 15085, RIL 951</t>
  </si>
  <si>
    <t>detal 100055 det 1 z 2</t>
  </si>
  <si>
    <t>start / stop/ środek spoiny</t>
  </si>
  <si>
    <t>PR 423 DPL</t>
  </si>
  <si>
    <t>Mirosław Retzlaff D1</t>
  </si>
  <si>
    <t>odlew: fi 192x16 (12) G24Mn6+QT1 Heat G69-19
rura: fi 192,9x16 (12) S460NH Heat 988931</t>
  </si>
  <si>
    <t>PR 424 DPL</t>
  </si>
  <si>
    <t>FW a5</t>
  </si>
  <si>
    <t>blacha: #20 S355J2+N 
rura: fi 192,9x16 S460NH  Heat 988931</t>
  </si>
  <si>
    <t>PR 425 DPL</t>
  </si>
  <si>
    <t>Retzlaff Mirosław D1</t>
  </si>
  <si>
    <t>PR 426 DPL</t>
  </si>
  <si>
    <t>blacha: #15 S355J2+N 
rura: fi 192,9x16 S460NH  Heat 988931</t>
  </si>
  <si>
    <t>detal 175055 det 1 z 2</t>
  </si>
  <si>
    <t>PR 427 DPL</t>
  </si>
  <si>
    <t>blacha: #15 S355J2+N 
rura: fi 192,9x16 S460NH Heat 988931</t>
  </si>
  <si>
    <t>PR 428 DPL</t>
  </si>
  <si>
    <t>blacha: #15 S355J2+N 
odlew: #10 G20Mn5+N</t>
  </si>
  <si>
    <t>detal 175282 det 1 z 2</t>
  </si>
  <si>
    <t>PR 429 DPL</t>
  </si>
  <si>
    <t>PR 430 DPL</t>
  </si>
  <si>
    <t>PR 431 DPL</t>
  </si>
  <si>
    <t>WPQR 111 1.3-8.1 FW</t>
  </si>
  <si>
    <t>uziemienie: fi25x8,5
rura: fi 192,9x16 S460NH Heat 988931</t>
  </si>
  <si>
    <t>detal 175282 det 1 z 3</t>
  </si>
  <si>
    <t>WPQR 111 5.1-8.1 FW</t>
  </si>
  <si>
    <t xml:space="preserve">uziemienie: fi25x8,5
odlew: #20  G24Mn6+QT1 </t>
  </si>
  <si>
    <t>WPQR 141 23.2 BW #6</t>
  </si>
  <si>
    <t>BW bs #6</t>
  </si>
  <si>
    <t>Gregorek Paweł D8</t>
  </si>
  <si>
    <t>#6 AW6082T6</t>
  </si>
  <si>
    <t>Materiał dodatkowy: ESAB TIGROD 5183</t>
  </si>
  <si>
    <t>Norma 15614-1,</t>
  </si>
  <si>
    <t>Mikro</t>
  </si>
  <si>
    <t>SUMA</t>
  </si>
  <si>
    <t>SUMA PO RABACIE</t>
  </si>
  <si>
    <t>NS Próba Robocza 1154791-C - Wysłane 28-01-2022</t>
  </si>
  <si>
    <t>PR 432 DPL</t>
  </si>
  <si>
    <t>1/2 8Y</t>
  </si>
  <si>
    <t>Waldemar Stoba DC-21</t>
  </si>
  <si>
    <t>#15 S690QL Heat: 318874
#30 Ss690QL Heat: 316022</t>
  </si>
  <si>
    <t>Materiał dodatkowy: ESAB OK AristoRod 69</t>
  </si>
  <si>
    <t>Metoda Spawania: 135</t>
  </si>
  <si>
    <t xml:space="preserve">Norma 15614-1, 15085, </t>
  </si>
  <si>
    <t>detal 1154791 det 8 z 9</t>
  </si>
  <si>
    <t>PR 433 DPL</t>
  </si>
  <si>
    <t>Ireneusz Dampc DC-20</t>
  </si>
  <si>
    <t>PR 434 DPL</t>
  </si>
  <si>
    <t>1/2 5Y</t>
  </si>
  <si>
    <t>PR 435 DPL</t>
  </si>
  <si>
    <t>PR 436 DPL</t>
  </si>
  <si>
    <t>1/2Y4 + a6</t>
  </si>
  <si>
    <t>Poz spawania PA/PB</t>
  </si>
  <si>
    <t>#15 S690QL Heat: 318874
#4 Domex 700MC Heat: 23-3028</t>
  </si>
  <si>
    <t>detal 1154791 det 5 z 8</t>
  </si>
  <si>
    <t>PR 437 DPL</t>
  </si>
  <si>
    <t>PR 438 DPL</t>
  </si>
  <si>
    <t>#3 DOMEX MCD Heat: 22-9964
#4 Domex 700MC Heat: 23-3028</t>
  </si>
  <si>
    <t>detal 1154791 det 5 z 6</t>
  </si>
  <si>
    <t>PR 439 DPL</t>
  </si>
  <si>
    <t xml:space="preserve">#3 DOMEX MCD Heat: 22-9964
</t>
  </si>
  <si>
    <t>detal 1154791 det 4 z 5</t>
  </si>
  <si>
    <t>Suma całość</t>
  </si>
  <si>
    <t>Suma po rabacie</t>
  </si>
  <si>
    <t>NS Próba Robocza 1154927-C - Wysłane 28-01-2022</t>
  </si>
  <si>
    <t>PR 440 DPL</t>
  </si>
  <si>
    <t>1/2 3Y</t>
  </si>
  <si>
    <t>Odlew DCAB 350 #3 (15)
#10 S690QL Heat: 11406</t>
  </si>
  <si>
    <t>detal 1154927 det 1 z 2</t>
  </si>
  <si>
    <t>PR 441 DPL</t>
  </si>
  <si>
    <t>Edmund Szydłowski DC-18</t>
  </si>
  <si>
    <t>PR 442 DPL</t>
  </si>
  <si>
    <t>Tuleja E470 (Ovako 280) Heat 0-9873
#10 S690QL Heat: 11406</t>
  </si>
  <si>
    <t>detal 1154927 det 5 z 6</t>
  </si>
  <si>
    <t>PR 443 DPL</t>
  </si>
  <si>
    <t>PR 444 DPL</t>
  </si>
  <si>
    <t>1/2 7Y</t>
  </si>
  <si>
    <t>#15 S690QL Heat: 318874
#10 S690QL Heat: 11406</t>
  </si>
  <si>
    <t>PR 445 DPL</t>
  </si>
  <si>
    <t>SUMA po rabacie</t>
  </si>
  <si>
    <t>NS Próba Robocza 1143770-C - Wysłane 02-02-2022</t>
  </si>
  <si>
    <t>PR 446 DPL</t>
  </si>
  <si>
    <t>1/2 4Y</t>
  </si>
  <si>
    <t>S690QL #8 (2) Heat no: 318199
#6 S690QL (6)(7) Heat no: 92834</t>
  </si>
  <si>
    <t>detal 1143770-C det 2 z 6</t>
  </si>
  <si>
    <t>PR 447 DPL</t>
  </si>
  <si>
    <t>detal 1143770-C det 2 z 7</t>
  </si>
  <si>
    <t>PR 448 DPL</t>
  </si>
  <si>
    <t>S690QL #12 (1) Heat no: 838413
#6 S690QL (6)(7) Heat no: 92834</t>
  </si>
  <si>
    <t>detal 1143770-C det 1 z 6</t>
  </si>
  <si>
    <t>PR 449 DPL</t>
  </si>
  <si>
    <t>Norma 15613</t>
  </si>
  <si>
    <t>detal 1143770-C det 1 z 7</t>
  </si>
  <si>
    <t>PR 450 DPL</t>
  </si>
  <si>
    <t>S690QL #12 (1) Heat no: 838413
#10 S690QL (3)(4) Heat no: 637944</t>
  </si>
  <si>
    <t>detal 1143770-C det 1 z 3</t>
  </si>
  <si>
    <t>PR 451 DPL</t>
  </si>
  <si>
    <t>detal 1143770-C det 1 z 4</t>
  </si>
  <si>
    <t>PR 452 DPL</t>
  </si>
  <si>
    <t>S690QL #8 (2) Heat no: 318199
#10 S690QL (3)(4) Heat no: 637944</t>
  </si>
  <si>
    <t>detal 1143770-C det 2 z 3</t>
  </si>
  <si>
    <t>PR 453 DPL</t>
  </si>
  <si>
    <t>detal 1143770-C det 2 z 4</t>
  </si>
  <si>
    <t>PR 454 DPL</t>
  </si>
  <si>
    <t>1/2 8Y+a4</t>
  </si>
  <si>
    <t>S690QL #8 (2) Heat no: 318199
#25 S690QL (21) Heat no: 301727</t>
  </si>
  <si>
    <t>detal 1143770-C det 2 z 21</t>
  </si>
  <si>
    <t>PR 455 DPL</t>
  </si>
  <si>
    <t>NS Próba Robocza 1154885-C - Wysłane 02-02-2022</t>
  </si>
  <si>
    <t>PR 456</t>
  </si>
  <si>
    <t>S690QL #10 Heat 124011
S690QL #30 Heat 129854</t>
  </si>
  <si>
    <t>detal 1154885-C det 1 z 2</t>
  </si>
  <si>
    <t>PR 457</t>
  </si>
  <si>
    <t>PR 458</t>
  </si>
  <si>
    <t>PR 459</t>
  </si>
  <si>
    <t>PR 460</t>
  </si>
  <si>
    <t>S690QL #10 Heat 124011
S690QL #30 Heat 129544</t>
  </si>
  <si>
    <t>detal 1154885-C det 3 z 5</t>
  </si>
  <si>
    <t>PR 461</t>
  </si>
  <si>
    <t>PR 462</t>
  </si>
  <si>
    <t>S690QL #6 Heat 51-1689
S690QL #10 Heat 124011</t>
  </si>
  <si>
    <t>PR 463</t>
  </si>
  <si>
    <t>PR 464</t>
  </si>
  <si>
    <t>3I /</t>
  </si>
  <si>
    <t>S355 Ø12
S690QL #10 Heat 124011</t>
  </si>
  <si>
    <t>detal 1154885-C det 7 z 9</t>
  </si>
  <si>
    <t>PR 465</t>
  </si>
  <si>
    <t>NS Próba Robocza 1149749-C - TENSLAB Wysłane 03-02-2022</t>
  </si>
  <si>
    <t>PR 466</t>
  </si>
  <si>
    <t>T joint BW 13 + a5</t>
  </si>
  <si>
    <t>Operator Sławosz Lewandowski</t>
  </si>
  <si>
    <t>fi 120 x 17,85 (13) 
S690QL #30</t>
  </si>
  <si>
    <t>Materiał dodatkowy: Diamondspark 700 MC (Böhler)</t>
  </si>
  <si>
    <t>detal 1149749-C det 1 z 2</t>
  </si>
  <si>
    <t>NS Próba Robocza 1009445-C - Wysłane 07-02-2022</t>
  </si>
  <si>
    <t>PR 467</t>
  </si>
  <si>
    <t>1/2 8I ך /</t>
  </si>
  <si>
    <t>Odlew 25CrMo4QT Ø170 x 22
S355 #15</t>
  </si>
  <si>
    <t>Materiał dodatkowy: ESAB OK Autrod 12.64</t>
  </si>
  <si>
    <t>detal 1009445-C det 1 z 3</t>
  </si>
  <si>
    <t>PR 468</t>
  </si>
  <si>
    <t>Artur Świstek DC-31</t>
  </si>
  <si>
    <t>PR 469</t>
  </si>
  <si>
    <t>1/2 8I ך I</t>
  </si>
  <si>
    <t>PR 470</t>
  </si>
  <si>
    <t>NS Próba Robocza 1145455-C - Wysłane 07-02-2022</t>
  </si>
  <si>
    <t>PR 471</t>
  </si>
  <si>
    <t>MT</t>
  </si>
  <si>
    <r>
      <t>S690QL #12 (1)
Ovako 280 #</t>
    </r>
    <r>
      <rPr>
        <sz val="10"/>
        <rFont val="Calibri"/>
        <family val="2"/>
        <charset val="238"/>
      </rPr>
      <t>Ø</t>
    </r>
    <r>
      <rPr>
        <sz val="8.5"/>
        <rFont val="Arial"/>
        <family val="2"/>
        <charset val="238"/>
      </rPr>
      <t>58/#Ø26,8 (2)</t>
    </r>
  </si>
  <si>
    <t>Materiał dodatkowy: OK AristoRod 69 (Esab)</t>
  </si>
  <si>
    <t>detal 1145455-C det 1 z 2</t>
  </si>
  <si>
    <t>PR 472</t>
  </si>
  <si>
    <r>
      <t>S690QL #12 (1)
Ovako 280 #</t>
    </r>
    <r>
      <rPr>
        <sz val="10"/>
        <rFont val="Calibri"/>
        <family val="2"/>
        <charset val="238"/>
      </rPr>
      <t>Ø4</t>
    </r>
    <r>
      <rPr>
        <sz val="8.5"/>
        <rFont val="Arial"/>
        <family val="2"/>
        <charset val="238"/>
      </rPr>
      <t>8/#Ø26,8 (3)</t>
    </r>
  </si>
  <si>
    <t>detal 1145455-C det 1 z 3</t>
  </si>
  <si>
    <t>PR 473</t>
  </si>
  <si>
    <r>
      <t>S690QL #12 (1)
S355JRC #</t>
    </r>
    <r>
      <rPr>
        <sz val="10"/>
        <rFont val="Calibri"/>
        <family val="2"/>
        <charset val="238"/>
      </rPr>
      <t>Ø16</t>
    </r>
    <r>
      <rPr>
        <sz val="8.5"/>
        <rFont val="Arial"/>
        <family val="2"/>
        <charset val="238"/>
      </rPr>
      <t xml:space="preserve"> (4)</t>
    </r>
  </si>
  <si>
    <t>Materiał dodatkowy: ER 100 S-G (CEWELD)</t>
  </si>
  <si>
    <t>detal 1145455-C det 1 z 4</t>
  </si>
  <si>
    <t>PR 474</t>
  </si>
  <si>
    <r>
      <t>S355JRC #8 (5)
Ovako 280 #</t>
    </r>
    <r>
      <rPr>
        <sz val="10"/>
        <rFont val="Calibri"/>
        <family val="2"/>
        <charset val="238"/>
      </rPr>
      <t>Ø</t>
    </r>
    <r>
      <rPr>
        <sz val="8.5"/>
        <rFont val="Arial"/>
        <family val="2"/>
        <charset val="238"/>
      </rPr>
      <t>58/#Ø26,8 (2)</t>
    </r>
  </si>
  <si>
    <t>detal 1145455-C det 2 z 5</t>
  </si>
  <si>
    <t>PR 475</t>
  </si>
  <si>
    <t>Szydłowski Edward (DC18)</t>
  </si>
  <si>
    <t>PR 476</t>
  </si>
  <si>
    <t>PR 477</t>
  </si>
  <si>
    <t>PR 478</t>
  </si>
  <si>
    <t>Suma:</t>
  </si>
  <si>
    <t>NS Próba Robocza 1164057-C - Wysłane 09-02-2022</t>
  </si>
  <si>
    <t>PR 479</t>
  </si>
  <si>
    <t>16 Otworowa</t>
  </si>
  <si>
    <t>Daniel Sołśnia DC-35</t>
  </si>
  <si>
    <t>E460K2+N Ø152x16
S355J2+N #7,5-#41</t>
  </si>
  <si>
    <t>Metoda Spawania: 142 / 135</t>
  </si>
  <si>
    <t>detal DESIRO RUS 1164057-C det 1 z 2</t>
  </si>
  <si>
    <t>PR 480</t>
  </si>
  <si>
    <t>Tomasz Kryczmanik DC-36</t>
  </si>
  <si>
    <t>PR 481</t>
  </si>
  <si>
    <t>PR 482</t>
  </si>
  <si>
    <t xml:space="preserve"> PR 483 DPL </t>
  </si>
  <si>
    <t xml:space="preserve"> 1149749-C S14 </t>
  </si>
  <si>
    <t xml:space="preserve"> K. Zander </t>
  </si>
  <si>
    <t xml:space="preserve"> PR 484 DPL </t>
  </si>
  <si>
    <t xml:space="preserve"> 1149749-C S13 + a5 </t>
  </si>
  <si>
    <t xml:space="preserve"> PR 485 DPL </t>
  </si>
  <si>
    <t xml:space="preserve"> 1149749-C 1/2Y5  </t>
  </si>
  <si>
    <t xml:space="preserve"> PR 486 DPL </t>
  </si>
  <si>
    <t xml:space="preserve"> A. Heldt </t>
  </si>
  <si>
    <t>PR487 DPL</t>
  </si>
  <si>
    <t>12163820-C napoina</t>
  </si>
  <si>
    <t>W. StoBa</t>
  </si>
  <si>
    <t>PR488 DPL</t>
  </si>
  <si>
    <t>A.Kwiatkowski</t>
  </si>
  <si>
    <t>NS Próba Robocza 1145455-C - Wysłane 04-05-2022</t>
  </si>
  <si>
    <t xml:space="preserve">  PR 483 DPL  </t>
  </si>
  <si>
    <t xml:space="preserve">  1149749-C S14  </t>
  </si>
  <si>
    <t xml:space="preserve">  K. Zander  </t>
  </si>
  <si>
    <t xml:space="preserve"> Suma: </t>
  </si>
  <si>
    <t xml:space="preserve">  PR 484 DPL  </t>
  </si>
  <si>
    <t xml:space="preserve">  1149749-C S13 + a5  </t>
  </si>
  <si>
    <t xml:space="preserve">  PR 485 DPL  </t>
  </si>
  <si>
    <t xml:space="preserve">  1149749-C 1/2Y5   </t>
  </si>
  <si>
    <t xml:space="preserve">  PR 486 DPL  </t>
  </si>
  <si>
    <t xml:space="preserve">  A. Heldt  </t>
  </si>
  <si>
    <t xml:space="preserve"> PR487 DPL </t>
  </si>
  <si>
    <t xml:space="preserve"> 12163820-C napoina </t>
  </si>
  <si>
    <t xml:space="preserve"> W. StoBa </t>
  </si>
  <si>
    <t xml:space="preserve"> PR488 DPL </t>
  </si>
  <si>
    <t xml:space="preserve"> A.Kwiatkowski </t>
  </si>
  <si>
    <t xml:space="preserve"> PR 489 DPL </t>
  </si>
  <si>
    <t xml:space="preserve"> ? </t>
  </si>
  <si>
    <t xml:space="preserve"> PR 490 DPL </t>
  </si>
  <si>
    <t xml:space="preserve"> PR 491 DPL </t>
  </si>
  <si>
    <t xml:space="preserve"> PR 492 DPL </t>
  </si>
  <si>
    <t xml:space="preserve"> PR 493 DPL </t>
  </si>
  <si>
    <t xml:space="preserve"> PR 494 DPL </t>
  </si>
  <si>
    <t xml:space="preserve"> PR 495 DPL </t>
  </si>
  <si>
    <t xml:space="preserve"> PR 496 DPL </t>
  </si>
  <si>
    <t xml:space="preserve"> PR 497 DPL </t>
  </si>
  <si>
    <t xml:space="preserve"> 1165056-C </t>
  </si>
  <si>
    <t>zrobione SLLE</t>
  </si>
  <si>
    <t xml:space="preserve"> PR 498 DPL </t>
  </si>
  <si>
    <t xml:space="preserve"> PR 499 DPL </t>
  </si>
  <si>
    <t xml:space="preserve"> PR 500 DPL </t>
  </si>
  <si>
    <t xml:space="preserve"> PR 501DPL </t>
  </si>
  <si>
    <t xml:space="preserve"> PR 502 DPL </t>
  </si>
  <si>
    <t xml:space="preserve"> PR 503 DPL </t>
  </si>
  <si>
    <t>zrobione TOJA</t>
  </si>
  <si>
    <t xml:space="preserve"> PR 504 DPL </t>
  </si>
  <si>
    <t xml:space="preserve"> PR 505 DPL </t>
  </si>
  <si>
    <t xml:space="preserve"> PR 506 DPL </t>
  </si>
  <si>
    <t xml:space="preserve"> </t>
  </si>
  <si>
    <t xml:space="preserve"> PR 510 DPL </t>
  </si>
  <si>
    <t xml:space="preserve"> 1162701-C </t>
  </si>
  <si>
    <t xml:space="preserve"> PR 511 DPL </t>
  </si>
  <si>
    <t xml:space="preserve"> PR 512 DPL </t>
  </si>
  <si>
    <t xml:space="preserve"> PR 513 DPL </t>
  </si>
  <si>
    <t xml:space="preserve"> PR 514 DPL </t>
  </si>
  <si>
    <t xml:space="preserve"> PR 515 DPL </t>
  </si>
  <si>
    <t xml:space="preserve"> PR 516 DPL </t>
  </si>
  <si>
    <t xml:space="preserve"> PR 517 DPL </t>
  </si>
  <si>
    <t xml:space="preserve"> PR 518 DPL </t>
  </si>
  <si>
    <t xml:space="preserve"> PR 519 DPL </t>
  </si>
  <si>
    <t xml:space="preserve"> PR 520 DPL </t>
  </si>
  <si>
    <t xml:space="preserve"> PR 521 DPL </t>
  </si>
  <si>
    <t xml:space="preserve"> PR 522 DPL </t>
  </si>
  <si>
    <t xml:space="preserve"> 1156455-C </t>
  </si>
  <si>
    <t xml:space="preserve"> PR 523 DPL </t>
  </si>
  <si>
    <t xml:space="preserve"> PR 524 DPL </t>
  </si>
  <si>
    <t xml:space="preserve"> PR 525 DPL </t>
  </si>
  <si>
    <t xml:space="preserve"> PR 526 DPL </t>
  </si>
  <si>
    <t xml:space="preserve"> 1162699-C </t>
  </si>
  <si>
    <t xml:space="preserve"> PR 527 DPL </t>
  </si>
  <si>
    <t xml:space="preserve"> PR 528 DPL </t>
  </si>
  <si>
    <t xml:space="preserve"> PR 529 DPL </t>
  </si>
  <si>
    <t xml:space="preserve"> 1169267-C </t>
  </si>
  <si>
    <t xml:space="preserve"> PR 530 DPL </t>
  </si>
  <si>
    <t xml:space="preserve"> NS Próba Robocza 1162701-C - Wysłane 28-04-2022 </t>
  </si>
  <si>
    <t xml:space="preserve"> PR 531 DPL </t>
  </si>
  <si>
    <t xml:space="preserve"> 10V </t>
  </si>
  <si>
    <t xml:space="preserve"> VT </t>
  </si>
  <si>
    <t> </t>
  </si>
  <si>
    <t xml:space="preserve"> Poz spawania PA </t>
  </si>
  <si>
    <t xml:space="preserve"> PT </t>
  </si>
  <si>
    <t xml:space="preserve"> Ireneusz Dampc DC-20 </t>
  </si>
  <si>
    <t xml:space="preserve"> UT </t>
  </si>
  <si>
    <t xml:space="preserve">                     -   zł</t>
  </si>
  <si>
    <t xml:space="preserve"> S355J2+N #25
St52-3N Ø82,5 x 13,25 </t>
  </si>
  <si>
    <t xml:space="preserve"> Rozciąganie </t>
  </si>
  <si>
    <t xml:space="preserve"> Materiał dodatkowy: Fluxofil M42 </t>
  </si>
  <si>
    <t xml:space="preserve"> Zginanie </t>
  </si>
  <si>
    <t xml:space="preserve"> Metoda Spawania: 135 </t>
  </si>
  <si>
    <t xml:space="preserve"> Udarność </t>
  </si>
  <si>
    <t xml:space="preserve"> Norma 15613 </t>
  </si>
  <si>
    <t xml:space="preserve"> Twardość </t>
  </si>
  <si>
    <t xml:space="preserve"> detal 1162701-C det 1 z 2 </t>
  </si>
  <si>
    <t xml:space="preserve"> Makro </t>
  </si>
  <si>
    <t xml:space="preserve"> start / stop/ środek spoiny </t>
  </si>
  <si>
    <t xml:space="preserve"> Suma pozycji </t>
  </si>
  <si>
    <t xml:space="preserve"> PR 532 DPL </t>
  </si>
  <si>
    <t xml:space="preserve"> S355J2+N #80
St52-3N Ø82,5 x 13,25 </t>
  </si>
  <si>
    <t xml:space="preserve"> detal 1162701-C det 1 z 5 </t>
  </si>
  <si>
    <t xml:space="preserve"> PR 533 DPL </t>
  </si>
  <si>
    <t xml:space="preserve"> 15 1/2V </t>
  </si>
  <si>
    <t xml:space="preserve"> S355J2+N #80
S355J2+N #15 </t>
  </si>
  <si>
    <t xml:space="preserve"> detal 1162701-C det 3 z 5 </t>
  </si>
  <si>
    <t xml:space="preserve"> PR 534 DPL </t>
  </si>
  <si>
    <t xml:space="preserve"> a3 </t>
  </si>
  <si>
    <t xml:space="preserve"> PR 535 DPL </t>
  </si>
  <si>
    <t xml:space="preserve"> Waldemar Stoba DC-21 </t>
  </si>
  <si>
    <t>BW 11 ss mb</t>
  </si>
  <si>
    <t>S690QL fi59 (1)
S690QL fi59 (2)</t>
  </si>
  <si>
    <t>1169622-C</t>
  </si>
  <si>
    <t>z1,5</t>
  </si>
  <si>
    <t>1. S355J2+M
2. S690QL</t>
  </si>
  <si>
    <t>TOJA-   ; WPQR 162/SLV/DC - data wystawienia, wystawiający</t>
  </si>
  <si>
    <t>PR552</t>
  </si>
  <si>
    <t>13Y (-6mm after maschining)</t>
  </si>
  <si>
    <t>Artur Świstek DC31</t>
  </si>
  <si>
    <t>S355J2+N #30 (-6mm after maschinng)
DCAB 500D #30 (-6mm after maschinng)</t>
  </si>
  <si>
    <t>1165581-C</t>
  </si>
  <si>
    <t>PR553</t>
  </si>
  <si>
    <t>PR554</t>
  </si>
  <si>
    <t>PR555</t>
  </si>
  <si>
    <t>10Y (-6mm after maschining)
10Y</t>
  </si>
  <si>
    <t>S355J2+N #40 (-6mm after maschinng)
DCAB 500D #30 (-6mm after maschinng)</t>
  </si>
  <si>
    <t>PR556</t>
  </si>
  <si>
    <t>S355J2+N #21 (-6mm after maschinng)
DCAB 500D #30 (-6mm after maschinng)</t>
  </si>
  <si>
    <t>PR557</t>
  </si>
  <si>
    <t>10Y (-6mm after maschining)
1/2Y10</t>
  </si>
  <si>
    <r>
      <t xml:space="preserve">S355J2+N   </t>
    </r>
    <r>
      <rPr>
        <sz val="10"/>
        <rFont val="Calibri"/>
        <family val="2"/>
        <charset val="238"/>
      </rPr>
      <t>Ø 60</t>
    </r>
    <r>
      <rPr>
        <sz val="10"/>
        <rFont val="Arial"/>
        <family val="2"/>
        <charset val="238"/>
      </rPr>
      <t xml:space="preserve">
DCAB 500D #30 (-6mm after maschinng)</t>
    </r>
  </si>
  <si>
    <t>PR558</t>
  </si>
  <si>
    <t>BW 14 ss mb</t>
  </si>
  <si>
    <t>Tomasz Janicki TOJA</t>
  </si>
  <si>
    <t>E470 fi150x17,4(14)
DCAB500D fi150x14</t>
  </si>
  <si>
    <t>1165357-C</t>
  </si>
  <si>
    <t>ROBOT ABB IRC 2400</t>
  </si>
  <si>
    <t>NS Próba Robocza 1165581-C + 1165357-C    - Wysłane 06-06-2022</t>
  </si>
  <si>
    <t>Certyfikacja Spawacza Paweł Gregorek    - Wysłane 06-06-2022</t>
  </si>
  <si>
    <t>CS06/001</t>
  </si>
  <si>
    <t>FW mulitilayer</t>
  </si>
  <si>
    <t>Materiał dodatkowy: OK Aristorod 308LSi</t>
  </si>
  <si>
    <t>CS06/002</t>
  </si>
  <si>
    <t>Materiał dodatkowy: OK Autrod 12.64</t>
  </si>
  <si>
    <t>S355J2+N #10
S355J2+N fi38x8</t>
  </si>
  <si>
    <t>CS06/003</t>
  </si>
  <si>
    <t>304 #6
304 fi64x8</t>
  </si>
  <si>
    <t>Materiał dodatkowy: OK Tigrod 12.64</t>
  </si>
  <si>
    <t>Materiał dodatkowy: OK Tigrod 316LSi</t>
  </si>
  <si>
    <t>304 #6
304 fi32x2</t>
  </si>
  <si>
    <t>CS06/004</t>
  </si>
  <si>
    <t>CS06/005</t>
  </si>
  <si>
    <t>S355J2+N #12
304 fi25x7,5</t>
  </si>
  <si>
    <t>Materiał dodatkowy: OK Tigrod 309LSi</t>
  </si>
  <si>
    <t>CS06/006</t>
  </si>
  <si>
    <t>BW 10 bs</t>
  </si>
  <si>
    <t>#10</t>
  </si>
  <si>
    <t>Materiał dodatkowy: OK Autrod 308LSi</t>
  </si>
  <si>
    <t>Norma 9606-1 klasa jakości B</t>
  </si>
  <si>
    <t>CS06/007</t>
  </si>
  <si>
    <t>#12</t>
  </si>
  <si>
    <t>PR545</t>
  </si>
  <si>
    <t>PR 546</t>
  </si>
  <si>
    <t>PR 536 DPL</t>
  </si>
  <si>
    <t>1165514-C</t>
  </si>
  <si>
    <t>PR 537 DPL</t>
  </si>
  <si>
    <t>PR 538 DPL</t>
  </si>
  <si>
    <t>PR 539 DPL</t>
  </si>
  <si>
    <t>PR 540 DPL</t>
  </si>
  <si>
    <t>PR 541 DPL</t>
  </si>
  <si>
    <t>PR 542 DPL</t>
  </si>
  <si>
    <t>PR 543 DPL</t>
  </si>
  <si>
    <t>PR 544 DPL</t>
  </si>
  <si>
    <t>1. 3 - 20
2. 3 - 20</t>
  </si>
  <si>
    <t>D59</t>
  </si>
  <si>
    <t>&gt;29,5</t>
  </si>
  <si>
    <t>BW 1/2Y10</t>
  </si>
  <si>
    <t>162/SLV/DPL</t>
  </si>
  <si>
    <t>163/SLV/DPL</t>
  </si>
  <si>
    <r>
      <t xml:space="preserve">1. 3 - 20
2. t </t>
    </r>
    <r>
      <rPr>
        <sz val="10"/>
        <rFont val="Calibri"/>
        <family val="2"/>
        <charset val="238"/>
      </rPr>
      <t>≥</t>
    </r>
    <r>
      <rPr>
        <sz val="8.5"/>
        <rFont val="Tahoma"/>
        <family val="2"/>
      </rPr>
      <t xml:space="preserve"> 5</t>
    </r>
  </si>
  <si>
    <t>&gt;10</t>
  </si>
  <si>
    <t xml:space="preserve">OK Tigrod 12.64 </t>
  </si>
  <si>
    <t>badanie wewnętrzne</t>
  </si>
  <si>
    <t>OK Tigrod 5183</t>
  </si>
  <si>
    <t>1. 6082T6
2. 6082T6</t>
  </si>
  <si>
    <t>1. S355J2+N
2. S420MC-D</t>
  </si>
  <si>
    <t>BW 6 1/2Y</t>
  </si>
  <si>
    <t>160/SLV/DPL</t>
  </si>
  <si>
    <t>1/2C 8</t>
  </si>
  <si>
    <t>3 - 42 (3 - 16)</t>
  </si>
  <si>
    <t>P/T</t>
  </si>
  <si>
    <t>BW 8 1/2V</t>
  </si>
  <si>
    <t>142
135</t>
  </si>
  <si>
    <r>
      <t xml:space="preserve">otworowa </t>
    </r>
    <r>
      <rPr>
        <sz val="10"/>
        <rFont val="Arial"/>
        <family val="2"/>
        <charset val="238"/>
      </rPr>
      <t>Ø</t>
    </r>
    <r>
      <rPr>
        <sz val="10"/>
        <rFont val="Tahoma"/>
        <family val="2"/>
        <charset val="238"/>
      </rPr>
      <t>16</t>
    </r>
  </si>
  <si>
    <r>
      <t xml:space="preserve">3 - 30 
</t>
    </r>
    <r>
      <rPr>
        <sz val="10"/>
        <rFont val="Calibri"/>
        <family val="2"/>
        <charset val="238"/>
      </rPr>
      <t>≥ Ø16</t>
    </r>
  </si>
  <si>
    <r>
      <rPr>
        <sz val="10"/>
        <rFont val="Arial"/>
        <family val="2"/>
        <charset val="238"/>
      </rPr>
      <t>Ø</t>
    </r>
    <r>
      <rPr>
        <sz val="8.5"/>
        <rFont val="Tahoma"/>
        <family val="2"/>
        <charset val="238"/>
      </rPr>
      <t>16</t>
    </r>
  </si>
  <si>
    <r>
      <rPr>
        <sz val="10"/>
        <rFont val="Calibri"/>
        <family val="2"/>
        <charset val="238"/>
      </rPr>
      <t xml:space="preserve">≥ </t>
    </r>
    <r>
      <rPr>
        <sz val="10"/>
        <rFont val="Arial"/>
        <family val="2"/>
        <charset val="238"/>
      </rPr>
      <t>Ø</t>
    </r>
    <r>
      <rPr>
        <sz val="8.5"/>
        <rFont val="Tahoma"/>
        <family val="2"/>
        <charset val="238"/>
      </rPr>
      <t>16</t>
    </r>
  </si>
  <si>
    <t>Otworowa</t>
  </si>
  <si>
    <t>otworowa fi 16</t>
  </si>
  <si>
    <t>nm
OK AristoRod 69</t>
  </si>
  <si>
    <t>1164057-C</t>
  </si>
  <si>
    <t>BW 1/2Y 6</t>
  </si>
  <si>
    <t>t1 (3 - 16) t2 (3-18)</t>
  </si>
  <si>
    <t>Ø58</t>
  </si>
  <si>
    <t>1156455-C</t>
  </si>
  <si>
    <t>1/2 Y4 + a3</t>
  </si>
  <si>
    <t>3-10</t>
  </si>
  <si>
    <t>BW + FW</t>
  </si>
  <si>
    <t>BW 1/2Y 4 + a3</t>
  </si>
  <si>
    <t>164/SLV/DPL</t>
  </si>
  <si>
    <t>1/2 Y4</t>
  </si>
  <si>
    <t>t1 (10-22) t2 (4-10)</t>
  </si>
  <si>
    <t>BW 1/2Y 4</t>
  </si>
  <si>
    <t>165/SLV/DPL</t>
  </si>
  <si>
    <t>1/2 Y4 + a5</t>
  </si>
  <si>
    <t>t1 (3 - 10) t2 (10 - 22)</t>
  </si>
  <si>
    <t>BW 1/2Y 4 + a5</t>
  </si>
  <si>
    <t>166/SLV/DPL</t>
  </si>
  <si>
    <t>1. Domex 355MCD
2. St52-3</t>
  </si>
  <si>
    <t>1. 1.2
2. 1.1</t>
  </si>
  <si>
    <t>4 brzegowa</t>
  </si>
  <si>
    <t>t1 (8,5 - 17) t2 (5,5 - 11)</t>
  </si>
  <si>
    <t>167/SLV/DPL</t>
  </si>
  <si>
    <t>1. St37-1
2. St37</t>
  </si>
  <si>
    <t>1,5 1/2Y</t>
  </si>
  <si>
    <t>t1 = 3,2- 4,16 t2 =0,75-3</t>
  </si>
  <si>
    <t>D&gt;44,5</t>
  </si>
  <si>
    <t>168/SLV/DPL</t>
  </si>
  <si>
    <t>1. St37
2. Domex 355MCD</t>
  </si>
  <si>
    <t>t1 = 3- 11 t2 =1,05-3</t>
  </si>
  <si>
    <t>D&gt;43</t>
  </si>
  <si>
    <t>169/SLV/DPL</t>
  </si>
  <si>
    <t>1. Cromax 482
2. St52-3</t>
  </si>
  <si>
    <t>1. 11.2
2. 1.2</t>
  </si>
  <si>
    <t>t1 = 3- 14 t2 =1,4-4</t>
  </si>
  <si>
    <t>D&gt;20</t>
  </si>
  <si>
    <t>1/2 Y6</t>
  </si>
  <si>
    <t>1. 3 - 16
2. 7,5 - 30</t>
  </si>
  <si>
    <t>170/SLV/DPL</t>
  </si>
  <si>
    <t>1/2 V8</t>
  </si>
  <si>
    <t>1. 3 - 16
2. 3 - 20</t>
  </si>
  <si>
    <t>171/SLV/DPL</t>
  </si>
  <si>
    <t>172/SLV/DPL</t>
  </si>
  <si>
    <t>173/SLV/DPL</t>
  </si>
  <si>
    <t>NOK</t>
  </si>
  <si>
    <t>174/SLV/DPL</t>
  </si>
  <si>
    <t>175/SLV/DPL</t>
  </si>
  <si>
    <t>176/SLV/DPL</t>
  </si>
  <si>
    <t>1/2 Y10
Y10</t>
  </si>
  <si>
    <t>Y13</t>
  </si>
  <si>
    <t>15 - 72 (3 - 20)</t>
  </si>
  <si>
    <t>11,5 - 60 (6,5 - 26)</t>
  </si>
  <si>
    <r>
      <t>D</t>
    </r>
    <r>
      <rPr>
        <sz val="10"/>
        <rFont val="Calibri"/>
        <family val="2"/>
        <charset val="238"/>
      </rPr>
      <t xml:space="preserve">≥ </t>
    </r>
    <r>
      <rPr>
        <sz val="10"/>
        <rFont val="Tahoma"/>
        <family val="2"/>
        <charset val="238"/>
      </rPr>
      <t>30</t>
    </r>
  </si>
  <si>
    <t>1/2Y 10
Y 10</t>
  </si>
  <si>
    <r>
      <rPr>
        <b/>
        <sz val="10"/>
        <rFont val="Tahoma"/>
        <family val="2"/>
        <charset val="238"/>
      </rPr>
      <t>Grubość próbki</t>
    </r>
    <r>
      <rPr>
        <sz val="10"/>
        <rFont val="Tahoma"/>
        <family val="2"/>
        <charset val="238"/>
      </rPr>
      <t xml:space="preserve">
</t>
    </r>
    <r>
      <rPr>
        <i/>
        <sz val="8"/>
        <rFont val="Tahoma"/>
        <family val="2"/>
        <charset val="238"/>
      </rPr>
      <t>thickness</t>
    </r>
  </si>
  <si>
    <r>
      <rPr>
        <b/>
        <sz val="10"/>
        <rFont val="Tahoma"/>
        <family val="2"/>
        <charset val="238"/>
      </rPr>
      <t>Zakres kwalifikacji</t>
    </r>
    <r>
      <rPr>
        <sz val="10"/>
        <rFont val="Tahoma"/>
        <family val="2"/>
        <charset val="238"/>
      </rPr>
      <t xml:space="preserve">
</t>
    </r>
    <r>
      <rPr>
        <i/>
        <sz val="8"/>
        <rFont val="Tahoma"/>
        <family val="2"/>
        <charset val="238"/>
      </rPr>
      <t>qualification scope</t>
    </r>
  </si>
  <si>
    <r>
      <rPr>
        <b/>
        <sz val="10"/>
        <rFont val="Tahoma"/>
        <family val="2"/>
        <charset val="238"/>
      </rPr>
      <t>Nazwa spoiwa</t>
    </r>
    <r>
      <rPr>
        <sz val="10"/>
        <rFont val="Tahoma"/>
        <family val="2"/>
        <charset val="238"/>
      </rPr>
      <t xml:space="preserve">
</t>
    </r>
    <r>
      <rPr>
        <i/>
        <sz val="8"/>
        <rFont val="Tahoma"/>
        <family val="2"/>
        <charset val="238"/>
      </rPr>
      <t>Consumables</t>
    </r>
  </si>
  <si>
    <r>
      <rPr>
        <b/>
        <sz val="10"/>
        <rFont val="Tahoma"/>
        <family val="2"/>
        <charset val="238"/>
      </rPr>
      <t>Średnica spoiwa</t>
    </r>
    <r>
      <rPr>
        <sz val="10"/>
        <rFont val="Tahoma"/>
        <family val="2"/>
        <charset val="238"/>
      </rPr>
      <t xml:space="preserve">
</t>
    </r>
    <r>
      <rPr>
        <i/>
        <sz val="8"/>
        <rFont val="Tahoma"/>
        <family val="2"/>
        <charset val="238"/>
      </rPr>
      <t>Diameter</t>
    </r>
  </si>
  <si>
    <t>Zakres kwalifikacji
qualification scope2</t>
  </si>
  <si>
    <t>AlSiMgMn T6</t>
  </si>
  <si>
    <t>23.1</t>
  </si>
  <si>
    <t>25CrMo4</t>
  </si>
  <si>
    <t>5.1</t>
  </si>
  <si>
    <t>S355</t>
  </si>
  <si>
    <t>Domex 650MCD</t>
  </si>
  <si>
    <t>S650MCD</t>
  </si>
  <si>
    <t>S235JRG2</t>
  </si>
  <si>
    <t>S690QL</t>
  </si>
  <si>
    <t>SS2346</t>
  </si>
  <si>
    <t>Ovako 280</t>
  </si>
  <si>
    <t>1.3</t>
  </si>
  <si>
    <t>S355J2G3</t>
  </si>
  <si>
    <t>SS2172</t>
  </si>
  <si>
    <t>S355N</t>
  </si>
  <si>
    <t>SS2172-21</t>
  </si>
  <si>
    <t>SS1142</t>
  </si>
  <si>
    <t>S355J2</t>
  </si>
  <si>
    <t>SS4212</t>
  </si>
  <si>
    <t>GS-C25</t>
  </si>
  <si>
    <t>S235</t>
  </si>
  <si>
    <t>SS2134</t>
  </si>
  <si>
    <t>S235G2T</t>
  </si>
  <si>
    <t>S355J2H2</t>
  </si>
  <si>
    <t>SS2346-04</t>
  </si>
  <si>
    <t>SS1330-05</t>
  </si>
  <si>
    <t>SS2225-23</t>
  </si>
  <si>
    <t>S355J2H</t>
  </si>
  <si>
    <t>S355N2</t>
  </si>
  <si>
    <t>G24Mn6+QT1</t>
  </si>
  <si>
    <t>Domex 490XP</t>
  </si>
  <si>
    <t>S355JR2</t>
  </si>
  <si>
    <t>S420N</t>
  </si>
  <si>
    <t>DCAB 500D</t>
  </si>
  <si>
    <t>SS1312</t>
  </si>
  <si>
    <t>34CrNiMo6</t>
  </si>
  <si>
    <t>DCAB 500</t>
  </si>
  <si>
    <t>DCAB 500D (G10MnMoV6-3)</t>
  </si>
  <si>
    <t>E460K2+N</t>
  </si>
  <si>
    <t>S355J2+N</t>
  </si>
  <si>
    <t>E355+N</t>
  </si>
  <si>
    <t>E470</t>
  </si>
  <si>
    <t>S355J2C</t>
  </si>
  <si>
    <t>S460NH</t>
  </si>
  <si>
    <t>304</t>
  </si>
  <si>
    <t>S235JRH2</t>
  </si>
  <si>
    <t>304L</t>
  </si>
  <si>
    <t>316L</t>
  </si>
  <si>
    <t>S420+N</t>
  </si>
  <si>
    <t>S355NH</t>
  </si>
  <si>
    <t>DCAB 600E</t>
  </si>
  <si>
    <t>E470 (Ovako 280)</t>
  </si>
  <si>
    <t>10.1</t>
  </si>
  <si>
    <t>4462 (duplex)</t>
  </si>
  <si>
    <t>G24Mn6</t>
  </si>
  <si>
    <t>S460NH2</t>
  </si>
  <si>
    <t>G24Mn6+QT</t>
  </si>
  <si>
    <t>1.4460</t>
  </si>
  <si>
    <t>10.2</t>
  </si>
  <si>
    <t>G24Mn+QT1</t>
  </si>
  <si>
    <t>11.2</t>
  </si>
  <si>
    <t>G26CrMo4+QT2</t>
  </si>
  <si>
    <t>M201 E</t>
  </si>
  <si>
    <t xml:space="preserve">34CrNiMo6 QT </t>
  </si>
  <si>
    <t>C45</t>
  </si>
  <si>
    <t>DCAB 600D</t>
  </si>
  <si>
    <t>Ovako 280T+N</t>
  </si>
  <si>
    <t>E590K2+QT</t>
  </si>
  <si>
    <t>Ovako 280T</t>
  </si>
  <si>
    <t>E470+AR</t>
  </si>
  <si>
    <t>72.1</t>
  </si>
  <si>
    <t>S460NL</t>
  </si>
  <si>
    <t>25CrMo4+QT</t>
  </si>
  <si>
    <t>790QL</t>
  </si>
  <si>
    <t>Ovako 280 (E470)</t>
  </si>
  <si>
    <t>S700MCE</t>
  </si>
  <si>
    <t>S500 ML</t>
  </si>
  <si>
    <t>34CrNiMo6 QT</t>
  </si>
  <si>
    <t>S700 MCE</t>
  </si>
  <si>
    <t>SS727-02 (GJS 500-7)</t>
  </si>
  <si>
    <t>St37</t>
  </si>
  <si>
    <t>Cromax 482</t>
  </si>
  <si>
    <t>6082T6</t>
  </si>
  <si>
    <t>S420MCD</t>
  </si>
  <si>
    <t>St52-3</t>
  </si>
  <si>
    <t>Domex 355MCD</t>
  </si>
  <si>
    <t>St37-1</t>
  </si>
  <si>
    <t>180˚C</t>
  </si>
  <si>
    <t>Ø63,5</t>
  </si>
  <si>
    <t>Ø95</t>
  </si>
  <si>
    <t>≥ 5</t>
  </si>
  <si>
    <t>Ø10</t>
  </si>
  <si>
    <t>Ø12</t>
  </si>
  <si>
    <t>Ø12,5 - Ø50</t>
  </si>
  <si>
    <t>Ø12 - Ø25</t>
  </si>
  <si>
    <t>Ø4 - Ø16</t>
  </si>
  <si>
    <t>Ø6,5 - Ø26</t>
  </si>
  <si>
    <t>Ø4,5 - Ø18</t>
  </si>
  <si>
    <t>≥ Ø75</t>
  </si>
  <si>
    <t>≥ Ø80</t>
  </si>
  <si>
    <t>≥ Ø96</t>
  </si>
  <si>
    <t>Ø6 - Ø24</t>
  </si>
  <si>
    <t>3,0 - 8,0 (≥3,0)</t>
  </si>
  <si>
    <t>≥ Ø41,25</t>
  </si>
  <si>
    <t>≥ Ø40,5</t>
  </si>
  <si>
    <t>≥ Ø44,45</t>
  </si>
  <si>
    <t>≥ Ø26</t>
  </si>
  <si>
    <t>≥ 3,0</t>
  </si>
  <si>
    <t>≥ Ø81</t>
  </si>
  <si>
    <t>≥ Ø29</t>
  </si>
  <si>
    <t>1/2Y1 (#4 - Ø48,3x3,2)</t>
  </si>
  <si>
    <t>Udarność -40°C Próba Produkcyjna bez rozciągania, zginania</t>
  </si>
  <si>
    <t>a5: 3,75 - 7,5 (≥5)</t>
  </si>
  <si>
    <t>a3: 2,25 - 4,5 (≥3)</t>
  </si>
  <si>
    <t>a3 (8 - Ø36)</t>
  </si>
  <si>
    <t>a3 (18 - Ø33,7)</t>
  </si>
  <si>
    <t>a2 (Ø33,7x3.2 - Ø40x3)</t>
  </si>
  <si>
    <t>a4 (10 - Ø25x6.45)</t>
  </si>
  <si>
    <t>z2 (10 - Ø25x6.45)</t>
  </si>
  <si>
    <t>a2 (6,0 - Ø8,0)</t>
  </si>
  <si>
    <t>a3 ml (8,0 - Ø12,0)</t>
  </si>
  <si>
    <t>1. 3 - 20
2. t ≥ 5</t>
  </si>
  <si>
    <t>otworowa Ø16</t>
  </si>
  <si>
    <t>3 - 30 
≥ Ø16</t>
  </si>
  <si>
    <t>Ø16</t>
  </si>
  <si>
    <t>D≥ 30</t>
  </si>
  <si>
    <t>141</t>
  </si>
  <si>
    <t>46/SLV/D</t>
  </si>
  <si>
    <t>177/SLV/DPL</t>
  </si>
  <si>
    <t>max. 200</t>
  </si>
  <si>
    <t>1145455-C</t>
  </si>
  <si>
    <t>135</t>
  </si>
  <si>
    <t>2.1 + 34</t>
  </si>
  <si>
    <t>8 + 3-17</t>
  </si>
  <si>
    <t>D90</t>
  </si>
  <si>
    <t>≥ Ø45</t>
  </si>
  <si>
    <t>a2, a6</t>
  </si>
  <si>
    <t>3,0 - 30,0 V3</t>
  </si>
  <si>
    <t>178/SLV/DPL</t>
  </si>
  <si>
    <t>V12</t>
  </si>
  <si>
    <t>3-24</t>
  </si>
  <si>
    <t>PN EN ISO 15614</t>
  </si>
  <si>
    <r>
      <t>D</t>
    </r>
    <r>
      <rPr>
        <sz val="10"/>
        <rFont val="Calibri"/>
        <family val="2"/>
        <charset val="238"/>
      </rPr>
      <t>≥</t>
    </r>
    <r>
      <rPr>
        <sz val="8.5"/>
        <rFont val="Arial"/>
        <family val="2"/>
        <charset val="238"/>
      </rPr>
      <t>500</t>
    </r>
  </si>
  <si>
    <t>100</t>
  </si>
  <si>
    <t>WPQR 135/3.1/S + powtórka  1165357-C    - Wysłane 18-08-2022</t>
  </si>
  <si>
    <t xml:space="preserve">10Y </t>
  </si>
  <si>
    <r>
      <t xml:space="preserve">DCAB 500D   </t>
    </r>
    <r>
      <rPr>
        <sz val="10"/>
        <rFont val="Calibri"/>
        <family val="2"/>
        <charset val="238"/>
      </rPr>
      <t>Ø 90</t>
    </r>
  </si>
  <si>
    <t>Adrian Marcinkowski D38</t>
  </si>
  <si>
    <t>S690QL wytop 319350</t>
  </si>
  <si>
    <t>Materiał dodatkowy: ESAB OK AristoRod 69 fi 1,0</t>
  </si>
  <si>
    <t>Norma 15614-1</t>
  </si>
  <si>
    <t>WPQR 178/SLV/DPL</t>
  </si>
  <si>
    <t>Udarność -40C</t>
  </si>
  <si>
    <t>NS Próba Robocza Janusz Browarczyk, Adrian Marcinkowski - Wysłane 18-08-2022</t>
  </si>
  <si>
    <t>PR 559</t>
  </si>
  <si>
    <t>PR 560</t>
  </si>
  <si>
    <t>PR 561</t>
  </si>
  <si>
    <t>PR 562</t>
  </si>
  <si>
    <t>1/2Y 4</t>
  </si>
  <si>
    <t>Janusz Browarczyk DC-37</t>
  </si>
  <si>
    <t>S690QL #10
S690QL #10</t>
  </si>
  <si>
    <t>1/2Y 6</t>
  </si>
  <si>
    <t>1/2Y 8</t>
  </si>
  <si>
    <t>PR 563</t>
  </si>
  <si>
    <t>PR 564</t>
  </si>
  <si>
    <t xml:space="preserve">  34CrNiMo6+QT Ø43
S690QL #8</t>
  </si>
  <si>
    <t>1/2Y 3</t>
  </si>
  <si>
    <t>Y7 +1/2Y 3</t>
  </si>
  <si>
    <t xml:space="preserve">  S355JR Ø20
S690QL #8</t>
  </si>
  <si>
    <t>1/2V 8</t>
  </si>
  <si>
    <t xml:space="preserve">  S355J2H Ø46/28
S420MCD Ø28</t>
  </si>
  <si>
    <t>S690QL #15
S690QL Ø150/22</t>
  </si>
  <si>
    <t>PR 565</t>
  </si>
  <si>
    <t>PR 566</t>
  </si>
  <si>
    <t>PR 567</t>
  </si>
  <si>
    <t>PR 568</t>
  </si>
  <si>
    <t>PR 569</t>
  </si>
  <si>
    <t>PR 570</t>
  </si>
  <si>
    <t>PR 571</t>
  </si>
  <si>
    <t>PR 572</t>
  </si>
  <si>
    <t>Adrian Marcinkowski DC-38</t>
  </si>
  <si>
    <t xml:space="preserve"> NS Próba Robocza 1162701-C - Wysłane 18-08-2022 </t>
  </si>
  <si>
    <t xml:space="preserve"> PR 573</t>
  </si>
  <si>
    <t xml:space="preserve"> PR 574</t>
  </si>
  <si>
    <t xml:space="preserve"> PR 575</t>
  </si>
  <si>
    <t xml:space="preserve"> PR 576</t>
  </si>
  <si>
    <t>Edward Szydłowski DC-18</t>
  </si>
  <si>
    <t xml:space="preserve"> 10V + a3</t>
  </si>
  <si>
    <t xml:space="preserve"> S355J2+N #25 HEAT NR 14805
St52-3N Ø82,5 x 13,25 HEAT NR 514736</t>
  </si>
  <si>
    <t xml:space="preserve"> S355J2+N Ø80 HEAT: 1200590
St52-3N Ø82,5 x 13,25 HEAT NR 514736</t>
  </si>
  <si>
    <t>S355J2+N Ø80 HEAT: 1200590
S355J2+N #15 HEAT: Y927475</t>
  </si>
  <si>
    <t>111</t>
  </si>
  <si>
    <t xml:space="preserve"> PR 577</t>
  </si>
  <si>
    <t xml:space="preserve"> PR 578</t>
  </si>
  <si>
    <t xml:space="preserve"> PR 579</t>
  </si>
  <si>
    <t xml:space="preserve"> PR 580</t>
  </si>
  <si>
    <t xml:space="preserve"> Metoda Spawania: 141</t>
  </si>
  <si>
    <t xml:space="preserve"> detal 1169687-C det 7 z 10 </t>
  </si>
  <si>
    <t xml:space="preserve"> Norma 15614 </t>
  </si>
  <si>
    <t xml:space="preserve"> NS Próba Robocza 1161765-C -  Wysłane 08-09-2022 </t>
  </si>
  <si>
    <t>Napoina</t>
  </si>
  <si>
    <t>Marcin Grapp DC-24</t>
  </si>
  <si>
    <t>SS 727-02 ( GJS-500-7) Ø30</t>
  </si>
  <si>
    <t xml:space="preserve"> Materiał dodatkowy: OK 92.60 (ESAB)</t>
  </si>
  <si>
    <t xml:space="preserve"> Metoda Spawania: 111</t>
  </si>
  <si>
    <t xml:space="preserve"> Norma 15613</t>
  </si>
  <si>
    <t xml:space="preserve"> detal 1161765 </t>
  </si>
  <si>
    <t xml:space="preserve"> NS Próba Robocza Adam Retzlaff -  Wysłane 08-09-2022 </t>
  </si>
  <si>
    <t xml:space="preserve"> PR 581</t>
  </si>
  <si>
    <t xml:space="preserve"> PR 582</t>
  </si>
  <si>
    <t>Adam Retzlaff</t>
  </si>
  <si>
    <t>SumaL</t>
  </si>
  <si>
    <t>1/2 Y3</t>
  </si>
  <si>
    <t>S690QL #10
34CrniMo6 QT Ø43</t>
  </si>
  <si>
    <t xml:space="preserve"> Materiał dodatkowy: Aristorod 69</t>
  </si>
  <si>
    <t xml:space="preserve"> Metoda Spawania: 135</t>
  </si>
  <si>
    <t>PL01253</t>
  </si>
  <si>
    <t>1/2 Y7</t>
  </si>
  <si>
    <t>S690QL #10
S690QL #4</t>
  </si>
  <si>
    <t>S690QL #10
S690QL #6</t>
  </si>
  <si>
    <t>S690QL #10
S355 Ø12</t>
  </si>
  <si>
    <t>X</t>
  </si>
  <si>
    <t>√</t>
  </si>
  <si>
    <t>1162701-C</t>
  </si>
  <si>
    <t> WPS-1440B-DC</t>
  </si>
  <si>
    <t>Nie powtarzamy</t>
  </si>
  <si>
    <t xml:space="preserve"> Spawacze + NS Próba Robocza 1169687-C - Wysłane 30-09-2022 </t>
  </si>
  <si>
    <t>S690QL #12
S690QL #12</t>
  </si>
  <si>
    <t>CS01/09</t>
  </si>
  <si>
    <t>FW ml</t>
  </si>
  <si>
    <t xml:space="preserve"> Poz spawania PB</t>
  </si>
  <si>
    <t>Jetter Sławomir</t>
  </si>
  <si>
    <t>S355 #10
S355J2H Ø30 x 4,0</t>
  </si>
  <si>
    <t xml:space="preserve"> Materiał dodatkowy: ESAB OK Autrod 12.64</t>
  </si>
  <si>
    <t xml:space="preserve"> Norma 9606-1</t>
  </si>
  <si>
    <t>CS02/09</t>
  </si>
  <si>
    <t>S355 #10
1.4301 Ø25x7,5</t>
  </si>
  <si>
    <t xml:space="preserve"> Materiał dodatkowy: ESAB OK 67.70</t>
  </si>
  <si>
    <t>CS03/09</t>
  </si>
  <si>
    <t xml:space="preserve"> Materiał dodatkowy: ESAB OK Tigrod 309LSi</t>
  </si>
  <si>
    <t>WPQR Branch 141</t>
  </si>
  <si>
    <t>Waldemar Kwiatkowski</t>
  </si>
  <si>
    <t xml:space="preserve">S690QL #12
E235 Ø20 x1,5 </t>
  </si>
  <si>
    <t xml:space="preserve"> Materiał dodatkowy:OK Tigrod 12.64</t>
  </si>
  <si>
    <t>6 / 9 / 12 / 18</t>
  </si>
  <si>
    <t xml:space="preserve">NS Próba Robocza 1046502 - Wysłane 06-10-2022 </t>
  </si>
  <si>
    <t xml:space="preserve">  S355JR Ø32
S690QL #6</t>
  </si>
  <si>
    <t>Waldemar Stobba DC-21</t>
  </si>
  <si>
    <t>PR 583</t>
  </si>
  <si>
    <t>PR 584</t>
  </si>
  <si>
    <t xml:space="preserve">NS Próba Robocza 1038790-C - Wysłane 25-10-2022 </t>
  </si>
  <si>
    <t>PR 585</t>
  </si>
  <si>
    <t>PR 586</t>
  </si>
  <si>
    <t>1/2Y 5</t>
  </si>
  <si>
    <t xml:space="preserve">  Ovako 280 Ø230x17
Ovako 280 Ø65</t>
  </si>
  <si>
    <t>Materiał dodatkowy: BÖHLER X 70-IG</t>
  </si>
  <si>
    <t>PR 587</t>
  </si>
  <si>
    <t xml:space="preserve">  Ovako 280 Ø230x17
SS2172 #6</t>
  </si>
  <si>
    <t>PR 588</t>
  </si>
  <si>
    <t>PR 589</t>
  </si>
  <si>
    <t xml:space="preserve">NS Próba Robocza 1167424-C - Wysłane 25-10-2022 </t>
  </si>
  <si>
    <t>Otworowa 5</t>
  </si>
  <si>
    <t xml:space="preserve"> 1.4307 Ø10
S550MC #15</t>
  </si>
  <si>
    <t>Materiał dodatkowy: Avesta P5</t>
  </si>
  <si>
    <t>PR 590</t>
  </si>
  <si>
    <t xml:space="preserve">NS Próba Robocza 1167436-C - Wysłane 25-10-2022 </t>
  </si>
  <si>
    <t>PR 591</t>
  </si>
  <si>
    <t>PR 592</t>
  </si>
  <si>
    <t xml:space="preserve"> S355JR  Ø28
DCAB 600D #10</t>
  </si>
  <si>
    <t>Kazimierz Zander DC-19</t>
  </si>
  <si>
    <t>179/SLV/DPL</t>
  </si>
  <si>
    <t>1,05 - 24</t>
  </si>
  <si>
    <r>
      <t>D</t>
    </r>
    <r>
      <rPr>
        <sz val="10"/>
        <rFont val="Calibri"/>
        <family val="2"/>
        <charset val="238"/>
      </rPr>
      <t>≥10</t>
    </r>
  </si>
  <si>
    <t>2</t>
  </si>
  <si>
    <t>PR 593</t>
  </si>
  <si>
    <t>V7</t>
  </si>
  <si>
    <t xml:space="preserve"> detal 1174033-C det 1 z 2 </t>
  </si>
  <si>
    <t xml:space="preserve"> MT </t>
  </si>
  <si>
    <t>Paweł Gregorek D8</t>
  </si>
  <si>
    <t xml:space="preserve"> Metoda Spawania: 138</t>
  </si>
  <si>
    <t xml:space="preserve"> Materiał dodatkowy: Diamondspark 700 MC (Bohler)</t>
  </si>
  <si>
    <t>NS Próba Robocza 1174033-C - Wysłane dnia: 03.11.2022</t>
  </si>
  <si>
    <r>
      <t xml:space="preserve">DCAB 600D </t>
    </r>
    <r>
      <rPr>
        <sz val="10"/>
        <rFont val="Calibri"/>
        <family val="2"/>
        <charset val="238"/>
      </rPr>
      <t>ø</t>
    </r>
    <r>
      <rPr>
        <sz val="9"/>
        <rFont val="Arial"/>
        <family val="2"/>
        <charset val="238"/>
      </rPr>
      <t>247</t>
    </r>
    <r>
      <rPr>
        <sz val="10"/>
        <rFont val="Arial"/>
        <family val="2"/>
        <charset val="238"/>
      </rPr>
      <t xml:space="preserve"> HEAT: 21610
E590K2+QT ø247 HEAT: R59028</t>
    </r>
  </si>
  <si>
    <t xml:space="preserve"> Materiał dodatkowy: OK Tigrod 5356 (ESAB )</t>
  </si>
  <si>
    <t xml:space="preserve"> Norma 15614-2, 15613 </t>
  </si>
  <si>
    <t xml:space="preserve"> detal 1034240 det 1 z 4 </t>
  </si>
  <si>
    <t>a3 1/2Y4</t>
  </si>
  <si>
    <t xml:space="preserve"> Poz spawania PAB</t>
  </si>
  <si>
    <t xml:space="preserve"> detal 1034240 det 1 z 5</t>
  </si>
  <si>
    <t>PR 596</t>
  </si>
  <si>
    <t>PR 597</t>
  </si>
  <si>
    <t xml:space="preserve"> S355J2  #40
DCAB 600E #10</t>
  </si>
  <si>
    <t>PR 598</t>
  </si>
  <si>
    <t>PR 599</t>
  </si>
  <si>
    <t>Kwiatkowski Adam (DC23)</t>
  </si>
  <si>
    <t>DCAB 600E #10 
S355J2  #40</t>
  </si>
  <si>
    <t>PR 600</t>
  </si>
  <si>
    <t>PR 601</t>
  </si>
  <si>
    <t>PR 602</t>
  </si>
  <si>
    <t>PR 603</t>
  </si>
  <si>
    <t xml:space="preserve"> S355J2  #29
G24Mn6+QT1 #10</t>
  </si>
  <si>
    <t>1/2Y 2 + a2</t>
  </si>
  <si>
    <t>NS Próba Robocza 1171989-C - Wysłane dnia: 10.11.2022</t>
  </si>
  <si>
    <t>PR 604</t>
  </si>
  <si>
    <t>V7,5</t>
  </si>
  <si>
    <t>Kazimierz Zander DC19</t>
  </si>
  <si>
    <t xml:space="preserve"> detal 1171989-C det 1 z 2 </t>
  </si>
  <si>
    <t xml:space="preserve">NS Próba Robocza 1166964-C - Wysłane 14-11-2022 </t>
  </si>
  <si>
    <t xml:space="preserve">NS Próba Robocza 1169314-C - Wysłane 14-11-2022 </t>
  </si>
  <si>
    <t xml:space="preserve">NS Próba Robocze Odnowienie - Wysłane 16-11-2022 </t>
  </si>
  <si>
    <t>1/2Y U8</t>
  </si>
  <si>
    <r>
      <t xml:space="preserve">Ovako 280  </t>
    </r>
    <r>
      <rPr>
        <sz val="10"/>
        <rFont val="Calibri"/>
        <family val="2"/>
        <charset val="238"/>
      </rPr>
      <t>Ø</t>
    </r>
    <r>
      <rPr>
        <sz val="9"/>
        <rFont val="Arial"/>
        <family val="2"/>
        <charset val="238"/>
      </rPr>
      <t>166 x 19,25</t>
    </r>
    <r>
      <rPr>
        <sz val="10"/>
        <rFont val="Arial"/>
        <family val="2"/>
        <charset val="238"/>
      </rPr>
      <t xml:space="preserve">
Ovako 280  Ø130 x 32</t>
    </r>
  </si>
  <si>
    <t>Materiał dodatkowy: Boehler X 70-IG</t>
  </si>
  <si>
    <t>PR 605</t>
  </si>
  <si>
    <t>PR 606</t>
  </si>
  <si>
    <t>Cezary Pryczkowski D2</t>
  </si>
  <si>
    <t>PR 607</t>
  </si>
  <si>
    <t>Y3 / 1/2Y7</t>
  </si>
  <si>
    <r>
      <t>S690QL #8 D24</t>
    </r>
    <r>
      <rPr>
        <sz val="10"/>
        <rFont val="Arial"/>
        <family val="2"/>
        <charset val="238"/>
      </rPr>
      <t xml:space="preserve">
34CrNiMo6+QT Ø43/</t>
    </r>
    <r>
      <rPr>
        <sz val="10"/>
        <rFont val="Calibri"/>
        <family val="2"/>
        <charset val="238"/>
      </rPr>
      <t>Ø</t>
    </r>
    <r>
      <rPr>
        <sz val="9"/>
        <rFont val="Arial"/>
        <family val="2"/>
        <charset val="238"/>
      </rPr>
      <t>24</t>
    </r>
  </si>
  <si>
    <t>Materiał dodatkowy: OK AristoRod 69</t>
  </si>
  <si>
    <t>PR 608</t>
  </si>
  <si>
    <t>PR 609</t>
  </si>
  <si>
    <t>1/2Y8 / a4</t>
  </si>
  <si>
    <r>
      <t xml:space="preserve">E 470  </t>
    </r>
    <r>
      <rPr>
        <sz val="10"/>
        <rFont val="Calibri"/>
        <family val="2"/>
        <charset val="238"/>
      </rPr>
      <t>Ø</t>
    </r>
    <r>
      <rPr>
        <sz val="9"/>
        <rFont val="Arial"/>
        <family val="2"/>
        <charset val="238"/>
      </rPr>
      <t>135 x 8</t>
    </r>
    <r>
      <rPr>
        <sz val="10"/>
        <rFont val="Arial"/>
        <family val="2"/>
        <charset val="238"/>
      </rPr>
      <t xml:space="preserve">
S500 MCD  </t>
    </r>
    <r>
      <rPr>
        <sz val="10"/>
        <rFont val="Calibri"/>
        <family val="2"/>
        <charset val="238"/>
      </rPr>
      <t>≠</t>
    </r>
    <r>
      <rPr>
        <sz val="10"/>
        <rFont val="Arial"/>
        <family val="2"/>
        <charset val="238"/>
      </rPr>
      <t xml:space="preserve"> 8</t>
    </r>
  </si>
  <si>
    <t>WPS 2895</t>
  </si>
  <si>
    <t>WPS 2892</t>
  </si>
  <si>
    <r>
      <t xml:space="preserve">E 470  </t>
    </r>
    <r>
      <rPr>
        <sz val="10"/>
        <rFont val="Calibri"/>
        <family val="2"/>
        <charset val="238"/>
      </rPr>
      <t>Ø</t>
    </r>
    <r>
      <rPr>
        <sz val="9"/>
        <rFont val="Arial"/>
        <family val="2"/>
        <charset val="238"/>
      </rPr>
      <t>135 x 8</t>
    </r>
    <r>
      <rPr>
        <sz val="10"/>
        <rFont val="Arial"/>
        <family val="2"/>
        <charset val="238"/>
      </rPr>
      <t xml:space="preserve">
S690 QL  </t>
    </r>
    <r>
      <rPr>
        <sz val="10"/>
        <rFont val="Calibri"/>
        <family val="2"/>
        <charset val="238"/>
      </rPr>
      <t>≠</t>
    </r>
    <r>
      <rPr>
        <sz val="10"/>
        <rFont val="Arial"/>
        <family val="2"/>
        <charset val="238"/>
      </rPr>
      <t xml:space="preserve"> 10</t>
    </r>
  </si>
  <si>
    <t xml:space="preserve">1/2Y8 </t>
  </si>
  <si>
    <t>PR 610</t>
  </si>
  <si>
    <t>PR 611</t>
  </si>
  <si>
    <r>
      <t xml:space="preserve">S690 QL  ≠ 10
S500 MCD  </t>
    </r>
    <r>
      <rPr>
        <sz val="10"/>
        <rFont val="Calibri"/>
        <family val="2"/>
        <charset val="238"/>
      </rPr>
      <t>≠</t>
    </r>
    <r>
      <rPr>
        <sz val="10"/>
        <rFont val="Arial"/>
        <family val="2"/>
        <charset val="238"/>
      </rPr>
      <t xml:space="preserve"> 8</t>
    </r>
  </si>
  <si>
    <t>WPS 2896</t>
  </si>
  <si>
    <t>S500 MCD  ≠ 8
S500 MCD  ≠ 8</t>
  </si>
  <si>
    <t>WPS 2897</t>
  </si>
  <si>
    <t>PR 612</t>
  </si>
  <si>
    <t>1/2 6I ך I</t>
  </si>
  <si>
    <t>E 470  Ø135 x 8
S355  ≠ 16</t>
  </si>
  <si>
    <t>PR 613</t>
  </si>
  <si>
    <t>WPS 2898</t>
  </si>
  <si>
    <t>Otworowa 16</t>
  </si>
  <si>
    <t>Marcin Grapp DC24</t>
  </si>
  <si>
    <t>PR 614</t>
  </si>
  <si>
    <t>PR 615</t>
  </si>
  <si>
    <t>PR 616</t>
  </si>
  <si>
    <t>PR 617</t>
  </si>
  <si>
    <t>PR 618</t>
  </si>
  <si>
    <t>PR 619</t>
  </si>
  <si>
    <t>PR 620</t>
  </si>
  <si>
    <t>PR 621</t>
  </si>
  <si>
    <t>PR 622</t>
  </si>
  <si>
    <t>PR 623</t>
  </si>
  <si>
    <t>PR 624</t>
  </si>
  <si>
    <t>PR 625</t>
  </si>
  <si>
    <t>Szydłowski Edward DC18</t>
  </si>
  <si>
    <t>8Y / 1/2Y3</t>
  </si>
  <si>
    <t>WPS 2893</t>
  </si>
  <si>
    <t>PR 626</t>
  </si>
  <si>
    <t>PR 627</t>
  </si>
  <si>
    <t>PR 628</t>
  </si>
  <si>
    <t>PR 629</t>
  </si>
  <si>
    <t>PR 630</t>
  </si>
  <si>
    <t>WPS 2878</t>
  </si>
  <si>
    <r>
      <t xml:space="preserve">S690 QL  ≠ 8
S690 QL  </t>
    </r>
    <r>
      <rPr>
        <sz val="10"/>
        <rFont val="Calibri"/>
        <family val="2"/>
        <charset val="238"/>
      </rPr>
      <t>≠</t>
    </r>
    <r>
      <rPr>
        <sz val="10"/>
        <rFont val="Arial"/>
        <family val="2"/>
        <charset val="238"/>
      </rPr>
      <t xml:space="preserve"> 8</t>
    </r>
  </si>
  <si>
    <t>Waldemar Stoba DC21</t>
  </si>
  <si>
    <t>PR 631</t>
  </si>
  <si>
    <t>WPS 2915</t>
  </si>
  <si>
    <r>
      <t xml:space="preserve">S790 QL+QT  </t>
    </r>
    <r>
      <rPr>
        <sz val="10"/>
        <rFont val="Calibri"/>
        <family val="2"/>
        <charset val="238"/>
      </rPr>
      <t>ø</t>
    </r>
    <r>
      <rPr>
        <sz val="10"/>
        <rFont val="Arial"/>
        <family val="2"/>
        <charset val="238"/>
      </rPr>
      <t xml:space="preserve">230x15
S355 J2  </t>
    </r>
    <r>
      <rPr>
        <sz val="10"/>
        <rFont val="Calibri"/>
        <family val="2"/>
        <charset val="238"/>
      </rPr>
      <t>≠</t>
    </r>
    <r>
      <rPr>
        <sz val="10"/>
        <rFont val="Arial"/>
        <family val="2"/>
        <charset val="238"/>
      </rPr>
      <t xml:space="preserve"> 8</t>
    </r>
  </si>
  <si>
    <r>
      <t xml:space="preserve">1.4305  </t>
    </r>
    <r>
      <rPr>
        <sz val="10"/>
        <rFont val="Calibri"/>
        <family val="2"/>
        <charset val="238"/>
      </rPr>
      <t>ø</t>
    </r>
    <r>
      <rPr>
        <sz val="10"/>
        <rFont val="Arial"/>
        <family val="2"/>
        <charset val="238"/>
      </rPr>
      <t xml:space="preserve">10
S355 J2G3  </t>
    </r>
    <r>
      <rPr>
        <sz val="10"/>
        <rFont val="Calibri"/>
        <family val="2"/>
        <charset val="238"/>
      </rPr>
      <t>≠</t>
    </r>
    <r>
      <rPr>
        <sz val="10"/>
        <rFont val="Arial"/>
        <family val="2"/>
        <charset val="238"/>
      </rPr>
      <t xml:space="preserve"> 12</t>
    </r>
  </si>
  <si>
    <t>1/2Y2</t>
  </si>
  <si>
    <t>Poz spawania PB/PC</t>
  </si>
  <si>
    <r>
      <t xml:space="preserve">S355J2  </t>
    </r>
    <r>
      <rPr>
        <sz val="10"/>
        <rFont val="Calibri"/>
        <family val="2"/>
        <charset val="238"/>
      </rPr>
      <t>ø</t>
    </r>
    <r>
      <rPr>
        <sz val="10"/>
        <rFont val="Arial"/>
        <family val="2"/>
        <charset val="238"/>
      </rPr>
      <t xml:space="preserve">38x8
S355 J2G3  </t>
    </r>
    <r>
      <rPr>
        <sz val="10"/>
        <rFont val="Calibri"/>
        <family val="2"/>
        <charset val="238"/>
      </rPr>
      <t>≠</t>
    </r>
    <r>
      <rPr>
        <sz val="10"/>
        <rFont val="Arial"/>
        <family val="2"/>
        <charset val="238"/>
      </rPr>
      <t xml:space="preserve"> 12</t>
    </r>
  </si>
  <si>
    <t>PR 632</t>
  </si>
  <si>
    <t>PR 633</t>
  </si>
  <si>
    <t>PR 634</t>
  </si>
  <si>
    <t>WPS 2932</t>
  </si>
  <si>
    <t>WPS 2933</t>
  </si>
  <si>
    <t xml:space="preserve">NS Próba Robocze 1169929 - Wysłane 22-11-2022 </t>
  </si>
  <si>
    <t xml:space="preserve">NS Próba Robocze 1037670 - Wysłane 22-11-2022 </t>
  </si>
  <si>
    <t xml:space="preserve">ZP 0001511957   </t>
  </si>
  <si>
    <t xml:space="preserve">ZP 0001509720   </t>
  </si>
  <si>
    <t xml:space="preserve">ZP 0001507431  </t>
  </si>
  <si>
    <t>PR 635</t>
  </si>
  <si>
    <t>ZP</t>
  </si>
  <si>
    <r>
      <t xml:space="preserve">S690QL  </t>
    </r>
    <r>
      <rPr>
        <sz val="10"/>
        <rFont val="Calibri"/>
        <family val="2"/>
        <charset val="238"/>
      </rPr>
      <t>≠ 8</t>
    </r>
    <r>
      <rPr>
        <sz val="10"/>
        <rFont val="Arial"/>
        <family val="2"/>
        <charset val="238"/>
      </rPr>
      <t xml:space="preserve">
DCAB 600E  </t>
    </r>
    <r>
      <rPr>
        <sz val="10"/>
        <rFont val="Calibri"/>
        <family val="2"/>
        <charset val="238"/>
      </rPr>
      <t>≠</t>
    </r>
    <r>
      <rPr>
        <sz val="10"/>
        <rFont val="Arial"/>
        <family val="2"/>
        <charset val="238"/>
      </rPr>
      <t xml:space="preserve"> 25</t>
    </r>
  </si>
  <si>
    <t>Materiał dodatkowy: OK AristoRod69</t>
  </si>
  <si>
    <t xml:space="preserve">WPS </t>
  </si>
  <si>
    <t>PR 636</t>
  </si>
  <si>
    <t>1/2Y 6 / a3</t>
  </si>
  <si>
    <r>
      <t xml:space="preserve">S690QL  </t>
    </r>
    <r>
      <rPr>
        <sz val="10"/>
        <rFont val="Calibri"/>
        <family val="2"/>
        <charset val="238"/>
      </rPr>
      <t>≠ 8</t>
    </r>
    <r>
      <rPr>
        <sz val="10"/>
        <rFont val="Arial"/>
        <family val="2"/>
        <charset val="238"/>
      </rPr>
      <t xml:space="preserve">
S690 QL  </t>
    </r>
    <r>
      <rPr>
        <sz val="10"/>
        <rFont val="Calibri"/>
        <family val="2"/>
        <charset val="238"/>
      </rPr>
      <t>≠</t>
    </r>
    <r>
      <rPr>
        <sz val="10"/>
        <rFont val="Arial"/>
        <family val="2"/>
        <charset val="238"/>
      </rPr>
      <t xml:space="preserve"> 70</t>
    </r>
  </si>
  <si>
    <t>PR 637</t>
  </si>
  <si>
    <r>
      <t xml:space="preserve">S690QL  </t>
    </r>
    <r>
      <rPr>
        <sz val="10"/>
        <rFont val="Calibri"/>
        <family val="2"/>
        <charset val="238"/>
      </rPr>
      <t>≠ 8</t>
    </r>
    <r>
      <rPr>
        <sz val="10"/>
        <rFont val="Arial"/>
        <family val="2"/>
        <charset val="238"/>
      </rPr>
      <t xml:space="preserve">
S235JRG2  </t>
    </r>
    <r>
      <rPr>
        <sz val="10"/>
        <rFont val="Calibri"/>
        <family val="2"/>
        <charset val="238"/>
      </rPr>
      <t>≠</t>
    </r>
    <r>
      <rPr>
        <sz val="10"/>
        <rFont val="Arial"/>
        <family val="2"/>
        <charset val="238"/>
      </rPr>
      <t xml:space="preserve"> 10</t>
    </r>
  </si>
  <si>
    <t>PR 638</t>
  </si>
  <si>
    <t>PR 639</t>
  </si>
  <si>
    <t>PR 640</t>
  </si>
  <si>
    <t>PR 641</t>
  </si>
  <si>
    <t>Edward Szydlowski DC18</t>
  </si>
  <si>
    <t>PR 642</t>
  </si>
  <si>
    <t>PR 643</t>
  </si>
  <si>
    <t>PR 644</t>
  </si>
  <si>
    <t>Próba Robocze 1037671 - Wysłane  28.11.2022</t>
  </si>
  <si>
    <t>Próba Robocze 1169934-C - Wysłane  30.11.2022</t>
  </si>
  <si>
    <t>16 otworowa</t>
  </si>
  <si>
    <t>PR 645</t>
  </si>
  <si>
    <t>PR 646</t>
  </si>
  <si>
    <t>PR 647</t>
  </si>
  <si>
    <t>PR 648</t>
  </si>
  <si>
    <t>Ireneusz Dampc DC20</t>
  </si>
  <si>
    <t>WPS 2879</t>
  </si>
  <si>
    <t>ZP 0001514393</t>
  </si>
  <si>
    <r>
      <t xml:space="preserve">E590K2+ QT  d145x15
S355J2  </t>
    </r>
    <r>
      <rPr>
        <sz val="10"/>
        <rFont val="Calibri"/>
        <family val="2"/>
        <charset val="238"/>
      </rPr>
      <t>≠</t>
    </r>
    <r>
      <rPr>
        <sz val="10"/>
        <rFont val="Arial"/>
        <family val="2"/>
        <charset val="238"/>
      </rPr>
      <t xml:space="preserve"> 11</t>
    </r>
  </si>
  <si>
    <t xml:space="preserve">NS Próba Robocze 1170165 - Wysłane 01-12-2022 </t>
  </si>
  <si>
    <t>WPS R84</t>
  </si>
  <si>
    <t>Adam Kwiatkowski DC-23</t>
  </si>
  <si>
    <r>
      <t xml:space="preserve">E460K2+N  </t>
    </r>
    <r>
      <rPr>
        <sz val="10"/>
        <rFont val="Calibri"/>
        <family val="2"/>
        <charset val="238"/>
      </rPr>
      <t>ø</t>
    </r>
    <r>
      <rPr>
        <sz val="10"/>
        <rFont val="Arial"/>
        <family val="2"/>
        <charset val="238"/>
      </rPr>
      <t>184x24,45
DCAB 500D ø184x20</t>
    </r>
  </si>
  <si>
    <t>Norma 15613 / 15085 / DVS 1621</t>
  </si>
  <si>
    <t>PR 649</t>
  </si>
  <si>
    <t>BW 18</t>
  </si>
  <si>
    <t>Materiał dodatkowy: Boehler Diamondspark 700MC</t>
  </si>
  <si>
    <t>spoina + mat odlew + rura</t>
  </si>
  <si>
    <r>
      <t xml:space="preserve">E 470  </t>
    </r>
    <r>
      <rPr>
        <sz val="10"/>
        <rFont val="Calibri"/>
        <family val="2"/>
        <charset val="238"/>
      </rPr>
      <t>Ø</t>
    </r>
    <r>
      <rPr>
        <sz val="9"/>
        <rFont val="Arial"/>
        <family val="2"/>
        <charset val="238"/>
      </rPr>
      <t>135 x 8</t>
    </r>
    <r>
      <rPr>
        <sz val="10"/>
        <rFont val="Arial"/>
        <family val="2"/>
        <charset val="238"/>
      </rPr>
      <t xml:space="preserve">
S355JR d12</t>
    </r>
  </si>
  <si>
    <t>Materiał dodatkowy: Tigrod 12.64</t>
  </si>
  <si>
    <t>pozycja nie ujęta w zleceniu i kosztorysie</t>
  </si>
  <si>
    <t>PR 650</t>
  </si>
  <si>
    <t>PR 594.1</t>
  </si>
  <si>
    <t>PR 594.2</t>
  </si>
  <si>
    <t>PR 595.1</t>
  </si>
  <si>
    <t>PR 595.2</t>
  </si>
  <si>
    <t>Gregorek Pawel D8</t>
  </si>
  <si>
    <t>NS Próba Robocza 1034240 - Wysłane dnia: 01.12.2022</t>
  </si>
  <si>
    <r>
      <t xml:space="preserve">6082 </t>
    </r>
    <r>
      <rPr>
        <sz val="10"/>
        <rFont val="Calibri"/>
        <family val="2"/>
        <charset val="238"/>
      </rPr>
      <t>≠</t>
    </r>
    <r>
      <rPr>
        <sz val="9"/>
        <rFont val="Arial"/>
        <family val="2"/>
        <charset val="238"/>
      </rPr>
      <t xml:space="preserve">6mm     </t>
    </r>
    <r>
      <rPr>
        <sz val="10"/>
        <rFont val="Arial"/>
        <family val="2"/>
        <charset val="238"/>
      </rPr>
      <t>HEAT: 07492101
6082 ≠10mm     HEAT: 70225175</t>
    </r>
  </si>
  <si>
    <r>
      <t xml:space="preserve">6082 </t>
    </r>
    <r>
      <rPr>
        <sz val="10"/>
        <rFont val="Calibri"/>
        <family val="2"/>
        <charset val="238"/>
      </rPr>
      <t>≠</t>
    </r>
    <r>
      <rPr>
        <sz val="9"/>
        <rFont val="Arial"/>
        <family val="2"/>
        <charset val="238"/>
      </rPr>
      <t xml:space="preserve">6mm     </t>
    </r>
    <r>
      <rPr>
        <sz val="10"/>
        <rFont val="Arial"/>
        <family val="2"/>
        <charset val="238"/>
      </rPr>
      <t xml:space="preserve">HEAT: 07492101
5757 ≠15mm     HEAT: </t>
    </r>
  </si>
  <si>
    <t>6082 ≠6mm     HEAT: 07492101
6082 ≠10mm     HEAT: 70225175</t>
  </si>
  <si>
    <r>
      <t>6082 ≠6mm     HEAT: 07492101</t>
    </r>
    <r>
      <rPr>
        <sz val="10"/>
        <rFont val="Arial"/>
        <family val="2"/>
        <charset val="238"/>
      </rPr>
      <t xml:space="preserve">
5757 ≠15mm     HEAT: </t>
    </r>
    <r>
      <rPr>
        <sz val="10"/>
        <rFont val="Arial"/>
        <family val="2"/>
        <charset val="238"/>
      </rPr>
      <t>70235868</t>
    </r>
  </si>
  <si>
    <t>PR 651</t>
  </si>
  <si>
    <t xml:space="preserve">NS Próba Robocze 1167095-C - Wysłane 02-12-2022 </t>
  </si>
  <si>
    <t>WPS 2873</t>
  </si>
  <si>
    <t>PR 652</t>
  </si>
  <si>
    <r>
      <t xml:space="preserve">S690QL  </t>
    </r>
    <r>
      <rPr>
        <sz val="10"/>
        <rFont val="Calibri"/>
        <family val="2"/>
        <charset val="238"/>
      </rPr>
      <t>#49 heat: 313537</t>
    </r>
    <r>
      <rPr>
        <sz val="10"/>
        <rFont val="Arial"/>
        <family val="2"/>
        <charset val="238"/>
      </rPr>
      <t xml:space="preserve">
S690QL  #8</t>
    </r>
  </si>
  <si>
    <t xml:space="preserve">NS Próba Robocze 1173139 - Wysłane 02-12-2022 </t>
  </si>
  <si>
    <t>1/2Y3+a4</t>
  </si>
  <si>
    <t>PR 653</t>
  </si>
  <si>
    <t>PR 654</t>
  </si>
  <si>
    <r>
      <t xml:space="preserve">DCAB600D  </t>
    </r>
    <r>
      <rPr>
        <sz val="10"/>
        <rFont val="Calibri"/>
        <family val="2"/>
        <charset val="238"/>
      </rPr>
      <t xml:space="preserve">#32 </t>
    </r>
    <r>
      <rPr>
        <sz val="10"/>
        <rFont val="Arial"/>
        <family val="2"/>
        <charset val="238"/>
      </rPr>
      <t xml:space="preserve">
S355J2+N  Ø16</t>
    </r>
  </si>
  <si>
    <t>Janusz Browarczyk D37</t>
  </si>
  <si>
    <t>WPS 2880</t>
  </si>
  <si>
    <t xml:space="preserve">NS Próba Robocze 1108878-C- Wysłane 02-12-2022 </t>
  </si>
  <si>
    <t>PR 655</t>
  </si>
  <si>
    <t>PR 656</t>
  </si>
  <si>
    <t>PR 657</t>
  </si>
  <si>
    <t>PR 658</t>
  </si>
  <si>
    <t>Ovako 280   Ø58
Weldox 700E  #8</t>
  </si>
  <si>
    <t>Materiał dodatkowy: X70-IG(Bohler)</t>
  </si>
  <si>
    <t>1/2V6</t>
  </si>
  <si>
    <t>Weldox 700E   #8
Weldox 700E  #6</t>
  </si>
  <si>
    <t>Weldox 960E   #12
Weldox 700E  #6</t>
  </si>
  <si>
    <t>PR 659</t>
  </si>
  <si>
    <t>PR 660</t>
  </si>
  <si>
    <t>WPS 129-DC</t>
  </si>
  <si>
    <t>WPS 130-DC</t>
  </si>
  <si>
    <t>1/2V8+a2,5</t>
  </si>
  <si>
    <t>Weldox 960E   #12
Weldox 700E  #8</t>
  </si>
  <si>
    <t>WPS 131-DC</t>
  </si>
  <si>
    <t>Weldox 960E   #12
Weldox 960E   #4</t>
  </si>
  <si>
    <t>WPS 137-DC</t>
  </si>
  <si>
    <t>SUMA:</t>
  </si>
  <si>
    <t>Ovako 280   Ø58
Weldox 960E  #8</t>
  </si>
  <si>
    <t>1/2V6 + 1/2Y4</t>
  </si>
  <si>
    <t>WPS 130-DC + 135-DC</t>
  </si>
  <si>
    <t>NS Próba Robocze 1170000 - Wysłane 22-11-2022  (WPQR)</t>
  </si>
  <si>
    <t>180/SLV/DPL</t>
  </si>
  <si>
    <t>WPQR 180</t>
  </si>
  <si>
    <t>S790QL</t>
  </si>
  <si>
    <t>3-30</t>
  </si>
  <si>
    <t>wstawić zdjęcia makr, twardości i linie badania, uzupełnić numery protokołó</t>
  </si>
  <si>
    <t>WPQR do wystawienia</t>
  </si>
  <si>
    <t>WPS 2920</t>
  </si>
  <si>
    <t>wstawić zdjęcia makr, twardości i linie badania, uzupełnić numery protokołów. Numery wytopów</t>
  </si>
  <si>
    <t>181/SLV/DPL</t>
  </si>
  <si>
    <t>WPQR 181 - wstawić numery raportów</t>
  </si>
  <si>
    <t xml:space="preserve">P </t>
  </si>
  <si>
    <t>1/2 Y 5</t>
  </si>
  <si>
    <t>3-80</t>
  </si>
  <si>
    <t>s3-10</t>
  </si>
  <si>
    <r>
      <t>34CrNiMo6 QT</t>
    </r>
    <r>
      <rPr>
        <sz val="10"/>
        <rFont val="Calibri"/>
        <family val="2"/>
        <charset val="238"/>
      </rPr>
      <t>≠</t>
    </r>
    <r>
      <rPr>
        <sz val="9"/>
        <rFont val="Arial"/>
        <family val="2"/>
        <charset val="238"/>
      </rPr>
      <t xml:space="preserve"> 8</t>
    </r>
    <r>
      <rPr>
        <sz val="10"/>
        <rFont val="Arial"/>
        <family val="2"/>
        <charset val="238"/>
      </rPr>
      <t xml:space="preserve">
S690 QL  </t>
    </r>
    <r>
      <rPr>
        <sz val="10"/>
        <rFont val="Calibri"/>
        <family val="2"/>
        <charset val="238"/>
      </rPr>
      <t>≠</t>
    </r>
    <r>
      <rPr>
        <sz val="10"/>
        <rFont val="Arial"/>
        <family val="2"/>
        <charset val="238"/>
      </rPr>
      <t xml:space="preserve"> 10</t>
    </r>
  </si>
  <si>
    <t>uzupełnić twardoci i wytopy</t>
  </si>
  <si>
    <t>do poprawy jedno makro</t>
  </si>
  <si>
    <t>182/SLV/DPL</t>
  </si>
  <si>
    <t>1/2 Y 6</t>
  </si>
  <si>
    <t>&gt;72</t>
  </si>
  <si>
    <t>3-30 20-82</t>
  </si>
  <si>
    <t>+</t>
  </si>
  <si>
    <t>pachwina - brak przetopu</t>
  </si>
  <si>
    <t>brak wymaganego wtopienia, dwa makra OK</t>
  </si>
  <si>
    <t>pęknięcie na wtopieniu</t>
  </si>
  <si>
    <t>FV/425/2022</t>
  </si>
  <si>
    <t xml:space="preserve">NS Próba Robocze 1169929 - Powt. Wysłane 19-12-2022 </t>
  </si>
  <si>
    <t>Cezary Pryczkowski D1</t>
  </si>
  <si>
    <t>B18 ss mb</t>
  </si>
  <si>
    <t>9,5 - 36</t>
  </si>
  <si>
    <t>D184</t>
  </si>
  <si>
    <t>≥ Ø92</t>
  </si>
  <si>
    <t>1,2</t>
  </si>
  <si>
    <t>2022-12-19</t>
  </si>
  <si>
    <t>1</t>
  </si>
  <si>
    <t>Diamondspark 700 MC (Bohler)</t>
  </si>
  <si>
    <t>FV/423/2022</t>
  </si>
  <si>
    <t>FV/242/2022</t>
  </si>
  <si>
    <t>WPS 2953</t>
  </si>
  <si>
    <t>1/2Y15</t>
  </si>
  <si>
    <r>
      <t xml:space="preserve">S355J2G3  </t>
    </r>
    <r>
      <rPr>
        <sz val="10"/>
        <rFont val="Calibri"/>
        <family val="2"/>
        <charset val="238"/>
      </rPr>
      <t xml:space="preserve">#30 </t>
    </r>
    <r>
      <rPr>
        <sz val="10"/>
        <rFont val="Arial"/>
        <family val="2"/>
        <charset val="238"/>
      </rPr>
      <t xml:space="preserve">
E460K2 +N  Ø145x15,5</t>
    </r>
  </si>
  <si>
    <t>PR 661</t>
  </si>
  <si>
    <t>PR 662</t>
  </si>
  <si>
    <t xml:space="preserve">NS Próba Robocze 1183617-C - Wysłane 20-12-2022 </t>
  </si>
  <si>
    <t>TENSLAB</t>
  </si>
  <si>
    <t>184/SLV/DPL</t>
  </si>
  <si>
    <t>183R/SLV/DPL</t>
  </si>
  <si>
    <t>3,0 - 16</t>
  </si>
  <si>
    <t>ESAB OK Tigrod 12.64</t>
  </si>
  <si>
    <t>2022-12-27</t>
  </si>
  <si>
    <t>1169929-C</t>
  </si>
  <si>
    <t>E590K2QT</t>
  </si>
  <si>
    <t>V7 (3 - 14)</t>
  </si>
  <si>
    <t>D244</t>
  </si>
  <si>
    <t>≥ Ø122</t>
  </si>
  <si>
    <t>V7: 3,0 - 14,0</t>
  </si>
  <si>
    <t>2022-12-28</t>
  </si>
  <si>
    <t>185R/SLV/DPL</t>
  </si>
  <si>
    <t>IK/14/2002/4</t>
  </si>
  <si>
    <t>IK/14/2002/5</t>
  </si>
  <si>
    <t>IK/14/2002/6</t>
  </si>
  <si>
    <t>3,0 - 12,1</t>
  </si>
  <si>
    <t>IK/01/02/6</t>
  </si>
  <si>
    <t>DIN 6700-3</t>
  </si>
  <si>
    <t>SS2334</t>
  </si>
  <si>
    <t>25CrMo5</t>
  </si>
  <si>
    <t>8.2</t>
  </si>
  <si>
    <t>5.2</t>
  </si>
  <si>
    <t>SS2333: 8
SS2225: 21</t>
  </si>
  <si>
    <t>3,0 - 40,1</t>
  </si>
  <si>
    <t>D26</t>
  </si>
  <si>
    <t>2002.02.11</t>
  </si>
  <si>
    <t>IK/01/02/7</t>
  </si>
  <si>
    <t>Ø63,6</t>
  </si>
  <si>
    <t>31,5 - 128</t>
  </si>
  <si>
    <t>IK/01/02/8</t>
  </si>
  <si>
    <t>Ø96</t>
  </si>
  <si>
    <t>47,5 - 191</t>
  </si>
  <si>
    <t>IK/01/02/9</t>
  </si>
  <si>
    <t>7 - 7</t>
  </si>
  <si>
    <t>3,0 - 14,1</t>
  </si>
  <si>
    <t>17,5 - 71</t>
  </si>
  <si>
    <t>IK/01/02/10</t>
  </si>
  <si>
    <t>5,1</t>
  </si>
  <si>
    <t>3,0 - 10,1</t>
  </si>
  <si>
    <t>OK Autrod 13.30</t>
  </si>
  <si>
    <t>2001.11.16</t>
  </si>
  <si>
    <t xml:space="preserve">1170165-C </t>
  </si>
  <si>
    <t xml:space="preserve">NS Próba Robocze 1174128-C - Wysłane 29-12-2022 </t>
  </si>
  <si>
    <t>PR 663</t>
  </si>
  <si>
    <t>PR 664</t>
  </si>
  <si>
    <t>PR 665</t>
  </si>
  <si>
    <r>
      <t xml:space="preserve">Materiał dodatkowy: ESAB OK 67.70 </t>
    </r>
    <r>
      <rPr>
        <sz val="10"/>
        <rFont val="Calibri"/>
        <family val="2"/>
        <charset val="238"/>
      </rPr>
      <t>Ø</t>
    </r>
    <r>
      <rPr>
        <sz val="10"/>
        <rFont val="Arial"/>
        <family val="2"/>
        <charset val="238"/>
      </rPr>
      <t>3,2</t>
    </r>
  </si>
  <si>
    <r>
      <t xml:space="preserve">1.4301 </t>
    </r>
    <r>
      <rPr>
        <sz val="10"/>
        <rFont val="Calibri"/>
        <family val="2"/>
        <charset val="238"/>
      </rPr>
      <t>Ø</t>
    </r>
    <r>
      <rPr>
        <sz val="8.5"/>
        <rFont val="Arial"/>
        <family val="2"/>
        <charset val="238"/>
      </rPr>
      <t>25x7,5</t>
    </r>
    <r>
      <rPr>
        <sz val="10"/>
        <rFont val="Arial"/>
        <family val="2"/>
        <charset val="238"/>
      </rPr>
      <t xml:space="preserve">
G18NiMoCr3-6 + QT #20 heat: 19331,2</t>
    </r>
  </si>
  <si>
    <t>S355J2G3  #40 heat: 261516-2
G18NiMoCr3-6 + QT #20 heat: 19331,2</t>
  </si>
  <si>
    <r>
      <t xml:space="preserve">S355J2G3  </t>
    </r>
    <r>
      <rPr>
        <sz val="10"/>
        <rFont val="Calibri"/>
        <family val="2"/>
        <charset val="238"/>
      </rPr>
      <t>#40 heat: 261516-2</t>
    </r>
    <r>
      <rPr>
        <sz val="10"/>
        <rFont val="Arial"/>
        <family val="2"/>
        <charset val="238"/>
      </rPr>
      <t xml:space="preserve">
G18NiMoCr3-6 + QT #20 heat: 19331,2</t>
    </r>
  </si>
  <si>
    <t>WPS 2899</t>
  </si>
  <si>
    <t>makro ok 30.12.2022</t>
  </si>
  <si>
    <t xml:space="preserve">NS Próba Robocze 13-54240 - Wysłane …...... </t>
  </si>
  <si>
    <t xml:space="preserve">S355J2G3  #25 heat: 
C45E d14 heat: </t>
  </si>
  <si>
    <t xml:space="preserve">NS Próba Robocze 1045876 - Wysłane 22-11-2022 </t>
  </si>
  <si>
    <t>SS233</t>
  </si>
  <si>
    <t>do powtórki</t>
  </si>
  <si>
    <t>186/SLV/DPL</t>
  </si>
  <si>
    <t>190/SLV/DPL</t>
  </si>
  <si>
    <t>10</t>
  </si>
  <si>
    <t>2023.01.04</t>
  </si>
  <si>
    <t>3,0-16,0 35-140</t>
  </si>
  <si>
    <t>2023-01-03</t>
  </si>
  <si>
    <t>187/SLV/DPL</t>
  </si>
  <si>
    <t>188/SLV/DPL</t>
  </si>
  <si>
    <t>189/SLV/DPL</t>
  </si>
  <si>
    <t>138</t>
  </si>
  <si>
    <t>G18NiMoCr3-6</t>
  </si>
  <si>
    <t>1.4301</t>
  </si>
  <si>
    <t>3 - 40 / ≥ 5</t>
  </si>
  <si>
    <t>3 - 20 (3 - 40 / ≥ 5)</t>
  </si>
  <si>
    <t>3 - 20</t>
  </si>
  <si>
    <t>3,2</t>
  </si>
  <si>
    <t>2023-01-04</t>
  </si>
  <si>
    <t>192/SLV/DPL</t>
  </si>
  <si>
    <t>Y8+1/2 3</t>
  </si>
  <si>
    <t>3-20</t>
  </si>
  <si>
    <t>≥ Ø12</t>
  </si>
  <si>
    <t>193/SLV/DPL</t>
  </si>
  <si>
    <t>12,5-50</t>
  </si>
  <si>
    <t>D135</t>
  </si>
  <si>
    <t>≥ Ø67,5</t>
  </si>
  <si>
    <t>1.4305</t>
  </si>
  <si>
    <t>191/SLV/DPL</t>
  </si>
  <si>
    <t>8 -12</t>
  </si>
  <si>
    <t>t1 (3 - 16) t2 (3-24)</t>
  </si>
  <si>
    <t>D38</t>
  </si>
  <si>
    <t>≥ Ø19</t>
  </si>
  <si>
    <t>DCAB 600D ø115/ø100
DCAB 600E ø115</t>
  </si>
  <si>
    <t>Do poprawy!!!</t>
  </si>
  <si>
    <t>Do powtórki</t>
  </si>
  <si>
    <t>WPS 2862</t>
  </si>
  <si>
    <t>id</t>
  </si>
  <si>
    <t>3</t>
  </si>
  <si>
    <t>4</t>
  </si>
  <si>
    <t>5</t>
  </si>
  <si>
    <t>7</t>
  </si>
  <si>
    <t>8</t>
  </si>
  <si>
    <t>9</t>
  </si>
  <si>
    <t>14</t>
  </si>
  <si>
    <t>15</t>
  </si>
  <si>
    <t>16</t>
  </si>
  <si>
    <t>17</t>
  </si>
  <si>
    <t>18</t>
  </si>
  <si>
    <t>19</t>
  </si>
  <si>
    <t>11</t>
  </si>
  <si>
    <t>12</t>
  </si>
  <si>
    <t>13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</si>
  <si>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</si>
  <si>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</si>
  <si>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</si>
  <si>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</si>
  <si>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</si>
  <si>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</si>
  <si>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</si>
  <si>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</si>
  <si>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</si>
  <si>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</si>
  <si>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</si>
  <si>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</si>
  <si>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</si>
  <si>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</si>
  <si>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</si>
  <si>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</si>
  <si>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</si>
  <si>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</si>
  <si>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</si>
  <si>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</si>
  <si>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</si>
  <si>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</si>
  <si>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</si>
  <si>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</si>
  <si>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</si>
  <si>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</si>
  <si>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</si>
  <si>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</si>
  <si>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</si>
  <si>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</si>
  <si>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</si>
  <si>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</si>
  <si>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</si>
  <si>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</si>
  <si>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</si>
  <si>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</si>
  <si>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</si>
  <si>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</si>
  <si>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</si>
  <si>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</si>
  <si>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</si>
  <si>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</si>
  <si>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</si>
  <si>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</si>
  <si>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</si>
  <si>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</si>
  <si>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</si>
  <si>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</si>
  <si>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</si>
  <si>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</si>
  <si>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</si>
  <si>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</si>
  <si>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</si>
  <si>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</si>
  <si>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</si>
  <si>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</si>
  <si>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</si>
  <si>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</si>
  <si>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</si>
  <si>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</si>
  <si>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</si>
  <si>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</si>
  <si>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</si>
  <si>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</si>
  <si>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</si>
  <si>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</si>
  <si>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</si>
  <si>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</si>
  <si>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</si>
  <si>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</si>
  <si>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</si>
  <si>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</si>
  <si>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</si>
  <si>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</si>
  <si>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</si>
  <si>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</si>
  <si>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</si>
  <si>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</si>
  <si>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</si>
  <si>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</si>
  <si>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</si>
  <si>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</si>
  <si>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</si>
  <si>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</si>
  <si>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</si>
  <si>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</si>
  <si>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</si>
  <si>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</si>
  <si>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</si>
  <si>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</si>
  <si>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</si>
  <si>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</si>
  <si>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</si>
  <si>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</si>
  <si>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</si>
  <si>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</si>
  <si>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</si>
  <si>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</si>
  <si>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</si>
  <si>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</si>
  <si>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</si>
  <si>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</si>
  <si>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</si>
  <si>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</si>
  <si>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</si>
  <si>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</si>
  <si>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</si>
  <si>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</si>
  <si>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</si>
  <si>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</si>
  <si>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</si>
  <si>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</si>
  <si>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</si>
  <si>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136</t>
  </si>
  <si>
    <t>137</t>
  </si>
  <si>
    <t>139</t>
  </si>
  <si>
    <t>140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</si>
  <si>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</si>
  <si>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</si>
  <si>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</si>
  <si>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</si>
  <si>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</si>
  <si>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</si>
  <si>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</si>
  <si>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</si>
  <si>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</si>
  <si>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</si>
  <si>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</si>
  <si>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</si>
  <si>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</si>
  <si>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</si>
  <si>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</si>
  <si>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</si>
  <si>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</si>
  <si>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</si>
  <si>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</si>
  <si>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</si>
  <si>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</si>
  <si>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</si>
  <si>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</si>
  <si>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</si>
  <si>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</si>
  <si>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</si>
  <si>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</si>
  <si>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</si>
  <si>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</si>
  <si>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</si>
  <si>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</si>
  <si>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</si>
  <si>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</si>
  <si>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</si>
  <si>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</si>
  <si>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</si>
  <si>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</si>
  <si>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</si>
  <si>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</si>
  <si>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</si>
  <si>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</si>
  <si>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</si>
  <si>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</si>
  <si>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</si>
  <si>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</si>
  <si>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</si>
  <si>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</si>
  <si>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</si>
  <si>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</si>
  <si>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</si>
  <si>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</si>
  <si>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</si>
  <si>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</si>
  <si>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</si>
  <si>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</si>
  <si>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</si>
  <si>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</si>
  <si>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</si>
  <si>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</si>
  <si>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</si>
  <si>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</si>
  <si>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</si>
  <si>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</si>
  <si>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</si>
  <si>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</si>
  <si>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</si>
  <si>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</si>
  <si>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</si>
  <si>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</si>
  <si>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</si>
  <si>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</si>
  <si>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</si>
  <si>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</si>
  <si>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</si>
  <si>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</si>
  <si>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</si>
  <si>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</si>
  <si>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</si>
  <si>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</si>
  <si>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</si>
  <si>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</si>
  <si>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</si>
  <si>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</si>
  <si>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</si>
  <si>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</si>
  <si>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</si>
  <si>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</si>
  <si>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</si>
  <si>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</si>
  <si>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</si>
  <si>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</si>
  <si>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</si>
  <si>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</si>
  <si>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</si>
  <si>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</si>
  <si>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</si>
  <si>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</si>
  <si>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</si>
  <si>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</si>
  <si>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</si>
  <si>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</si>
  <si>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</si>
  <si>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</si>
  <si>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</si>
  <si>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</si>
  <si>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</si>
  <si>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</si>
  <si>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</si>
  <si>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</si>
  <si>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</si>
  <si>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</si>
  <si>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</si>
  <si>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</si>
  <si>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</si>
  <si>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</si>
  <si>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</si>
  <si>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</si>
  <si>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</si>
  <si>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</si>
  <si>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</si>
  <si>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temp_udarnosci</t>
  </si>
  <si>
    <t>wpqrnum</t>
  </si>
  <si>
    <t>trzecia_strona</t>
  </si>
  <si>
    <t>podstawa_normatywna</t>
  </si>
  <si>
    <t>metoda_spawania</t>
  </si>
  <si>
    <t>gatunek_mat1</t>
  </si>
  <si>
    <t>gatunek_mat2</t>
  </si>
  <si>
    <t>grupa_materialowa1</t>
  </si>
  <si>
    <t>grupa_materialowa2</t>
  </si>
  <si>
    <t>blacha_rura</t>
  </si>
  <si>
    <t>spoina</t>
  </si>
  <si>
    <t>grubosc_probki</t>
  </si>
  <si>
    <t>zakres_kwalifikacji</t>
  </si>
  <si>
    <t>srednica_prob</t>
  </si>
  <si>
    <t>zakres_kwalifikacji2</t>
  </si>
  <si>
    <t>pozycja_spawania</t>
  </si>
  <si>
    <t>szczegoly</t>
  </si>
  <si>
    <t>ceq</t>
  </si>
  <si>
    <t>re</t>
  </si>
  <si>
    <t>rm</t>
  </si>
  <si>
    <t>podgrzewanie_miedzysciegowe</t>
  </si>
  <si>
    <t>nazwa_spoiwa</t>
  </si>
  <si>
    <t>srednica_spoiwa</t>
  </si>
  <si>
    <t>rodzaj_gazu</t>
  </si>
  <si>
    <t>pwht</t>
  </si>
  <si>
    <t>data_wydania</t>
  </si>
  <si>
    <t>uwagi_1</t>
  </si>
  <si>
    <t>uwagi_2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</si>
</sst>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zł&quot;_-;\-* #,##0.00\ &quot;zł&quot;_-;_-* &quot;-&quot;??\ &quot;zł&quot;_-;_-@_-"/>
    <numFmt numFmtId="164" formatCode="yyyy/mm/dd;@"/>
    <numFmt numFmtId="165" formatCode="_-* #,##0.00\ [$zł-415]_-;\-* #,##0.00\ [$zł-415]_-;_-* &quot;-&quot;??\ [$zł-415]_-;_-@_-"/>
    <numFmt numFmtId="166" formatCode="0.0"/>
    <numFmt numFmtId="167" formatCode="#,##0.0\ _z_ł"/>
    <numFmt numFmtId="168" formatCode="yyyy\-mm\-dd;@"/>
  </numFmts>
  <fonts count="49" x14ac:knownFonts="1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sz val="10"/>
      <name val="Calibri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Arial"/>
      <family val="2"/>
      <charset val="238"/>
    </font>
    <font>
      <sz val="10"/>
      <color rgb="FF7030A0"/>
      <name val="Tahoma"/>
      <family val="2"/>
      <charset val="238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i/>
      <sz val="10"/>
      <name val="Tahoma"/>
      <family val="2"/>
      <charset val="238"/>
    </font>
    <font>
      <i/>
      <sz val="8"/>
      <name val="Tahoma"/>
      <family val="2"/>
      <charset val="238"/>
    </font>
    <font>
      <sz val="9"/>
      <name val="Tahoma"/>
      <family val="2"/>
      <charset val="238"/>
    </font>
    <font>
      <sz val="11"/>
      <name val="Tahoma"/>
      <family val="2"/>
      <charset val="238"/>
    </font>
    <font>
      <b/>
      <sz val="11"/>
      <name val="Tahoma"/>
      <family val="2"/>
      <charset val="238"/>
    </font>
    <font>
      <sz val="10"/>
      <color theme="7" tint="-0.249977111117893"/>
      <name val="Tahoma"/>
      <family val="2"/>
      <charset val="238"/>
    </font>
    <font>
      <sz val="10"/>
      <color theme="3"/>
      <name val="Tahoma"/>
      <family val="2"/>
      <charset val="238"/>
    </font>
    <font>
      <u/>
      <sz val="10"/>
      <color theme="10"/>
      <name val="Tahoma"/>
      <family val="2"/>
      <charset val="238"/>
    </font>
    <font>
      <u/>
      <sz val="10"/>
      <color rgb="FF002060"/>
      <name val="Tahoma"/>
      <family val="2"/>
      <charset val="238"/>
    </font>
    <font>
      <u/>
      <sz val="10"/>
      <color theme="3" tint="-0.499984740745262"/>
      <name val="Tahoma"/>
      <family val="2"/>
      <charset val="238"/>
    </font>
    <font>
      <u/>
      <sz val="10"/>
      <color theme="3" tint="-0.249977111117893"/>
      <name val="Tahoma"/>
      <family val="2"/>
      <charset val="238"/>
    </font>
    <font>
      <sz val="10"/>
      <name val="Ubuntu"/>
      <family val="2"/>
      <charset val="238"/>
    </font>
    <font>
      <b/>
      <sz val="10"/>
      <color rgb="FFFF0000"/>
      <name val="Tahoma"/>
      <family val="2"/>
      <charset val="238"/>
    </font>
    <font>
      <b/>
      <sz val="20"/>
      <color rgb="FFFF0000"/>
      <name val="Arial"/>
      <family val="2"/>
      <charset val="238"/>
    </font>
    <font>
      <sz val="10"/>
      <name val="Arial"/>
      <family val="2"/>
    </font>
    <font>
      <sz val="8"/>
      <name val="Arial"/>
      <family val="2"/>
    </font>
    <font>
      <b/>
      <u val="singleAccounting"/>
      <sz val="16"/>
      <name val="Arial"/>
      <family val="2"/>
      <charset val="238"/>
    </font>
    <font>
      <sz val="8"/>
      <name val="Arial"/>
      <family val="2"/>
      <charset val="238"/>
    </font>
    <font>
      <sz val="8.5"/>
      <name val="Arial"/>
      <family val="2"/>
      <charset val="238"/>
    </font>
    <font>
      <sz val="10"/>
      <name val="Tahoma"/>
      <family val="2"/>
    </font>
    <font>
      <sz val="11"/>
      <name val="Calibri"/>
      <family val="2"/>
      <charset val="238"/>
    </font>
    <font>
      <sz val="8.5"/>
      <name val="Tahoma"/>
      <family val="2"/>
    </font>
    <font>
      <i/>
      <sz val="10"/>
      <name val="Arial"/>
      <family val="2"/>
      <charset val="238"/>
    </font>
    <font>
      <sz val="8.5"/>
      <name val="Tahoma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rgb="FF9C5700"/>
      <name val="Calibri"/>
      <family val="2"/>
      <charset val="238"/>
      <scheme val="minor"/>
    </font>
    <font>
      <i/>
      <sz val="9"/>
      <name val="Arial"/>
      <family val="2"/>
      <charset val="238"/>
    </font>
    <font>
      <sz val="30"/>
      <color rgb="FFFF0000"/>
      <name val="Arial"/>
      <family val="2"/>
      <charset val="238"/>
    </font>
    <font>
      <sz val="30"/>
      <color rgb="FF00B050"/>
      <name val="Calibri"/>
      <family val="2"/>
      <charset val="238"/>
    </font>
    <font>
      <sz val="30"/>
      <color rgb="FF00B050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sz val="9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0" tint="-0.14999847407452621"/>
      <name val="Arial"/>
      <family val="2"/>
      <charset val="238"/>
    </font>
    <font>
      <sz val="8"/>
      <name val="Arial"/>
      <family val="2"/>
      <charset val="238"/>
    </font>
    <font>
      <b/>
      <sz val="24"/>
      <name val="Arial"/>
      <family val="2"/>
      <charset val="238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165" fontId="0" fillId="0" borderId="0"/>
    <xf numFmtId="165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165" fontId="8" fillId="0" borderId="0"/>
    <xf numFmtId="44" fontId="3" fillId="0" borderId="0" applyFont="0" applyFill="0" applyBorder="0" applyAlignment="0" applyProtection="0"/>
    <xf numFmtId="0" fontId="38" fillId="15" borderId="0" applyNumberFormat="0" applyBorder="0" applyAlignment="0" applyProtection="0"/>
    <xf numFmtId="0" fontId="43" fillId="16" borderId="0" applyNumberFormat="0" applyBorder="0" applyAlignment="0" applyProtection="0"/>
  </cellStyleXfs>
  <cellXfs count="398">
    <xf numFmtId="165" fontId="0" fillId="0" borderId="0" xfId="0"/>
    <xf numFmtId="0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  <protection locked="0"/>
    </xf>
    <xf numFmtId="164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0" xfId="0" applyNumberFormat="1" applyFont="1" applyFill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 applyProtection="1">
      <alignment horizontal="center" vertical="center"/>
      <protection locked="0"/>
    </xf>
    <xf numFmtId="2" fontId="10" fillId="2" borderId="1" xfId="0" applyNumberFormat="1" applyFont="1" applyFill="1" applyBorder="1" applyAlignment="1" applyProtection="1">
      <alignment horizontal="center" vertical="center"/>
      <protection locked="0"/>
    </xf>
    <xf numFmtId="49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applyNumberFormat="1" applyFont="1" applyFill="1" applyBorder="1" applyAlignment="1" applyProtection="1">
      <alignment horizontal="left" vertical="center"/>
      <protection locked="0"/>
    </xf>
    <xf numFmtId="0" fontId="19" fillId="2" borderId="1" xfId="1" applyNumberFormat="1" applyFont="1" applyFill="1" applyBorder="1" applyAlignment="1" applyProtection="1">
      <alignment horizontal="center" vertical="center"/>
      <protection locked="0"/>
    </xf>
    <xf numFmtId="0" fontId="18" fillId="2" borderId="1" xfId="1" applyNumberFormat="1" applyFont="1" applyFill="1" applyBorder="1" applyAlignment="1" applyProtection="1">
      <alignment horizontal="center" vertical="center"/>
      <protection locked="0"/>
    </xf>
    <xf numFmtId="0" fontId="4" fillId="2" borderId="1" xfId="1" applyNumberFormat="1" applyFill="1" applyBorder="1" applyAlignment="1" applyProtection="1">
      <alignment horizontal="center" vertical="center"/>
      <protection locked="0"/>
    </xf>
    <xf numFmtId="49" fontId="10" fillId="2" borderId="1" xfId="0" applyNumberFormat="1" applyFont="1" applyFill="1" applyBorder="1" applyAlignment="1" applyProtection="1">
      <alignment horizontal="left" vertical="center"/>
      <protection locked="0"/>
    </xf>
    <xf numFmtId="0" fontId="10" fillId="2" borderId="1" xfId="0" applyNumberFormat="1" applyFont="1" applyFill="1" applyBorder="1" applyAlignment="1" applyProtection="1">
      <alignment horizontal="center" vertical="top"/>
      <protection locked="0"/>
    </xf>
    <xf numFmtId="0" fontId="10" fillId="2" borderId="1" xfId="3" applyNumberFormat="1" applyFont="1" applyFill="1" applyBorder="1" applyAlignment="1" applyProtection="1">
      <alignment horizontal="center" vertical="center"/>
      <protection locked="0"/>
    </xf>
    <xf numFmtId="2" fontId="10" fillId="2" borderId="1" xfId="3" applyNumberFormat="1" applyFont="1" applyFill="1" applyBorder="1" applyAlignment="1" applyProtection="1">
      <alignment horizontal="center" vertical="center"/>
      <protection locked="0"/>
    </xf>
    <xf numFmtId="164" fontId="10" fillId="2" borderId="1" xfId="3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1" xfId="0" quotePrefix="1" applyNumberFormat="1" applyFont="1" applyFill="1" applyBorder="1" applyAlignment="1" applyProtection="1">
      <alignment horizontal="center" vertical="center"/>
      <protection locked="0"/>
    </xf>
    <xf numFmtId="0" fontId="20" fillId="2" borderId="1" xfId="1" applyNumberFormat="1" applyFont="1" applyFill="1" applyBorder="1" applyAlignment="1" applyProtection="1">
      <alignment horizontal="center" vertical="center"/>
      <protection locked="0"/>
    </xf>
    <xf numFmtId="0" fontId="21" fillId="2" borderId="1" xfId="1" applyNumberFormat="1" applyFont="1" applyFill="1" applyBorder="1" applyAlignment="1" applyProtection="1">
      <alignment horizontal="center" vertical="center"/>
      <protection locked="0"/>
    </xf>
    <xf numFmtId="0" fontId="22" fillId="2" borderId="1" xfId="1" applyNumberFormat="1" applyFont="1" applyFill="1" applyBorder="1" applyAlignment="1" applyProtection="1">
      <alignment horizontal="center" vertical="center"/>
      <protection locked="0"/>
    </xf>
    <xf numFmtId="0" fontId="4" fillId="2" borderId="1" xfId="1" applyNumberFormat="1" applyFill="1" applyBorder="1" applyAlignment="1" applyProtection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5" fontId="4" fillId="2" borderId="1" xfId="1" applyFill="1" applyBorder="1" applyAlignment="1" applyProtection="1">
      <alignment horizontal="center"/>
    </xf>
    <xf numFmtId="165" fontId="4" fillId="2" borderId="0" xfId="1" applyFill="1" applyAlignment="1" applyProtection="1">
      <alignment horizontal="center"/>
    </xf>
    <xf numFmtId="165" fontId="4" fillId="2" borderId="1" xfId="1" applyFill="1" applyBorder="1" applyAlignment="1" applyProtection="1">
      <alignment horizontal="center" vertical="center"/>
    </xf>
    <xf numFmtId="0" fontId="4" fillId="2" borderId="2" xfId="1" applyNumberFormat="1" applyFill="1" applyBorder="1" applyAlignment="1" applyProtection="1">
      <alignment horizontal="center" vertical="center"/>
    </xf>
    <xf numFmtId="0" fontId="10" fillId="2" borderId="2" xfId="0" applyNumberFormat="1" applyFont="1" applyFill="1" applyBorder="1" applyAlignment="1">
      <alignment horizontal="center" vertical="center"/>
    </xf>
    <xf numFmtId="0" fontId="10" fillId="2" borderId="2" xfId="0" applyNumberFormat="1" applyFont="1" applyFill="1" applyBorder="1" applyAlignment="1" applyProtection="1">
      <alignment horizontal="center" vertical="center"/>
      <protection locked="0"/>
    </xf>
    <xf numFmtId="0" fontId="10" fillId="2" borderId="3" xfId="0" applyNumberFormat="1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/>
    </xf>
    <xf numFmtId="0" fontId="10" fillId="2" borderId="2" xfId="0" applyNumberFormat="1" applyFont="1" applyFill="1" applyBorder="1" applyAlignment="1" applyProtection="1">
      <alignment horizontal="center" vertical="center" wrapText="1"/>
      <protection locked="0"/>
    </xf>
    <xf numFmtId="164" fontId="10" fillId="2" borderId="2" xfId="0" applyNumberFormat="1" applyFont="1" applyFill="1" applyBorder="1" applyAlignment="1">
      <alignment horizontal="center" vertical="center"/>
    </xf>
    <xf numFmtId="0" fontId="24" fillId="2" borderId="1" xfId="0" applyNumberFormat="1" applyFont="1" applyFill="1" applyBorder="1" applyAlignment="1">
      <alignment horizontal="center" vertical="center"/>
    </xf>
    <xf numFmtId="0" fontId="10" fillId="2" borderId="5" xfId="0" applyNumberFormat="1" applyFont="1" applyFill="1" applyBorder="1" applyAlignment="1">
      <alignment horizontal="center" vertical="center"/>
    </xf>
    <xf numFmtId="165" fontId="4" fillId="2" borderId="5" xfId="1" applyFill="1" applyBorder="1" applyAlignment="1" applyProtection="1">
      <alignment horizontal="center"/>
    </xf>
    <xf numFmtId="0" fontId="4" fillId="2" borderId="5" xfId="1" applyNumberFormat="1" applyFill="1" applyBorder="1" applyAlignment="1" applyProtection="1">
      <alignment horizontal="center" vertical="center"/>
    </xf>
    <xf numFmtId="49" fontId="10" fillId="2" borderId="0" xfId="0" applyNumberFormat="1" applyFont="1" applyFill="1" applyAlignment="1">
      <alignment horizontal="center" vertical="center"/>
    </xf>
    <xf numFmtId="49" fontId="23" fillId="2" borderId="1" xfId="0" applyNumberFormat="1" applyFont="1" applyFill="1" applyBorder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1" xfId="0" applyNumberFormat="1" applyFont="1" applyFill="1" applyBorder="1" applyAlignment="1">
      <alignment horizontal="center" vertical="center" wrapText="1"/>
    </xf>
    <xf numFmtId="166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10" fillId="2" borderId="1" xfId="0" applyNumberFormat="1" applyFont="1" applyFill="1" applyBorder="1" applyAlignment="1">
      <alignment horizontal="center" vertical="center" wrapText="1"/>
    </xf>
    <xf numFmtId="167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1" xfId="0" applyNumberFormat="1" applyFont="1" applyFill="1" applyBorder="1" applyAlignment="1">
      <alignment horizontal="center" vertical="center"/>
    </xf>
    <xf numFmtId="165" fontId="0" fillId="2" borderId="0" xfId="0" applyFill="1"/>
    <xf numFmtId="165" fontId="25" fillId="0" borderId="0" xfId="0" applyFont="1" applyAlignment="1">
      <alignment horizontal="center" vertical="center"/>
    </xf>
    <xf numFmtId="165" fontId="0" fillId="4" borderId="0" xfId="0" applyFill="1"/>
    <xf numFmtId="165" fontId="3" fillId="5" borderId="1" xfId="0" applyFont="1" applyFill="1" applyBorder="1" applyAlignment="1">
      <alignment horizontal="center" vertical="center" wrapText="1"/>
    </xf>
    <xf numFmtId="165" fontId="0" fillId="5" borderId="1" xfId="0" applyFill="1" applyBorder="1" applyAlignment="1">
      <alignment horizontal="center" vertical="center"/>
    </xf>
    <xf numFmtId="165" fontId="0" fillId="5" borderId="1" xfId="0" applyFill="1" applyBorder="1"/>
    <xf numFmtId="165" fontId="0" fillId="5" borderId="1" xfId="0" applyFill="1" applyBorder="1" applyAlignment="1">
      <alignment horizontal="center" vertical="center" wrapText="1"/>
    </xf>
    <xf numFmtId="0" fontId="0" fillId="5" borderId="0" xfId="0" applyNumberFormat="1" applyFill="1" applyAlignment="1">
      <alignment horizontal="center" vertical="center"/>
    </xf>
    <xf numFmtId="165" fontId="0" fillId="5" borderId="0" xfId="0" applyFill="1" applyAlignment="1">
      <alignment horizontal="center" vertical="center"/>
    </xf>
    <xf numFmtId="165" fontId="0" fillId="5" borderId="0" xfId="0" applyFill="1"/>
    <xf numFmtId="165" fontId="3" fillId="5" borderId="0" xfId="0" applyFont="1" applyFill="1" applyAlignment="1">
      <alignment horizontal="center" vertical="center"/>
    </xf>
    <xf numFmtId="165" fontId="0" fillId="4" borderId="1" xfId="0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165" fontId="3" fillId="7" borderId="7" xfId="0" applyFont="1" applyFill="1" applyBorder="1" applyAlignment="1">
      <alignment horizontal="center" vertical="center"/>
    </xf>
    <xf numFmtId="165" fontId="3" fillId="7" borderId="7" xfId="0" applyFont="1" applyFill="1" applyBorder="1" applyAlignment="1">
      <alignment horizontal="center" vertical="center" wrapText="1"/>
    </xf>
    <xf numFmtId="165" fontId="3" fillId="7" borderId="8" xfId="0" applyFont="1" applyFill="1" applyBorder="1" applyAlignment="1">
      <alignment horizontal="center" vertical="center"/>
    </xf>
    <xf numFmtId="165" fontId="3" fillId="7" borderId="0" xfId="0" applyFont="1" applyFill="1" applyAlignment="1">
      <alignment horizontal="center" vertical="center"/>
    </xf>
    <xf numFmtId="17" fontId="10" fillId="2" borderId="1" xfId="0" applyNumberFormat="1" applyFont="1" applyFill="1" applyBorder="1" applyAlignment="1">
      <alignment horizontal="center" vertical="center"/>
    </xf>
    <xf numFmtId="0" fontId="10" fillId="2" borderId="2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10" fillId="2" borderId="2" xfId="0" applyNumberFormat="1" applyFont="1" applyFill="1" applyBorder="1" applyAlignment="1" applyProtection="1">
      <alignment horizontal="center" vertical="center"/>
      <protection locked="0"/>
    </xf>
    <xf numFmtId="0" fontId="10" fillId="2" borderId="15" xfId="0" applyNumberFormat="1" applyFont="1" applyFill="1" applyBorder="1" applyAlignment="1">
      <alignment horizontal="center" vertical="center" wrapText="1"/>
    </xf>
    <xf numFmtId="0" fontId="10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15" xfId="0" applyNumberFormat="1" applyFont="1" applyFill="1" applyBorder="1" applyAlignment="1" applyProtection="1">
      <alignment horizontal="center" vertical="center"/>
      <protection locked="0"/>
    </xf>
    <xf numFmtId="2" fontId="10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15" xfId="0" applyNumberFormat="1" applyFont="1" applyFill="1" applyBorder="1" applyAlignment="1">
      <alignment horizontal="center" vertical="center"/>
    </xf>
    <xf numFmtId="49" fontId="5" fillId="2" borderId="15" xfId="0" applyNumberFormat="1" applyFont="1" applyFill="1" applyBorder="1" applyAlignment="1" applyProtection="1">
      <alignment horizontal="center" vertical="center" wrapText="1"/>
      <protection locked="0"/>
    </xf>
    <xf numFmtId="14" fontId="10" fillId="2" borderId="15" xfId="0" applyNumberFormat="1" applyFont="1" applyFill="1" applyBorder="1" applyAlignment="1" applyProtection="1">
      <alignment horizontal="center" vertical="center"/>
      <protection locked="0"/>
    </xf>
    <xf numFmtId="0" fontId="10" fillId="2" borderId="16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3" fillId="0" borderId="0" xfId="0" applyFont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165" fontId="3" fillId="5" borderId="1" xfId="0" applyFont="1" applyFill="1" applyBorder="1" applyAlignment="1">
      <alignment horizontal="center" vertical="center"/>
    </xf>
    <xf numFmtId="165" fontId="3" fillId="4" borderId="0" xfId="0" applyFont="1" applyFill="1" applyAlignment="1">
      <alignment horizontal="center" vertical="center"/>
    </xf>
    <xf numFmtId="165" fontId="0" fillId="0" borderId="0" xfId="0" applyAlignment="1">
      <alignment horizontal="center" vertical="center"/>
    </xf>
    <xf numFmtId="165" fontId="0" fillId="6" borderId="0" xfId="0" applyFill="1"/>
    <xf numFmtId="165" fontId="0" fillId="6" borderId="0" xfId="0" applyFill="1" applyAlignment="1">
      <alignment horizontal="center" vertical="center"/>
    </xf>
    <xf numFmtId="165" fontId="3" fillId="6" borderId="0" xfId="0" applyFont="1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165" fontId="0" fillId="6" borderId="0" xfId="0" applyFill="1" applyAlignment="1">
      <alignment horizontal="center" vertical="center" wrapText="1"/>
    </xf>
    <xf numFmtId="165" fontId="26" fillId="4" borderId="1" xfId="0" applyFont="1" applyFill="1" applyBorder="1" applyAlignment="1">
      <alignment horizontal="center" vertical="center"/>
    </xf>
    <xf numFmtId="165" fontId="0" fillId="5" borderId="0" xfId="0" applyFill="1" applyAlignment="1">
      <alignment horizontal="center" vertical="center" wrapText="1"/>
    </xf>
    <xf numFmtId="165" fontId="0" fillId="5" borderId="4" xfId="0" applyFill="1" applyBorder="1"/>
    <xf numFmtId="165" fontId="3" fillId="5" borderId="4" xfId="0" applyFont="1" applyFill="1" applyBorder="1"/>
    <xf numFmtId="165" fontId="0" fillId="0" borderId="10" xfId="0" applyBorder="1"/>
    <xf numFmtId="165" fontId="0" fillId="0" borderId="9" xfId="0" applyBorder="1"/>
    <xf numFmtId="165" fontId="0" fillId="2" borderId="13" xfId="0" applyFill="1" applyBorder="1"/>
    <xf numFmtId="165" fontId="0" fillId="2" borderId="12" xfId="0" applyFill="1" applyBorder="1"/>
    <xf numFmtId="165" fontId="0" fillId="2" borderId="11" xfId="0" applyFill="1" applyBorder="1"/>
    <xf numFmtId="165" fontId="0" fillId="2" borderId="10" xfId="0" applyFill="1" applyBorder="1"/>
    <xf numFmtId="165" fontId="0" fillId="2" borderId="9" xfId="0" applyFill="1" applyBorder="1"/>
    <xf numFmtId="165" fontId="0" fillId="2" borderId="8" xfId="0" applyFill="1" applyBorder="1"/>
    <xf numFmtId="165" fontId="0" fillId="2" borderId="7" xfId="0" applyFill="1" applyBorder="1"/>
    <xf numFmtId="165" fontId="0" fillId="2" borderId="6" xfId="0" applyFill="1" applyBorder="1"/>
    <xf numFmtId="165" fontId="0" fillId="0" borderId="13" xfId="0" applyBorder="1"/>
    <xf numFmtId="165" fontId="0" fillId="0" borderId="12" xfId="0" applyBorder="1"/>
    <xf numFmtId="165" fontId="0" fillId="0" borderId="11" xfId="0" applyBorder="1"/>
    <xf numFmtId="165" fontId="0" fillId="0" borderId="8" xfId="0" applyBorder="1"/>
    <xf numFmtId="165" fontId="0" fillId="0" borderId="7" xfId="0" applyBorder="1"/>
    <xf numFmtId="165" fontId="0" fillId="0" borderId="6" xfId="0" applyBorder="1"/>
    <xf numFmtId="165" fontId="0" fillId="2" borderId="4" xfId="0" applyFill="1" applyBorder="1"/>
    <xf numFmtId="165" fontId="0" fillId="2" borderId="1" xfId="0" applyFill="1" applyBorder="1" applyAlignment="1">
      <alignment horizontal="center" vertical="center"/>
    </xf>
    <xf numFmtId="165" fontId="3" fillId="2" borderId="1" xfId="0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65" fontId="0" fillId="2" borderId="1" xfId="0" applyFill="1" applyBorder="1" applyAlignment="1">
      <alignment horizontal="center" vertical="center" wrapText="1"/>
    </xf>
    <xf numFmtId="165" fontId="25" fillId="0" borderId="0" xfId="0" applyFont="1" applyAlignment="1">
      <alignment vertical="center"/>
    </xf>
    <xf numFmtId="165" fontId="0" fillId="4" borderId="0" xfId="0" applyFill="1" applyAlignment="1">
      <alignment horizontal="center" vertical="center"/>
    </xf>
    <xf numFmtId="49" fontId="10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1" fillId="2" borderId="1" xfId="0" applyNumberFormat="1" applyFont="1" applyFill="1" applyBorder="1" applyAlignment="1" applyProtection="1">
      <alignment horizontal="center" vertical="center"/>
      <protection locked="0"/>
    </xf>
    <xf numFmtId="0" fontId="31" fillId="2" borderId="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3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1" fillId="2" borderId="1" xfId="0" applyNumberFormat="1" applyFont="1" applyFill="1" applyBorder="1" applyAlignment="1">
      <alignment horizontal="center" vertical="center" wrapText="1"/>
    </xf>
    <xf numFmtId="165" fontId="0" fillId="8" borderId="0" xfId="0" applyFill="1"/>
    <xf numFmtId="165" fontId="0" fillId="9" borderId="20" xfId="0" applyFill="1" applyBorder="1" applyAlignment="1">
      <alignment wrapText="1"/>
    </xf>
    <xf numFmtId="165" fontId="0" fillId="9" borderId="20" xfId="0" applyFill="1" applyBorder="1"/>
    <xf numFmtId="165" fontId="0" fillId="9" borderId="18" xfId="0" applyFill="1" applyBorder="1"/>
    <xf numFmtId="165" fontId="0" fillId="8" borderId="20" xfId="0" applyFill="1" applyBorder="1"/>
    <xf numFmtId="0" fontId="0" fillId="0" borderId="0" xfId="0" applyNumberFormat="1"/>
    <xf numFmtId="165" fontId="3" fillId="2" borderId="1" xfId="0" applyFont="1" applyFill="1" applyBorder="1" applyAlignment="1">
      <alignment horizontal="center" vertical="center" wrapText="1"/>
    </xf>
    <xf numFmtId="165" fontId="0" fillId="2" borderId="1" xfId="0" applyFill="1" applyBorder="1"/>
    <xf numFmtId="165" fontId="3" fillId="2" borderId="4" xfId="0" applyFont="1" applyFill="1" applyBorder="1"/>
    <xf numFmtId="165" fontId="3" fillId="10" borderId="1" xfId="0" applyFont="1" applyFill="1" applyBorder="1" applyAlignment="1">
      <alignment horizontal="center" vertical="center" wrapText="1"/>
    </xf>
    <xf numFmtId="165" fontId="32" fillId="0" borderId="0" xfId="0" applyFont="1" applyAlignment="1">
      <alignment horizontal="center" vertical="center"/>
    </xf>
    <xf numFmtId="0" fontId="32" fillId="0" borderId="0" xfId="0" applyNumberFormat="1" applyFont="1" applyAlignment="1">
      <alignment horizontal="center" vertical="center"/>
    </xf>
    <xf numFmtId="165" fontId="34" fillId="0" borderId="0" xfId="0" applyFont="1" applyAlignment="1">
      <alignment horizontal="center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1" xfId="0" applyNumberFormat="1" applyFont="1" applyFill="1" applyBorder="1" applyAlignment="1" applyProtection="1">
      <alignment horizontal="center" vertical="center"/>
      <protection locked="0"/>
    </xf>
    <xf numFmtId="2" fontId="1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1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 applyProtection="1">
      <alignment horizontal="center" vertical="center" wrapText="1"/>
      <protection locked="0"/>
    </xf>
    <xf numFmtId="166" fontId="10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0" xfId="0" applyNumberFormat="1" applyFont="1" applyFill="1" applyAlignment="1">
      <alignment horizontal="center" vertical="center"/>
    </xf>
    <xf numFmtId="0" fontId="16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0" fillId="3" borderId="2" xfId="0" applyNumberFormat="1" applyFont="1" applyFill="1" applyBorder="1" applyAlignment="1" applyProtection="1">
      <alignment horizontal="center" vertical="center" wrapText="1"/>
      <protection locked="0"/>
    </xf>
    <xf numFmtId="164" fontId="10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5" xfId="0" applyNumberFormat="1" applyFont="1" applyFill="1" applyBorder="1" applyAlignment="1">
      <alignment horizontal="center" vertical="center" wrapText="1"/>
    </xf>
    <xf numFmtId="0" fontId="9" fillId="2" borderId="5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5" xfId="1" applyNumberFormat="1" applyFill="1" applyBorder="1" applyAlignment="1" applyProtection="1">
      <alignment horizontal="center" vertical="center" wrapText="1"/>
      <protection locked="0"/>
    </xf>
    <xf numFmtId="0" fontId="4" fillId="2" borderId="5" xfId="1" applyNumberFormat="1" applyFill="1" applyBorder="1" applyAlignment="1" applyProtection="1">
      <alignment horizontal="center" vertical="center" wrapText="1"/>
    </xf>
    <xf numFmtId="0" fontId="9" fillId="2" borderId="5" xfId="1" applyNumberFormat="1" applyFont="1" applyFill="1" applyBorder="1" applyAlignment="1" applyProtection="1">
      <alignment horizontal="center" vertical="center" wrapText="1"/>
    </xf>
    <xf numFmtId="0" fontId="4" fillId="4" borderId="5" xfId="1" applyNumberFormat="1" applyFill="1" applyBorder="1" applyAlignment="1" applyProtection="1">
      <alignment horizontal="center" vertical="center" wrapText="1"/>
    </xf>
    <xf numFmtId="0" fontId="9" fillId="2" borderId="5" xfId="1" applyNumberFormat="1" applyFont="1" applyFill="1" applyBorder="1" applyAlignment="1" applyProtection="1">
      <alignment horizontal="center" vertical="center"/>
      <protection locked="0"/>
    </xf>
    <xf numFmtId="0" fontId="4" fillId="2" borderId="5" xfId="1" applyNumberFormat="1" applyFill="1" applyBorder="1" applyAlignment="1" applyProtection="1">
      <alignment horizontal="center" vertical="center"/>
      <protection locked="0"/>
    </xf>
    <xf numFmtId="0" fontId="9" fillId="2" borderId="26" xfId="1" applyNumberFormat="1" applyFont="1" applyFill="1" applyBorder="1" applyAlignment="1" applyProtection="1">
      <alignment horizontal="center" vertical="center"/>
      <protection locked="0"/>
    </xf>
    <xf numFmtId="0" fontId="4" fillId="2" borderId="20" xfId="1" applyNumberFormat="1" applyFill="1" applyBorder="1" applyAlignment="1" applyProtection="1">
      <alignment horizontal="center" vertical="center"/>
      <protection locked="0"/>
    </xf>
    <xf numFmtId="0" fontId="9" fillId="2" borderId="20" xfId="1" applyNumberFormat="1" applyFont="1" applyFill="1" applyBorder="1" applyAlignment="1" applyProtection="1">
      <alignment horizontal="center" vertical="center"/>
      <protection locked="0"/>
    </xf>
    <xf numFmtId="0" fontId="4" fillId="2" borderId="5" xfId="1" applyNumberFormat="1" applyFill="1" applyBorder="1" applyAlignment="1" applyProtection="1">
      <alignment horizontal="center"/>
    </xf>
    <xf numFmtId="0" fontId="10" fillId="2" borderId="5" xfId="0" applyNumberFormat="1" applyFont="1" applyFill="1" applyBorder="1" applyAlignment="1" applyProtection="1">
      <alignment horizontal="center" vertical="center"/>
      <protection locked="0"/>
    </xf>
    <xf numFmtId="0" fontId="17" fillId="2" borderId="5" xfId="1" applyNumberFormat="1" applyFont="1" applyFill="1" applyBorder="1" applyAlignment="1" applyProtection="1">
      <alignment horizontal="center" vertical="center"/>
      <protection locked="0"/>
    </xf>
    <xf numFmtId="0" fontId="17" fillId="2" borderId="5" xfId="1" applyNumberFormat="1" applyFont="1" applyFill="1" applyBorder="1" applyAlignment="1" applyProtection="1">
      <alignment horizontal="center" vertical="center" wrapText="1"/>
      <protection locked="0"/>
    </xf>
    <xf numFmtId="0" fontId="19" fillId="2" borderId="5" xfId="1" applyNumberFormat="1" applyFont="1" applyFill="1" applyBorder="1" applyAlignment="1" applyProtection="1">
      <alignment horizontal="center" vertical="center"/>
      <protection locked="0"/>
    </xf>
    <xf numFmtId="0" fontId="18" fillId="2" borderId="5" xfId="1" applyNumberFormat="1" applyFont="1" applyFill="1" applyBorder="1" applyAlignment="1" applyProtection="1">
      <alignment horizontal="center" vertical="center"/>
      <protection locked="0"/>
    </xf>
    <xf numFmtId="0" fontId="16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2" xfId="1" applyNumberFormat="1" applyFill="1" applyBorder="1" applyAlignment="1" applyProtection="1">
      <alignment horizontal="center" vertical="center"/>
      <protection locked="0"/>
    </xf>
    <xf numFmtId="0" fontId="10" fillId="2" borderId="17" xfId="0" applyNumberFormat="1" applyFont="1" applyFill="1" applyBorder="1" applyAlignment="1" applyProtection="1">
      <alignment horizontal="center" vertical="center"/>
      <protection locked="0"/>
    </xf>
    <xf numFmtId="0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17" xfId="0" applyNumberFormat="1" applyFont="1" applyFill="1" applyBorder="1" applyAlignment="1">
      <alignment horizontal="center" vertical="center"/>
    </xf>
    <xf numFmtId="49" fontId="10" fillId="2" borderId="17" xfId="0" applyNumberFormat="1" applyFont="1" applyFill="1" applyBorder="1" applyAlignment="1">
      <alignment horizontal="center" vertical="center"/>
    </xf>
    <xf numFmtId="164" fontId="10" fillId="2" borderId="17" xfId="0" applyNumberFormat="1" applyFont="1" applyFill="1" applyBorder="1" applyAlignment="1" applyProtection="1">
      <alignment horizontal="center" vertical="center"/>
      <protection locked="0"/>
    </xf>
    <xf numFmtId="49" fontId="10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1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0" fillId="0" borderId="0" xfId="0" applyAlignment="1">
      <alignment horizontal="center" vertical="center" wrapText="1"/>
    </xf>
    <xf numFmtId="49" fontId="4" fillId="0" borderId="0" xfId="1" applyNumberFormat="1" applyAlignment="1" applyProtection="1">
      <alignment horizontal="center" vertical="center"/>
    </xf>
    <xf numFmtId="49" fontId="4" fillId="0" borderId="0" xfId="1" applyNumberFormat="1" applyFill="1" applyAlignment="1" applyProtection="1">
      <alignment horizontal="center" vertical="center"/>
    </xf>
    <xf numFmtId="165" fontId="3" fillId="13" borderId="0" xfId="0" applyFont="1" applyFill="1" applyAlignment="1">
      <alignment horizontal="center"/>
    </xf>
    <xf numFmtId="49" fontId="3" fillId="13" borderId="0" xfId="0" applyNumberFormat="1" applyFon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165" fontId="0" fillId="13" borderId="0" xfId="0" applyFill="1" applyAlignment="1">
      <alignment horizontal="center"/>
    </xf>
    <xf numFmtId="165" fontId="38" fillId="15" borderId="0" xfId="5" applyNumberFormat="1"/>
    <xf numFmtId="165" fontId="38" fillId="15" borderId="0" xfId="5" applyNumberFormat="1" applyAlignment="1">
      <alignment horizontal="center" vertical="center"/>
    </xf>
    <xf numFmtId="165" fontId="0" fillId="9" borderId="20" xfId="0" applyFill="1" applyBorder="1" applyAlignment="1">
      <alignment horizontal="center" vertical="center" wrapText="1"/>
    </xf>
    <xf numFmtId="165" fontId="0" fillId="9" borderId="20" xfId="0" applyFill="1" applyBorder="1" applyAlignment="1">
      <alignment horizontal="center" vertical="center"/>
    </xf>
    <xf numFmtId="165" fontId="0" fillId="9" borderId="18" xfId="0" applyFill="1" applyBorder="1" applyAlignment="1">
      <alignment horizontal="center" vertical="center"/>
    </xf>
    <xf numFmtId="165" fontId="0" fillId="8" borderId="20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165" fontId="3" fillId="9" borderId="20" xfId="0" applyFont="1" applyFill="1" applyBorder="1" applyAlignment="1">
      <alignment horizontal="center" vertical="center" wrapText="1"/>
    </xf>
    <xf numFmtId="165" fontId="0" fillId="9" borderId="0" xfId="0" applyFill="1" applyAlignment="1">
      <alignment horizontal="center" vertical="center"/>
    </xf>
    <xf numFmtId="165" fontId="39" fillId="0" borderId="0" xfId="0" applyFont="1"/>
    <xf numFmtId="165" fontId="43" fillId="16" borderId="1" xfId="6" applyNumberFormat="1" applyBorder="1" applyAlignment="1">
      <alignment horizontal="center" vertical="center" wrapText="1"/>
    </xf>
    <xf numFmtId="165" fontId="43" fillId="16" borderId="1" xfId="6" applyNumberFormat="1" applyBorder="1" applyAlignment="1">
      <alignment horizontal="center" vertical="center"/>
    </xf>
    <xf numFmtId="0" fontId="43" fillId="16" borderId="1" xfId="6" applyNumberFormat="1" applyBorder="1" applyAlignment="1">
      <alignment horizontal="center" vertical="center"/>
    </xf>
    <xf numFmtId="165" fontId="43" fillId="16" borderId="1" xfId="6" applyNumberFormat="1" applyBorder="1"/>
    <xf numFmtId="165" fontId="43" fillId="16" borderId="4" xfId="6" applyNumberFormat="1" applyBorder="1"/>
    <xf numFmtId="165" fontId="4" fillId="13" borderId="0" xfId="1" applyFill="1" applyAlignment="1" applyProtection="1">
      <alignment horizontal="center"/>
    </xf>
    <xf numFmtId="165" fontId="3" fillId="9" borderId="20" xfId="0" applyFont="1" applyFill="1" applyBorder="1" applyAlignment="1">
      <alignment horizontal="center" vertical="center"/>
    </xf>
    <xf numFmtId="165" fontId="34" fillId="9" borderId="20" xfId="0" applyFont="1" applyFill="1" applyBorder="1" applyAlignment="1">
      <alignment horizontal="center" vertical="center" wrapText="1"/>
    </xf>
    <xf numFmtId="0" fontId="0" fillId="2" borderId="21" xfId="0" applyNumberFormat="1" applyFill="1" applyBorder="1" applyAlignment="1">
      <alignment vertical="center"/>
    </xf>
    <xf numFmtId="0" fontId="0" fillId="2" borderId="23" xfId="0" applyNumberFormat="1" applyFill="1" applyBorder="1" applyAlignment="1">
      <alignment vertical="center"/>
    </xf>
    <xf numFmtId="0" fontId="0" fillId="2" borderId="25" xfId="0" applyNumberFormat="1" applyFill="1" applyBorder="1" applyAlignment="1">
      <alignment vertical="center"/>
    </xf>
    <xf numFmtId="0" fontId="0" fillId="2" borderId="30" xfId="0" applyNumberForma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0" fillId="2" borderId="18" xfId="0" applyNumberFormat="1" applyFill="1" applyBorder="1" applyAlignment="1">
      <alignment vertical="center"/>
    </xf>
    <xf numFmtId="0" fontId="3" fillId="2" borderId="30" xfId="0" applyNumberFormat="1" applyFont="1" applyFill="1" applyBorder="1" applyAlignment="1">
      <alignment vertical="center"/>
    </xf>
    <xf numFmtId="165" fontId="0" fillId="2" borderId="30" xfId="0" applyFill="1" applyBorder="1" applyAlignment="1">
      <alignment vertical="center"/>
    </xf>
    <xf numFmtId="165" fontId="45" fillId="5" borderId="1" xfId="0" applyFont="1" applyFill="1" applyBorder="1" applyAlignment="1">
      <alignment horizontal="center" vertical="center" wrapText="1"/>
    </xf>
    <xf numFmtId="165" fontId="3" fillId="0" borderId="0" xfId="0" applyFont="1"/>
    <xf numFmtId="165" fontId="45" fillId="5" borderId="17" xfId="0" applyFont="1" applyFill="1" applyBorder="1" applyAlignment="1">
      <alignment horizontal="center" vertical="center" wrapText="1"/>
    </xf>
    <xf numFmtId="165" fontId="0" fillId="5" borderId="31" xfId="0" applyFill="1" applyBorder="1" applyAlignment="1">
      <alignment horizontal="center" vertical="center"/>
    </xf>
    <xf numFmtId="0" fontId="0" fillId="5" borderId="31" xfId="0" applyNumberFormat="1" applyFill="1" applyBorder="1" applyAlignment="1">
      <alignment horizontal="center" vertical="center"/>
    </xf>
    <xf numFmtId="165" fontId="45" fillId="5" borderId="32" xfId="0" applyFont="1" applyFill="1" applyBorder="1" applyAlignment="1">
      <alignment horizontal="center" vertical="center" wrapText="1"/>
    </xf>
    <xf numFmtId="165" fontId="0" fillId="5" borderId="32" xfId="0" applyFill="1" applyBorder="1" applyAlignment="1">
      <alignment horizontal="center" vertical="center"/>
    </xf>
    <xf numFmtId="0" fontId="0" fillId="5" borderId="32" xfId="0" applyNumberFormat="1" applyFill="1" applyBorder="1" applyAlignment="1">
      <alignment horizontal="center" vertical="center"/>
    </xf>
    <xf numFmtId="165" fontId="0" fillId="4" borderId="32" xfId="0" applyFill="1" applyBorder="1" applyAlignment="1">
      <alignment horizontal="center" vertical="center"/>
    </xf>
    <xf numFmtId="165" fontId="0" fillId="4" borderId="3" xfId="0" applyFill="1" applyBorder="1" applyAlignment="1">
      <alignment horizontal="center" vertical="center"/>
    </xf>
    <xf numFmtId="165" fontId="3" fillId="9" borderId="1" xfId="0" applyFont="1" applyFill="1" applyBorder="1" applyAlignment="1">
      <alignment horizontal="center" vertical="center" wrapText="1"/>
    </xf>
    <xf numFmtId="165" fontId="3" fillId="9" borderId="31" xfId="0" applyFont="1" applyFill="1" applyBorder="1" applyAlignment="1">
      <alignment horizontal="center" vertical="center" wrapText="1"/>
    </xf>
    <xf numFmtId="165" fontId="0" fillId="5" borderId="31" xfId="0" applyFill="1" applyBorder="1"/>
    <xf numFmtId="165" fontId="0" fillId="5" borderId="32" xfId="0" applyFill="1" applyBorder="1"/>
    <xf numFmtId="165" fontId="3" fillId="5" borderId="31" xfId="0" applyFont="1" applyFill="1" applyBorder="1" applyAlignment="1">
      <alignment horizontal="center" vertical="center"/>
    </xf>
    <xf numFmtId="165" fontId="32" fillId="0" borderId="0" xfId="0" applyFont="1"/>
    <xf numFmtId="0" fontId="0" fillId="5" borderId="17" xfId="0" applyNumberFormat="1" applyFill="1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165" fontId="0" fillId="5" borderId="2" xfId="0" applyFill="1" applyBorder="1" applyAlignment="1">
      <alignment horizontal="center" vertical="center"/>
    </xf>
    <xf numFmtId="165" fontId="0" fillId="5" borderId="17" xfId="0" applyFill="1" applyBorder="1" applyAlignment="1">
      <alignment horizontal="center" vertical="center"/>
    </xf>
    <xf numFmtId="165" fontId="3" fillId="5" borderId="2" xfId="0" applyFont="1" applyFill="1" applyBorder="1" applyAlignment="1">
      <alignment horizontal="center" vertical="center"/>
    </xf>
    <xf numFmtId="165" fontId="0" fillId="4" borderId="17" xfId="0" applyFill="1" applyBorder="1" applyAlignment="1">
      <alignment horizontal="center" vertical="center"/>
    </xf>
    <xf numFmtId="165" fontId="0" fillId="5" borderId="17" xfId="0" applyFill="1" applyBorder="1"/>
    <xf numFmtId="165" fontId="3" fillId="9" borderId="2" xfId="0" applyFont="1" applyFill="1" applyBorder="1" applyAlignment="1">
      <alignment horizontal="center" vertical="center" wrapText="1"/>
    </xf>
    <xf numFmtId="165" fontId="0" fillId="5" borderId="2" xfId="0" applyFill="1" applyBorder="1"/>
    <xf numFmtId="165" fontId="0" fillId="10" borderId="3" xfId="0" applyFill="1" applyBorder="1" applyAlignment="1">
      <alignment horizontal="center" vertical="center"/>
    </xf>
    <xf numFmtId="165" fontId="0" fillId="5" borderId="3" xfId="0" applyFill="1" applyBorder="1" applyAlignment="1">
      <alignment horizontal="center" vertical="center"/>
    </xf>
    <xf numFmtId="165" fontId="45" fillId="17" borderId="1" xfId="0" applyFont="1" applyFill="1" applyBorder="1" applyAlignment="1">
      <alignment horizontal="center" vertical="center" wrapText="1"/>
    </xf>
    <xf numFmtId="165" fontId="38" fillId="15" borderId="3" xfId="5" applyNumberFormat="1" applyBorder="1" applyAlignment="1">
      <alignment horizontal="center" vertical="center"/>
    </xf>
    <xf numFmtId="165" fontId="3" fillId="0" borderId="0" xfId="0" applyFont="1" applyAlignment="1">
      <alignment vertical="center"/>
    </xf>
    <xf numFmtId="165" fontId="3" fillId="4" borderId="1" xfId="0" applyFont="1" applyFill="1" applyBorder="1" applyAlignment="1">
      <alignment horizontal="center" vertical="center" wrapText="1"/>
    </xf>
    <xf numFmtId="165" fontId="0" fillId="0" borderId="3" xfId="0" applyBorder="1" applyAlignment="1">
      <alignment horizontal="center" vertical="center"/>
    </xf>
    <xf numFmtId="165" fontId="0" fillId="0" borderId="2" xfId="0" applyBorder="1" applyAlignment="1">
      <alignment horizontal="center" vertical="center"/>
    </xf>
    <xf numFmtId="165" fontId="46" fillId="0" borderId="0" xfId="0" applyFont="1"/>
    <xf numFmtId="165" fontId="46" fillId="0" borderId="0" xfId="0" applyFont="1" applyAlignment="1">
      <alignment vertical="center"/>
    </xf>
    <xf numFmtId="168" fontId="0" fillId="0" borderId="0" xfId="0" applyNumberFormat="1" applyAlignment="1">
      <alignment horizontal="center" vertical="center"/>
    </xf>
    <xf numFmtId="165" fontId="3" fillId="4" borderId="44" xfId="0" applyFont="1" applyFill="1" applyBorder="1" applyAlignment="1">
      <alignment horizontal="center" vertical="center"/>
    </xf>
    <xf numFmtId="165" fontId="0" fillId="4" borderId="45" xfId="0" applyFill="1" applyBorder="1"/>
    <xf numFmtId="49" fontId="36" fillId="11" borderId="0" xfId="0" applyNumberFormat="1" applyFont="1" applyFill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36" fillId="14" borderId="0" xfId="0" applyNumberFormat="1" applyFont="1" applyFill="1" applyAlignment="1">
      <alignment horizontal="center" vertical="center"/>
    </xf>
    <xf numFmtId="49" fontId="37" fillId="12" borderId="0" xfId="0" applyNumberFormat="1" applyFont="1" applyFill="1" applyAlignment="1">
      <alignment horizontal="center" vertical="center"/>
    </xf>
    <xf numFmtId="49" fontId="37" fillId="11" borderId="0" xfId="0" applyNumberFormat="1" applyFont="1" applyFill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36" fillId="12" borderId="0" xfId="0" applyNumberFormat="1" applyFont="1" applyFill="1" applyAlignment="1">
      <alignment horizontal="center" vertical="center"/>
    </xf>
    <xf numFmtId="165" fontId="0" fillId="10" borderId="0" xfId="0" applyFill="1"/>
    <xf numFmtId="49" fontId="3" fillId="0" borderId="0" xfId="0" applyNumberFormat="1" applyFont="1" applyAlignment="1">
      <alignment horizontal="center" vertical="center" wrapText="1"/>
    </xf>
    <xf numFmtId="165" fontId="3" fillId="0" borderId="0" xfId="0" applyFont="1" applyAlignment="1">
      <alignment horizontal="center"/>
    </xf>
    <xf numFmtId="49" fontId="36" fillId="0" borderId="0" xfId="0" applyNumberFormat="1" applyFont="1" applyAlignment="1">
      <alignment horizontal="center" vertical="center"/>
    </xf>
    <xf numFmtId="165" fontId="43" fillId="16" borderId="20" xfId="6" applyNumberFormat="1" applyBorder="1" applyAlignment="1">
      <alignment horizontal="center" vertical="center" wrapText="1"/>
    </xf>
    <xf numFmtId="165" fontId="43" fillId="16" borderId="20" xfId="6" applyNumberFormat="1" applyBorder="1" applyAlignment="1">
      <alignment horizontal="center" vertical="center"/>
    </xf>
    <xf numFmtId="0" fontId="43" fillId="16" borderId="20" xfId="6" applyNumberFormat="1" applyBorder="1" applyAlignment="1">
      <alignment horizontal="center" vertical="center"/>
    </xf>
    <xf numFmtId="165" fontId="43" fillId="16" borderId="18" xfId="6" applyNumberFormat="1" applyBorder="1" applyAlignment="1">
      <alignment horizontal="center" vertical="center"/>
    </xf>
    <xf numFmtId="165" fontId="0" fillId="22" borderId="1" xfId="0" applyFill="1" applyBorder="1"/>
    <xf numFmtId="165" fontId="0" fillId="22" borderId="4" xfId="0" applyFill="1" applyBorder="1"/>
    <xf numFmtId="165" fontId="48" fillId="21" borderId="21" xfId="0" applyFont="1" applyFill="1" applyBorder="1" applyAlignment="1">
      <alignment horizontal="center" vertical="center"/>
    </xf>
    <xf numFmtId="165" fontId="48" fillId="21" borderId="23" xfId="0" applyFont="1" applyFill="1" applyBorder="1" applyAlignment="1">
      <alignment horizontal="center" vertical="center"/>
    </xf>
    <xf numFmtId="165" fontId="48" fillId="21" borderId="25" xfId="0" applyFont="1" applyFill="1" applyBorder="1" applyAlignment="1">
      <alignment horizontal="center" vertical="center"/>
    </xf>
    <xf numFmtId="165" fontId="25" fillId="0" borderId="0" xfId="0" applyFont="1" applyAlignment="1">
      <alignment horizontal="center" vertical="center"/>
    </xf>
    <xf numFmtId="0" fontId="0" fillId="5" borderId="35" xfId="0" applyNumberFormat="1" applyFill="1" applyBorder="1" applyAlignment="1">
      <alignment horizontal="center" vertical="center"/>
    </xf>
    <xf numFmtId="165" fontId="3" fillId="5" borderId="1" xfId="0" applyFont="1" applyFill="1" applyBorder="1" applyAlignment="1">
      <alignment horizontal="center" vertical="center"/>
    </xf>
    <xf numFmtId="165" fontId="0" fillId="5" borderId="1" xfId="0" applyFill="1" applyBorder="1" applyAlignment="1">
      <alignment horizontal="center" vertical="center"/>
    </xf>
    <xf numFmtId="165" fontId="0" fillId="5" borderId="32" xfId="0" applyFill="1" applyBorder="1" applyAlignment="1">
      <alignment horizontal="center" vertical="center"/>
    </xf>
    <xf numFmtId="165" fontId="3" fillId="0" borderId="1" xfId="0" applyFont="1" applyBorder="1" applyAlignment="1">
      <alignment horizontal="center" vertical="center"/>
    </xf>
    <xf numFmtId="165" fontId="3" fillId="0" borderId="32" xfId="0" applyFont="1" applyBorder="1" applyAlignment="1">
      <alignment horizontal="center" vertical="center"/>
    </xf>
    <xf numFmtId="165" fontId="0" fillId="0" borderId="36" xfId="0" applyBorder="1" applyAlignment="1">
      <alignment horizontal="center"/>
    </xf>
    <xf numFmtId="165" fontId="0" fillId="4" borderId="36" xfId="0" applyFill="1" applyBorder="1" applyAlignment="1">
      <alignment horizontal="center"/>
    </xf>
    <xf numFmtId="165" fontId="3" fillId="2" borderId="1" xfId="0" applyFont="1" applyFill="1" applyBorder="1" applyAlignment="1">
      <alignment horizontal="center" vertical="center"/>
    </xf>
    <xf numFmtId="165" fontId="3" fillId="2" borderId="32" xfId="0" applyFont="1" applyFill="1" applyBorder="1" applyAlignment="1">
      <alignment horizontal="center" vertical="center"/>
    </xf>
    <xf numFmtId="165" fontId="0" fillId="0" borderId="38" xfId="0" applyBorder="1" applyAlignment="1">
      <alignment horizontal="center"/>
    </xf>
    <xf numFmtId="165" fontId="4" fillId="2" borderId="1" xfId="1" applyFill="1" applyBorder="1" applyAlignment="1" applyProtection="1">
      <alignment horizontal="center" vertical="center"/>
    </xf>
    <xf numFmtId="0" fontId="0" fillId="5" borderId="37" xfId="0" applyNumberFormat="1" applyFill="1" applyBorder="1" applyAlignment="1">
      <alignment horizontal="center" vertical="center"/>
    </xf>
    <xf numFmtId="165" fontId="4" fillId="2" borderId="32" xfId="1" applyFill="1" applyBorder="1" applyAlignment="1" applyProtection="1">
      <alignment horizontal="center" vertical="center"/>
    </xf>
    <xf numFmtId="0" fontId="0" fillId="5" borderId="33" xfId="0" applyNumberFormat="1" applyFill="1" applyBorder="1" applyAlignment="1">
      <alignment horizontal="center" vertical="center"/>
    </xf>
    <xf numFmtId="165" fontId="3" fillId="5" borderId="31" xfId="0" applyFont="1" applyFill="1" applyBorder="1" applyAlignment="1">
      <alignment horizontal="center" vertical="center"/>
    </xf>
    <xf numFmtId="165" fontId="3" fillId="2" borderId="31" xfId="0" applyFont="1" applyFill="1" applyBorder="1" applyAlignment="1">
      <alignment horizontal="center" vertical="center"/>
    </xf>
    <xf numFmtId="165" fontId="0" fillId="0" borderId="34" xfId="0" applyBorder="1" applyAlignment="1">
      <alignment horizontal="center"/>
    </xf>
    <xf numFmtId="165" fontId="4" fillId="10" borderId="17" xfId="1" applyFill="1" applyBorder="1" applyAlignment="1" applyProtection="1">
      <alignment horizontal="center" vertical="center"/>
    </xf>
    <xf numFmtId="165" fontId="4" fillId="10" borderId="3" xfId="1" applyFill="1" applyBorder="1" applyAlignment="1" applyProtection="1">
      <alignment horizontal="center" vertical="center"/>
    </xf>
    <xf numFmtId="165" fontId="4" fillId="10" borderId="2" xfId="1" applyFill="1" applyBorder="1" applyAlignment="1" applyProtection="1">
      <alignment horizontal="center" vertical="center"/>
    </xf>
    <xf numFmtId="165" fontId="4" fillId="5" borderId="1" xfId="1" applyFill="1" applyBorder="1" applyAlignment="1" applyProtection="1">
      <alignment horizontal="center" vertical="center"/>
    </xf>
    <xf numFmtId="165" fontId="4" fillId="5" borderId="32" xfId="1" applyFill="1" applyBorder="1" applyAlignment="1" applyProtection="1">
      <alignment horizontal="center" vertical="center"/>
    </xf>
    <xf numFmtId="165" fontId="3" fillId="10" borderId="1" xfId="0" applyFont="1" applyFill="1" applyBorder="1" applyAlignment="1">
      <alignment horizontal="center" vertical="center"/>
    </xf>
    <xf numFmtId="165" fontId="3" fillId="10" borderId="32" xfId="0" applyFont="1" applyFill="1" applyBorder="1" applyAlignment="1">
      <alignment horizontal="center" vertical="center"/>
    </xf>
    <xf numFmtId="165" fontId="0" fillId="10" borderId="36" xfId="0" applyFill="1" applyBorder="1" applyAlignment="1">
      <alignment horizontal="center"/>
    </xf>
    <xf numFmtId="0" fontId="3" fillId="5" borderId="35" xfId="0" applyNumberFormat="1" applyFont="1" applyFill="1" applyBorder="1" applyAlignment="1">
      <alignment horizontal="center" vertical="center"/>
    </xf>
    <xf numFmtId="0" fontId="3" fillId="5" borderId="37" xfId="0" applyNumberFormat="1" applyFont="1" applyFill="1" applyBorder="1" applyAlignment="1">
      <alignment horizontal="center" vertical="center"/>
    </xf>
    <xf numFmtId="165" fontId="3" fillId="5" borderId="32" xfId="0" applyFont="1" applyFill="1" applyBorder="1" applyAlignment="1">
      <alignment horizontal="center" vertical="center"/>
    </xf>
    <xf numFmtId="165" fontId="3" fillId="10" borderId="31" xfId="0" applyFont="1" applyFill="1" applyBorder="1" applyAlignment="1">
      <alignment horizontal="center" vertical="center"/>
    </xf>
    <xf numFmtId="0" fontId="3" fillId="5" borderId="41" xfId="0" applyNumberFormat="1" applyFont="1" applyFill="1" applyBorder="1" applyAlignment="1">
      <alignment horizontal="center" vertical="center"/>
    </xf>
    <xf numFmtId="165" fontId="3" fillId="5" borderId="2" xfId="0" applyFont="1" applyFill="1" applyBorder="1" applyAlignment="1">
      <alignment horizontal="center" vertical="center"/>
    </xf>
    <xf numFmtId="165" fontId="3" fillId="5" borderId="17" xfId="0" applyFont="1" applyFill="1" applyBorder="1" applyAlignment="1">
      <alignment horizontal="center" vertical="center"/>
    </xf>
    <xf numFmtId="165" fontId="3" fillId="0" borderId="2" xfId="0" applyFont="1" applyBorder="1" applyAlignment="1">
      <alignment horizontal="center" vertical="center"/>
    </xf>
    <xf numFmtId="165" fontId="0" fillId="0" borderId="42" xfId="0" applyBorder="1" applyAlignment="1">
      <alignment horizontal="center"/>
    </xf>
    <xf numFmtId="165" fontId="25" fillId="0" borderId="18" xfId="0" applyFont="1" applyBorder="1" applyAlignment="1">
      <alignment horizontal="center" vertical="center"/>
    </xf>
    <xf numFmtId="0" fontId="0" fillId="5" borderId="17" xfId="0" applyNumberFormat="1" applyFill="1" applyBorder="1" applyAlignment="1">
      <alignment horizontal="center" vertical="center"/>
    </xf>
    <xf numFmtId="0" fontId="0" fillId="5" borderId="3" xfId="0" applyNumberFormat="1" applyFill="1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165" fontId="0" fillId="5" borderId="3" xfId="0" applyFill="1" applyBorder="1" applyAlignment="1">
      <alignment horizontal="center" vertical="center"/>
    </xf>
    <xf numFmtId="165" fontId="0" fillId="5" borderId="2" xfId="0" applyFill="1" applyBorder="1" applyAlignment="1">
      <alignment horizontal="center" vertical="center"/>
    </xf>
    <xf numFmtId="165" fontId="0" fillId="5" borderId="17" xfId="0" applyFill="1" applyBorder="1" applyAlignment="1">
      <alignment horizontal="center" vertical="center"/>
    </xf>
    <xf numFmtId="0" fontId="43" fillId="16" borderId="17" xfId="6" applyNumberFormat="1" applyBorder="1" applyAlignment="1">
      <alignment horizontal="center" vertical="center"/>
    </xf>
    <xf numFmtId="0" fontId="43" fillId="16" borderId="3" xfId="6" applyNumberFormat="1" applyBorder="1" applyAlignment="1">
      <alignment horizontal="center" vertical="center"/>
    </xf>
    <xf numFmtId="0" fontId="43" fillId="16" borderId="2" xfId="6" applyNumberFormat="1" applyBorder="1" applyAlignment="1">
      <alignment horizontal="center" vertical="center"/>
    </xf>
    <xf numFmtId="165" fontId="43" fillId="16" borderId="17" xfId="6" applyNumberFormat="1" applyBorder="1" applyAlignment="1">
      <alignment horizontal="center" vertical="center"/>
    </xf>
    <xf numFmtId="165" fontId="43" fillId="16" borderId="3" xfId="6" applyNumberFormat="1" applyBorder="1" applyAlignment="1">
      <alignment horizontal="center" vertical="center"/>
    </xf>
    <xf numFmtId="165" fontId="43" fillId="16" borderId="2" xfId="6" applyNumberFormat="1" applyBorder="1" applyAlignment="1">
      <alignment horizontal="center" vertical="center"/>
    </xf>
    <xf numFmtId="0" fontId="0" fillId="9" borderId="3" xfId="0" applyNumberFormat="1" applyFill="1" applyBorder="1" applyAlignment="1">
      <alignment horizontal="center" vertical="center"/>
    </xf>
    <xf numFmtId="0" fontId="0" fillId="9" borderId="19" xfId="0" applyNumberFormat="1" applyFill="1" applyBorder="1" applyAlignment="1">
      <alignment horizontal="center" vertical="center"/>
    </xf>
    <xf numFmtId="165" fontId="3" fillId="9" borderId="3" xfId="0" applyFont="1" applyFill="1" applyBorder="1" applyAlignment="1">
      <alignment horizontal="center" vertical="center"/>
    </xf>
    <xf numFmtId="165" fontId="0" fillId="9" borderId="3" xfId="0" applyFill="1" applyBorder="1" applyAlignment="1">
      <alignment horizontal="center" vertical="center"/>
    </xf>
    <xf numFmtId="165" fontId="0" fillId="9" borderId="19" xfId="0" applyFill="1" applyBorder="1" applyAlignment="1">
      <alignment horizontal="center" vertical="center"/>
    </xf>
    <xf numFmtId="165" fontId="3" fillId="5" borderId="3" xfId="0" applyFont="1" applyFill="1" applyBorder="1" applyAlignment="1">
      <alignment horizontal="center" vertical="center"/>
    </xf>
    <xf numFmtId="165" fontId="25" fillId="0" borderId="18" xfId="0" applyFont="1" applyBorder="1"/>
    <xf numFmtId="165" fontId="0" fillId="9" borderId="3" xfId="0" applyFill="1" applyBorder="1"/>
    <xf numFmtId="165" fontId="0" fillId="9" borderId="19" xfId="0" applyFill="1" applyBorder="1"/>
    <xf numFmtId="0" fontId="0" fillId="5" borderId="1" xfId="0" applyNumberFormat="1" applyFill="1" applyBorder="1" applyAlignment="1">
      <alignment horizontal="center" vertical="center"/>
    </xf>
    <xf numFmtId="165" fontId="3" fillId="5" borderId="1" xfId="0" applyFont="1" applyFill="1" applyBorder="1" applyAlignment="1">
      <alignment horizontal="center" vertical="center" wrapText="1"/>
    </xf>
    <xf numFmtId="165" fontId="28" fillId="2" borderId="4" xfId="0" applyFont="1" applyFill="1" applyBorder="1" applyAlignment="1">
      <alignment horizontal="center" vertical="center" wrapText="1"/>
    </xf>
    <xf numFmtId="165" fontId="28" fillId="2" borderId="14" xfId="0" applyFont="1" applyFill="1" applyBorder="1" applyAlignment="1">
      <alignment horizontal="center" vertical="center" wrapText="1"/>
    </xf>
    <xf numFmtId="165" fontId="0" fillId="0" borderId="23" xfId="0" applyBorder="1" applyAlignment="1">
      <alignment horizontal="center" vertical="center"/>
    </xf>
    <xf numFmtId="165" fontId="0" fillId="0" borderId="21" xfId="0" applyBorder="1" applyAlignment="1">
      <alignment horizontal="center" vertical="center"/>
    </xf>
    <xf numFmtId="165" fontId="0" fillId="0" borderId="22" xfId="0" applyBorder="1" applyAlignment="1">
      <alignment horizontal="center" vertical="center"/>
    </xf>
    <xf numFmtId="165" fontId="0" fillId="0" borderId="24" xfId="0" applyBorder="1" applyAlignment="1">
      <alignment horizontal="center" vertical="center"/>
    </xf>
    <xf numFmtId="165" fontId="0" fillId="0" borderId="25" xfId="0" applyBorder="1" applyAlignment="1">
      <alignment horizontal="center" vertical="center"/>
    </xf>
    <xf numFmtId="165" fontId="0" fillId="0" borderId="20" xfId="0" applyBorder="1" applyAlignment="1">
      <alignment horizontal="center" vertical="center"/>
    </xf>
    <xf numFmtId="0" fontId="0" fillId="2" borderId="17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165" fontId="3" fillId="2" borderId="17" xfId="0" applyFont="1" applyFill="1" applyBorder="1" applyAlignment="1">
      <alignment horizontal="center" vertical="center"/>
    </xf>
    <xf numFmtId="165" fontId="3" fillId="2" borderId="3" xfId="0" applyFont="1" applyFill="1" applyBorder="1" applyAlignment="1">
      <alignment horizontal="center" vertical="center"/>
    </xf>
    <xf numFmtId="165" fontId="3" fillId="2" borderId="2" xfId="0" applyFont="1" applyFill="1" applyBorder="1" applyAlignment="1">
      <alignment horizontal="center" vertical="center"/>
    </xf>
    <xf numFmtId="165" fontId="3" fillId="9" borderId="29" xfId="0" applyFont="1" applyFill="1" applyBorder="1" applyAlignment="1">
      <alignment horizontal="center" vertical="center"/>
    </xf>
    <xf numFmtId="165" fontId="3" fillId="9" borderId="19" xfId="0" applyFont="1" applyFill="1" applyBorder="1" applyAlignment="1">
      <alignment horizontal="center" vertical="center"/>
    </xf>
    <xf numFmtId="0" fontId="0" fillId="9" borderId="29" xfId="0" applyNumberFormat="1" applyFill="1" applyBorder="1" applyAlignment="1">
      <alignment horizontal="center" vertical="center"/>
    </xf>
    <xf numFmtId="165" fontId="40" fillId="0" borderId="0" xfId="0" applyFont="1" applyAlignment="1">
      <alignment horizontal="center" vertical="center"/>
    </xf>
    <xf numFmtId="165" fontId="41" fillId="0" borderId="0" xfId="0" applyFont="1" applyAlignment="1">
      <alignment horizontal="center" vertical="center"/>
    </xf>
    <xf numFmtId="165" fontId="42" fillId="0" borderId="0" xfId="0" applyFont="1" applyAlignment="1">
      <alignment horizontal="center" vertical="center"/>
    </xf>
    <xf numFmtId="165" fontId="43" fillId="16" borderId="0" xfId="6" applyNumberFormat="1" applyAlignment="1">
      <alignment horizontal="center" vertical="center"/>
    </xf>
    <xf numFmtId="165" fontId="4" fillId="19" borderId="31" xfId="1" applyFill="1" applyBorder="1" applyAlignment="1" applyProtection="1">
      <alignment horizontal="center" vertical="center"/>
    </xf>
    <xf numFmtId="165" fontId="4" fillId="19" borderId="1" xfId="1" applyFill="1" applyBorder="1" applyAlignment="1" applyProtection="1">
      <alignment horizontal="center" vertical="center"/>
    </xf>
    <xf numFmtId="165" fontId="4" fillId="18" borderId="1" xfId="1" applyFill="1" applyBorder="1" applyAlignment="1" applyProtection="1">
      <alignment horizontal="center" vertical="center"/>
    </xf>
    <xf numFmtId="165" fontId="3" fillId="18" borderId="1" xfId="0" applyFont="1" applyFill="1" applyBorder="1" applyAlignment="1">
      <alignment horizontal="center" vertical="center"/>
    </xf>
    <xf numFmtId="165" fontId="4" fillId="18" borderId="32" xfId="1" applyFill="1" applyBorder="1" applyAlignment="1" applyProtection="1">
      <alignment horizontal="center" vertical="center"/>
    </xf>
    <xf numFmtId="165" fontId="3" fillId="18" borderId="31" xfId="0" applyFont="1" applyFill="1" applyBorder="1" applyAlignment="1">
      <alignment horizontal="center" vertical="center"/>
    </xf>
    <xf numFmtId="165" fontId="3" fillId="18" borderId="32" xfId="0" applyFont="1" applyFill="1" applyBorder="1" applyAlignment="1">
      <alignment horizontal="center" vertical="center"/>
    </xf>
    <xf numFmtId="165" fontId="3" fillId="19" borderId="1" xfId="0" applyFont="1" applyFill="1" applyBorder="1" applyAlignment="1">
      <alignment horizontal="center" vertical="center"/>
    </xf>
    <xf numFmtId="165" fontId="4" fillId="20" borderId="1" xfId="1" applyFill="1" applyBorder="1" applyAlignment="1" applyProtection="1">
      <alignment horizontal="center" vertical="center"/>
    </xf>
    <xf numFmtId="165" fontId="4" fillId="0" borderId="31" xfId="1" applyBorder="1" applyAlignment="1" applyProtection="1">
      <alignment horizontal="center" vertical="center"/>
    </xf>
    <xf numFmtId="165" fontId="4" fillId="0" borderId="1" xfId="1" applyBorder="1" applyAlignment="1" applyProtection="1">
      <alignment horizontal="center" vertical="center"/>
    </xf>
    <xf numFmtId="165" fontId="3" fillId="0" borderId="31" xfId="0" applyFont="1" applyBorder="1" applyAlignment="1">
      <alignment horizontal="center" vertical="center"/>
    </xf>
    <xf numFmtId="165" fontId="4" fillId="5" borderId="31" xfId="1" applyFill="1" applyBorder="1" applyAlignment="1" applyProtection="1">
      <alignment horizontal="center" vertical="center"/>
    </xf>
    <xf numFmtId="165" fontId="4" fillId="10" borderId="31" xfId="1" applyFill="1" applyBorder="1" applyAlignment="1" applyProtection="1">
      <alignment horizontal="center" vertical="center"/>
    </xf>
    <xf numFmtId="165" fontId="4" fillId="10" borderId="1" xfId="1" applyFill="1" applyBorder="1" applyAlignment="1" applyProtection="1">
      <alignment horizontal="center" vertical="center"/>
    </xf>
    <xf numFmtId="165" fontId="0" fillId="0" borderId="43" xfId="0" applyBorder="1" applyAlignment="1">
      <alignment horizontal="center"/>
    </xf>
    <xf numFmtId="165" fontId="0" fillId="0" borderId="4" xfId="0" applyBorder="1" applyAlignment="1">
      <alignment horizontal="center"/>
    </xf>
    <xf numFmtId="165" fontId="3" fillId="10" borderId="2" xfId="0" applyFont="1" applyFill="1" applyBorder="1" applyAlignment="1">
      <alignment horizontal="center" vertical="center"/>
    </xf>
    <xf numFmtId="165" fontId="0" fillId="10" borderId="42" xfId="0" applyFill="1" applyBorder="1" applyAlignment="1">
      <alignment horizontal="center"/>
    </xf>
    <xf numFmtId="0" fontId="3" fillId="5" borderId="33" xfId="0" applyNumberFormat="1" applyFont="1" applyFill="1" applyBorder="1" applyAlignment="1">
      <alignment horizontal="center" vertical="center"/>
    </xf>
    <xf numFmtId="0" fontId="3" fillId="5" borderId="39" xfId="0" applyNumberFormat="1" applyFont="1" applyFill="1" applyBorder="1" applyAlignment="1">
      <alignment horizontal="center" vertical="center"/>
    </xf>
    <xf numFmtId="165" fontId="0" fillId="0" borderId="40" xfId="0" applyBorder="1" applyAlignment="1">
      <alignment horizontal="center"/>
    </xf>
    <xf numFmtId="165" fontId="4" fillId="5" borderId="17" xfId="1" applyFill="1" applyBorder="1" applyAlignment="1" applyProtection="1">
      <alignment horizontal="center" vertical="center"/>
    </xf>
    <xf numFmtId="165" fontId="0" fillId="0" borderId="0" xfId="0" applyAlignment="1">
      <alignment horizontal="center" vertical="center"/>
    </xf>
    <xf numFmtId="165" fontId="0" fillId="0" borderId="17" xfId="0" applyBorder="1" applyAlignment="1">
      <alignment horizontal="center" vertical="center" wrapText="1"/>
    </xf>
    <xf numFmtId="165" fontId="0" fillId="0" borderId="3" xfId="0" applyBorder="1" applyAlignment="1">
      <alignment horizontal="center" vertical="center"/>
    </xf>
    <xf numFmtId="165" fontId="0" fillId="0" borderId="2" xfId="0" applyBorder="1" applyAlignment="1">
      <alignment horizontal="center" vertical="center"/>
    </xf>
    <xf numFmtId="165" fontId="4" fillId="0" borderId="32" xfId="1" applyBorder="1" applyAlignment="1" applyProtection="1">
      <alignment horizontal="center" vertical="center"/>
    </xf>
    <xf numFmtId="165" fontId="0" fillId="10" borderId="34" xfId="0" applyFill="1" applyBorder="1" applyAlignment="1">
      <alignment horizontal="center"/>
    </xf>
    <xf numFmtId="165" fontId="0" fillId="0" borderId="0" xfId="0" applyAlignment="1">
      <alignment horizontal="center"/>
    </xf>
    <xf numFmtId="165" fontId="3" fillId="0" borderId="17" xfId="0" applyFont="1" applyBorder="1" applyAlignment="1">
      <alignment horizontal="center" vertical="center"/>
    </xf>
  </cellXfs>
  <cellStyles count="7">
    <cellStyle name="Hiperłącze" xfId="1" builtinId="8"/>
    <cellStyle name="Neutralny" xfId="5" builtinId="28"/>
    <cellStyle name="Normalny" xfId="0" builtinId="0"/>
    <cellStyle name="Normalny 2" xfId="3" xr:uid="{00000000-0005-0000-0000-000002000000}"/>
    <cellStyle name="Normalny 3" xfId="2" xr:uid="{00000000-0005-0000-0000-000003000000}"/>
    <cellStyle name="Walutowy 2" xfId="4" xr:uid="{00000000-0005-0000-0000-000005000000}"/>
    <cellStyle name="Zły" xfId="6" builtinId="27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164" formatCode="yyyy/mm/dd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charset val="238"/>
        <scheme val="none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7992D429-A6B0-4B48-9304-34C4F98B3F2C}" autoFormatId="16" applyNumberFormats="0" applyBorderFormats="0" applyFontFormats="0" applyPatternFormats="0" applyAlignmentFormats="0" applyWidthHeightFormats="0">
  <queryTableRefresh nextId="32" unboundColumnsLeft="1">
    <queryTableFields count="29">
      <queryTableField id="30" dataBound="0" tableColumnId="31"/>
      <queryTableField id="1" name="WPQR No" tableColumnId="1"/>
      <queryTableField id="2" name="Trzecia strona_x000a_Third party" tableColumnId="2"/>
      <queryTableField id="3" name="Podstawa normatywna_x000a_Standard" tableColumnId="3"/>
      <queryTableField id="4" name="Metoda spawania_x000a_Weld method" tableColumnId="4"/>
      <queryTableField id="5" name="Gatunek materiału 1:_x000a_Grade material 1:" tableColumnId="5"/>
      <queryTableField id="6" name="Gatunek materiału 2:_x000a_Grade material:" tableColumnId="6"/>
      <queryTableField id="7" name="Grupa materiałowa 1:_x000a_Material group 1:" tableColumnId="7"/>
      <queryTableField id="8" name="Grupa materiałowa 2:_x000a_Material group 2:" tableColumnId="8"/>
      <queryTableField id="9" name="Blacha / rura_x000a_plate / tube" tableColumnId="9"/>
      <queryTableField id="14" name="Spoina_x000a_Weld" tableColumnId="14"/>
      <queryTableField id="10" name="Grubość próbki_x000a_thickness" tableColumnId="10"/>
      <queryTableField id="11" name="Zakres kwalifikacji_x000a_qualification scope" tableColumnId="11"/>
      <queryTableField id="12" name="Średnica próbki_x000a_Sample diameter" tableColumnId="12"/>
      <queryTableField id="13" name="Zakres kwalifikacji_x000a_qualification scope2" tableColumnId="13"/>
      <queryTableField id="15" name="Pozycja spawania_x000a_Welding position" tableColumnId="15"/>
      <queryTableField id="16" name="Szczegóły" tableColumnId="16"/>
      <queryTableField id="17" name="Temp. udarności_x000a_Impact temp." tableColumnId="17"/>
      <queryTableField id="18" name="Ceq" tableColumnId="18"/>
      <queryTableField id="19" name="Re_x000a_MPa" tableColumnId="19"/>
      <queryTableField id="20" name="Rm_x000a_MPa" tableColumnId="20"/>
      <queryTableField id="21" name="Podgrzewanie/ międzyścieg_x000a_Prehating/ interpass" tableColumnId="21"/>
      <queryTableField id="22" name="Nazwa spoiwa_x000a_Consumables" tableColumnId="22"/>
      <queryTableField id="23" name="Średnica spoiwa_x000a_Diameter" tableColumnId="23"/>
      <queryTableField id="24" name="Rodzaj gazu_x000a_Type of gas" tableColumnId="24"/>
      <queryTableField id="25" name="PWHT _x000a_(°C/min)" tableColumnId="25"/>
      <queryTableField id="26" name="Data wydania_x000a_Date of issue" tableColumnId="26"/>
      <queryTableField id="27" name="Uwagi 1_x000a_Remarks 1" tableColumnId="27"/>
      <queryTableField id="28" name="Uwagi 2_x000a_Remarks 2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3379AE-2A05-4DCC-A0D3-188F158FB8C6}" name="Tabela24__2" displayName="Tabela24__2" ref="A1:AC262" tableType="queryTable" totalsRowShown="0" headerRowDxfId="59" dataDxfId="58">
  <autoFilter ref="A1:AC262" xr:uid="{1F3379AE-2A05-4DCC-A0D3-188F158FB8C6}"/>
  <tableColumns count="29">
    <tableColumn id="31" xr3:uid="{EB701503-AAB0-4A82-B1ED-14178F933491}" uniqueName="31" name="id" queryTableFieldId="30" dataDxfId="57"/>
    <tableColumn id="1" xr3:uid="{97FF9038-55D5-441E-979E-91593688E0B1}" uniqueName="1" name="wpqrnum" queryTableFieldId="1" dataDxfId="56"/>
    <tableColumn id="2" xr3:uid="{CBF2F85F-D579-4094-A1AF-13477E116A64}" uniqueName="2" name="trzecia_strona" queryTableFieldId="2" dataDxfId="55"/>
    <tableColumn id="3" xr3:uid="{5FB5B298-E037-48FC-9CA5-B1664B170D71}" uniqueName="3" name="podstawa_normatywna" queryTableFieldId="3" dataDxfId="54"/>
    <tableColumn id="4" xr3:uid="{B517D365-1FC3-4788-9043-AA29C60FCD1D}" uniqueName="4" name="metoda_spawania" queryTableFieldId="4" dataDxfId="53"/>
    <tableColumn id="5" xr3:uid="{6427D806-C004-462D-AEDC-803D0D81A9E5}" uniqueName="5" name="gatunek_mat1" queryTableFieldId="5" dataDxfId="52"/>
    <tableColumn id="6" xr3:uid="{D7085033-8636-4FBE-B515-50C05CC8D5B4}" uniqueName="6" name="gatunek_mat2" queryTableFieldId="6" dataDxfId="51"/>
    <tableColumn id="7" xr3:uid="{EDE38963-5B64-45D4-A91F-A203D6361269}" uniqueName="7" name="grupa_materialowa1" queryTableFieldId="7" dataDxfId="50"/>
    <tableColumn id="8" xr3:uid="{1B16A83F-7433-4BAE-A87D-5D73E40B37A7}" uniqueName="8" name="grupa_materialowa2" queryTableFieldId="8" dataDxfId="49"/>
    <tableColumn id="9" xr3:uid="{80508980-125E-4637-B17B-DF2DFDD5FE45}" uniqueName="9" name="blacha_rura" queryTableFieldId="9" dataDxfId="48"/>
    <tableColumn id="14" xr3:uid="{DDBC9EB7-0896-4255-9984-BDF89E843170}" uniqueName="14" name="spoina" queryTableFieldId="14" dataDxfId="47"/>
    <tableColumn id="10" xr3:uid="{26FB521D-74AD-4606-949E-64B0EA83D174}" uniqueName="10" name="grubosc_probki" queryTableFieldId="10" dataDxfId="46"/>
    <tableColumn id="11" xr3:uid="{31378D2C-6E1B-4AA4-9CBC-BA603A17CECA}" uniqueName="11" name="zakres_kwalifikacji" queryTableFieldId="11" dataDxfId="45"/>
    <tableColumn id="12" xr3:uid="{27FB4B1C-5E96-4948-8A13-499E2E6F25B7}" uniqueName="12" name="srednica_prob" queryTableFieldId="12" dataDxfId="44"/>
    <tableColumn id="13" xr3:uid="{CAFAB3E8-FF2F-4491-9DE1-F1716FFE67BB}" uniqueName="13" name="zakres_kwalifikacji2" queryTableFieldId="13" dataDxfId="43"/>
    <tableColumn id="15" xr3:uid="{D11F2A41-AAC0-41E0-95C0-F62203A5F3D6}" uniqueName="15" name="pozycja_spawania" queryTableFieldId="15" dataDxfId="42"/>
    <tableColumn id="16" xr3:uid="{7ABB3B40-C120-4D76-BD82-EAC64349E98A}" uniqueName="16" name="szczegoly" queryTableFieldId="16" dataDxfId="41"/>
    <tableColumn id="17" xr3:uid="{B78E2F10-8D1B-4889-BD54-7F514505618B}" uniqueName="17" name="temp_udarnosci" queryTableFieldId="17" dataDxfId="40"/>
    <tableColumn id="18" xr3:uid="{1BCC86BC-98A8-4A27-8FFC-9851979960A7}" uniqueName="18" name="ceq" queryTableFieldId="18" dataDxfId="39"/>
    <tableColumn id="19" xr3:uid="{5543C9CF-C5E0-4929-83AF-4BA0C75544D6}" uniqueName="19" name="re" queryTableFieldId="19" dataDxfId="38"/>
    <tableColumn id="20" xr3:uid="{510AF530-2920-4C69-91C2-971C9B3535D6}" uniqueName="20" name="rm" queryTableFieldId="20" dataDxfId="37"/>
    <tableColumn id="21" xr3:uid="{7E7720CB-9AEC-487B-8A3C-CF8D24F92B02}" uniqueName="21" name="podgrzewanie_miedzysciegowe" queryTableFieldId="21" dataDxfId="36"/>
    <tableColumn id="22" xr3:uid="{ACBF1A30-04F2-4C64-9702-F03845CB6EBC}" uniqueName="22" name="nazwa_spoiwa" queryTableFieldId="22" dataDxfId="35"/>
    <tableColumn id="23" xr3:uid="{50102C94-D065-45C4-9B36-48368628DCC8}" uniqueName="23" name="srednica_spoiwa" queryTableFieldId="23" dataDxfId="34"/>
    <tableColumn id="24" xr3:uid="{AF6BF2D9-FD2E-4C66-BDAC-7C00A2546450}" uniqueName="24" name="rodzaj_gazu" queryTableFieldId="24" dataDxfId="33"/>
    <tableColumn id="25" xr3:uid="{64A422F5-31C3-43ED-AF66-9150E2B13F45}" uniqueName="25" name="pwht" queryTableFieldId="25" dataDxfId="32"/>
    <tableColumn id="26" xr3:uid="{06B2504B-BADB-429F-8CAC-47429950B6DC}" uniqueName="26" name="data_wydania" queryTableFieldId="26" dataDxfId="31"/>
    <tableColumn id="27" xr3:uid="{FF6A98B6-6FF2-4602-B1AF-7698173C55EE}" uniqueName="27" name="uwagi_1" queryTableFieldId="27" dataDxfId="30"/>
    <tableColumn id="28" xr3:uid="{BADD4C9E-E093-4B6B-BDC2-382301C93365}" uniqueName="28" name="uwagi_2" queryTableFieldId="28" dataDxfId="2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1A5765-4A4D-497E-8613-5C77D7A249DC}" name="Tabela2" displayName="Tabela2" ref="A1:Z249" totalsRowShown="0" headerRowDxfId="28" dataDxfId="27" tableBorderDxfId="26">
  <autoFilter ref="A1:Z249" xr:uid="{9E1A5765-4A4D-497E-8613-5C77D7A249DC}"/>
  <tableColumns count="26">
    <tableColumn id="1" xr3:uid="{5E802841-5896-46CE-B765-1E1DE04F4EFF}" name="WPQR No" dataDxfId="25" dataCellStyle="Hiperłącze"/>
    <tableColumn id="2" xr3:uid="{00A26836-DE8D-453A-BAB2-213045EC7E35}" name="Trzecia strona_x000a_Third party" dataDxfId="24"/>
    <tableColumn id="3" xr3:uid="{4E1B8E15-B72D-4EC1-9214-9208670B0C84}" name="Podstawa normatywna_x000a_Standard" dataDxfId="23"/>
    <tableColumn id="4" xr3:uid="{32330B31-C6C1-42E1-8783-DF031575FF12}" name="Metoda spawania                Weld method" dataDxfId="22"/>
    <tableColumn id="5" xr3:uid="{E8E4EF0A-B5C1-45B7-8B65-281630AFD7E0}" name="Gatunek materiału                        Grade material" dataDxfId="21"/>
    <tableColumn id="6" xr3:uid="{7943B95A-5A9B-448C-819E-3684643636ED}" name="Grupa materiałowa                        Material group" dataDxfId="20"/>
    <tableColumn id="7" xr3:uid="{8DFB66BE-A1A5-4365-B068-5E96843EC30B}" name="Ceq" dataDxfId="19"/>
    <tableColumn id="8" xr3:uid="{CB73B792-B3B4-4571-8E91-8D33DAD4E332}" name="Temp. udarności_x000a_Impact temp." dataDxfId="18"/>
    <tableColumn id="9" xr3:uid="{09F49B33-D296-4264-BF4D-DE0C3B24E897}" name="Re_x000a_MPa" dataDxfId="17"/>
    <tableColumn id="10" xr3:uid="{CAAF32D0-A09A-43B8-AE71-CE3EAE4E3B51}" name="Rm_x000a_MPa" dataDxfId="16"/>
    <tableColumn id="11" xr3:uid="{CC5A4F0B-8073-45B4-B633-5F0214FC5D08}" name="Blacha / rura_x000a_plate / tube" dataDxfId="15"/>
    <tableColumn id="12" xr3:uid="{451B3373-BF65-4343-845F-D1869D546903}" name="Grubość próbki_x000a_thickness" dataDxfId="14"/>
    <tableColumn id="13" xr3:uid="{32A7A378-1576-4BF8-8F39-50FC1DD43890}" name="Zakres kwalifikacji_x000a_qualification scope" dataDxfId="13"/>
    <tableColumn id="14" xr3:uid="{1D0342A4-4CB5-4A7F-8866-CA57DADC994A}" name="Średnica próbki_x000a_Sample diameter" dataDxfId="12"/>
    <tableColumn id="15" xr3:uid="{D481755D-6015-4661-B413-77E5F4B5F7FD}" name="Zakres kwalifikacji_x000a_qualification scope2" dataDxfId="11"/>
    <tableColumn id="16" xr3:uid="{8F3737F5-B910-49EE-866E-1B9874DBA816}" name="Spoina_x000a_Weld" dataDxfId="10"/>
    <tableColumn id="17" xr3:uid="{DC86FE16-79C6-4C38-B90F-5F5B16FB4D91}" name="Pozycja spawania_x000a_Welding position" dataDxfId="9"/>
    <tableColumn id="18" xr3:uid="{BC1FE992-9B12-45CE-8C8A-4C0113A51C16}" name="Szczegóły" dataDxfId="8"/>
    <tableColumn id="19" xr3:uid="{E3A87651-E8EF-47E8-94C4-00D08C043AB9}" name="Podgrzewanie/ międzyścieg_x000a_Prehating/ interpass" dataDxfId="7"/>
    <tableColumn id="20" xr3:uid="{29B2E510-1811-42F9-9422-5D56EAB9C8E0}" name="Nazwa spoiwa_x000a_Consumables" dataDxfId="6"/>
    <tableColumn id="21" xr3:uid="{D1E472E1-9E9F-4FD6-9B77-987B88BD57D2}" name="Średnica spoiwa_x000a_Diameter" dataDxfId="5"/>
    <tableColumn id="22" xr3:uid="{6830F883-0B7C-4956-BAC4-A22F9E7B4845}" name="Rodzaj gazu_x000a_Type of gas" dataDxfId="4"/>
    <tableColumn id="23" xr3:uid="{BE73A9C7-1338-4493-821B-2FD6C23AEDE9}" name="PWHT _x000a_(°C/min)" dataDxfId="3"/>
    <tableColumn id="24" xr3:uid="{F2508C22-5AE8-4F6D-B582-815E1AE64B40}" name="Data wydania_x000a_Date of issue" dataDxfId="2"/>
    <tableColumn id="25" xr3:uid="{5F68860A-87FC-4250-946C-B010225E8FFE}" name="Uwagi 1_x000a_Remarks 1" dataDxfId="1"/>
    <tableColumn id="26" xr3:uid="{020D2493-9835-45A7-B959-C00308AD1B3E}" name="Uwagi 2_x000a_Remarks 2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file:///C:\Users\User\Downloads\WPQR-y%20DPL%20PRZED%20PO&#321;\WPQR%20DPL%20PDF\DPL%20WPQR%2023_SLV_D%20cz-b.pdf" TargetMode="External"/><Relationship Id="rId21" Type="http://schemas.openxmlformats.org/officeDocument/2006/relationships/hyperlink" Target="file:///C:\Users\User\Downloads\WPQR-y%20DPL%20PRZED%20PO&#321;\WPQR-y%20DPL\10-SLV-D.doc" TargetMode="External"/><Relationship Id="rId34" Type="http://schemas.openxmlformats.org/officeDocument/2006/relationships/hyperlink" Target="file:///C:\Users\User\Downloads\WPQR-y%20DPL%20Miszewko%20+%20DC\58%20SLV%20DC.doc" TargetMode="External"/><Relationship Id="rId42" Type="http://schemas.openxmlformats.org/officeDocument/2006/relationships/hyperlink" Target="file:///C:\Users\User\Downloads\WPQR-y%20DPL%20Miszewko%20+%20DC\177%20SLV%20DPL.doc" TargetMode="External"/><Relationship Id="rId47" Type="http://schemas.openxmlformats.org/officeDocument/2006/relationships/hyperlink" Target="file:///C:\Users\plprko0\AppData\Roaming\Microsoft\Excel\WPQR-y%20DPL%20Miszewko%20+%20DC\101R%20SLV%20DC.doc" TargetMode="External"/><Relationship Id="rId50" Type="http://schemas.openxmlformats.org/officeDocument/2006/relationships/hyperlink" Target="file:///C:\Users\plprko0\AppData\Roaming\Microsoft\Excel\WPQR-y%20DPL%20Miszewko%20+%20DC\101R%20SLV%20DC.doc" TargetMode="External"/><Relationship Id="rId55" Type="http://schemas.openxmlformats.org/officeDocument/2006/relationships/hyperlink" Target="file:///C:\Users\plprko0\AppData\Roaming\Microsoft\Excel\WPQR-y%20DPL%20Miszewko%20+%20DC\154%20SLV%20DPL.doc" TargetMode="External"/><Relationship Id="rId63" Type="http://schemas.openxmlformats.org/officeDocument/2006/relationships/hyperlink" Target="file:///C:\Users\plprko0\AppData\Roaming\Microsoft\Excel\WPQR-y%20DPL%20Miszewko%20+%20DC\114%20SLV%20DC.doc" TargetMode="External"/><Relationship Id="rId68" Type="http://schemas.openxmlformats.org/officeDocument/2006/relationships/hyperlink" Target="file:///C:\Users\User\Downloads\WPQR-y%20DPL%20Miszewko%20+%20DC\162%20SLV%20DPL.doc" TargetMode="External"/><Relationship Id="rId76" Type="http://schemas.openxmlformats.org/officeDocument/2006/relationships/hyperlink" Target="file:///C:\Users\plprko0\AppData\Roaming\Microsoft\Excel\WPQR-y%20DPL%20PRZED%20PO&#321;\WPQR-y%20DPL\54-SLV-D.doc" TargetMode="External"/><Relationship Id="rId84" Type="http://schemas.openxmlformats.org/officeDocument/2006/relationships/hyperlink" Target="file:///C:\Users\User\Downloads\WPQR-y%20DPL%20Miszewko%20+%20DC\165%20SLV%20DPL.doc" TargetMode="External"/><Relationship Id="rId89" Type="http://schemas.openxmlformats.org/officeDocument/2006/relationships/hyperlink" Target="file:///C:\Users\User\Downloads\WPQR-y%20DPL%20Miszewko%20+%20DC\126%20slv%20dc.doc" TargetMode="External"/><Relationship Id="rId97" Type="http://schemas.openxmlformats.org/officeDocument/2006/relationships/table" Target="../tables/table1.xml"/><Relationship Id="rId7" Type="http://schemas.openxmlformats.org/officeDocument/2006/relationships/hyperlink" Target="file:///C:\Users\plprko0\AppData\Roaming\Microsoft\Excel\WPQR-y%20DPL%20Miszewko%20+%20DC\IK%2001%2002%202.doc" TargetMode="External"/><Relationship Id="rId71" Type="http://schemas.openxmlformats.org/officeDocument/2006/relationships/hyperlink" Target="file:///C:\Users\plprko0\AppData\Roaming\Microsoft\Excel\WPQR-y%20DPL%20PRZED%20PO&#321;\WPQR-y%20DPL\37-SLV-D%20a3.doc" TargetMode="External"/><Relationship Id="rId92" Type="http://schemas.openxmlformats.org/officeDocument/2006/relationships/hyperlink" Target="file:///C:\Users\User\Downloads\WPQR-y%20DPL%20Miszewko%20+%20DC\190%20SLV%20DPL.docx" TargetMode="External"/><Relationship Id="rId2" Type="http://schemas.openxmlformats.org/officeDocument/2006/relationships/hyperlink" Target="file:///C:\Users\plprko0\AppData\Roaming\Microsoft\Excel\WPQR-y%20DPL%20Miszewko%20+%20DC\IK%2001%2002%202.doc" TargetMode="External"/><Relationship Id="rId16" Type="http://schemas.openxmlformats.org/officeDocument/2006/relationships/hyperlink" Target="file:///C:\Users\User\Downloads\WPQR-y%20DPL%20PRZED%20PO&#321;\WPQR-y%20%20DC\23%20slv%20dc.doc" TargetMode="External"/><Relationship Id="rId29" Type="http://schemas.openxmlformats.org/officeDocument/2006/relationships/hyperlink" Target="file:///C:\Users\User\Downloads\WPQR-y%20DPL%20Miszewko%20+%20DC\98%20slv%20dc.doc" TargetMode="External"/><Relationship Id="rId11" Type="http://schemas.openxmlformats.org/officeDocument/2006/relationships/hyperlink" Target="file:///C:\Users\User\Downloads\WPQR-y%20DPL%20Miszewko%20+%20DC\131%20SLV%20DPL.doc" TargetMode="External"/><Relationship Id="rId24" Type="http://schemas.openxmlformats.org/officeDocument/2006/relationships/hyperlink" Target="file:///C:\Users\User\Downloads\WPQR-y%20DPL%20Miszewko%20+%20DC\178%20SLV%20DPL.doc" TargetMode="External"/><Relationship Id="rId32" Type="http://schemas.openxmlformats.org/officeDocument/2006/relationships/hyperlink" Target="file:///C:\Users\User\Downloads\WPQR-y%20DPL%20Miszewko%20+%20DC\118%20SLV%20DC.doc" TargetMode="External"/><Relationship Id="rId37" Type="http://schemas.openxmlformats.org/officeDocument/2006/relationships/hyperlink" Target="file:///C:\Users\User\Downloads\WPQR-y%20DPL%20Miszewko%20+%20DC\109%20SLV%20DC.doc" TargetMode="External"/><Relationship Id="rId40" Type="http://schemas.openxmlformats.org/officeDocument/2006/relationships/hyperlink" Target="file:///C:\Users\User\Downloads\WPQR-y%20DPL%20Miszewko%20+%20DC\176%20SLV%20DPL.doc" TargetMode="External"/><Relationship Id="rId45" Type="http://schemas.openxmlformats.org/officeDocument/2006/relationships/hyperlink" Target="file:///C:\Users\User\Downloads\WPQR-y%20DPL%20Miszewko%20+%20DC\134%20SLV%20DPL.doc" TargetMode="External"/><Relationship Id="rId53" Type="http://schemas.openxmlformats.org/officeDocument/2006/relationships/hyperlink" Target="file:///C:\Users\plprko0\AppData\Roaming\Microsoft\Excel\WPQR-y%20DPL%20PRZED%20PO&#321;\WPQR%20DC%20PDF\97%20slv%20dc.pdf" TargetMode="External"/><Relationship Id="rId58" Type="http://schemas.openxmlformats.org/officeDocument/2006/relationships/hyperlink" Target="file:///C:\Users\plprko0\AppData\Roaming\Microsoft\Excel\WPQR-y%20DPL%20PRZED%20PO&#321;\WPQR-y%20DPL\27-SLV-DC.doc" TargetMode="External"/><Relationship Id="rId66" Type="http://schemas.openxmlformats.org/officeDocument/2006/relationships/hyperlink" Target="file:///C:\Users\User\Downloads\WPQR-y%20DPL%20PRZED%20PO&#321;\WPQR-y%20%20DC\31%20slv%20dc.doc" TargetMode="External"/><Relationship Id="rId74" Type="http://schemas.openxmlformats.org/officeDocument/2006/relationships/hyperlink" Target="file:///C:\Users\User\Downloads\WPQR-y%20DPL%20Miszewko%20+%20DC\130%20SLV%20DPL.doc" TargetMode="External"/><Relationship Id="rId79" Type="http://schemas.openxmlformats.org/officeDocument/2006/relationships/hyperlink" Target="file:///C:\Users\plprko0\AppData\Roaming\Microsoft\Excel\WPQR-y%20DPL%20Miszewko%20+%20DC\158%20SLV%20DPL.doc" TargetMode="External"/><Relationship Id="rId87" Type="http://schemas.openxmlformats.org/officeDocument/2006/relationships/hyperlink" Target="file:///C:\Users\User\Downloads\WPQR-y%20DPL%20Miszewko%20+%20DC\153%20SLV%20DPL.doc" TargetMode="External"/><Relationship Id="rId5" Type="http://schemas.openxmlformats.org/officeDocument/2006/relationships/hyperlink" Target="file:///C:\Users\User\Downloads\WPQR-y%20DPL%20Miszewko%20+%20DC\2%20SLV%20DC.docx" TargetMode="External"/><Relationship Id="rId61" Type="http://schemas.openxmlformats.org/officeDocument/2006/relationships/hyperlink" Target="file:///C:\Users\plprko0\AppData\Roaming\Microsoft\Excel\WPQR-y%20DPL%20Miszewko%20+%20DC\72%20SLV%20DC.doc" TargetMode="External"/><Relationship Id="rId82" Type="http://schemas.openxmlformats.org/officeDocument/2006/relationships/hyperlink" Target="file:///C:\Users\User\Downloads\WPQR-y%20DPL%20Miszewko%20+%20DC\161%20SLV%20DPL.doc" TargetMode="External"/><Relationship Id="rId90" Type="http://schemas.openxmlformats.org/officeDocument/2006/relationships/hyperlink" Target="file:///C:\Users\User\Downloads\WPQR-y%20DPL%20Miszewko%20+%20DC\186%20SLV%20DPL.doc" TargetMode="External"/><Relationship Id="rId95" Type="http://schemas.openxmlformats.org/officeDocument/2006/relationships/hyperlink" Target="file:///C:\Users\User\Downloads\WPQR-y%20DPL%20PRZED%20PO&#321;\WPQR-y%20DPL\21-SLV-D.doc" TargetMode="External"/><Relationship Id="rId19" Type="http://schemas.openxmlformats.org/officeDocument/2006/relationships/hyperlink" Target="file:///C:\Users\User\Downloads\WPQR-y%20DPL%20Miszewko%20+%20DC\179%20SLV%20DPL.docx" TargetMode="External"/><Relationship Id="rId14" Type="http://schemas.openxmlformats.org/officeDocument/2006/relationships/hyperlink" Target="file:///C:\Users\User\Downloads\WPQR-y%20DPL%20PRZED%20PO&#321;\WPQR-y%20%20DC\52%20SLV%20DC.doc" TargetMode="External"/><Relationship Id="rId22" Type="http://schemas.openxmlformats.org/officeDocument/2006/relationships/hyperlink" Target="file:///C:\Users\User\Downloads\WPQR-y%20DPL%20PRZED%20PO&#321;\WPQR-y%20DPL\08-SLV-D.doc" TargetMode="External"/><Relationship Id="rId27" Type="http://schemas.openxmlformats.org/officeDocument/2006/relationships/hyperlink" Target="file:///C:\Users\User\Downloads\WPQR-y%20DPL%20Miszewko%20+%20DC\58%20SLV%20DC.doc" TargetMode="External"/><Relationship Id="rId30" Type="http://schemas.openxmlformats.org/officeDocument/2006/relationships/hyperlink" Target="file:///C:\Users\User\Downloads\WPQR-y%20DPL%20PRZED%20PO&#321;\WPQR-y%20%20DC\31%20slv%20dc.doc" TargetMode="External"/><Relationship Id="rId35" Type="http://schemas.openxmlformats.org/officeDocument/2006/relationships/hyperlink" Target="file:///C:\Users\User\Downloads\WPQR-y%20DPL%20Miszewko%20+%20DC\123%20SLV%20DC.docx" TargetMode="External"/><Relationship Id="rId43" Type="http://schemas.openxmlformats.org/officeDocument/2006/relationships/hyperlink" Target="file:///C:\Users\User\Downloads\WPQR-y%20DPL%20Miszewko%20+%20DC\169%20SLV%20DPL.pdf" TargetMode="External"/><Relationship Id="rId48" Type="http://schemas.openxmlformats.org/officeDocument/2006/relationships/hyperlink" Target="file:///C:\Users\plprko0\AppData\Roaming\Microsoft\Excel\WPQR-y%20DPL%20Miszewko%20+%20DC\91%20SLV%20DC.doc" TargetMode="External"/><Relationship Id="rId56" Type="http://schemas.openxmlformats.org/officeDocument/2006/relationships/hyperlink" Target="file:///C:\Users\plprko0\AppData\Roaming\Microsoft\Excel\WPQR-y%20DPL%20Miszewko%20+%20DC\155%20SLV%20DPL.doc" TargetMode="External"/><Relationship Id="rId64" Type="http://schemas.openxmlformats.org/officeDocument/2006/relationships/hyperlink" Target="file:///C:\Users\User\Downloads\WPQR-y%20DPL%20Miszewko%20+%20DC\62%20SLV%20DC.doc" TargetMode="External"/><Relationship Id="rId69" Type="http://schemas.openxmlformats.org/officeDocument/2006/relationships/hyperlink" Target="file:///C:\Users\User\Downloads\WPQR-y%20DPL%20Miszewko%20+%20DC\86%20SLV%20DC.doc" TargetMode="External"/><Relationship Id="rId77" Type="http://schemas.openxmlformats.org/officeDocument/2006/relationships/hyperlink" Target="file:///C:\Users\plprko0\AppData\Roaming\Microsoft\Excel\WPQR-y%20DPL%20PRZED%20PO&#321;\WPQR-y%20DPL\53-SLV-D.doc" TargetMode="External"/><Relationship Id="rId8" Type="http://schemas.openxmlformats.org/officeDocument/2006/relationships/hyperlink" Target="file:///C:\Users\User\Downloads\WPQR-y%20DPL%20Miszewko%20+%20DC\182%20SLV%20DPL.docx" TargetMode="External"/><Relationship Id="rId51" Type="http://schemas.openxmlformats.org/officeDocument/2006/relationships/hyperlink" Target="file:///C:\Users\plprko0\AppData\Roaming\Microsoft\Excel\WPQR-y%20DPL%20Miszewko%20+%20DC\116%20slv%20dc.doc" TargetMode="External"/><Relationship Id="rId72" Type="http://schemas.openxmlformats.org/officeDocument/2006/relationships/hyperlink" Target="file:///C:\Users\plprko0\AppData\Roaming\Microsoft\Excel\WPQR-y%20DPL%20Miszewko%20+%20DC\48%20SLV%20DC.doc" TargetMode="External"/><Relationship Id="rId80" Type="http://schemas.openxmlformats.org/officeDocument/2006/relationships/hyperlink" Target="file:///C:\Users\plprko0\AppData\Roaming\Microsoft\Excel\WPQR-y%20DPL%20Miszewko%20+%20DC\121R%20SLV%20DC.doc" TargetMode="External"/><Relationship Id="rId85" Type="http://schemas.openxmlformats.org/officeDocument/2006/relationships/hyperlink" Target="file:///C:\Users\User\Downloads\WPQR-y%20DPL%20Miszewko%20+%20DC\164%20SLV%20DPL.doc" TargetMode="External"/><Relationship Id="rId93" Type="http://schemas.openxmlformats.org/officeDocument/2006/relationships/hyperlink" Target="file:///C:\Users\User\Downloads\WPQR-y%20DPL%20Miszewko%20+%20DC\191%20SLV%20DPL.docx" TargetMode="External"/><Relationship Id="rId3" Type="http://schemas.openxmlformats.org/officeDocument/2006/relationships/hyperlink" Target="file:///C:\Users\plprko0\AppData\Roaming\Microsoft\Excel\WPQR-y%20DPL%20Miszewko%20+%20DC\10%20SLV%20DC.doc" TargetMode="External"/><Relationship Id="rId12" Type="http://schemas.openxmlformats.org/officeDocument/2006/relationships/hyperlink" Target="file:///C:\Users\User\Downloads\WPQR-y%20DPL%20Miszewko%20+%20DC\67%20SLV%20DC.doc" TargetMode="External"/><Relationship Id="rId17" Type="http://schemas.openxmlformats.org/officeDocument/2006/relationships/hyperlink" Target="file:///C:\Users\User\Downloads\WPQR-y%20DPL%20PRZED%20PO&#321;\WPQR-y%20DPL\29-SLV-D.doc" TargetMode="External"/><Relationship Id="rId25" Type="http://schemas.openxmlformats.org/officeDocument/2006/relationships/hyperlink" Target="file:///C:\Users\User\Downloads\WPQR-y%20DPL%20Miszewko%20+%20DC\149R%20SLV%20DPL.doc" TargetMode="External"/><Relationship Id="rId33" Type="http://schemas.openxmlformats.org/officeDocument/2006/relationships/hyperlink" Target="file:///C:\Users\User\Downloads\WPQR-y%20DPL%20PRZED%20PO&#321;\WPQR-y%20DPL\18-SLV-D.doc" TargetMode="External"/><Relationship Id="rId38" Type="http://schemas.openxmlformats.org/officeDocument/2006/relationships/hyperlink" Target="file:///C:\Users\User\Downloads\WPQR-y%20DPL%20Miszewko%20+%20DC\163%20SLV%20DPL.doc" TargetMode="External"/><Relationship Id="rId46" Type="http://schemas.openxmlformats.org/officeDocument/2006/relationships/hyperlink" Target="file:///C:\Users\plprko0\AppData\Roaming\Microsoft\Excel\WPQR-y%20DPL%20Miszewko%20+%20DC\135%20SLV%20DPL.doc" TargetMode="External"/><Relationship Id="rId59" Type="http://schemas.openxmlformats.org/officeDocument/2006/relationships/hyperlink" Target="file:///C:\Users\User\Downloads\WPQR-y%20DPL%20Miszewko%20+%20DC\171%20SLV%20DPL.doc" TargetMode="External"/><Relationship Id="rId67" Type="http://schemas.openxmlformats.org/officeDocument/2006/relationships/hyperlink" Target="file:///C:\Users\User\Downloads\WPQR-y%20DPL%20PRZED%20PO&#321;\WPQR%20DPL%20PDF\DPL%20WPQR%2034_SLV_D%20kolor.pdf" TargetMode="External"/><Relationship Id="rId20" Type="http://schemas.openxmlformats.org/officeDocument/2006/relationships/hyperlink" Target="file:///C:\Users\User\Downloads\WPQR-y%20DPL%20Miszewko%20+%20DC\104%20slv%20dc.doc" TargetMode="External"/><Relationship Id="rId41" Type="http://schemas.openxmlformats.org/officeDocument/2006/relationships/hyperlink" Target="file:///C:\Users\User\Downloads\WPQR-y%20DPL%20Miszewko%20+%20DC\30%20slv%20dc.doc" TargetMode="External"/><Relationship Id="rId54" Type="http://schemas.openxmlformats.org/officeDocument/2006/relationships/hyperlink" Target="file:///C:\Users\plprko0\AppData\Roaming\Microsoft\Excel\WPQR-y%20DPL%20Miszewko%20+%20DC\129%20SLV%20DPL.doc" TargetMode="External"/><Relationship Id="rId62" Type="http://schemas.openxmlformats.org/officeDocument/2006/relationships/hyperlink" Target="file:///C:\Users\plprko0\AppData\Roaming\Microsoft\Excel\WPQR-y%20DPL%20Miszewko%20+%20DC\71%20SLV%20DC.doc" TargetMode="External"/><Relationship Id="rId70" Type="http://schemas.openxmlformats.org/officeDocument/2006/relationships/hyperlink" Target="file:///C:\Users\plprko0\AppData\Roaming\Microsoft\Excel\WPQR-y%20DPL%20PRZED%20PO&#321;\WPQR-y%20DPL\16-SLV-D.odt" TargetMode="External"/><Relationship Id="rId75" Type="http://schemas.openxmlformats.org/officeDocument/2006/relationships/hyperlink" Target="file:///C:\Users\plprko0\AppData\Roaming\Microsoft\Excel\WPQR-y%20DPL%20Miszewko%20+%20DC\122%20SLV%20DC.doc" TargetMode="External"/><Relationship Id="rId83" Type="http://schemas.openxmlformats.org/officeDocument/2006/relationships/hyperlink" Target="file:///C:\Users\plprko0\AppData\Roaming\Microsoft\Excel\WPQR-y%20DPL%20Miszewko%20+%20DC\87%20SLV%20DC.doc" TargetMode="External"/><Relationship Id="rId88" Type="http://schemas.openxmlformats.org/officeDocument/2006/relationships/hyperlink" Target="file:///C:\Users\plprko0\AppData\Roaming\Microsoft\Excel\WPQR-y%20DPL%20PRZED%20PO&#321;\WPQR-y%20DPL\55-SLV-D.doc" TargetMode="External"/><Relationship Id="rId91" Type="http://schemas.openxmlformats.org/officeDocument/2006/relationships/hyperlink" Target="file:///C:\Users\User\Downloads\WPQR-y%20DPL%20Miszewko%20+%20DC\186%20SLV%20DPL.doc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file:///C:\Users\User\Downloads\WPQR-y%20DPL%20Miszewko%20+%20DC\4%20SLV%20DC.docx" TargetMode="External"/><Relationship Id="rId6" Type="http://schemas.openxmlformats.org/officeDocument/2006/relationships/hyperlink" Target="file:///C:\Users\User\Downloads\WPQR-y%20DPL%20Miszewko%20+%20DC\185R%20SLV%20DPL.doc" TargetMode="External"/><Relationship Id="rId15" Type="http://schemas.openxmlformats.org/officeDocument/2006/relationships/hyperlink" Target="file:///C:\Users\User\Downloads\WPQR-y%20DPL%20Miszewko%20+%20DC\115%20SLV%20DC.doc" TargetMode="External"/><Relationship Id="rId23" Type="http://schemas.openxmlformats.org/officeDocument/2006/relationships/hyperlink" Target="file:///C:\Users\User\Downloads\WPQR-y%20DPL%20Miszewko%20+%20DC\59%20SLV%20DC.doc" TargetMode="External"/><Relationship Id="rId28" Type="http://schemas.openxmlformats.org/officeDocument/2006/relationships/hyperlink" Target="file:///C:\Users\User\Downloads\WPQR-y%20DPL%20Miszewko%20+%20DC\125%20SLV%20DC.docx" TargetMode="External"/><Relationship Id="rId36" Type="http://schemas.openxmlformats.org/officeDocument/2006/relationships/hyperlink" Target="file:///C:\Users\User\Downloads\WPQR-y%20DPL%20Miszewko%20+%20DC\172%20SLV%20DPL.doc" TargetMode="External"/><Relationship Id="rId49" Type="http://schemas.openxmlformats.org/officeDocument/2006/relationships/hyperlink" Target="file:///C:\Users\User\Downloads\WPQR-y%20DPL%20Miszewko%20+%20DC\88%20SLV%20DC.doc" TargetMode="External"/><Relationship Id="rId57" Type="http://schemas.openxmlformats.org/officeDocument/2006/relationships/hyperlink" Target="file:///C:\Users\plprko0\AppData\Roaming\Microsoft\Excel\WPQR-y%20DPL%20Miszewko%20+%20DC\110R%20SLV%20DC.doc" TargetMode="External"/><Relationship Id="rId10" Type="http://schemas.openxmlformats.org/officeDocument/2006/relationships/hyperlink" Target="file:///C:\Users\User\Downloads\WPQR-y%20DPL%20Miszewko%20+%20DC\180%20SLV%20DPL.docx" TargetMode="External"/><Relationship Id="rId31" Type="http://schemas.openxmlformats.org/officeDocument/2006/relationships/hyperlink" Target="file:///C:\Users\User\Downloads\WPQR-y%20DPL%20PRZED%20PO&#321;\WPQR-y%20%20DC\36%20slv%20dc.doc" TargetMode="External"/><Relationship Id="rId44" Type="http://schemas.openxmlformats.org/officeDocument/2006/relationships/hyperlink" Target="file:///C:\Users\User\Downloads\WPQR-y%20DPL%20Miszewko%20+%20DC\85%20SLV%20DC.doc" TargetMode="External"/><Relationship Id="rId52" Type="http://schemas.openxmlformats.org/officeDocument/2006/relationships/hyperlink" Target="file:///C:\Users\plprko0\AppData\Roaming\Microsoft\Excel\WPQR-y%20DPL%20PRZED%20PO&#321;\WPQR-y%20DPL\12-SLV-D.doc" TargetMode="External"/><Relationship Id="rId60" Type="http://schemas.openxmlformats.org/officeDocument/2006/relationships/hyperlink" Target="file:///C:\Users\plprko0\AppData\Roaming\Microsoft\Excel\WPQR-y%20DPL%20Miszewko%20+%20DC\92%20SLV%20DC.doc" TargetMode="External"/><Relationship Id="rId65" Type="http://schemas.openxmlformats.org/officeDocument/2006/relationships/hyperlink" Target="file:///C:\Users\User\Downloads\WPQR-y%20DPL%20Miszewko%20+%20DC\32%20slv%20dc.doc" TargetMode="External"/><Relationship Id="rId73" Type="http://schemas.openxmlformats.org/officeDocument/2006/relationships/hyperlink" Target="file:///C:\Users\User\Downloads\WPQR-y%20DPL%20Miszewko%20+%20DC\127%20SLV%20DPL.doc" TargetMode="External"/><Relationship Id="rId78" Type="http://schemas.openxmlformats.org/officeDocument/2006/relationships/hyperlink" Target="file:///C:\Users\plprko0\AppData\Roaming\Microsoft\Excel\WPQR-y%20DPL%20Miszewko%20+%20DC\152%20SLV%20DPL.doc" TargetMode="External"/><Relationship Id="rId81" Type="http://schemas.openxmlformats.org/officeDocument/2006/relationships/hyperlink" Target="file:///C:\Users\plprko0\AppData\Roaming\Microsoft\Excel\WPQR-y%20DPL%20Miszewko%20+%20DC\173%20SLV%20DPL.doc" TargetMode="External"/><Relationship Id="rId86" Type="http://schemas.openxmlformats.org/officeDocument/2006/relationships/hyperlink" Target="file:///C:\Users\plprko0\AppData\Roaming\Microsoft\Excel\WPQR-y%20DPL%20Miszewko%20+%20DC\145%20SLV%20DPL.pdf" TargetMode="External"/><Relationship Id="rId94" Type="http://schemas.openxmlformats.org/officeDocument/2006/relationships/hyperlink" Target="file:///C:\Users\User\Downloads\WPQR-y%20DPL%20Miszewko%20+%20DC\124%20SLV%20DC.docx" TargetMode="External"/><Relationship Id="rId4" Type="http://schemas.openxmlformats.org/officeDocument/2006/relationships/hyperlink" Target="file:///C:\Users\plprko0\AppData\Roaming\Microsoft\Excel\WPQR-y%20DPL%20Miszewko%20+%20DC\21%20slv%20dc.doc" TargetMode="External"/><Relationship Id="rId9" Type="http://schemas.openxmlformats.org/officeDocument/2006/relationships/hyperlink" Target="file:///C:\Users\User\Downloads\WPQR-y%20DPL%20Miszewko%20+%20DC\181%20SLV%20DPL.docx" TargetMode="External"/><Relationship Id="rId13" Type="http://schemas.openxmlformats.org/officeDocument/2006/relationships/hyperlink" Target="file:///C:\Users\User\Downloads\WPQR-y%20DPL%20Miszewko%20+%20DC\141%20SLV%20DPL.doc" TargetMode="External"/><Relationship Id="rId18" Type="http://schemas.openxmlformats.org/officeDocument/2006/relationships/hyperlink" Target="file:///C:\Users\User\Downloads\WPQR-y%20DPL%20PRZED%20PO&#321;\WPQR-y%20DPL\27-SLV-D.doc" TargetMode="External"/><Relationship Id="rId39" Type="http://schemas.openxmlformats.org/officeDocument/2006/relationships/hyperlink" Target="file:///C:\Users\User\Downloads\WPQR-y%20DPL%20PRZED%20PO&#321;\WPQR-y%20%20DC\25%20slv%20dc.doc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file:///C:\Users\plprko0\AppData\Roaming\Microsoft\Excel\WPQR-y%20DPL%20Miszewko%20+%20DC\122%20SLV%20DC.doc" TargetMode="External"/><Relationship Id="rId18" Type="http://schemas.openxmlformats.org/officeDocument/2006/relationships/hyperlink" Target="file:///C:\Users\plprko0\AppData\Roaming\Microsoft\Excel\WPQR-y%20DPL%20Miszewko%20+%20DC\67%20SLV%20DC.doc" TargetMode="External"/><Relationship Id="rId26" Type="http://schemas.openxmlformats.org/officeDocument/2006/relationships/hyperlink" Target="file:///C:\Users\plprko0\AppData\Roaming\Microsoft\Excel\WPQR-y%20DPL%20PRZED%20PO&#321;\WPQR-y%20DPL\60-SLV-Da.doc" TargetMode="External"/><Relationship Id="rId39" Type="http://schemas.openxmlformats.org/officeDocument/2006/relationships/hyperlink" Target="file:///C:\Users\plprko0\AppData\Roaming\Microsoft\Excel\WPQR-y%20DPL%20Miszewko%20+%20DC\24%20slv%20dc.doc" TargetMode="External"/><Relationship Id="rId3" Type="http://schemas.openxmlformats.org/officeDocument/2006/relationships/hyperlink" Target="file:///C:\Users\plprko0\AppData\Roaming\Microsoft\Excel\WPQR-y%20DPL%20Miszewko%20+%20DC\163%20SLV%20DPL.doc" TargetMode="External"/><Relationship Id="rId21" Type="http://schemas.openxmlformats.org/officeDocument/2006/relationships/hyperlink" Target="file:///C:\Users\plprko0\AppData\Roaming\Microsoft\Excel\WPQR-y%20DPL%20Miszewko%20+%20DC\68%20SLV%20DC.doc" TargetMode="External"/><Relationship Id="rId34" Type="http://schemas.openxmlformats.org/officeDocument/2006/relationships/hyperlink" Target="file:///C:\Users\plprko0\AppData\Roaming\Microsoft\Excel\WPQR-y%20DPL%20Miszewko%20+%20DC\134%20SLV%20DPL.doc" TargetMode="External"/><Relationship Id="rId42" Type="http://schemas.openxmlformats.org/officeDocument/2006/relationships/hyperlink" Target="file:///C:\Users\plprko0\AppData\Roaming\Microsoft\Excel\WPQR-y%20DPL%20Miszewko%20+%20DC\88%20SLV%20DC.doc" TargetMode="External"/><Relationship Id="rId47" Type="http://schemas.openxmlformats.org/officeDocument/2006/relationships/hyperlink" Target="file:///C:\Users\plprko0\AppData\Roaming\Microsoft\Excel\WPQR-y%20DPL%20PRZED%20PO&#321;\WPQR-y%20DPL\37-SLV-D%20a3.doc" TargetMode="External"/><Relationship Id="rId50" Type="http://schemas.openxmlformats.org/officeDocument/2006/relationships/printerSettings" Target="../printerSettings/printerSettings2.bin"/><Relationship Id="rId7" Type="http://schemas.openxmlformats.org/officeDocument/2006/relationships/hyperlink" Target="file:///C:\Users\plprko0\AppData\Roaming\Microsoft\Excel\WPQR-y%20DPL%20Miszewko%20+%20DC\118%20SLV%20DC.doc" TargetMode="External"/><Relationship Id="rId12" Type="http://schemas.openxmlformats.org/officeDocument/2006/relationships/hyperlink" Target="file:///C:\Users\plprko0\AppData\Roaming\Microsoft\Excel\WPQR-y%20DPL%20Miszewko%20+%20DC\151%20SLV%20DPL.pdf" TargetMode="External"/><Relationship Id="rId17" Type="http://schemas.openxmlformats.org/officeDocument/2006/relationships/hyperlink" Target="file:///C:\Users\plprko0\AppData\Roaming\Microsoft\Excel\WPQR-y%20DPL%20PRZED%20PO&#321;\WPQR-y%20DPL\42-SLV-D.doc" TargetMode="External"/><Relationship Id="rId25" Type="http://schemas.openxmlformats.org/officeDocument/2006/relationships/hyperlink" Target="file:///C:\Users\plprko0\AppData\Roaming\Microsoft\Excel\WPQR-y%20DPL%20PRZED%20PO&#321;\WPQR-y%20DPL\59-SLV-DC%20-%20II%20wersja.doc" TargetMode="External"/><Relationship Id="rId33" Type="http://schemas.openxmlformats.org/officeDocument/2006/relationships/hyperlink" Target="file:///C:\Users\plprko0\AppData\Roaming\Microsoft\Excel\WPQR-y%20DPL%20Miszewko%20+%20DC\164%20SLV%20DPL.doc" TargetMode="External"/><Relationship Id="rId38" Type="http://schemas.openxmlformats.org/officeDocument/2006/relationships/hyperlink" Target="file:///C:\Users\plprko0\AppData\Roaming\Microsoft\Excel\WPQR-y%20DPL%20Miszewko%20+%20DC\17%20slv%20dc.doc" TargetMode="External"/><Relationship Id="rId46" Type="http://schemas.openxmlformats.org/officeDocument/2006/relationships/hyperlink" Target="file:///C:\Users\plprko0\AppData\Roaming\Microsoft\Excel\WPQR-y%20DPL%20Miszewko%20+%20DC\127%20SLV%20DPL.doc" TargetMode="External"/><Relationship Id="rId2" Type="http://schemas.openxmlformats.org/officeDocument/2006/relationships/hyperlink" Target="file:///C:\Users\plprko0\AppData\Roaming\Microsoft\Excel\WPQR-y%20DPL%20PRZED%20PO&#321;\WPQR-y%20DPL\20-SLV-D.doc" TargetMode="External"/><Relationship Id="rId16" Type="http://schemas.openxmlformats.org/officeDocument/2006/relationships/hyperlink" Target="file:///C:\Users\plprko0\AppData\Roaming\Microsoft\Excel\WPQR-y%20DPL%20Miszewko%20+%20DC\100%20SLV%20DC.doc" TargetMode="External"/><Relationship Id="rId20" Type="http://schemas.openxmlformats.org/officeDocument/2006/relationships/hyperlink" Target="file:///C:\Users\plprko0\AppData\Roaming\Microsoft\Excel\WPQR-y%20DPL%20Miszewko%20+%20DC\62%20SLV%20DC.doc" TargetMode="External"/><Relationship Id="rId29" Type="http://schemas.openxmlformats.org/officeDocument/2006/relationships/hyperlink" Target="file:///C:\Users\plprko0\AppData\Roaming\Microsoft\Excel\WPQR-y%20DPL%20PRZED%20PO&#321;\WPQR-y%20DPL\44-SLV-D.doc" TargetMode="External"/><Relationship Id="rId41" Type="http://schemas.openxmlformats.org/officeDocument/2006/relationships/hyperlink" Target="file:///C:\Users\plprko0\AppData\Roaming\Microsoft\Excel\WPQR-y%20DPL%20PRZED%20PO&#321;\WPQR-y%20DPL\18-SLV-D.doc" TargetMode="External"/><Relationship Id="rId1" Type="http://schemas.openxmlformats.org/officeDocument/2006/relationships/hyperlink" Target="https://dcab.sharepoint.com/sites/WarsztatMaszynowyiSpawalnia/Shared%20Documents/General/SPAWALNIA/WPQR-y%20DPL%20Miszewko%20+%20DC/143%20SLV%20DPL.doc" TargetMode="External"/><Relationship Id="rId6" Type="http://schemas.openxmlformats.org/officeDocument/2006/relationships/hyperlink" Target="file:///C:\Users\plprko0\AppData\Roaming\Microsoft\Excel\WPQR-y%20DPL%20Miszewko%20+%20DC\123%20SLV%20DC.docx" TargetMode="External"/><Relationship Id="rId11" Type="http://schemas.openxmlformats.org/officeDocument/2006/relationships/hyperlink" Target="file:///C:\Users\plprko0\AppData\Roaming\Microsoft\Excel\WPQR-y%20DPL%20Miszewko%20+%20DC\141%20SLV%20DPL.doc" TargetMode="External"/><Relationship Id="rId24" Type="http://schemas.openxmlformats.org/officeDocument/2006/relationships/hyperlink" Target="file:///C:\Users\plprko0\AppData\Roaming\Microsoft\Excel\WPQR-y%20DPL%20Miszewko%20+%20DC\50%20SLV%20DC.doc" TargetMode="External"/><Relationship Id="rId32" Type="http://schemas.openxmlformats.org/officeDocument/2006/relationships/hyperlink" Target="file:///C:\Users\plprko0\AppData\Roaming\Microsoft\Excel\WPQR-y%20DPL%20PRZED%20PO&#321;\WPQR-y%20%20DC\47%20SLV%20DC.doc" TargetMode="External"/><Relationship Id="rId37" Type="http://schemas.openxmlformats.org/officeDocument/2006/relationships/hyperlink" Target="file:///C:\Users\plprko0\AppData\Roaming\Microsoft\Excel\WPQR-y%20DPL%20Miszewko%20+%20DC\176%20SLV%20DPL.doc" TargetMode="External"/><Relationship Id="rId40" Type="http://schemas.openxmlformats.org/officeDocument/2006/relationships/hyperlink" Target="file:///C:\Users\plprko0\AppData\Roaming\Microsoft\Excel\WPQR-y%20DPL%20PRZED%20PO&#321;\WPQR-y%20DPL\34-SLV-D.doc" TargetMode="External"/><Relationship Id="rId45" Type="http://schemas.openxmlformats.org/officeDocument/2006/relationships/hyperlink" Target="file:///C:\Users\plprko0\AppData\Roaming\Microsoft\Excel\WPQR-y%20DPL%20Miszewko%20+%20DC\169%20SLV%20DPL.doc" TargetMode="External"/><Relationship Id="rId53" Type="http://schemas.openxmlformats.org/officeDocument/2006/relationships/comments" Target="../comments1.xml"/><Relationship Id="rId5" Type="http://schemas.openxmlformats.org/officeDocument/2006/relationships/hyperlink" Target="https://dcab.sharepoint.com/sites/WarsztatMaszynowyiSpawalnia/Shared%20Documents/General/SPAWALNIA/WPQR-y%20DPL%20Miszewko%20+%20DC/146R%20SLV%20DPL.doc" TargetMode="External"/><Relationship Id="rId15" Type="http://schemas.openxmlformats.org/officeDocument/2006/relationships/hyperlink" Target="file:///C:\Users\plprko0\AppData\Roaming\Microsoft\Excel\WPQR-y%20DPL%20Miszewko%20+%20DC\135%20SLV%20DPL.doc" TargetMode="External"/><Relationship Id="rId23" Type="http://schemas.openxmlformats.org/officeDocument/2006/relationships/hyperlink" Target="file:///C:\Users\plprko0\AppData\Roaming\Microsoft\Excel\WPQR-y%20DPL%20Miszewko%20+%20DC\109%20SLV%20DC.doc" TargetMode="External"/><Relationship Id="rId28" Type="http://schemas.openxmlformats.org/officeDocument/2006/relationships/hyperlink" Target="file:///C:\Users\plprko0\AppData\Roaming\Microsoft\Excel\WPQR-y%20DPL%20Miszewko%20+%20DC\52%20SLV%20DC.doc" TargetMode="External"/><Relationship Id="rId36" Type="http://schemas.openxmlformats.org/officeDocument/2006/relationships/hyperlink" Target="file:///C:\Users\plprko0\AppData\Roaming\Microsoft\Excel\WPQR-y%20DPL%20Miszewko%20+%20DC\175%20SLV%20DPL.doc" TargetMode="External"/><Relationship Id="rId49" Type="http://schemas.openxmlformats.org/officeDocument/2006/relationships/hyperlink" Target="file:///C:\Users\plprko0\AppData\Roaming\Microsoft\Excel\WPQR-y%20DPL%20Miszewko%20+%20DC\131%20SLV%20DPL.doc" TargetMode="External"/><Relationship Id="rId10" Type="http://schemas.openxmlformats.org/officeDocument/2006/relationships/hyperlink" Target="file:///C:\Users\plprko0\AppData\Roaming\Microsoft\Excel\WPQR-y%20DPL%20PRZED%20PO&#321;\WPQR-y%20%20DC\19%20slv%20dc.doc" TargetMode="External"/><Relationship Id="rId19" Type="http://schemas.openxmlformats.org/officeDocument/2006/relationships/hyperlink" Target="file:///C:\Users\plprko0\AppData\Roaming\Microsoft\Excel\WPQR-y%20DPL%20Miszewko%20+%20DC\150%20SLV%20DPL.doc" TargetMode="External"/><Relationship Id="rId31" Type="http://schemas.openxmlformats.org/officeDocument/2006/relationships/hyperlink" Target="file:///C:\Users\plprko0\AppData\Roaming\Microsoft\Excel\WPQR-y%20DPL%20Miszewko%20+%20DC\149R%20SLV%20DPL.doc" TargetMode="External"/><Relationship Id="rId44" Type="http://schemas.openxmlformats.org/officeDocument/2006/relationships/hyperlink" Target="file:///C:\Users\plprko0\AppData\Roaming\Microsoft\Excel\WPQR-y%20DPL%20Miszewko%20+%20DC\145%20SLV%20DPL.doc" TargetMode="External"/><Relationship Id="rId52" Type="http://schemas.openxmlformats.org/officeDocument/2006/relationships/table" Target="../tables/table2.xml"/><Relationship Id="rId4" Type="http://schemas.openxmlformats.org/officeDocument/2006/relationships/hyperlink" Target="file:///C:\Users\plprko0\AppData\Roaming\Microsoft\Excel\WPQR-y%20DPL%20Miszewko%20+%20DC\162%20SLV%20DPL.doc" TargetMode="External"/><Relationship Id="rId9" Type="http://schemas.openxmlformats.org/officeDocument/2006/relationships/hyperlink" Target="file:///C:\Users\plprko0\AppData\Roaming\Microsoft\Excel\WPQR-y%20DPL%20PRZED%20PO&#321;\WPQR-y%20DPL\10-SLV-D.doc" TargetMode="External"/><Relationship Id="rId14" Type="http://schemas.openxmlformats.org/officeDocument/2006/relationships/hyperlink" Target="file:///C:\Users\plprko0\AppData\Roaming\Microsoft\Excel\WPQR-y%20DPL%20PRZED%20PO&#321;\WPQR-y%20DPL\14-SLV-D.doc" TargetMode="External"/><Relationship Id="rId22" Type="http://schemas.openxmlformats.org/officeDocument/2006/relationships/hyperlink" Target="file:///C:\Users\plprko0\AppData\Roaming\Microsoft\Excel\WPQR-y%20DPL%20Miszewko%20+%20DC\45%20SLV%20DC.doc" TargetMode="External"/><Relationship Id="rId27" Type="http://schemas.openxmlformats.org/officeDocument/2006/relationships/hyperlink" Target="file:///C:\Users\plprko0\AppData\Roaming\Microsoft\Excel\WPQR-y%20DPL%20PRZED%20PO&#321;\WPQR-y%20DPL\58-SLV-D.doc" TargetMode="External"/><Relationship Id="rId30" Type="http://schemas.openxmlformats.org/officeDocument/2006/relationships/hyperlink" Target="file:///C:\Users\plprko0\AppData\Roaming\Microsoft\Excel\WPQR-y%20DPL%20Miszewko%20+%20DC\173%20SLV%20DPL.doc" TargetMode="External"/><Relationship Id="rId35" Type="http://schemas.openxmlformats.org/officeDocument/2006/relationships/hyperlink" Target="file:///C:\Users\plprko0\AppData\Roaming\Microsoft\Excel\WPQR-y%20DPL%20Miszewko%20+%20DC\174%20SLV%20DPL.doc" TargetMode="External"/><Relationship Id="rId43" Type="http://schemas.openxmlformats.org/officeDocument/2006/relationships/hyperlink" Target="file:///C:\Users\plprko0\AppData\Roaming\Microsoft\Excel\WPQR-y%20DPL%20Miszewko%20+%20DC\115%20SLV%20DC.doc" TargetMode="External"/><Relationship Id="rId48" Type="http://schemas.openxmlformats.org/officeDocument/2006/relationships/hyperlink" Target="file:///C:\Users\plprko0\AppData\Roaming\Microsoft\Excel\WPQR-y%20DPL%20Miszewko%20+%20DC\130%20SLV%20DPL.doc" TargetMode="External"/><Relationship Id="rId8" Type="http://schemas.openxmlformats.org/officeDocument/2006/relationships/hyperlink" Target="file:///C:\Users\plprko0\AppData\Roaming\Microsoft\Excel\WPQR-y%20DPL%20Miszewko%20+%20DC\119%20SLV%20DC_v1.docx" TargetMode="External"/><Relationship Id="rId5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User\4.%20WPS%20+%20Lista\WPS'y%20DPL%20NS%20+%20AS%20Miszewko\WPS%202895-DPL.docx" TargetMode="External"/><Relationship Id="rId13" Type="http://schemas.openxmlformats.org/officeDocument/2006/relationships/hyperlink" Target="file:///C:\Users\User\4.%20WPS%20+%20Lista\WPS'y%20DPL%20NS%20+%20AS%20Miszewko\WPS%202898-DPL.docx" TargetMode="External"/><Relationship Id="rId18" Type="http://schemas.openxmlformats.org/officeDocument/2006/relationships/hyperlink" Target="file:///C:\Users\User\4.%20WPS%20+%20Lista\WPS'y%20DPL%20NS%20+%20AS%20Miszewko\WPS%202893-DPL.docx" TargetMode="External"/><Relationship Id="rId3" Type="http://schemas.openxmlformats.org/officeDocument/2006/relationships/hyperlink" Target="file:///C:\Users\User\4.%20WPS%20+%20Lista\WPS'y%20DPL%20NS%20+%20AS%20Miszewko\WPS%202879-DPL.docx" TargetMode="External"/><Relationship Id="rId21" Type="http://schemas.openxmlformats.org/officeDocument/2006/relationships/hyperlink" Target="file:///C:\Users\User\4.%20WPS%20+%20Lista\WPS'y%20DPL%20NS%20+%20AS%20Miszewko\WPS%202899-DPL.docx" TargetMode="External"/><Relationship Id="rId7" Type="http://schemas.openxmlformats.org/officeDocument/2006/relationships/hyperlink" Target="file:///C:\Users\User\4.%20WPS%20+%20Lista\WPS'y%20DPL%20NS%20+%20AS%20Miszewko\WPS%202920-DPL.docx" TargetMode="External"/><Relationship Id="rId12" Type="http://schemas.openxmlformats.org/officeDocument/2006/relationships/hyperlink" Target="file:///C:\Users\User\4.%20WPS%20+%20Lista\WPS'y%20DPL%20NS%20+%20AS%20Miszewko\WPS%202897-DPL.docx" TargetMode="External"/><Relationship Id="rId17" Type="http://schemas.openxmlformats.org/officeDocument/2006/relationships/hyperlink" Target="file:///C:\Users\User\4.%20WPS%20+%20Lista\WPS'y%20DPL%20NS%20+%20AS%20Miszewko\WPS%202898-DPL.docx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file:///C:\Users\User\4.%20WPS%20+%20Lista\WPS'y%20DPL%20NS%20+%20AS%20Miszewko\WPS%202878-DPL.docx" TargetMode="External"/><Relationship Id="rId16" Type="http://schemas.openxmlformats.org/officeDocument/2006/relationships/hyperlink" Target="file:///C:\Users\User\4.%20WPS%20+%20Lista\WPS'y%20DPL%20NS%20+%20AS%20Miszewko\WPS%202897-DPL.docx" TargetMode="External"/><Relationship Id="rId20" Type="http://schemas.openxmlformats.org/officeDocument/2006/relationships/hyperlink" Target="file:///C:\Users\User\3.%20Pr&#243;by%20Robocze%20+%20Lista\Pre-production%20weld%20tests%20Miszewko%20DPL\PR%20631%20DPL.docx" TargetMode="External"/><Relationship Id="rId1" Type="http://schemas.openxmlformats.org/officeDocument/2006/relationships/hyperlink" Target="file:///C:\Users\User\4.%20WPS%20+%20Lista\WPS'y%20DPL%20NS%20+%20AS%20Miszewko\WPS%202915-DPL.docx" TargetMode="External"/><Relationship Id="rId6" Type="http://schemas.openxmlformats.org/officeDocument/2006/relationships/hyperlink" Target="file:///C:\Users\User\4.%20WPS%20+%20Lista\WPS'y%20DPL%20NS%20+%20AS%20Miszewko\WPS%202920-DPL.docx" TargetMode="External"/><Relationship Id="rId11" Type="http://schemas.openxmlformats.org/officeDocument/2006/relationships/hyperlink" Target="file:///C:\Users\User\4.%20WPS%20+%20Lista\WPS'y%20DPL%20NS%20+%20AS%20Miszewko\WPS%202895-DPL.docx" TargetMode="External"/><Relationship Id="rId24" Type="http://schemas.openxmlformats.org/officeDocument/2006/relationships/hyperlink" Target="file:///C:\Users\User\3.%20Pr&#243;by%20Robocze%20+%20Lista\Pre-production%20weld%20tests%20Miszewko%20DPL\PR%20654%20DPL.docx" TargetMode="External"/><Relationship Id="rId5" Type="http://schemas.openxmlformats.org/officeDocument/2006/relationships/hyperlink" Target="file:///C:\Users\User\4.%20WPS%20+%20Lista\WPS'y%20DPL%20NS%20+%20AS%20Miszewko\WPS%202920-DPL.docx" TargetMode="External"/><Relationship Id="rId15" Type="http://schemas.openxmlformats.org/officeDocument/2006/relationships/hyperlink" Target="file:///C:\Users\User\4.%20WPS%20+%20Lista\WPS'y%20DPL%20NS%20+%20AS%20Miszewko\WPS%202896-DPL.docx" TargetMode="External"/><Relationship Id="rId23" Type="http://schemas.openxmlformats.org/officeDocument/2006/relationships/hyperlink" Target="file:///C:\Users\User\3.%20Pr&#243;by%20Robocze%20+%20Lista\Pre-production%20weld%20tests%20Miszewko%20DPL\PR%20653%20DPL.docx" TargetMode="External"/><Relationship Id="rId10" Type="http://schemas.openxmlformats.org/officeDocument/2006/relationships/hyperlink" Target="file:///C:\Users\User\4.%20WPS%20+%20Lista\WPS'y%20DPL%20NS%20+%20AS%20Miszewko\WPS%202896-DPL.docx" TargetMode="External"/><Relationship Id="rId19" Type="http://schemas.openxmlformats.org/officeDocument/2006/relationships/hyperlink" Target="file:///C:\Users\User\3.%20Pr&#243;by%20Robocze%20+%20Lista\Pre-production%20weld%20tests%20Miszewko%20DPL\PR%20645%20DPL.pdf" TargetMode="External"/><Relationship Id="rId4" Type="http://schemas.openxmlformats.org/officeDocument/2006/relationships/hyperlink" Target="file:///C:\Users\User\4.%20WPS%20+%20Lista\WPS'y%20DPL%20NS%20+%20AS%20Miszewko\WPS%202920-DPL.docx" TargetMode="External"/><Relationship Id="rId9" Type="http://schemas.openxmlformats.org/officeDocument/2006/relationships/hyperlink" Target="file:///C:\Users\User\4.%20WPS%20+%20Lista\WPS'y%20DPL%20NS%20+%20AS%20Miszewko\WPS%202892-DPL.docx" TargetMode="External"/><Relationship Id="rId14" Type="http://schemas.openxmlformats.org/officeDocument/2006/relationships/hyperlink" Target="file:///C:\Users\User\4.%20WPS%20+%20Lista\WPS'y%20DPL%20NS%20+%20AS%20Miszewko\WPS%202893-DPL.docx" TargetMode="External"/><Relationship Id="rId22" Type="http://schemas.openxmlformats.org/officeDocument/2006/relationships/hyperlink" Target="file:///C:\Users\User\3.%20Pr&#243;by%20Robocze%20+%20Lista\Pre-production%20weld%20tests%20Miszewko%20DPL\PR%20649%20DPL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E70B-65FE-43F3-BD15-4EFE362E3880}">
  <dimension ref="A1:AC262"/>
  <sheetViews>
    <sheetView tabSelected="1" zoomScale="115" zoomScaleNormal="115" workbookViewId="0">
      <pane xSplit="2" ySplit="1" topLeftCell="Y2" activePane="bottomRight" state="frozen"/>
      <selection pane="topRight" activeCell="B1" sqref="B1"/>
      <selection pane="bottomLeft" activeCell="A2" sqref="A2"/>
      <selection pane="bottomRight" activeCell="AC2" sqref="AC2"/>
    </sheetView>
  </sheetViews>
  <sheetFormatPr defaultRowHeight="12.75" x14ac:dyDescent="0.2"/>
  <cols>
    <col min="1" max="1" width="16.7109375" customWidth="1"/>
    <col min="2" max="2" width="37.85546875" customWidth="1"/>
    <col min="3" max="3" width="10.85546875" customWidth="1"/>
    <col min="4" max="4" width="21" customWidth="1"/>
    <col min="5" max="5" width="16.42578125" customWidth="1"/>
    <col min="6" max="6" width="22.5703125" customWidth="1"/>
    <col min="7" max="7" width="25.7109375" bestFit="1" customWidth="1"/>
    <col min="8" max="9" width="19.28515625" bestFit="1" customWidth="1"/>
    <col min="10" max="10" width="12.85546875" customWidth="1"/>
    <col min="11" max="11" width="8.7109375" style="193" customWidth="1"/>
    <col min="12" max="12" width="19.5703125" customWidth="1"/>
    <col min="13" max="13" width="24.85546875" customWidth="1"/>
    <col min="14" max="14" width="14.85546875" bestFit="1" customWidth="1"/>
    <col min="15" max="15" width="24.140625" bestFit="1" customWidth="1"/>
    <col min="16" max="16" width="22.85546875" bestFit="1" customWidth="1"/>
    <col min="17" max="17" width="17.42578125" bestFit="1" customWidth="1"/>
    <col min="18" max="18" width="21.42578125" bestFit="1" customWidth="1"/>
    <col min="19" max="19" width="9.7109375" bestFit="1" customWidth="1"/>
    <col min="20" max="20" width="9.5703125" bestFit="1" customWidth="1"/>
    <col min="21" max="21" width="27" bestFit="1" customWidth="1"/>
    <col min="22" max="22" width="39.85546875" bestFit="1" customWidth="1"/>
    <col min="23" max="23" width="29.5703125" customWidth="1"/>
    <col min="24" max="24" width="21.42578125" bestFit="1" customWidth="1"/>
    <col min="25" max="25" width="17.42578125" bestFit="1" customWidth="1"/>
    <col min="26" max="26" width="12.7109375" bestFit="1" customWidth="1"/>
    <col min="27" max="27" width="18.7109375" bestFit="1" customWidth="1"/>
    <col min="28" max="28" width="27" bestFit="1" customWidth="1"/>
    <col min="29" max="29" width="81.140625" bestFit="1" customWidth="1"/>
  </cols>
  <sheetData>
    <row r="1" spans="1:29" s="195" customFormat="1" ht="53.45" customHeight="1" x14ac:dyDescent="0.2">
      <c r="A1" s="195" t="s">
        <v>2258</v>
      </c>
      <c r="B1" s="195" t="s">
        <v>2512</v>
      </c>
      <c r="C1" s="195" t="s">
        <v>2513</v>
      </c>
      <c r="D1" s="195" t="s">
        <v>2514</v>
      </c>
      <c r="E1" s="195" t="s">
        <v>2515</v>
      </c>
      <c r="F1" s="195" t="s">
        <v>2516</v>
      </c>
      <c r="G1" s="195" t="s">
        <v>2517</v>
      </c>
      <c r="H1" s="195" t="s">
        <v>2518</v>
      </c>
      <c r="I1" s="195" t="s">
        <v>2519</v>
      </c>
      <c r="J1" s="195" t="s">
        <v>2520</v>
      </c>
      <c r="K1" s="195" t="s">
        <v>2521</v>
      </c>
      <c r="L1" s="192" t="s">
        <v>2522</v>
      </c>
      <c r="M1" s="195" t="s">
        <v>2523</v>
      </c>
      <c r="N1" s="195" t="s">
        <v>2524</v>
      </c>
      <c r="O1" s="195" t="s">
        <v>2525</v>
      </c>
      <c r="P1" s="195" t="s">
        <v>2526</v>
      </c>
      <c r="Q1" s="195" t="s">
        <v>2527</v>
      </c>
      <c r="R1" s="195" t="s">
        <v>2511</v>
      </c>
      <c r="S1" s="195" t="s">
        <v>2528</v>
      </c>
      <c r="T1" s="195" t="s">
        <v>2529</v>
      </c>
      <c r="U1" s="195" t="s">
        <v>2530</v>
      </c>
      <c r="V1" s="195" t="s">
        <v>2531</v>
      </c>
      <c r="W1" s="195" t="s">
        <v>2532</v>
      </c>
      <c r="X1" s="195" t="s">
        <v>2533</v>
      </c>
      <c r="Y1" s="195" t="s">
        <v>2534</v>
      </c>
      <c r="Z1" s="195" t="s">
        <v>2535</v>
      </c>
      <c r="AA1" s="195" t="s">
        <v>2536</v>
      </c>
      <c r="AB1" s="195" t="s">
        <v>2537</v>
      </c>
      <c r="AC1" s="195" t="s">
        <v>2538</v>
      </c>
    </row>
    <row r="2" spans="1:29" x14ac:dyDescent="0.2">
      <c r="A2" s="193" t="s">
        <v>2154</v>
      </c>
      <c r="B2" s="193" t="s">
        <v>434</v>
      </c>
      <c r="C2" s="193" t="s">
        <v>82</v>
      </c>
      <c r="D2" s="193" t="s">
        <v>435</v>
      </c>
      <c r="E2" s="193">
        <v>135</v>
      </c>
      <c r="F2" s="193" t="s">
        <v>83</v>
      </c>
      <c r="G2" s="193" t="s">
        <v>83</v>
      </c>
      <c r="H2" s="193" t="s">
        <v>84</v>
      </c>
      <c r="I2" s="193" t="s">
        <v>84</v>
      </c>
      <c r="J2" s="193" t="s">
        <v>28</v>
      </c>
      <c r="K2" s="193" t="s">
        <v>439</v>
      </c>
      <c r="L2" s="193" t="s">
        <v>437</v>
      </c>
      <c r="M2" s="193" t="s">
        <v>438</v>
      </c>
      <c r="N2" s="193" t="s">
        <v>26</v>
      </c>
      <c r="O2" s="193" t="s">
        <v>30</v>
      </c>
      <c r="P2" s="193" t="s">
        <v>32</v>
      </c>
      <c r="Q2" s="193" t="s">
        <v>439</v>
      </c>
      <c r="R2" s="193"/>
      <c r="S2" s="193"/>
      <c r="T2" s="193" t="s">
        <v>26</v>
      </c>
      <c r="U2" s="193" t="s">
        <v>26</v>
      </c>
      <c r="V2" s="193" t="s">
        <v>26</v>
      </c>
      <c r="W2" s="193" t="s">
        <v>166</v>
      </c>
      <c r="X2" s="193">
        <v>1</v>
      </c>
      <c r="Y2" s="193" t="s">
        <v>63</v>
      </c>
      <c r="Z2" s="193" t="s">
        <v>26</v>
      </c>
      <c r="AA2" s="193" t="s">
        <v>440</v>
      </c>
      <c r="AB2" s="193" t="s">
        <v>36</v>
      </c>
      <c r="AC2" s="193"/>
    </row>
    <row r="3" spans="1:29" x14ac:dyDescent="0.2">
      <c r="A3" s="193" t="s">
        <v>1924</v>
      </c>
      <c r="B3" s="193" t="s">
        <v>441</v>
      </c>
      <c r="C3" s="193" t="s">
        <v>82</v>
      </c>
      <c r="D3" s="193" t="s">
        <v>435</v>
      </c>
      <c r="E3" s="193">
        <v>135</v>
      </c>
      <c r="F3" s="193" t="s">
        <v>83</v>
      </c>
      <c r="G3" s="193" t="s">
        <v>83</v>
      </c>
      <c r="H3" s="193" t="s">
        <v>84</v>
      </c>
      <c r="I3" s="193" t="s">
        <v>84</v>
      </c>
      <c r="J3" s="193" t="s">
        <v>28</v>
      </c>
      <c r="K3" s="193" t="s">
        <v>439</v>
      </c>
      <c r="L3" s="193" t="s">
        <v>437</v>
      </c>
      <c r="M3" s="193" t="s">
        <v>438</v>
      </c>
      <c r="N3" s="193" t="s">
        <v>26</v>
      </c>
      <c r="O3" s="193" t="s">
        <v>30</v>
      </c>
      <c r="P3" s="193" t="s">
        <v>32</v>
      </c>
      <c r="Q3" s="193" t="s">
        <v>439</v>
      </c>
      <c r="R3" s="193"/>
      <c r="S3" s="193"/>
      <c r="T3" s="193" t="s">
        <v>26</v>
      </c>
      <c r="U3" s="193" t="s">
        <v>26</v>
      </c>
      <c r="V3" s="193" t="s">
        <v>26</v>
      </c>
      <c r="W3" s="193" t="s">
        <v>88</v>
      </c>
      <c r="X3" s="193">
        <v>1</v>
      </c>
      <c r="Y3" s="193" t="s">
        <v>63</v>
      </c>
      <c r="Z3" s="193" t="s">
        <v>26</v>
      </c>
      <c r="AA3" s="193" t="s">
        <v>442</v>
      </c>
      <c r="AB3" s="193" t="s">
        <v>36</v>
      </c>
      <c r="AC3" s="193"/>
    </row>
    <row r="4" spans="1:29" x14ac:dyDescent="0.2">
      <c r="A4" s="193" t="s">
        <v>2259</v>
      </c>
      <c r="B4" s="193" t="s">
        <v>443</v>
      </c>
      <c r="C4" s="193" t="s">
        <v>82</v>
      </c>
      <c r="D4" s="193" t="s">
        <v>435</v>
      </c>
      <c r="E4" s="193">
        <v>135</v>
      </c>
      <c r="F4" s="193" t="s">
        <v>83</v>
      </c>
      <c r="G4" s="193" t="s">
        <v>83</v>
      </c>
      <c r="H4" s="193" t="s">
        <v>84</v>
      </c>
      <c r="I4" s="193" t="s">
        <v>84</v>
      </c>
      <c r="J4" s="193" t="s">
        <v>28</v>
      </c>
      <c r="K4" s="193" t="s">
        <v>439</v>
      </c>
      <c r="L4" s="193" t="s">
        <v>437</v>
      </c>
      <c r="M4" s="193" t="s">
        <v>438</v>
      </c>
      <c r="N4" s="193" t="s">
        <v>26</v>
      </c>
      <c r="O4" s="193" t="s">
        <v>30</v>
      </c>
      <c r="P4" s="193" t="s">
        <v>32</v>
      </c>
      <c r="Q4" s="193" t="s">
        <v>439</v>
      </c>
      <c r="R4" s="193"/>
      <c r="S4" s="193"/>
      <c r="T4" s="193" t="s">
        <v>26</v>
      </c>
      <c r="U4" s="193" t="s">
        <v>26</v>
      </c>
      <c r="V4" s="193" t="s">
        <v>26</v>
      </c>
      <c r="W4" s="193" t="s">
        <v>166</v>
      </c>
      <c r="X4" s="193">
        <v>1</v>
      </c>
      <c r="Y4" s="193" t="s">
        <v>63</v>
      </c>
      <c r="Z4" s="193" t="s">
        <v>26</v>
      </c>
      <c r="AA4" s="193" t="s">
        <v>444</v>
      </c>
      <c r="AB4" s="193" t="s">
        <v>36</v>
      </c>
      <c r="AC4" s="193"/>
    </row>
    <row r="5" spans="1:29" x14ac:dyDescent="0.2">
      <c r="A5" s="193" t="s">
        <v>2260</v>
      </c>
      <c r="B5" s="193" t="s">
        <v>445</v>
      </c>
      <c r="C5" s="193" t="s">
        <v>82</v>
      </c>
      <c r="D5" s="193" t="s">
        <v>435</v>
      </c>
      <c r="E5" s="193">
        <v>135</v>
      </c>
      <c r="F5" s="193" t="s">
        <v>83</v>
      </c>
      <c r="G5" s="193" t="s">
        <v>83</v>
      </c>
      <c r="H5" s="193" t="s">
        <v>84</v>
      </c>
      <c r="I5" s="193" t="s">
        <v>84</v>
      </c>
      <c r="J5" s="193" t="s">
        <v>28</v>
      </c>
      <c r="K5" s="193" t="s">
        <v>439</v>
      </c>
      <c r="L5" s="193" t="s">
        <v>437</v>
      </c>
      <c r="M5" s="193" t="s">
        <v>438</v>
      </c>
      <c r="N5" s="193" t="s">
        <v>26</v>
      </c>
      <c r="O5" s="193" t="s">
        <v>30</v>
      </c>
      <c r="P5" s="193" t="s">
        <v>32</v>
      </c>
      <c r="Q5" s="193" t="s">
        <v>439</v>
      </c>
      <c r="R5" s="193"/>
      <c r="S5" s="193"/>
      <c r="T5" s="193" t="s">
        <v>26</v>
      </c>
      <c r="U5" s="193" t="s">
        <v>26</v>
      </c>
      <c r="V5" s="193" t="s">
        <v>26</v>
      </c>
      <c r="W5" s="193" t="s">
        <v>88</v>
      </c>
      <c r="X5" s="193">
        <v>1</v>
      </c>
      <c r="Y5" s="193" t="s">
        <v>63</v>
      </c>
      <c r="Z5" s="193" t="s">
        <v>26</v>
      </c>
      <c r="AA5" s="193" t="s">
        <v>444</v>
      </c>
      <c r="AB5" s="193" t="s">
        <v>36</v>
      </c>
      <c r="AC5" s="193"/>
    </row>
    <row r="6" spans="1:29" x14ac:dyDescent="0.2">
      <c r="A6" s="193" t="s">
        <v>2261</v>
      </c>
      <c r="B6" s="193" t="s">
        <v>446</v>
      </c>
      <c r="C6" s="193" t="s">
        <v>82</v>
      </c>
      <c r="D6" s="193" t="s">
        <v>435</v>
      </c>
      <c r="E6" s="193">
        <v>135</v>
      </c>
      <c r="F6" s="193" t="s">
        <v>1688</v>
      </c>
      <c r="G6" s="193" t="s">
        <v>1688</v>
      </c>
      <c r="H6" s="193" t="s">
        <v>1654</v>
      </c>
      <c r="I6" s="193" t="s">
        <v>1654</v>
      </c>
      <c r="J6" s="193" t="s">
        <v>28</v>
      </c>
      <c r="K6" s="193" t="s">
        <v>439</v>
      </c>
      <c r="L6" s="193" t="s">
        <v>449</v>
      </c>
      <c r="M6" s="193" t="s">
        <v>450</v>
      </c>
      <c r="N6" s="193" t="s">
        <v>26</v>
      </c>
      <c r="O6" s="193" t="s">
        <v>30</v>
      </c>
      <c r="P6" s="193" t="s">
        <v>32</v>
      </c>
      <c r="Q6" s="193" t="s">
        <v>439</v>
      </c>
      <c r="R6" s="193"/>
      <c r="S6" s="193"/>
      <c r="T6" s="193" t="s">
        <v>26</v>
      </c>
      <c r="U6" s="193" t="s">
        <v>26</v>
      </c>
      <c r="V6" s="193" t="s">
        <v>26</v>
      </c>
      <c r="W6" s="193" t="s">
        <v>451</v>
      </c>
      <c r="X6" s="193">
        <v>1</v>
      </c>
      <c r="Y6" s="193" t="s">
        <v>63</v>
      </c>
      <c r="Z6" s="193" t="s">
        <v>26</v>
      </c>
      <c r="AA6" s="193" t="s">
        <v>452</v>
      </c>
      <c r="AB6" s="193" t="s">
        <v>36</v>
      </c>
      <c r="AC6" s="193"/>
    </row>
    <row r="7" spans="1:29" x14ac:dyDescent="0.2">
      <c r="A7" s="193" t="s">
        <v>206</v>
      </c>
      <c r="B7" s="193" t="s">
        <v>453</v>
      </c>
      <c r="C7" s="193" t="s">
        <v>82</v>
      </c>
      <c r="D7" s="193" t="s">
        <v>435</v>
      </c>
      <c r="E7" s="193">
        <v>135</v>
      </c>
      <c r="F7" s="193" t="s">
        <v>1688</v>
      </c>
      <c r="G7" s="193" t="s">
        <v>1688</v>
      </c>
      <c r="H7" s="193" t="s">
        <v>1654</v>
      </c>
      <c r="I7" s="193" t="s">
        <v>1654</v>
      </c>
      <c r="J7" s="193" t="s">
        <v>28</v>
      </c>
      <c r="K7" s="193" t="s">
        <v>439</v>
      </c>
      <c r="L7" s="193" t="s">
        <v>437</v>
      </c>
      <c r="M7" s="193" t="s">
        <v>438</v>
      </c>
      <c r="N7" s="193" t="s">
        <v>26</v>
      </c>
      <c r="O7" s="193" t="s">
        <v>30</v>
      </c>
      <c r="P7" s="193" t="s">
        <v>32</v>
      </c>
      <c r="Q7" s="193" t="s">
        <v>439</v>
      </c>
      <c r="R7" s="193"/>
      <c r="S7" s="193"/>
      <c r="T7" s="193" t="s">
        <v>26</v>
      </c>
      <c r="U7" s="193" t="s">
        <v>26</v>
      </c>
      <c r="V7" s="193" t="s">
        <v>26</v>
      </c>
      <c r="W7" s="193" t="s">
        <v>451</v>
      </c>
      <c r="X7" s="193">
        <v>1</v>
      </c>
      <c r="Y7" s="193" t="s">
        <v>63</v>
      </c>
      <c r="Z7" s="193" t="s">
        <v>26</v>
      </c>
      <c r="AA7" s="193" t="s">
        <v>452</v>
      </c>
      <c r="AB7" s="193" t="s">
        <v>36</v>
      </c>
      <c r="AC7" s="193"/>
    </row>
    <row r="8" spans="1:29" x14ac:dyDescent="0.2">
      <c r="A8" s="193" t="s">
        <v>2262</v>
      </c>
      <c r="B8" s="193" t="s">
        <v>454</v>
      </c>
      <c r="C8" s="193" t="s">
        <v>82</v>
      </c>
      <c r="D8" s="193" t="s">
        <v>100</v>
      </c>
      <c r="E8" s="193">
        <v>135</v>
      </c>
      <c r="F8" s="193" t="s">
        <v>1653</v>
      </c>
      <c r="G8" s="193" t="s">
        <v>1653</v>
      </c>
      <c r="H8" s="193" t="s">
        <v>1654</v>
      </c>
      <c r="I8" s="193" t="s">
        <v>1654</v>
      </c>
      <c r="J8" s="193" t="s">
        <v>28</v>
      </c>
      <c r="K8" s="193" t="s">
        <v>38</v>
      </c>
      <c r="L8" s="193" t="s">
        <v>457</v>
      </c>
      <c r="M8" s="193" t="s">
        <v>458</v>
      </c>
      <c r="N8" s="193" t="s">
        <v>26</v>
      </c>
      <c r="O8" s="193" t="s">
        <v>30</v>
      </c>
      <c r="P8" s="193" t="s">
        <v>39</v>
      </c>
      <c r="Q8" s="193" t="s">
        <v>126</v>
      </c>
      <c r="R8" s="193"/>
      <c r="S8" s="193"/>
      <c r="T8" s="193" t="s">
        <v>26</v>
      </c>
      <c r="U8" s="193" t="s">
        <v>26</v>
      </c>
      <c r="V8" s="193" t="s">
        <v>26</v>
      </c>
      <c r="W8" s="193" t="s">
        <v>88</v>
      </c>
      <c r="X8" s="193">
        <v>1</v>
      </c>
      <c r="Y8" s="193" t="s">
        <v>63</v>
      </c>
      <c r="Z8" s="193" t="s">
        <v>26</v>
      </c>
      <c r="AA8" s="193" t="s">
        <v>459</v>
      </c>
      <c r="AB8" s="193" t="s">
        <v>36</v>
      </c>
      <c r="AC8" s="193"/>
    </row>
    <row r="9" spans="1:29" x14ac:dyDescent="0.2">
      <c r="A9" s="193" t="s">
        <v>2263</v>
      </c>
      <c r="B9" s="196" t="s">
        <v>460</v>
      </c>
      <c r="C9" s="193" t="s">
        <v>82</v>
      </c>
      <c r="D9" s="193" t="s">
        <v>100</v>
      </c>
      <c r="E9" s="193">
        <v>135</v>
      </c>
      <c r="F9" s="193" t="s">
        <v>1663</v>
      </c>
      <c r="G9" s="193" t="s">
        <v>1678</v>
      </c>
      <c r="H9" s="193" t="s">
        <v>57</v>
      </c>
      <c r="I9" s="193" t="s">
        <v>57</v>
      </c>
      <c r="J9" s="193" t="s">
        <v>46</v>
      </c>
      <c r="K9" s="193" t="s">
        <v>31</v>
      </c>
      <c r="L9" s="193" t="s">
        <v>462</v>
      </c>
      <c r="M9" s="193" t="s">
        <v>463</v>
      </c>
      <c r="N9" s="193" t="s">
        <v>369</v>
      </c>
      <c r="O9" s="193" t="s">
        <v>1754</v>
      </c>
      <c r="P9" s="193" t="s">
        <v>32</v>
      </c>
      <c r="Q9" s="193" t="s">
        <v>464</v>
      </c>
      <c r="R9" s="193"/>
      <c r="S9" s="193"/>
      <c r="T9" s="193" t="s">
        <v>26</v>
      </c>
      <c r="U9" s="193" t="s">
        <v>26</v>
      </c>
      <c r="V9" s="193" t="s">
        <v>26</v>
      </c>
      <c r="W9" s="193" t="s">
        <v>148</v>
      </c>
      <c r="X9" s="193">
        <v>1.2</v>
      </c>
      <c r="Y9" s="193" t="s">
        <v>63</v>
      </c>
      <c r="Z9" s="193" t="s">
        <v>26</v>
      </c>
      <c r="AA9" s="193" t="s">
        <v>465</v>
      </c>
      <c r="AB9" s="193" t="s">
        <v>36</v>
      </c>
      <c r="AC9" s="193"/>
    </row>
    <row r="10" spans="1:29" x14ac:dyDescent="0.2">
      <c r="A10" s="193" t="s">
        <v>2264</v>
      </c>
      <c r="B10" s="193" t="s">
        <v>466</v>
      </c>
      <c r="C10" s="193" t="s">
        <v>82</v>
      </c>
      <c r="D10" s="193" t="s">
        <v>100</v>
      </c>
      <c r="E10" s="193">
        <v>136</v>
      </c>
      <c r="F10" s="193" t="s">
        <v>1663</v>
      </c>
      <c r="G10" s="193" t="s">
        <v>1678</v>
      </c>
      <c r="H10" s="193" t="s">
        <v>57</v>
      </c>
      <c r="I10" s="193" t="s">
        <v>57</v>
      </c>
      <c r="J10" s="193" t="s">
        <v>46</v>
      </c>
      <c r="K10" s="193" t="s">
        <v>38</v>
      </c>
      <c r="L10" s="193" t="s">
        <v>467</v>
      </c>
      <c r="M10" s="193" t="s">
        <v>1741</v>
      </c>
      <c r="N10" s="193" t="s">
        <v>369</v>
      </c>
      <c r="O10" s="193" t="s">
        <v>1754</v>
      </c>
      <c r="P10" s="193" t="s">
        <v>39</v>
      </c>
      <c r="Q10" s="193" t="s">
        <v>129</v>
      </c>
      <c r="R10" s="193"/>
      <c r="S10" s="193"/>
      <c r="T10" s="193" t="s">
        <v>26</v>
      </c>
      <c r="U10" s="193" t="s">
        <v>26</v>
      </c>
      <c r="V10" s="193" t="s">
        <v>26</v>
      </c>
      <c r="W10" s="193" t="s">
        <v>282</v>
      </c>
      <c r="X10" s="193">
        <v>1.2</v>
      </c>
      <c r="Y10" s="193" t="s">
        <v>63</v>
      </c>
      <c r="Z10" s="193" t="s">
        <v>26</v>
      </c>
      <c r="AA10" s="193" t="s">
        <v>465</v>
      </c>
      <c r="AB10" s="193" t="s">
        <v>36</v>
      </c>
      <c r="AC10" s="193"/>
    </row>
    <row r="11" spans="1:29" x14ac:dyDescent="0.2">
      <c r="A11" s="193" t="s">
        <v>2225</v>
      </c>
      <c r="B11" s="193" t="s">
        <v>90</v>
      </c>
      <c r="C11" s="193" t="s">
        <v>82</v>
      </c>
      <c r="D11" s="193" t="s">
        <v>55</v>
      </c>
      <c r="E11" s="193">
        <v>135</v>
      </c>
      <c r="F11" s="193" t="s">
        <v>91</v>
      </c>
      <c r="G11" s="193" t="s">
        <v>91</v>
      </c>
      <c r="H11" s="193" t="s">
        <v>92</v>
      </c>
      <c r="I11" s="193" t="s">
        <v>92</v>
      </c>
      <c r="J11" s="193" t="s">
        <v>28</v>
      </c>
      <c r="K11" s="193" t="s">
        <v>31</v>
      </c>
      <c r="L11" s="193" t="s">
        <v>93</v>
      </c>
      <c r="M11" s="193" t="s">
        <v>94</v>
      </c>
      <c r="N11" s="193" t="s">
        <v>26</v>
      </c>
      <c r="O11" s="193" t="s">
        <v>30</v>
      </c>
      <c r="P11" s="193" t="s">
        <v>32</v>
      </c>
      <c r="Q11" s="193"/>
      <c r="R11" s="193"/>
      <c r="S11" s="193"/>
      <c r="T11" s="193" t="s">
        <v>26</v>
      </c>
      <c r="U11" s="193" t="s">
        <v>26</v>
      </c>
      <c r="V11" s="193" t="s">
        <v>26</v>
      </c>
      <c r="W11" s="193" t="s">
        <v>95</v>
      </c>
      <c r="X11" s="193">
        <v>1.2</v>
      </c>
      <c r="Y11" s="193" t="s">
        <v>63</v>
      </c>
      <c r="Z11" s="193" t="s">
        <v>26</v>
      </c>
      <c r="AA11" s="193" t="s">
        <v>89</v>
      </c>
      <c r="AB11" s="193" t="s">
        <v>36</v>
      </c>
      <c r="AC11" s="193"/>
    </row>
    <row r="12" spans="1:29" x14ac:dyDescent="0.2">
      <c r="A12" s="193" t="s">
        <v>2271</v>
      </c>
      <c r="B12" s="196" t="s">
        <v>468</v>
      </c>
      <c r="C12" s="193" t="s">
        <v>82</v>
      </c>
      <c r="D12" s="193" t="s">
        <v>100</v>
      </c>
      <c r="E12" s="193">
        <v>135</v>
      </c>
      <c r="F12" s="193" t="s">
        <v>1682</v>
      </c>
      <c r="G12" s="193" t="s">
        <v>1661</v>
      </c>
      <c r="H12" s="193" t="s">
        <v>57</v>
      </c>
      <c r="I12" s="193" t="s">
        <v>1662</v>
      </c>
      <c r="J12" s="193" t="s">
        <v>46</v>
      </c>
      <c r="K12" s="193" t="s">
        <v>31</v>
      </c>
      <c r="L12" s="193" t="s">
        <v>470</v>
      </c>
      <c r="M12" s="193" t="s">
        <v>471</v>
      </c>
      <c r="N12" s="193" t="s">
        <v>472</v>
      </c>
      <c r="O12" s="193" t="s">
        <v>636</v>
      </c>
      <c r="P12" s="193" t="s">
        <v>32</v>
      </c>
      <c r="Q12" s="193" t="s">
        <v>474</v>
      </c>
      <c r="R12" s="193"/>
      <c r="S12" s="193"/>
      <c r="T12" s="193" t="s">
        <v>26</v>
      </c>
      <c r="U12" s="193" t="s">
        <v>26</v>
      </c>
      <c r="V12" s="193" t="s">
        <v>26</v>
      </c>
      <c r="W12" s="193" t="s">
        <v>166</v>
      </c>
      <c r="X12" s="193">
        <v>1</v>
      </c>
      <c r="Y12" s="193" t="s">
        <v>63</v>
      </c>
      <c r="Z12" s="193" t="s">
        <v>26</v>
      </c>
      <c r="AA12" s="193" t="s">
        <v>475</v>
      </c>
      <c r="AB12" s="193" t="s">
        <v>36</v>
      </c>
      <c r="AC12" s="193"/>
    </row>
    <row r="13" spans="1:29" x14ac:dyDescent="0.2">
      <c r="A13" s="193" t="s">
        <v>2272</v>
      </c>
      <c r="B13" s="196" t="s">
        <v>132</v>
      </c>
      <c r="C13" s="193" t="s">
        <v>82</v>
      </c>
      <c r="D13" s="193" t="s">
        <v>133</v>
      </c>
      <c r="E13" s="193">
        <v>135</v>
      </c>
      <c r="F13" s="193" t="s">
        <v>83</v>
      </c>
      <c r="G13" s="193" t="s">
        <v>1659</v>
      </c>
      <c r="H13" s="193" t="s">
        <v>84</v>
      </c>
      <c r="I13" s="193" t="s">
        <v>84</v>
      </c>
      <c r="J13" s="193" t="s">
        <v>135</v>
      </c>
      <c r="K13" s="193" t="s">
        <v>38</v>
      </c>
      <c r="L13" s="193" t="s">
        <v>79</v>
      </c>
      <c r="M13" s="193" t="s">
        <v>136</v>
      </c>
      <c r="N13" s="193" t="s">
        <v>73</v>
      </c>
      <c r="O13" s="193" t="s">
        <v>702</v>
      </c>
      <c r="P13" s="193" t="s">
        <v>39</v>
      </c>
      <c r="Q13" s="193" t="s">
        <v>137</v>
      </c>
      <c r="R13" s="193"/>
      <c r="S13" s="193"/>
      <c r="T13" s="193" t="s">
        <v>26</v>
      </c>
      <c r="U13" s="193" t="s">
        <v>26</v>
      </c>
      <c r="V13" s="193" t="s">
        <v>26</v>
      </c>
      <c r="W13" s="193" t="s">
        <v>88</v>
      </c>
      <c r="X13" s="193">
        <v>1</v>
      </c>
      <c r="Y13" s="193" t="s">
        <v>63</v>
      </c>
      <c r="Z13" s="193" t="s">
        <v>26</v>
      </c>
      <c r="AA13" s="193" t="s">
        <v>105</v>
      </c>
      <c r="AB13" s="193" t="s">
        <v>36</v>
      </c>
      <c r="AC13" s="193"/>
    </row>
    <row r="14" spans="1:29" x14ac:dyDescent="0.2">
      <c r="A14" s="193" t="s">
        <v>2273</v>
      </c>
      <c r="B14" s="193" t="s">
        <v>865</v>
      </c>
      <c r="C14" s="193" t="s">
        <v>82</v>
      </c>
      <c r="D14" s="193" t="s">
        <v>133</v>
      </c>
      <c r="E14" s="193" t="s">
        <v>659</v>
      </c>
      <c r="F14" s="193" t="s">
        <v>1659</v>
      </c>
      <c r="G14" s="193" t="s">
        <v>121</v>
      </c>
      <c r="H14" s="193" t="s">
        <v>84</v>
      </c>
      <c r="I14" s="193" t="s">
        <v>122</v>
      </c>
      <c r="J14" s="193" t="s">
        <v>489</v>
      </c>
      <c r="K14" s="193" t="s">
        <v>31</v>
      </c>
      <c r="L14" s="193" t="s">
        <v>866</v>
      </c>
      <c r="M14" s="193" t="s">
        <v>867</v>
      </c>
      <c r="N14" s="193" t="s">
        <v>213</v>
      </c>
      <c r="O14" s="193" t="s">
        <v>702</v>
      </c>
      <c r="P14" s="193" t="s">
        <v>32</v>
      </c>
      <c r="Q14" s="193" t="s">
        <v>868</v>
      </c>
      <c r="R14" s="193"/>
      <c r="S14" s="193"/>
      <c r="T14" s="193"/>
      <c r="U14" s="193"/>
      <c r="V14" s="193" t="s">
        <v>775</v>
      </c>
      <c r="W14" s="193" t="s">
        <v>869</v>
      </c>
      <c r="X14" s="193">
        <v>1</v>
      </c>
      <c r="Y14" s="193" t="s">
        <v>34</v>
      </c>
      <c r="Z14" s="193" t="s">
        <v>775</v>
      </c>
      <c r="AA14" s="193">
        <v>42614</v>
      </c>
      <c r="AB14" s="193" t="s">
        <v>776</v>
      </c>
      <c r="AC14" s="193"/>
    </row>
    <row r="15" spans="1:29" x14ac:dyDescent="0.2">
      <c r="A15" s="193" t="s">
        <v>2265</v>
      </c>
      <c r="B15" s="196" t="s">
        <v>870</v>
      </c>
      <c r="C15" s="193" t="s">
        <v>82</v>
      </c>
      <c r="D15" s="193" t="s">
        <v>100</v>
      </c>
      <c r="E15" s="193" t="s">
        <v>428</v>
      </c>
      <c r="F15" s="193" t="s">
        <v>1716</v>
      </c>
      <c r="G15" s="193" t="s">
        <v>1716</v>
      </c>
      <c r="H15" s="193" t="s">
        <v>1654</v>
      </c>
      <c r="I15" s="193" t="s">
        <v>1654</v>
      </c>
      <c r="J15" s="193" t="s">
        <v>135</v>
      </c>
      <c r="K15" s="193" t="s">
        <v>31</v>
      </c>
      <c r="L15" s="193" t="s">
        <v>872</v>
      </c>
      <c r="M15" s="193" t="s">
        <v>873</v>
      </c>
      <c r="N15" s="193" t="s">
        <v>874</v>
      </c>
      <c r="O15" s="193" t="s">
        <v>875</v>
      </c>
      <c r="P15" s="193" t="s">
        <v>32</v>
      </c>
      <c r="Q15" s="193" t="s">
        <v>876</v>
      </c>
      <c r="R15" s="193"/>
      <c r="S15" s="193"/>
      <c r="T15" s="193"/>
      <c r="U15" s="193"/>
      <c r="V15" s="193" t="s">
        <v>775</v>
      </c>
      <c r="W15" s="193" t="s">
        <v>877</v>
      </c>
      <c r="X15" s="193">
        <v>1.2</v>
      </c>
      <c r="Y15" s="193" t="s">
        <v>63</v>
      </c>
      <c r="Z15" s="193" t="s">
        <v>775</v>
      </c>
      <c r="AA15" s="193">
        <v>42748</v>
      </c>
      <c r="AB15" s="193" t="s">
        <v>776</v>
      </c>
      <c r="AC15" s="193"/>
    </row>
    <row r="16" spans="1:29" x14ac:dyDescent="0.2">
      <c r="A16" s="193" t="s">
        <v>2266</v>
      </c>
      <c r="B16" s="193" t="s">
        <v>878</v>
      </c>
      <c r="C16" s="193" t="s">
        <v>82</v>
      </c>
      <c r="D16" s="193" t="s">
        <v>133</v>
      </c>
      <c r="E16" s="193">
        <v>138</v>
      </c>
      <c r="F16" s="193" t="s">
        <v>1666</v>
      </c>
      <c r="G16" s="193" t="s">
        <v>56</v>
      </c>
      <c r="H16" s="193" t="s">
        <v>57</v>
      </c>
      <c r="I16" s="193" t="s">
        <v>57</v>
      </c>
      <c r="J16" s="193" t="s">
        <v>28</v>
      </c>
      <c r="K16" s="193" t="s">
        <v>31</v>
      </c>
      <c r="L16" s="193" t="s">
        <v>880</v>
      </c>
      <c r="M16" s="193" t="s">
        <v>881</v>
      </c>
      <c r="N16" s="193" t="s">
        <v>781</v>
      </c>
      <c r="O16" s="193" t="s">
        <v>781</v>
      </c>
      <c r="P16" s="193" t="s">
        <v>32</v>
      </c>
      <c r="Q16" s="193" t="s">
        <v>390</v>
      </c>
      <c r="R16" s="193"/>
      <c r="S16" s="193"/>
      <c r="T16" s="193"/>
      <c r="U16" s="193"/>
      <c r="V16" s="193" t="s">
        <v>775</v>
      </c>
      <c r="W16" s="193" t="s">
        <v>148</v>
      </c>
      <c r="X16" s="193">
        <v>1.2</v>
      </c>
      <c r="Y16" s="193" t="s">
        <v>63</v>
      </c>
      <c r="Z16" s="193" t="s">
        <v>775</v>
      </c>
      <c r="AA16" s="193">
        <v>42879</v>
      </c>
      <c r="AB16" s="193" t="s">
        <v>776</v>
      </c>
      <c r="AC16" s="193">
        <v>175282</v>
      </c>
    </row>
    <row r="17" spans="1:29" x14ac:dyDescent="0.2">
      <c r="A17" s="193" t="s">
        <v>2267</v>
      </c>
      <c r="B17" s="193" t="s">
        <v>882</v>
      </c>
      <c r="C17" s="193" t="s">
        <v>82</v>
      </c>
      <c r="D17" s="193" t="s">
        <v>100</v>
      </c>
      <c r="E17" s="193" t="s">
        <v>428</v>
      </c>
      <c r="F17" s="193" t="s">
        <v>1689</v>
      </c>
      <c r="G17" s="193" t="s">
        <v>1717</v>
      </c>
      <c r="H17" s="193" t="s">
        <v>1662</v>
      </c>
      <c r="I17" s="193" t="s">
        <v>1662</v>
      </c>
      <c r="J17" s="193" t="s">
        <v>135</v>
      </c>
      <c r="K17" s="193" t="s">
        <v>31</v>
      </c>
      <c r="L17" s="193" t="s">
        <v>884</v>
      </c>
      <c r="M17" s="193" t="s">
        <v>885</v>
      </c>
      <c r="N17" s="193" t="s">
        <v>886</v>
      </c>
      <c r="O17" s="193" t="s">
        <v>887</v>
      </c>
      <c r="P17" s="193" t="s">
        <v>32</v>
      </c>
      <c r="Q17" s="193" t="s">
        <v>563</v>
      </c>
      <c r="R17" s="193"/>
      <c r="S17" s="193"/>
      <c r="T17" s="193"/>
      <c r="U17" s="193"/>
      <c r="V17" s="193" t="s">
        <v>775</v>
      </c>
      <c r="W17" s="193" t="s">
        <v>877</v>
      </c>
      <c r="X17" s="193">
        <v>1.2</v>
      </c>
      <c r="Y17" s="193" t="s">
        <v>63</v>
      </c>
      <c r="Z17" s="193" t="s">
        <v>775</v>
      </c>
      <c r="AA17" s="193">
        <v>43115</v>
      </c>
      <c r="AB17" s="193" t="s">
        <v>776</v>
      </c>
      <c r="AC17" s="193"/>
    </row>
    <row r="18" spans="1:29" x14ac:dyDescent="0.2">
      <c r="A18" s="193" t="s">
        <v>2268</v>
      </c>
      <c r="B18" s="196" t="s">
        <v>889</v>
      </c>
      <c r="C18" s="193" t="s">
        <v>82</v>
      </c>
      <c r="D18" s="193" t="s">
        <v>100</v>
      </c>
      <c r="E18" s="193">
        <v>135</v>
      </c>
      <c r="F18" s="193" t="s">
        <v>1668</v>
      </c>
      <c r="G18" s="193" t="s">
        <v>1668</v>
      </c>
      <c r="H18" s="193" t="s">
        <v>57</v>
      </c>
      <c r="I18" s="193" t="s">
        <v>57</v>
      </c>
      <c r="J18" s="193" t="s">
        <v>28</v>
      </c>
      <c r="K18" s="193" t="s">
        <v>38</v>
      </c>
      <c r="L18" s="193" t="s">
        <v>891</v>
      </c>
      <c r="M18" s="193" t="s">
        <v>1763</v>
      </c>
      <c r="N18" s="193" t="s">
        <v>781</v>
      </c>
      <c r="O18" s="193" t="s">
        <v>781</v>
      </c>
      <c r="P18" s="193" t="s">
        <v>39</v>
      </c>
      <c r="Q18" s="193" t="s">
        <v>147</v>
      </c>
      <c r="R18" s="193"/>
      <c r="S18" s="193"/>
      <c r="T18" s="193"/>
      <c r="U18" s="193"/>
      <c r="V18" s="193" t="s">
        <v>893</v>
      </c>
      <c r="W18" s="193" t="s">
        <v>166</v>
      </c>
      <c r="X18" s="193">
        <v>1</v>
      </c>
      <c r="Y18" s="193" t="s">
        <v>63</v>
      </c>
      <c r="Z18" s="193" t="s">
        <v>775</v>
      </c>
      <c r="AA18" s="193">
        <v>43157</v>
      </c>
      <c r="AB18" s="193" t="s">
        <v>776</v>
      </c>
      <c r="AC18" s="193">
        <v>1054410</v>
      </c>
    </row>
    <row r="19" spans="1:29" x14ac:dyDescent="0.2">
      <c r="A19" s="193" t="s">
        <v>2269</v>
      </c>
      <c r="B19" s="193" t="s">
        <v>894</v>
      </c>
      <c r="C19" s="193" t="s">
        <v>82</v>
      </c>
      <c r="D19" s="193" t="s">
        <v>133</v>
      </c>
      <c r="E19" s="193">
        <v>135</v>
      </c>
      <c r="F19" s="193" t="s">
        <v>1668</v>
      </c>
      <c r="G19" s="193" t="s">
        <v>1668</v>
      </c>
      <c r="H19" s="193" t="s">
        <v>57</v>
      </c>
      <c r="I19" s="193" t="s">
        <v>57</v>
      </c>
      <c r="J19" s="193" t="s">
        <v>28</v>
      </c>
      <c r="K19" s="193" t="s">
        <v>897</v>
      </c>
      <c r="L19" s="193" t="s">
        <v>895</v>
      </c>
      <c r="M19" s="193" t="s">
        <v>896</v>
      </c>
      <c r="N19" s="193" t="s">
        <v>781</v>
      </c>
      <c r="O19" s="193" t="s">
        <v>781</v>
      </c>
      <c r="P19" s="193" t="s">
        <v>898</v>
      </c>
      <c r="Q19" s="193" t="s">
        <v>899</v>
      </c>
      <c r="R19" s="193"/>
      <c r="S19" s="193"/>
      <c r="T19" s="193"/>
      <c r="U19" s="193"/>
      <c r="V19" s="193" t="s">
        <v>900</v>
      </c>
      <c r="W19" s="193" t="s">
        <v>901</v>
      </c>
      <c r="X19" s="193">
        <v>1</v>
      </c>
      <c r="Y19" s="193" t="s">
        <v>63</v>
      </c>
      <c r="Z19" s="193" t="s">
        <v>775</v>
      </c>
      <c r="AA19" s="193">
        <v>43157</v>
      </c>
      <c r="AB19" s="193" t="s">
        <v>776</v>
      </c>
      <c r="AC19" s="193">
        <v>1054410</v>
      </c>
    </row>
    <row r="20" spans="1:29" x14ac:dyDescent="0.2">
      <c r="A20" s="193" t="s">
        <v>2270</v>
      </c>
      <c r="B20" s="193" t="s">
        <v>902</v>
      </c>
      <c r="C20" s="193" t="s">
        <v>82</v>
      </c>
      <c r="D20" s="193" t="s">
        <v>133</v>
      </c>
      <c r="E20" s="193" t="s">
        <v>428</v>
      </c>
      <c r="F20" s="193" t="s">
        <v>1668</v>
      </c>
      <c r="G20" s="193" t="s">
        <v>1668</v>
      </c>
      <c r="H20" s="193" t="s">
        <v>57</v>
      </c>
      <c r="I20" s="193" t="s">
        <v>57</v>
      </c>
      <c r="J20" s="193" t="s">
        <v>28</v>
      </c>
      <c r="K20" s="193" t="s">
        <v>897</v>
      </c>
      <c r="L20" s="193" t="s">
        <v>895</v>
      </c>
      <c r="M20" s="193" t="s">
        <v>896</v>
      </c>
      <c r="N20" s="193" t="s">
        <v>781</v>
      </c>
      <c r="O20" s="193" t="s">
        <v>781</v>
      </c>
      <c r="P20" s="193" t="s">
        <v>898</v>
      </c>
      <c r="Q20" s="193" t="s">
        <v>899</v>
      </c>
      <c r="R20" s="193"/>
      <c r="S20" s="193"/>
      <c r="T20" s="193"/>
      <c r="U20" s="193"/>
      <c r="V20" s="193" t="s">
        <v>903</v>
      </c>
      <c r="W20" s="193" t="s">
        <v>877</v>
      </c>
      <c r="X20" s="193">
        <v>1.2</v>
      </c>
      <c r="Y20" s="193" t="s">
        <v>63</v>
      </c>
      <c r="Z20" s="193" t="s">
        <v>775</v>
      </c>
      <c r="AA20" s="193">
        <v>43157</v>
      </c>
      <c r="AB20" s="193" t="s">
        <v>776</v>
      </c>
      <c r="AC20" s="193">
        <v>1054410</v>
      </c>
    </row>
    <row r="21" spans="1:29" x14ac:dyDescent="0.2">
      <c r="A21" s="193" t="s">
        <v>2274</v>
      </c>
      <c r="B21" s="193" t="s">
        <v>904</v>
      </c>
      <c r="C21" s="193" t="s">
        <v>82</v>
      </c>
      <c r="D21" s="193" t="s">
        <v>100</v>
      </c>
      <c r="E21" s="193">
        <v>141</v>
      </c>
      <c r="F21" s="193" t="s">
        <v>121</v>
      </c>
      <c r="G21" s="193" t="s">
        <v>1684</v>
      </c>
      <c r="H21" s="193" t="s">
        <v>122</v>
      </c>
      <c r="I21" s="193" t="s">
        <v>1654</v>
      </c>
      <c r="J21" s="193" t="s">
        <v>489</v>
      </c>
      <c r="K21" s="193" t="s">
        <v>38</v>
      </c>
      <c r="L21" s="193" t="s">
        <v>907</v>
      </c>
      <c r="M21" s="193" t="s">
        <v>908</v>
      </c>
      <c r="N21" s="193" t="s">
        <v>49</v>
      </c>
      <c r="O21" s="193" t="s">
        <v>663</v>
      </c>
      <c r="P21" s="193" t="s">
        <v>39</v>
      </c>
      <c r="Q21" s="193" t="s">
        <v>151</v>
      </c>
      <c r="R21" s="193"/>
      <c r="S21" s="193"/>
      <c r="T21" s="193"/>
      <c r="U21" s="193"/>
      <c r="V21" s="193">
        <v>180</v>
      </c>
      <c r="W21" s="193" t="s">
        <v>844</v>
      </c>
      <c r="X21" s="193">
        <v>2</v>
      </c>
      <c r="Y21" s="193" t="s">
        <v>34</v>
      </c>
      <c r="Z21" s="193" t="s">
        <v>775</v>
      </c>
      <c r="AA21" s="193">
        <v>43157</v>
      </c>
      <c r="AB21" s="193" t="s">
        <v>776</v>
      </c>
      <c r="AC21" s="193"/>
    </row>
    <row r="22" spans="1:29" x14ac:dyDescent="0.2">
      <c r="A22" s="193" t="s">
        <v>2275</v>
      </c>
      <c r="B22" s="193" t="s">
        <v>909</v>
      </c>
      <c r="C22" s="193" t="s">
        <v>82</v>
      </c>
      <c r="D22" s="193" t="s">
        <v>100</v>
      </c>
      <c r="E22" s="193">
        <v>135</v>
      </c>
      <c r="F22" s="193" t="s">
        <v>1690</v>
      </c>
      <c r="G22" s="193" t="s">
        <v>1690</v>
      </c>
      <c r="H22" s="193" t="s">
        <v>57</v>
      </c>
      <c r="I22" s="193" t="s">
        <v>57</v>
      </c>
      <c r="J22" s="193" t="s">
        <v>28</v>
      </c>
      <c r="K22" s="193" t="s">
        <v>31</v>
      </c>
      <c r="L22" s="193" t="s">
        <v>911</v>
      </c>
      <c r="M22" s="193" t="s">
        <v>885</v>
      </c>
      <c r="N22" s="193" t="s">
        <v>781</v>
      </c>
      <c r="O22" s="193" t="s">
        <v>781</v>
      </c>
      <c r="P22" s="193" t="s">
        <v>32</v>
      </c>
      <c r="Q22" s="193" t="s">
        <v>912</v>
      </c>
      <c r="R22" s="193"/>
      <c r="S22" s="193"/>
      <c r="T22" s="193"/>
      <c r="U22" s="193"/>
      <c r="V22" s="193"/>
      <c r="W22" s="193" t="s">
        <v>901</v>
      </c>
      <c r="X22" s="193">
        <v>1</v>
      </c>
      <c r="Y22" s="193" t="s">
        <v>63</v>
      </c>
      <c r="Z22" s="193" t="s">
        <v>775</v>
      </c>
      <c r="AA22" s="193">
        <v>43181</v>
      </c>
      <c r="AB22" s="193" t="s">
        <v>776</v>
      </c>
      <c r="AC22" s="193"/>
    </row>
    <row r="23" spans="1:29" x14ac:dyDescent="0.2">
      <c r="A23" s="193" t="s">
        <v>2276</v>
      </c>
      <c r="B23" s="196" t="s">
        <v>913</v>
      </c>
      <c r="C23" s="193" t="s">
        <v>82</v>
      </c>
      <c r="D23" s="193" t="s">
        <v>133</v>
      </c>
      <c r="E23" s="193">
        <v>141</v>
      </c>
      <c r="F23" s="193" t="s">
        <v>1659</v>
      </c>
      <c r="G23" s="193" t="s">
        <v>182</v>
      </c>
      <c r="H23" s="193" t="s">
        <v>57</v>
      </c>
      <c r="I23" s="193" t="s">
        <v>84</v>
      </c>
      <c r="J23" s="193" t="s">
        <v>489</v>
      </c>
      <c r="K23" s="193" t="s">
        <v>31</v>
      </c>
      <c r="L23" s="193" t="s">
        <v>916</v>
      </c>
      <c r="M23" s="193" t="s">
        <v>917</v>
      </c>
      <c r="N23" s="193" t="s">
        <v>918</v>
      </c>
      <c r="O23" s="193" t="s">
        <v>919</v>
      </c>
      <c r="P23" s="193" t="s">
        <v>32</v>
      </c>
      <c r="Q23" s="193" t="s">
        <v>358</v>
      </c>
      <c r="R23" s="193"/>
      <c r="S23" s="193"/>
      <c r="T23" s="193"/>
      <c r="U23" s="193"/>
      <c r="V23" s="193">
        <v>100</v>
      </c>
      <c r="W23" s="193" t="s">
        <v>920</v>
      </c>
      <c r="X23" s="193">
        <v>2.4</v>
      </c>
      <c r="Y23" s="193" t="s">
        <v>34</v>
      </c>
      <c r="Z23" s="193" t="s">
        <v>775</v>
      </c>
      <c r="AA23" s="193">
        <v>43691</v>
      </c>
      <c r="AB23" s="193" t="s">
        <v>776</v>
      </c>
      <c r="AC23" s="193">
        <v>1090671</v>
      </c>
    </row>
    <row r="24" spans="1:29" x14ac:dyDescent="0.2">
      <c r="A24" s="193" t="s">
        <v>2277</v>
      </c>
      <c r="B24" s="193" t="s">
        <v>476</v>
      </c>
      <c r="C24" s="193" t="s">
        <v>82</v>
      </c>
      <c r="D24" s="193" t="s">
        <v>100</v>
      </c>
      <c r="E24" s="193">
        <v>135</v>
      </c>
      <c r="F24" s="193" t="s">
        <v>1663</v>
      </c>
      <c r="G24" s="193" t="s">
        <v>1663</v>
      </c>
      <c r="H24" s="193" t="s">
        <v>57</v>
      </c>
      <c r="I24" s="193" t="s">
        <v>57</v>
      </c>
      <c r="J24" s="193" t="s">
        <v>28</v>
      </c>
      <c r="K24" s="193" t="s">
        <v>31</v>
      </c>
      <c r="L24" s="193" t="s">
        <v>478</v>
      </c>
      <c r="M24" s="193" t="s">
        <v>479</v>
      </c>
      <c r="N24" s="193"/>
      <c r="O24" s="193" t="s">
        <v>30</v>
      </c>
      <c r="P24" s="193" t="s">
        <v>32</v>
      </c>
      <c r="Q24" s="193" t="s">
        <v>480</v>
      </c>
      <c r="R24" s="193"/>
      <c r="S24" s="193"/>
      <c r="T24" s="193" t="s">
        <v>26</v>
      </c>
      <c r="U24" s="193" t="s">
        <v>26</v>
      </c>
      <c r="V24" s="193" t="s">
        <v>26</v>
      </c>
      <c r="W24" s="193" t="s">
        <v>166</v>
      </c>
      <c r="X24" s="193">
        <v>1</v>
      </c>
      <c r="Y24" s="193" t="s">
        <v>63</v>
      </c>
      <c r="Z24" s="193" t="s">
        <v>26</v>
      </c>
      <c r="AA24" s="193" t="s">
        <v>475</v>
      </c>
      <c r="AB24" s="193" t="s">
        <v>36</v>
      </c>
      <c r="AC24" s="193"/>
    </row>
    <row r="25" spans="1:29" x14ac:dyDescent="0.2">
      <c r="A25" s="193" t="s">
        <v>2278</v>
      </c>
      <c r="B25" s="196" t="s">
        <v>921</v>
      </c>
      <c r="C25" s="193" t="s">
        <v>82</v>
      </c>
      <c r="D25" s="193" t="s">
        <v>100</v>
      </c>
      <c r="E25" s="193" t="s">
        <v>428</v>
      </c>
      <c r="F25" s="193" t="s">
        <v>1677</v>
      </c>
      <c r="G25" s="193" t="s">
        <v>1718</v>
      </c>
      <c r="H25" s="193" t="s">
        <v>1662</v>
      </c>
      <c r="I25" s="193" t="s">
        <v>1654</v>
      </c>
      <c r="J25" s="193" t="s">
        <v>135</v>
      </c>
      <c r="K25" s="193" t="s">
        <v>31</v>
      </c>
      <c r="L25" s="193" t="s">
        <v>924</v>
      </c>
      <c r="M25" s="193" t="s">
        <v>925</v>
      </c>
      <c r="N25" s="193" t="s">
        <v>926</v>
      </c>
      <c r="O25" s="193" t="s">
        <v>927</v>
      </c>
      <c r="P25" s="193" t="s">
        <v>32</v>
      </c>
      <c r="Q25" s="193" t="s">
        <v>928</v>
      </c>
      <c r="R25" s="193"/>
      <c r="S25" s="193"/>
      <c r="T25" s="193"/>
      <c r="U25" s="193"/>
      <c r="V25" s="193">
        <v>180</v>
      </c>
      <c r="W25" s="193" t="s">
        <v>877</v>
      </c>
      <c r="X25" s="193">
        <v>1.2</v>
      </c>
      <c r="Y25" s="193" t="s">
        <v>63</v>
      </c>
      <c r="Z25" s="193" t="s">
        <v>775</v>
      </c>
      <c r="AA25" s="193">
        <v>43385</v>
      </c>
      <c r="AB25" s="193" t="s">
        <v>776</v>
      </c>
      <c r="AC25" s="193">
        <v>181435</v>
      </c>
    </row>
    <row r="26" spans="1:29" x14ac:dyDescent="0.2">
      <c r="A26" s="193" t="s">
        <v>2279</v>
      </c>
      <c r="B26" s="193" t="s">
        <v>929</v>
      </c>
      <c r="C26" s="193" t="s">
        <v>82</v>
      </c>
      <c r="D26" s="193" t="s">
        <v>100</v>
      </c>
      <c r="E26" s="193" t="s">
        <v>428</v>
      </c>
      <c r="F26" s="193" t="s">
        <v>1719</v>
      </c>
      <c r="G26" s="193" t="s">
        <v>1719</v>
      </c>
      <c r="H26" s="193" t="s">
        <v>1662</v>
      </c>
      <c r="I26" s="193" t="s">
        <v>1662</v>
      </c>
      <c r="J26" s="193" t="s">
        <v>135</v>
      </c>
      <c r="K26" s="193" t="s">
        <v>31</v>
      </c>
      <c r="L26" s="193" t="s">
        <v>931</v>
      </c>
      <c r="M26" s="193" t="s">
        <v>932</v>
      </c>
      <c r="N26" s="193" t="s">
        <v>266</v>
      </c>
      <c r="O26" s="193" t="s">
        <v>612</v>
      </c>
      <c r="P26" s="193" t="s">
        <v>32</v>
      </c>
      <c r="Q26" s="193" t="s">
        <v>933</v>
      </c>
      <c r="R26" s="193"/>
      <c r="S26" s="193"/>
      <c r="T26" s="193"/>
      <c r="U26" s="193"/>
      <c r="V26" s="193" t="s">
        <v>775</v>
      </c>
      <c r="W26" s="193" t="s">
        <v>934</v>
      </c>
      <c r="X26" s="193">
        <v>1.2</v>
      </c>
      <c r="Y26" s="193" t="s">
        <v>63</v>
      </c>
      <c r="Z26" s="193" t="s">
        <v>775</v>
      </c>
      <c r="AA26" s="193">
        <v>43385</v>
      </c>
      <c r="AB26" s="193" t="s">
        <v>776</v>
      </c>
      <c r="AC26" s="193"/>
    </row>
    <row r="27" spans="1:29" x14ac:dyDescent="0.2">
      <c r="A27" s="193" t="s">
        <v>2280</v>
      </c>
      <c r="B27" s="193" t="s">
        <v>935</v>
      </c>
      <c r="C27" s="193" t="s">
        <v>82</v>
      </c>
      <c r="D27" s="193" t="s">
        <v>133</v>
      </c>
      <c r="E27" s="193" t="s">
        <v>428</v>
      </c>
      <c r="F27" s="193" t="s">
        <v>1720</v>
      </c>
      <c r="G27" s="193" t="s">
        <v>1690</v>
      </c>
      <c r="H27" s="193" t="s">
        <v>57</v>
      </c>
      <c r="I27" s="193" t="s">
        <v>1662</v>
      </c>
      <c r="J27" s="193" t="s">
        <v>489</v>
      </c>
      <c r="K27" s="193" t="s">
        <v>31</v>
      </c>
      <c r="L27" s="193" t="s">
        <v>938</v>
      </c>
      <c r="M27" s="193" t="s">
        <v>939</v>
      </c>
      <c r="N27" s="193" t="s">
        <v>940</v>
      </c>
      <c r="O27" s="193" t="s">
        <v>941</v>
      </c>
      <c r="P27" s="193" t="s">
        <v>32</v>
      </c>
      <c r="Q27" s="193" t="s">
        <v>390</v>
      </c>
      <c r="R27" s="193"/>
      <c r="S27" s="193"/>
      <c r="T27" s="193"/>
      <c r="U27" s="193"/>
      <c r="V27" s="193" t="s">
        <v>942</v>
      </c>
      <c r="W27" s="193" t="s">
        <v>877</v>
      </c>
      <c r="X27" s="193">
        <v>1.2</v>
      </c>
      <c r="Y27" s="193" t="s">
        <v>63</v>
      </c>
      <c r="Z27" s="193" t="s">
        <v>775</v>
      </c>
      <c r="AA27" s="193">
        <v>43861</v>
      </c>
      <c r="AB27" s="193" t="s">
        <v>776</v>
      </c>
      <c r="AC27" s="193">
        <v>1113382</v>
      </c>
    </row>
    <row r="28" spans="1:29" x14ac:dyDescent="0.2">
      <c r="A28" s="193" t="s">
        <v>2281</v>
      </c>
      <c r="B28" s="193" t="s">
        <v>943</v>
      </c>
      <c r="C28" s="193" t="s">
        <v>82</v>
      </c>
      <c r="D28" s="193" t="s">
        <v>100</v>
      </c>
      <c r="E28" s="193" t="s">
        <v>428</v>
      </c>
      <c r="F28" s="193" t="s">
        <v>1720</v>
      </c>
      <c r="G28" s="193" t="s">
        <v>1690</v>
      </c>
      <c r="H28" s="193" t="s">
        <v>57</v>
      </c>
      <c r="I28" s="193" t="s">
        <v>1662</v>
      </c>
      <c r="J28" s="193" t="s">
        <v>489</v>
      </c>
      <c r="K28" s="193" t="s">
        <v>38</v>
      </c>
      <c r="L28" s="193" t="s">
        <v>944</v>
      </c>
      <c r="M28" s="193" t="s">
        <v>1764</v>
      </c>
      <c r="N28" s="193" t="s">
        <v>940</v>
      </c>
      <c r="O28" s="193" t="s">
        <v>941</v>
      </c>
      <c r="P28" s="193" t="s">
        <v>39</v>
      </c>
      <c r="Q28" s="193" t="s">
        <v>151</v>
      </c>
      <c r="R28" s="193"/>
      <c r="S28" s="193"/>
      <c r="T28" s="193"/>
      <c r="U28" s="193"/>
      <c r="V28" s="193" t="s">
        <v>946</v>
      </c>
      <c r="W28" s="193" t="s">
        <v>877</v>
      </c>
      <c r="X28" s="193">
        <v>1.2</v>
      </c>
      <c r="Y28" s="193" t="s">
        <v>63</v>
      </c>
      <c r="Z28" s="193" t="s">
        <v>775</v>
      </c>
      <c r="AA28" s="193">
        <v>43861</v>
      </c>
      <c r="AB28" s="193" t="s">
        <v>776</v>
      </c>
      <c r="AC28" s="193">
        <v>1113382</v>
      </c>
    </row>
    <row r="29" spans="1:29" x14ac:dyDescent="0.2">
      <c r="A29" s="193" t="s">
        <v>2282</v>
      </c>
      <c r="B29" s="196" t="s">
        <v>947</v>
      </c>
      <c r="C29" s="193" t="s">
        <v>82</v>
      </c>
      <c r="D29" s="193" t="s">
        <v>133</v>
      </c>
      <c r="E29" s="193">
        <v>135</v>
      </c>
      <c r="F29" s="193" t="s">
        <v>1723</v>
      </c>
      <c r="G29" s="193" t="s">
        <v>1659</v>
      </c>
      <c r="H29" s="269" t="s">
        <v>84</v>
      </c>
      <c r="I29" s="270" t="s">
        <v>1654</v>
      </c>
      <c r="J29" s="193" t="s">
        <v>28</v>
      </c>
      <c r="K29" s="193" t="s">
        <v>31</v>
      </c>
      <c r="L29" s="193" t="s">
        <v>949</v>
      </c>
      <c r="M29" s="193" t="s">
        <v>950</v>
      </c>
      <c r="N29" s="193" t="s">
        <v>775</v>
      </c>
      <c r="O29" s="193" t="s">
        <v>30</v>
      </c>
      <c r="P29" s="193" t="s">
        <v>32</v>
      </c>
      <c r="Q29" s="193" t="s">
        <v>332</v>
      </c>
      <c r="R29" s="193"/>
      <c r="S29" s="193"/>
      <c r="T29" s="193"/>
      <c r="U29" s="193"/>
      <c r="V29" s="193">
        <v>180</v>
      </c>
      <c r="W29" s="193" t="s">
        <v>451</v>
      </c>
      <c r="X29" s="193">
        <v>1</v>
      </c>
      <c r="Y29" s="193" t="s">
        <v>63</v>
      </c>
      <c r="Z29" s="193" t="s">
        <v>775</v>
      </c>
      <c r="AA29" s="193">
        <v>43516</v>
      </c>
      <c r="AB29" s="193" t="s">
        <v>776</v>
      </c>
      <c r="AC29" s="193">
        <v>1118953</v>
      </c>
    </row>
    <row r="30" spans="1:29" x14ac:dyDescent="0.2">
      <c r="A30" s="193" t="s">
        <v>2283</v>
      </c>
      <c r="B30" s="196" t="s">
        <v>951</v>
      </c>
      <c r="C30" s="193" t="s">
        <v>82</v>
      </c>
      <c r="D30" s="193" t="s">
        <v>100</v>
      </c>
      <c r="E30" s="193">
        <v>135</v>
      </c>
      <c r="F30" s="193" t="s">
        <v>1723</v>
      </c>
      <c r="G30" s="193" t="s">
        <v>1659</v>
      </c>
      <c r="H30" s="193" t="s">
        <v>84</v>
      </c>
      <c r="I30" s="193" t="s">
        <v>1654</v>
      </c>
      <c r="J30" s="193" t="s">
        <v>28</v>
      </c>
      <c r="K30" s="193" t="s">
        <v>38</v>
      </c>
      <c r="L30" s="193" t="s">
        <v>952</v>
      </c>
      <c r="M30" s="193" t="s">
        <v>953</v>
      </c>
      <c r="N30" s="193" t="s">
        <v>775</v>
      </c>
      <c r="O30" s="193" t="s">
        <v>775</v>
      </c>
      <c r="P30" s="193" t="s">
        <v>39</v>
      </c>
      <c r="Q30" s="193" t="s">
        <v>954</v>
      </c>
      <c r="R30" s="193"/>
      <c r="S30" s="193"/>
      <c r="T30" s="193"/>
      <c r="U30" s="193"/>
      <c r="V30" s="193">
        <v>180</v>
      </c>
      <c r="W30" s="193" t="s">
        <v>451</v>
      </c>
      <c r="X30" s="193">
        <v>1</v>
      </c>
      <c r="Y30" s="193" t="s">
        <v>63</v>
      </c>
      <c r="Z30" s="193" t="s">
        <v>775</v>
      </c>
      <c r="AA30" s="193">
        <v>43880</v>
      </c>
      <c r="AB30" s="193" t="s">
        <v>776</v>
      </c>
      <c r="AC30" s="193">
        <v>1118953</v>
      </c>
    </row>
    <row r="31" spans="1:29" x14ac:dyDescent="0.2">
      <c r="A31" s="193" t="s">
        <v>2284</v>
      </c>
      <c r="B31" s="196" t="s">
        <v>955</v>
      </c>
      <c r="C31" s="193" t="s">
        <v>82</v>
      </c>
      <c r="D31" s="193" t="s">
        <v>133</v>
      </c>
      <c r="E31" s="193">
        <v>141</v>
      </c>
      <c r="F31" s="193" t="s">
        <v>121</v>
      </c>
      <c r="G31" s="193" t="s">
        <v>121</v>
      </c>
      <c r="H31" s="193" t="s">
        <v>122</v>
      </c>
      <c r="I31" s="193" t="s">
        <v>122</v>
      </c>
      <c r="J31" s="193" t="s">
        <v>489</v>
      </c>
      <c r="K31" s="193" t="s">
        <v>38</v>
      </c>
      <c r="L31" s="193" t="s">
        <v>957</v>
      </c>
      <c r="M31" s="193" t="s">
        <v>958</v>
      </c>
      <c r="N31" s="193" t="s">
        <v>959</v>
      </c>
      <c r="O31" s="193" t="s">
        <v>960</v>
      </c>
      <c r="P31" s="193" t="s">
        <v>39</v>
      </c>
      <c r="Q31" s="193" t="s">
        <v>151</v>
      </c>
      <c r="R31" s="193"/>
      <c r="S31" s="193"/>
      <c r="T31" s="193"/>
      <c r="U31" s="193"/>
      <c r="V31" s="193" t="s">
        <v>775</v>
      </c>
      <c r="W31" s="193" t="s">
        <v>961</v>
      </c>
      <c r="X31" s="193">
        <v>2.4</v>
      </c>
      <c r="Y31" s="193" t="s">
        <v>34</v>
      </c>
      <c r="Z31" s="193" t="s">
        <v>775</v>
      </c>
      <c r="AA31" s="193">
        <v>43901</v>
      </c>
      <c r="AB31" s="193" t="s">
        <v>776</v>
      </c>
      <c r="AC31" s="193">
        <v>1039322</v>
      </c>
    </row>
    <row r="32" spans="1:29" x14ac:dyDescent="0.2">
      <c r="A32" s="193" t="s">
        <v>2285</v>
      </c>
      <c r="B32" s="196" t="s">
        <v>962</v>
      </c>
      <c r="C32" s="193" t="s">
        <v>82</v>
      </c>
      <c r="D32" s="193" t="s">
        <v>133</v>
      </c>
      <c r="E32" s="193">
        <v>141</v>
      </c>
      <c r="F32" s="193" t="s">
        <v>121</v>
      </c>
      <c r="G32" s="193" t="s">
        <v>121</v>
      </c>
      <c r="H32" s="193" t="s">
        <v>122</v>
      </c>
      <c r="I32" s="193" t="s">
        <v>122</v>
      </c>
      <c r="J32" s="193" t="s">
        <v>489</v>
      </c>
      <c r="K32" s="193" t="s">
        <v>38</v>
      </c>
      <c r="L32" s="193" t="s">
        <v>963</v>
      </c>
      <c r="M32" s="193" t="s">
        <v>964</v>
      </c>
      <c r="N32" s="193" t="s">
        <v>351</v>
      </c>
      <c r="O32" s="193" t="s">
        <v>965</v>
      </c>
      <c r="P32" s="193" t="s">
        <v>39</v>
      </c>
      <c r="Q32" s="193" t="s">
        <v>966</v>
      </c>
      <c r="R32" s="193"/>
      <c r="S32" s="193"/>
      <c r="T32" s="193"/>
      <c r="U32" s="193"/>
      <c r="V32" s="193" t="s">
        <v>775</v>
      </c>
      <c r="W32" s="193" t="s">
        <v>961</v>
      </c>
      <c r="X32" s="193">
        <v>2.4</v>
      </c>
      <c r="Y32" s="193" t="s">
        <v>34</v>
      </c>
      <c r="Z32" s="193" t="s">
        <v>775</v>
      </c>
      <c r="AA32" s="193">
        <v>43901</v>
      </c>
      <c r="AB32" s="193" t="s">
        <v>776</v>
      </c>
      <c r="AC32" s="193">
        <v>1039322</v>
      </c>
    </row>
    <row r="33" spans="1:29" x14ac:dyDescent="0.2">
      <c r="A33" s="193" t="s">
        <v>2286</v>
      </c>
      <c r="B33" s="196" t="s">
        <v>967</v>
      </c>
      <c r="C33" s="193" t="s">
        <v>82</v>
      </c>
      <c r="D33" s="193" t="s">
        <v>133</v>
      </c>
      <c r="E33" s="193">
        <v>135</v>
      </c>
      <c r="F33" s="193" t="s">
        <v>1659</v>
      </c>
      <c r="G33" s="193" t="s">
        <v>1689</v>
      </c>
      <c r="H33" s="193" t="s">
        <v>1662</v>
      </c>
      <c r="I33" s="193" t="s">
        <v>84</v>
      </c>
      <c r="J33" s="193" t="s">
        <v>489</v>
      </c>
      <c r="K33" s="193" t="s">
        <v>31</v>
      </c>
      <c r="L33" s="193" t="s">
        <v>970</v>
      </c>
      <c r="M33" s="193" t="s">
        <v>971</v>
      </c>
      <c r="N33" s="193" t="s">
        <v>972</v>
      </c>
      <c r="O33" s="193" t="s">
        <v>973</v>
      </c>
      <c r="P33" s="193" t="s">
        <v>32</v>
      </c>
      <c r="Q33" s="193" t="s">
        <v>319</v>
      </c>
      <c r="R33" s="193"/>
      <c r="S33" s="193"/>
      <c r="T33" s="193"/>
      <c r="U33" s="193"/>
      <c r="V33" s="193">
        <v>100</v>
      </c>
      <c r="W33" s="193" t="s">
        <v>451</v>
      </c>
      <c r="X33" s="193">
        <v>1</v>
      </c>
      <c r="Y33" s="193" t="s">
        <v>63</v>
      </c>
      <c r="Z33" s="193" t="s">
        <v>775</v>
      </c>
      <c r="AA33" s="193">
        <v>43920</v>
      </c>
      <c r="AB33" s="193" t="s">
        <v>776</v>
      </c>
      <c r="AC33" s="193">
        <v>1051624</v>
      </c>
    </row>
    <row r="34" spans="1:29" x14ac:dyDescent="0.2">
      <c r="A34" s="193" t="s">
        <v>2287</v>
      </c>
      <c r="B34" s="193" t="s">
        <v>974</v>
      </c>
      <c r="C34" s="193" t="s">
        <v>82</v>
      </c>
      <c r="D34" s="193" t="s">
        <v>100</v>
      </c>
      <c r="E34" s="193">
        <v>135</v>
      </c>
      <c r="F34" s="193" t="s">
        <v>1659</v>
      </c>
      <c r="G34" s="193" t="s">
        <v>1689</v>
      </c>
      <c r="H34" s="193" t="s">
        <v>84</v>
      </c>
      <c r="I34" s="193" t="s">
        <v>1662</v>
      </c>
      <c r="J34" s="193" t="s">
        <v>489</v>
      </c>
      <c r="K34" s="193" t="s">
        <v>38</v>
      </c>
      <c r="L34" s="193" t="s">
        <v>975</v>
      </c>
      <c r="M34" s="193" t="s">
        <v>976</v>
      </c>
      <c r="N34" s="193" t="s">
        <v>977</v>
      </c>
      <c r="O34" s="193" t="s">
        <v>978</v>
      </c>
      <c r="P34" s="193" t="s">
        <v>39</v>
      </c>
      <c r="Q34" s="193" t="s">
        <v>147</v>
      </c>
      <c r="R34" s="193"/>
      <c r="S34" s="193"/>
      <c r="T34" s="193"/>
      <c r="U34" s="193"/>
      <c r="V34" s="193">
        <v>100</v>
      </c>
      <c r="W34" s="193" t="s">
        <v>451</v>
      </c>
      <c r="X34" s="193">
        <v>1</v>
      </c>
      <c r="Y34" s="193" t="s">
        <v>63</v>
      </c>
      <c r="Z34" s="193" t="s">
        <v>775</v>
      </c>
      <c r="AA34" s="193">
        <v>43920</v>
      </c>
      <c r="AB34" s="193" t="s">
        <v>776</v>
      </c>
      <c r="AC34" s="193">
        <v>1051624</v>
      </c>
    </row>
    <row r="35" spans="1:29" x14ac:dyDescent="0.2">
      <c r="A35" s="193" t="s">
        <v>2288</v>
      </c>
      <c r="B35" s="196" t="s">
        <v>481</v>
      </c>
      <c r="C35" s="193" t="s">
        <v>82</v>
      </c>
      <c r="D35" s="193" t="s">
        <v>100</v>
      </c>
      <c r="E35" s="193">
        <v>135</v>
      </c>
      <c r="F35" s="193" t="s">
        <v>1653</v>
      </c>
      <c r="G35" s="193" t="s">
        <v>1653</v>
      </c>
      <c r="H35" s="193" t="s">
        <v>1654</v>
      </c>
      <c r="I35" s="193" t="s">
        <v>1654</v>
      </c>
      <c r="J35" s="193" t="s">
        <v>28</v>
      </c>
      <c r="K35" s="193" t="s">
        <v>31</v>
      </c>
      <c r="L35" s="193" t="s">
        <v>482</v>
      </c>
      <c r="M35" s="193" t="s">
        <v>483</v>
      </c>
      <c r="N35" s="193"/>
      <c r="O35" s="193" t="s">
        <v>30</v>
      </c>
      <c r="P35" s="193" t="s">
        <v>32</v>
      </c>
      <c r="Q35" s="193" t="s">
        <v>484</v>
      </c>
      <c r="R35" s="193"/>
      <c r="S35" s="193"/>
      <c r="T35" s="193" t="s">
        <v>26</v>
      </c>
      <c r="U35" s="193" t="s">
        <v>26</v>
      </c>
      <c r="V35" s="193" t="s">
        <v>26</v>
      </c>
      <c r="W35" s="193" t="s">
        <v>451</v>
      </c>
      <c r="X35" s="193">
        <v>1</v>
      </c>
      <c r="Y35" s="193" t="s">
        <v>63</v>
      </c>
      <c r="Z35" s="193" t="s">
        <v>26</v>
      </c>
      <c r="AA35" s="193" t="s">
        <v>485</v>
      </c>
      <c r="AB35" s="193" t="s">
        <v>36</v>
      </c>
      <c r="AC35" s="193"/>
    </row>
    <row r="36" spans="1:29" x14ac:dyDescent="0.2">
      <c r="A36" s="193" t="s">
        <v>2289</v>
      </c>
      <c r="B36" s="193" t="s">
        <v>979</v>
      </c>
      <c r="C36" s="193" t="s">
        <v>82</v>
      </c>
      <c r="D36" s="193" t="s">
        <v>133</v>
      </c>
      <c r="E36" s="193" t="s">
        <v>428</v>
      </c>
      <c r="F36" s="193" t="s">
        <v>1724</v>
      </c>
      <c r="G36" s="193" t="s">
        <v>1690</v>
      </c>
      <c r="H36" s="194" t="s">
        <v>57</v>
      </c>
      <c r="I36" s="194" t="s">
        <v>92</v>
      </c>
      <c r="J36" s="193" t="s">
        <v>489</v>
      </c>
      <c r="K36" s="193" t="s">
        <v>31</v>
      </c>
      <c r="L36" s="193" t="s">
        <v>938</v>
      </c>
      <c r="M36" s="193" t="s">
        <v>939</v>
      </c>
      <c r="N36" s="193" t="s">
        <v>940</v>
      </c>
      <c r="O36" s="193" t="s">
        <v>941</v>
      </c>
      <c r="P36" s="193" t="s">
        <v>32</v>
      </c>
      <c r="Q36" s="193" t="s">
        <v>390</v>
      </c>
      <c r="R36" s="193"/>
      <c r="S36" s="193"/>
      <c r="T36" s="193"/>
      <c r="U36" s="193"/>
      <c r="V36" s="193" t="s">
        <v>942</v>
      </c>
      <c r="W36" s="193" t="s">
        <v>877</v>
      </c>
      <c r="X36" s="193">
        <v>1.2</v>
      </c>
      <c r="Y36" s="193" t="s">
        <v>63</v>
      </c>
      <c r="Z36" s="193" t="s">
        <v>775</v>
      </c>
      <c r="AA36" s="193">
        <v>43930</v>
      </c>
      <c r="AB36" s="193" t="s">
        <v>776</v>
      </c>
      <c r="AC36" s="193">
        <v>1113382</v>
      </c>
    </row>
    <row r="37" spans="1:29" x14ac:dyDescent="0.2">
      <c r="A37" s="193" t="s">
        <v>2290</v>
      </c>
      <c r="B37" s="196" t="s">
        <v>982</v>
      </c>
      <c r="C37" s="193" t="s">
        <v>82</v>
      </c>
      <c r="D37" s="193" t="s">
        <v>100</v>
      </c>
      <c r="E37" s="193" t="s">
        <v>428</v>
      </c>
      <c r="F37" s="193" t="s">
        <v>1724</v>
      </c>
      <c r="G37" s="193" t="s">
        <v>1690</v>
      </c>
      <c r="H37" s="193" t="s">
        <v>57</v>
      </c>
      <c r="I37" s="193" t="s">
        <v>92</v>
      </c>
      <c r="J37" s="193" t="s">
        <v>489</v>
      </c>
      <c r="K37" s="193" t="s">
        <v>38</v>
      </c>
      <c r="L37" s="193" t="s">
        <v>944</v>
      </c>
      <c r="M37" s="193" t="s">
        <v>1764</v>
      </c>
      <c r="N37" s="193" t="s">
        <v>940</v>
      </c>
      <c r="O37" s="193" t="s">
        <v>941</v>
      </c>
      <c r="P37" s="193" t="s">
        <v>39</v>
      </c>
      <c r="Q37" s="193" t="s">
        <v>151</v>
      </c>
      <c r="R37" s="193"/>
      <c r="S37" s="193"/>
      <c r="T37" s="193"/>
      <c r="U37" s="193"/>
      <c r="V37" s="193" t="s">
        <v>946</v>
      </c>
      <c r="W37" s="193" t="s">
        <v>877</v>
      </c>
      <c r="X37" s="193">
        <v>1.2</v>
      </c>
      <c r="Y37" s="193" t="s">
        <v>63</v>
      </c>
      <c r="Z37" s="193" t="s">
        <v>775</v>
      </c>
      <c r="AA37" s="193">
        <v>43930</v>
      </c>
      <c r="AB37" s="193" t="s">
        <v>776</v>
      </c>
      <c r="AC37" s="193">
        <v>1113382</v>
      </c>
    </row>
    <row r="38" spans="1:29" x14ac:dyDescent="0.2">
      <c r="A38" s="193" t="s">
        <v>2291</v>
      </c>
      <c r="B38" s="196" t="s">
        <v>983</v>
      </c>
      <c r="C38" s="193" t="s">
        <v>82</v>
      </c>
      <c r="D38" s="193" t="s">
        <v>100</v>
      </c>
      <c r="E38" s="193">
        <v>111</v>
      </c>
      <c r="F38" s="193" t="s">
        <v>1724</v>
      </c>
      <c r="G38" s="193" t="s">
        <v>121</v>
      </c>
      <c r="H38" s="193" t="s">
        <v>92</v>
      </c>
      <c r="I38" s="193" t="s">
        <v>122</v>
      </c>
      <c r="J38" s="193" t="s">
        <v>489</v>
      </c>
      <c r="K38" s="193" t="s">
        <v>38</v>
      </c>
      <c r="L38" s="193" t="s">
        <v>907</v>
      </c>
      <c r="M38" s="193" t="s">
        <v>986</v>
      </c>
      <c r="N38" s="193" t="s">
        <v>49</v>
      </c>
      <c r="O38" s="193" t="s">
        <v>663</v>
      </c>
      <c r="P38" s="193" t="s">
        <v>39</v>
      </c>
      <c r="Q38" s="193" t="s">
        <v>151</v>
      </c>
      <c r="R38" s="193"/>
      <c r="S38" s="193"/>
      <c r="T38" s="193"/>
      <c r="U38" s="193"/>
      <c r="V38" s="193" t="s">
        <v>775</v>
      </c>
      <c r="W38" s="193" t="s">
        <v>190</v>
      </c>
      <c r="X38" s="193">
        <v>2.5</v>
      </c>
      <c r="Y38" s="193" t="s">
        <v>775</v>
      </c>
      <c r="Z38" s="193" t="s">
        <v>775</v>
      </c>
      <c r="AA38" s="193">
        <v>43930</v>
      </c>
      <c r="AB38" s="193" t="s">
        <v>776</v>
      </c>
      <c r="AC38" s="193">
        <v>1113382</v>
      </c>
    </row>
    <row r="39" spans="1:29" x14ac:dyDescent="0.2">
      <c r="A39" s="193" t="s">
        <v>2292</v>
      </c>
      <c r="B39" s="196" t="s">
        <v>987</v>
      </c>
      <c r="C39" s="193" t="s">
        <v>82</v>
      </c>
      <c r="D39" s="193" t="s">
        <v>133</v>
      </c>
      <c r="E39" s="193">
        <v>135</v>
      </c>
      <c r="F39" s="193" t="s">
        <v>1725</v>
      </c>
      <c r="G39" s="193" t="s">
        <v>1726</v>
      </c>
      <c r="H39" s="193" t="s">
        <v>1662</v>
      </c>
      <c r="I39" s="193" t="s">
        <v>77</v>
      </c>
      <c r="J39" s="193" t="s">
        <v>489</v>
      </c>
      <c r="K39" s="193" t="s">
        <v>31</v>
      </c>
      <c r="L39" s="193" t="s">
        <v>990</v>
      </c>
      <c r="M39" s="193" t="s">
        <v>991</v>
      </c>
      <c r="N39" s="193" t="s">
        <v>992</v>
      </c>
      <c r="O39" s="193" t="s">
        <v>993</v>
      </c>
      <c r="P39" s="193" t="s">
        <v>32</v>
      </c>
      <c r="Q39" s="193" t="s">
        <v>774</v>
      </c>
      <c r="R39" s="193"/>
      <c r="S39" s="193"/>
      <c r="T39" s="193"/>
      <c r="U39" s="193"/>
      <c r="V39" s="193" t="s">
        <v>775</v>
      </c>
      <c r="W39" s="193" t="s">
        <v>451</v>
      </c>
      <c r="X39" s="193">
        <v>1</v>
      </c>
      <c r="Y39" s="193" t="s">
        <v>63</v>
      </c>
      <c r="Z39" s="193">
        <v>580</v>
      </c>
      <c r="AA39" s="193">
        <v>43962</v>
      </c>
      <c r="AB39" s="193" t="s">
        <v>776</v>
      </c>
      <c r="AC39" s="193">
        <v>1015662</v>
      </c>
    </row>
    <row r="40" spans="1:29" x14ac:dyDescent="0.2">
      <c r="A40" s="193" t="s">
        <v>2293</v>
      </c>
      <c r="B40" s="196" t="s">
        <v>994</v>
      </c>
      <c r="C40" s="193" t="s">
        <v>82</v>
      </c>
      <c r="D40" s="193" t="s">
        <v>133</v>
      </c>
      <c r="E40" s="193">
        <v>135</v>
      </c>
      <c r="F40" s="193" t="s">
        <v>1727</v>
      </c>
      <c r="G40" s="193" t="s">
        <v>1726</v>
      </c>
      <c r="H40" s="193" t="s">
        <v>218</v>
      </c>
      <c r="I40" s="193" t="s">
        <v>77</v>
      </c>
      <c r="J40" s="193" t="s">
        <v>28</v>
      </c>
      <c r="K40" s="193" t="s">
        <v>31</v>
      </c>
      <c r="L40" s="193" t="s">
        <v>997</v>
      </c>
      <c r="M40" s="193" t="s">
        <v>998</v>
      </c>
      <c r="N40" s="193" t="s">
        <v>775</v>
      </c>
      <c r="O40" s="193" t="s">
        <v>30</v>
      </c>
      <c r="P40" s="193" t="s">
        <v>32</v>
      </c>
      <c r="Q40" s="193" t="s">
        <v>999</v>
      </c>
      <c r="R40" s="193"/>
      <c r="S40" s="193"/>
      <c r="T40" s="193"/>
      <c r="U40" s="193"/>
      <c r="V40" s="193" t="s">
        <v>775</v>
      </c>
      <c r="W40" s="193" t="s">
        <v>451</v>
      </c>
      <c r="X40" s="193">
        <v>1</v>
      </c>
      <c r="Y40" s="193" t="s">
        <v>63</v>
      </c>
      <c r="Z40" s="193">
        <v>580</v>
      </c>
      <c r="AA40" s="193">
        <v>43962</v>
      </c>
      <c r="AB40" s="193" t="s">
        <v>776</v>
      </c>
      <c r="AC40" s="193">
        <v>1015662</v>
      </c>
    </row>
    <row r="41" spans="1:29" x14ac:dyDescent="0.2">
      <c r="A41" s="193" t="s">
        <v>2294</v>
      </c>
      <c r="B41" s="196" t="s">
        <v>1000</v>
      </c>
      <c r="C41" s="193" t="s">
        <v>82</v>
      </c>
      <c r="D41" s="193" t="s">
        <v>133</v>
      </c>
      <c r="E41" s="193">
        <v>135</v>
      </c>
      <c r="F41" s="193" t="s">
        <v>1729</v>
      </c>
      <c r="G41" s="193" t="s">
        <v>1726</v>
      </c>
      <c r="H41" s="193" t="s">
        <v>77</v>
      </c>
      <c r="I41" s="193" t="s">
        <v>77</v>
      </c>
      <c r="J41" s="193" t="s">
        <v>28</v>
      </c>
      <c r="K41" s="193" t="s">
        <v>31</v>
      </c>
      <c r="L41" s="193" t="s">
        <v>1002</v>
      </c>
      <c r="M41" s="193" t="s">
        <v>1003</v>
      </c>
      <c r="N41" s="193" t="s">
        <v>775</v>
      </c>
      <c r="O41" s="193" t="s">
        <v>30</v>
      </c>
      <c r="P41" s="193" t="s">
        <v>32</v>
      </c>
      <c r="Q41" s="193" t="s">
        <v>1004</v>
      </c>
      <c r="R41" s="193"/>
      <c r="S41" s="193"/>
      <c r="T41" s="193"/>
      <c r="U41" s="193"/>
      <c r="V41" s="193" t="s">
        <v>775</v>
      </c>
      <c r="W41" s="193" t="s">
        <v>451</v>
      </c>
      <c r="X41" s="193">
        <v>1</v>
      </c>
      <c r="Y41" s="193" t="s">
        <v>63</v>
      </c>
      <c r="Z41" s="193">
        <v>580</v>
      </c>
      <c r="AA41" s="193" t="s">
        <v>1005</v>
      </c>
      <c r="AB41" s="193" t="s">
        <v>776</v>
      </c>
      <c r="AC41" s="193" t="s">
        <v>1006</v>
      </c>
    </row>
    <row r="42" spans="1:29" x14ac:dyDescent="0.2">
      <c r="A42" s="193" t="s">
        <v>2295</v>
      </c>
      <c r="B42" s="196" t="s">
        <v>1007</v>
      </c>
      <c r="C42" s="193" t="s">
        <v>82</v>
      </c>
      <c r="D42" s="193" t="s">
        <v>133</v>
      </c>
      <c r="E42" s="193">
        <v>141</v>
      </c>
      <c r="F42" s="193" t="s">
        <v>1713</v>
      </c>
      <c r="G42" s="193" t="s">
        <v>1653</v>
      </c>
      <c r="H42" s="193" t="s">
        <v>1654</v>
      </c>
      <c r="I42" s="193" t="s">
        <v>1654</v>
      </c>
      <c r="J42" s="193" t="s">
        <v>489</v>
      </c>
      <c r="K42" s="193" t="s">
        <v>31</v>
      </c>
      <c r="L42" s="193" t="s">
        <v>1009</v>
      </c>
      <c r="M42" s="193" t="s">
        <v>1010</v>
      </c>
      <c r="N42" s="193" t="s">
        <v>254</v>
      </c>
      <c r="O42" s="193" t="s">
        <v>676</v>
      </c>
      <c r="P42" s="193" t="s">
        <v>32</v>
      </c>
      <c r="Q42" s="193" t="s">
        <v>203</v>
      </c>
      <c r="R42" s="193"/>
      <c r="S42" s="193"/>
      <c r="T42" s="193"/>
      <c r="U42" s="193"/>
      <c r="V42" s="193">
        <v>180</v>
      </c>
      <c r="W42" s="193" t="s">
        <v>166</v>
      </c>
      <c r="X42" s="193">
        <v>2</v>
      </c>
      <c r="Y42" s="193" t="s">
        <v>34</v>
      </c>
      <c r="Z42" s="193" t="s">
        <v>775</v>
      </c>
      <c r="AA42" s="193">
        <v>44151</v>
      </c>
      <c r="AB42" s="193" t="s">
        <v>306</v>
      </c>
      <c r="AC42" s="193">
        <v>1118468</v>
      </c>
    </row>
    <row r="43" spans="1:29" x14ac:dyDescent="0.2">
      <c r="A43" s="193" t="s">
        <v>2296</v>
      </c>
      <c r="B43" s="196" t="s">
        <v>1011</v>
      </c>
      <c r="C43" s="193" t="s">
        <v>82</v>
      </c>
      <c r="D43" s="193" t="s">
        <v>133</v>
      </c>
      <c r="E43" s="193">
        <v>135</v>
      </c>
      <c r="F43" s="193" t="s">
        <v>1690</v>
      </c>
      <c r="G43" s="193" t="s">
        <v>1690</v>
      </c>
      <c r="H43" s="193" t="s">
        <v>57</v>
      </c>
      <c r="I43" s="193" t="s">
        <v>57</v>
      </c>
      <c r="J43" s="193" t="s">
        <v>489</v>
      </c>
      <c r="K43" s="193" t="s">
        <v>38</v>
      </c>
      <c r="L43" s="193" t="s">
        <v>1765</v>
      </c>
      <c r="M43" s="193" t="s">
        <v>1014</v>
      </c>
      <c r="N43" s="193" t="s">
        <v>1015</v>
      </c>
      <c r="O43" s="193" t="s">
        <v>1016</v>
      </c>
      <c r="P43" s="193" t="s">
        <v>39</v>
      </c>
      <c r="Q43" s="193" t="s">
        <v>151</v>
      </c>
      <c r="R43" s="193"/>
      <c r="S43" s="193"/>
      <c r="T43" s="193"/>
      <c r="U43" s="193"/>
      <c r="V43" s="193">
        <v>20</v>
      </c>
      <c r="W43" s="193" t="s">
        <v>166</v>
      </c>
      <c r="X43" s="193" t="s">
        <v>1017</v>
      </c>
      <c r="Y43" s="193" t="s">
        <v>63</v>
      </c>
      <c r="Z43" s="193" t="s">
        <v>775</v>
      </c>
      <c r="AA43" s="193" t="s">
        <v>1018</v>
      </c>
      <c r="AB43" s="193" t="s">
        <v>306</v>
      </c>
      <c r="AC43" s="193">
        <v>1114846</v>
      </c>
    </row>
    <row r="44" spans="1:29" x14ac:dyDescent="0.2">
      <c r="A44" s="193" t="s">
        <v>2297</v>
      </c>
      <c r="B44" s="193" t="s">
        <v>1019</v>
      </c>
      <c r="C44" s="193" t="s">
        <v>82</v>
      </c>
      <c r="D44" s="193" t="s">
        <v>133</v>
      </c>
      <c r="E44" s="193">
        <v>141</v>
      </c>
      <c r="F44" s="193" t="s">
        <v>1695</v>
      </c>
      <c r="G44" s="193" t="s">
        <v>1695</v>
      </c>
      <c r="H44" s="193" t="s">
        <v>122</v>
      </c>
      <c r="I44" s="193" t="s">
        <v>122</v>
      </c>
      <c r="J44" s="193" t="s">
        <v>489</v>
      </c>
      <c r="K44" s="193" t="s">
        <v>38</v>
      </c>
      <c r="L44" s="193" t="s">
        <v>1766</v>
      </c>
      <c r="M44" s="193" t="s">
        <v>1021</v>
      </c>
      <c r="N44" s="193" t="s">
        <v>1022</v>
      </c>
      <c r="O44" s="193" t="s">
        <v>1023</v>
      </c>
      <c r="P44" s="193" t="s">
        <v>39</v>
      </c>
      <c r="Q44" s="193" t="s">
        <v>151</v>
      </c>
      <c r="R44" s="193"/>
      <c r="S44" s="193"/>
      <c r="T44" s="193"/>
      <c r="U44" s="193"/>
      <c r="V44" s="193">
        <v>100</v>
      </c>
      <c r="W44" s="193" t="s">
        <v>595</v>
      </c>
      <c r="X44" s="193" t="s">
        <v>1024</v>
      </c>
      <c r="Y44" s="193" t="s">
        <v>34</v>
      </c>
      <c r="Z44" s="193" t="s">
        <v>775</v>
      </c>
      <c r="AA44" s="193" t="s">
        <v>1025</v>
      </c>
      <c r="AB44" s="193" t="s">
        <v>306</v>
      </c>
      <c r="AC44" s="193">
        <v>1118032</v>
      </c>
    </row>
    <row r="45" spans="1:29" x14ac:dyDescent="0.2">
      <c r="A45" s="193" t="s">
        <v>2298</v>
      </c>
      <c r="B45" s="196" t="s">
        <v>1026</v>
      </c>
      <c r="C45" s="193" t="s">
        <v>82</v>
      </c>
      <c r="D45" s="193" t="s">
        <v>133</v>
      </c>
      <c r="E45" s="193">
        <v>141</v>
      </c>
      <c r="F45" s="193" t="s">
        <v>1695</v>
      </c>
      <c r="G45" s="193" t="s">
        <v>1695</v>
      </c>
      <c r="H45" s="193" t="s">
        <v>122</v>
      </c>
      <c r="I45" s="193" t="s">
        <v>122</v>
      </c>
      <c r="J45" s="193" t="s">
        <v>489</v>
      </c>
      <c r="K45" s="193" t="s">
        <v>38</v>
      </c>
      <c r="L45" s="193" t="s">
        <v>1767</v>
      </c>
      <c r="M45" s="193" t="s">
        <v>1028</v>
      </c>
      <c r="N45" s="193" t="s">
        <v>1022</v>
      </c>
      <c r="O45" s="193" t="s">
        <v>1023</v>
      </c>
      <c r="P45" s="193" t="s">
        <v>39</v>
      </c>
      <c r="Q45" s="193" t="s">
        <v>142</v>
      </c>
      <c r="R45" s="193"/>
      <c r="S45" s="193"/>
      <c r="T45" s="193"/>
      <c r="U45" s="193"/>
      <c r="V45" s="193" t="s">
        <v>1029</v>
      </c>
      <c r="W45" s="193" t="s">
        <v>595</v>
      </c>
      <c r="X45" s="193" t="s">
        <v>1024</v>
      </c>
      <c r="Y45" s="193" t="s">
        <v>34</v>
      </c>
      <c r="Z45" s="193" t="s">
        <v>775</v>
      </c>
      <c r="AA45" s="193" t="s">
        <v>1025</v>
      </c>
      <c r="AB45" s="193" t="s">
        <v>306</v>
      </c>
      <c r="AC45" s="193">
        <v>1118032</v>
      </c>
    </row>
    <row r="46" spans="1:29" x14ac:dyDescent="0.2">
      <c r="A46" s="193" t="s">
        <v>2299</v>
      </c>
      <c r="B46" s="193" t="s">
        <v>486</v>
      </c>
      <c r="C46" s="193" t="s">
        <v>82</v>
      </c>
      <c r="D46" s="193" t="s">
        <v>133</v>
      </c>
      <c r="E46" s="193" t="s">
        <v>487</v>
      </c>
      <c r="F46" s="193" t="s">
        <v>83</v>
      </c>
      <c r="G46" s="193" t="s">
        <v>121</v>
      </c>
      <c r="H46" s="193" t="s">
        <v>84</v>
      </c>
      <c r="I46" s="193" t="s">
        <v>122</v>
      </c>
      <c r="J46" s="193" t="s">
        <v>489</v>
      </c>
      <c r="K46" s="193" t="s">
        <v>31</v>
      </c>
      <c r="L46" s="193" t="s">
        <v>490</v>
      </c>
      <c r="M46" s="193" t="s">
        <v>491</v>
      </c>
      <c r="N46" s="193" t="s">
        <v>213</v>
      </c>
      <c r="O46" s="193" t="s">
        <v>702</v>
      </c>
      <c r="P46" s="193" t="s">
        <v>32</v>
      </c>
      <c r="Q46" s="193" t="s">
        <v>332</v>
      </c>
      <c r="R46" s="193"/>
      <c r="S46" s="193"/>
      <c r="T46" s="193" t="s">
        <v>26</v>
      </c>
      <c r="U46" s="193" t="s">
        <v>26</v>
      </c>
      <c r="V46" s="193" t="s">
        <v>26</v>
      </c>
      <c r="W46" s="193" t="s">
        <v>492</v>
      </c>
      <c r="X46" s="193" t="s">
        <v>493</v>
      </c>
      <c r="Y46" s="193" t="s">
        <v>494</v>
      </c>
      <c r="Z46" s="193" t="s">
        <v>26</v>
      </c>
      <c r="AA46" s="193" t="s">
        <v>495</v>
      </c>
      <c r="AB46" s="193" t="s">
        <v>36</v>
      </c>
      <c r="AC46" s="193"/>
    </row>
    <row r="47" spans="1:29" x14ac:dyDescent="0.2">
      <c r="A47" s="193" t="s">
        <v>2300</v>
      </c>
      <c r="B47" s="196" t="s">
        <v>1030</v>
      </c>
      <c r="C47" s="193" t="s">
        <v>82</v>
      </c>
      <c r="D47" s="193" t="s">
        <v>133</v>
      </c>
      <c r="E47" s="193">
        <v>135</v>
      </c>
      <c r="F47" s="193" t="s">
        <v>1690</v>
      </c>
      <c r="G47" s="193" t="s">
        <v>1690</v>
      </c>
      <c r="H47" s="193" t="s">
        <v>57</v>
      </c>
      <c r="I47" s="193" t="s">
        <v>57</v>
      </c>
      <c r="J47" s="193" t="s">
        <v>489</v>
      </c>
      <c r="K47" s="193" t="s">
        <v>38</v>
      </c>
      <c r="L47" s="193" t="s">
        <v>1768</v>
      </c>
      <c r="M47" s="193" t="s">
        <v>1032</v>
      </c>
      <c r="N47" s="193" t="s">
        <v>49</v>
      </c>
      <c r="O47" s="193" t="s">
        <v>663</v>
      </c>
      <c r="P47" s="193" t="s">
        <v>39</v>
      </c>
      <c r="Q47" s="193" t="s">
        <v>129</v>
      </c>
      <c r="R47" s="193"/>
      <c r="S47" s="193"/>
      <c r="T47" s="193"/>
      <c r="U47" s="193"/>
      <c r="V47" s="193">
        <v>20</v>
      </c>
      <c r="W47" s="193" t="s">
        <v>166</v>
      </c>
      <c r="X47" s="193" t="s">
        <v>1017</v>
      </c>
      <c r="Y47" s="193" t="s">
        <v>63</v>
      </c>
      <c r="Z47" s="193" t="s">
        <v>775</v>
      </c>
      <c r="AA47" s="193" t="s">
        <v>1025</v>
      </c>
      <c r="AB47" s="193" t="s">
        <v>306</v>
      </c>
      <c r="AC47" s="193">
        <v>1114846</v>
      </c>
    </row>
    <row r="48" spans="1:29" x14ac:dyDescent="0.2">
      <c r="A48" s="193" t="s">
        <v>2301</v>
      </c>
      <c r="B48" s="196" t="s">
        <v>1033</v>
      </c>
      <c r="C48" s="193" t="s">
        <v>82</v>
      </c>
      <c r="D48" s="193" t="s">
        <v>133</v>
      </c>
      <c r="E48" s="193">
        <v>135</v>
      </c>
      <c r="F48" s="193" t="s">
        <v>1690</v>
      </c>
      <c r="G48" s="193" t="s">
        <v>1690</v>
      </c>
      <c r="H48" s="193" t="s">
        <v>57</v>
      </c>
      <c r="I48" s="193" t="s">
        <v>57</v>
      </c>
      <c r="J48" s="193" t="s">
        <v>489</v>
      </c>
      <c r="K48" s="193" t="s">
        <v>38</v>
      </c>
      <c r="L48" s="193" t="s">
        <v>1769</v>
      </c>
      <c r="M48" s="193" t="s">
        <v>1035</v>
      </c>
      <c r="N48" s="193" t="s">
        <v>49</v>
      </c>
      <c r="O48" s="193" t="s">
        <v>663</v>
      </c>
      <c r="P48" s="193" t="s">
        <v>39</v>
      </c>
      <c r="Q48" s="193" t="s">
        <v>1036</v>
      </c>
      <c r="R48" s="193"/>
      <c r="S48" s="193"/>
      <c r="T48" s="193"/>
      <c r="U48" s="193"/>
      <c r="V48" s="193">
        <v>20</v>
      </c>
      <c r="W48" s="193" t="s">
        <v>166</v>
      </c>
      <c r="X48" s="193" t="s">
        <v>1017</v>
      </c>
      <c r="Y48" s="193" t="s">
        <v>63</v>
      </c>
      <c r="Z48" s="193" t="s">
        <v>775</v>
      </c>
      <c r="AA48" s="193" t="s">
        <v>1025</v>
      </c>
      <c r="AB48" s="193" t="s">
        <v>306</v>
      </c>
      <c r="AC48" s="193">
        <v>1114846</v>
      </c>
    </row>
    <row r="49" spans="1:29" x14ac:dyDescent="0.2">
      <c r="A49" s="193" t="s">
        <v>2302</v>
      </c>
      <c r="B49" s="193" t="s">
        <v>1037</v>
      </c>
      <c r="C49" s="193" t="s">
        <v>82</v>
      </c>
      <c r="D49" s="193" t="s">
        <v>133</v>
      </c>
      <c r="E49" s="193">
        <v>141</v>
      </c>
      <c r="F49" s="193" t="s">
        <v>1695</v>
      </c>
      <c r="G49" s="193" t="s">
        <v>1695</v>
      </c>
      <c r="H49" s="193" t="s">
        <v>122</v>
      </c>
      <c r="I49" s="193" t="s">
        <v>122</v>
      </c>
      <c r="J49" s="193" t="s">
        <v>489</v>
      </c>
      <c r="K49" s="193" t="s">
        <v>38</v>
      </c>
      <c r="L49" s="193" t="s">
        <v>1770</v>
      </c>
      <c r="M49" s="193" t="s">
        <v>1039</v>
      </c>
      <c r="N49" s="193" t="s">
        <v>235</v>
      </c>
      <c r="O49" s="193" t="s">
        <v>1040</v>
      </c>
      <c r="P49" s="193" t="s">
        <v>39</v>
      </c>
      <c r="Q49" s="193" t="s">
        <v>142</v>
      </c>
      <c r="R49" s="193"/>
      <c r="S49" s="193"/>
      <c r="T49" s="193"/>
      <c r="U49" s="193"/>
      <c r="V49" s="193">
        <v>20</v>
      </c>
      <c r="W49" s="193" t="s">
        <v>595</v>
      </c>
      <c r="X49" s="193" t="s">
        <v>1024</v>
      </c>
      <c r="Y49" s="193" t="s">
        <v>34</v>
      </c>
      <c r="Z49" s="193" t="s">
        <v>775</v>
      </c>
      <c r="AA49" s="193" t="s">
        <v>1025</v>
      </c>
      <c r="AB49" s="193" t="s">
        <v>306</v>
      </c>
      <c r="AC49" s="193"/>
    </row>
    <row r="50" spans="1:29" x14ac:dyDescent="0.2">
      <c r="A50" s="193" t="s">
        <v>2303</v>
      </c>
      <c r="B50" s="193" t="s">
        <v>1041</v>
      </c>
      <c r="C50" s="193" t="s">
        <v>82</v>
      </c>
      <c r="D50" s="193" t="s">
        <v>133</v>
      </c>
      <c r="E50" s="193">
        <v>141</v>
      </c>
      <c r="F50" s="193" t="s">
        <v>1695</v>
      </c>
      <c r="G50" s="193" t="s">
        <v>1695</v>
      </c>
      <c r="H50" s="193" t="s">
        <v>122</v>
      </c>
      <c r="I50" s="193" t="s">
        <v>122</v>
      </c>
      <c r="J50" s="193" t="s">
        <v>489</v>
      </c>
      <c r="K50" s="193" t="s">
        <v>38</v>
      </c>
      <c r="L50" s="193" t="s">
        <v>1771</v>
      </c>
      <c r="M50" s="193" t="s">
        <v>1043</v>
      </c>
      <c r="N50" s="193" t="s">
        <v>351</v>
      </c>
      <c r="O50" s="193" t="s">
        <v>1044</v>
      </c>
      <c r="P50" s="193" t="s">
        <v>39</v>
      </c>
      <c r="Q50" s="193" t="s">
        <v>151</v>
      </c>
      <c r="R50" s="193"/>
      <c r="S50" s="193"/>
      <c r="T50" s="193"/>
      <c r="U50" s="193"/>
      <c r="V50" s="193">
        <v>20</v>
      </c>
      <c r="W50" s="193" t="s">
        <v>595</v>
      </c>
      <c r="X50" s="193" t="s">
        <v>1024</v>
      </c>
      <c r="Y50" s="193" t="s">
        <v>34</v>
      </c>
      <c r="Z50" s="193" t="s">
        <v>775</v>
      </c>
      <c r="AA50" s="193" t="s">
        <v>1045</v>
      </c>
      <c r="AB50" s="193" t="s">
        <v>306</v>
      </c>
      <c r="AC50" s="193"/>
    </row>
    <row r="51" spans="1:29" x14ac:dyDescent="0.2">
      <c r="A51" s="193" t="s">
        <v>2304</v>
      </c>
      <c r="B51" s="196" t="s">
        <v>1046</v>
      </c>
      <c r="C51" s="193" t="s">
        <v>82</v>
      </c>
      <c r="D51" s="193" t="s">
        <v>133</v>
      </c>
      <c r="E51" s="193">
        <v>135</v>
      </c>
      <c r="F51" s="193" t="s">
        <v>1690</v>
      </c>
      <c r="G51" s="193" t="s">
        <v>1680</v>
      </c>
      <c r="H51" s="193" t="s">
        <v>57</v>
      </c>
      <c r="I51" s="193" t="s">
        <v>84</v>
      </c>
      <c r="J51" s="193" t="s">
        <v>489</v>
      </c>
      <c r="K51" s="193" t="s">
        <v>38</v>
      </c>
      <c r="L51" s="193" t="s">
        <v>1048</v>
      </c>
      <c r="M51" s="193" t="s">
        <v>1049</v>
      </c>
      <c r="N51" s="193" t="s">
        <v>1029</v>
      </c>
      <c r="O51" s="193" t="s">
        <v>30</v>
      </c>
      <c r="P51" s="193" t="s">
        <v>39</v>
      </c>
      <c r="Q51" s="193" t="s">
        <v>151</v>
      </c>
      <c r="R51" s="193"/>
      <c r="S51" s="193"/>
      <c r="T51" s="193"/>
      <c r="U51" s="193"/>
      <c r="V51" s="193">
        <v>180</v>
      </c>
      <c r="W51" s="193" t="s">
        <v>451</v>
      </c>
      <c r="X51" s="193" t="s">
        <v>1017</v>
      </c>
      <c r="Y51" s="193" t="s">
        <v>63</v>
      </c>
      <c r="Z51" s="193" t="s">
        <v>775</v>
      </c>
      <c r="AA51" s="193" t="s">
        <v>1045</v>
      </c>
      <c r="AB51" s="193" t="s">
        <v>306</v>
      </c>
      <c r="AC51" s="193">
        <v>1114768</v>
      </c>
    </row>
    <row r="52" spans="1:29" x14ac:dyDescent="0.2">
      <c r="A52" s="193" t="s">
        <v>2305</v>
      </c>
      <c r="B52" s="196" t="s">
        <v>1050</v>
      </c>
      <c r="C52" s="193" t="s">
        <v>82</v>
      </c>
      <c r="D52" s="193" t="s">
        <v>133</v>
      </c>
      <c r="E52" s="193" t="s">
        <v>1051</v>
      </c>
      <c r="F52" s="193" t="s">
        <v>1680</v>
      </c>
      <c r="G52" s="193" t="s">
        <v>1695</v>
      </c>
      <c r="H52" s="193" t="s">
        <v>84</v>
      </c>
      <c r="I52" s="193" t="s">
        <v>122</v>
      </c>
      <c r="J52" s="193" t="s">
        <v>489</v>
      </c>
      <c r="K52" s="193" t="s">
        <v>38</v>
      </c>
      <c r="L52" s="193" t="s">
        <v>1053</v>
      </c>
      <c r="M52" s="193" t="s">
        <v>1054</v>
      </c>
      <c r="N52" s="193" t="s">
        <v>49</v>
      </c>
      <c r="O52" s="193" t="s">
        <v>1055</v>
      </c>
      <c r="P52" s="193" t="s">
        <v>39</v>
      </c>
      <c r="Q52" s="193" t="s">
        <v>151</v>
      </c>
      <c r="R52" s="193"/>
      <c r="S52" s="193"/>
      <c r="T52" s="193"/>
      <c r="U52" s="193"/>
      <c r="V52" s="193">
        <v>180</v>
      </c>
      <c r="W52" s="193" t="s">
        <v>664</v>
      </c>
      <c r="X52" s="193" t="s">
        <v>1056</v>
      </c>
      <c r="Y52" s="193" t="s">
        <v>1057</v>
      </c>
      <c r="Z52" s="193" t="s">
        <v>775</v>
      </c>
      <c r="AA52" s="193" t="s">
        <v>1045</v>
      </c>
      <c r="AB52" s="193" t="s">
        <v>306</v>
      </c>
      <c r="AC52" s="193"/>
    </row>
    <row r="53" spans="1:29" x14ac:dyDescent="0.2">
      <c r="A53" s="193" t="s">
        <v>2306</v>
      </c>
      <c r="B53" s="193" t="s">
        <v>1058</v>
      </c>
      <c r="C53" s="193" t="s">
        <v>82</v>
      </c>
      <c r="D53" s="193" t="s">
        <v>1059</v>
      </c>
      <c r="E53" s="193">
        <v>111</v>
      </c>
      <c r="F53" s="193" t="s">
        <v>1730</v>
      </c>
      <c r="G53" s="193" t="s">
        <v>1730</v>
      </c>
      <c r="H53" s="193" t="s">
        <v>1721</v>
      </c>
      <c r="I53" s="193" t="s">
        <v>1721</v>
      </c>
      <c r="J53" s="193" t="s">
        <v>135</v>
      </c>
      <c r="K53" s="193" t="s">
        <v>31</v>
      </c>
      <c r="L53" s="193" t="s">
        <v>1062</v>
      </c>
      <c r="M53" s="193" t="s">
        <v>1063</v>
      </c>
      <c r="N53" s="193" t="s">
        <v>178</v>
      </c>
      <c r="O53" s="193" t="s">
        <v>1064</v>
      </c>
      <c r="P53" s="193" t="s">
        <v>32</v>
      </c>
      <c r="Q53" s="193" t="s">
        <v>1065</v>
      </c>
      <c r="R53" s="193"/>
      <c r="S53" s="193"/>
      <c r="T53" s="193"/>
      <c r="U53" s="193"/>
      <c r="V53" s="193" t="s">
        <v>1066</v>
      </c>
      <c r="W53" s="193" t="s">
        <v>1067</v>
      </c>
      <c r="X53" s="193">
        <v>2.5</v>
      </c>
      <c r="Y53" s="193" t="s">
        <v>775</v>
      </c>
      <c r="Z53" s="193" t="s">
        <v>775</v>
      </c>
      <c r="AA53" s="193">
        <v>44253</v>
      </c>
      <c r="AB53" s="193" t="s">
        <v>306</v>
      </c>
      <c r="AC53" s="193" t="s">
        <v>1068</v>
      </c>
    </row>
    <row r="54" spans="1:29" x14ac:dyDescent="0.2">
      <c r="A54" s="193" t="s">
        <v>2307</v>
      </c>
      <c r="B54" s="193" t="s">
        <v>1069</v>
      </c>
      <c r="C54" s="193" t="s">
        <v>82</v>
      </c>
      <c r="D54" s="193" t="s">
        <v>1059</v>
      </c>
      <c r="E54" s="193">
        <v>111</v>
      </c>
      <c r="F54" s="193" t="s">
        <v>1730</v>
      </c>
      <c r="G54" s="193" t="s">
        <v>1730</v>
      </c>
      <c r="H54" s="193" t="s">
        <v>1721</v>
      </c>
      <c r="I54" s="193" t="s">
        <v>1721</v>
      </c>
      <c r="J54" s="193" t="s">
        <v>28</v>
      </c>
      <c r="K54" s="193" t="s">
        <v>31</v>
      </c>
      <c r="L54" s="193" t="s">
        <v>1070</v>
      </c>
      <c r="M54" s="193" t="s">
        <v>1063</v>
      </c>
      <c r="N54" s="193" t="s">
        <v>1029</v>
      </c>
      <c r="O54" s="193"/>
      <c r="P54" s="193" t="s">
        <v>32</v>
      </c>
      <c r="Q54" s="193" t="s">
        <v>1071</v>
      </c>
      <c r="R54" s="193"/>
      <c r="S54" s="193"/>
      <c r="T54" s="193"/>
      <c r="U54" s="193"/>
      <c r="V54" s="193" t="s">
        <v>1066</v>
      </c>
      <c r="W54" s="193" t="s">
        <v>1067</v>
      </c>
      <c r="X54" s="193">
        <v>2.5</v>
      </c>
      <c r="Y54" s="193" t="s">
        <v>775</v>
      </c>
      <c r="Z54" s="193" t="s">
        <v>775</v>
      </c>
      <c r="AA54" s="193">
        <v>44253</v>
      </c>
      <c r="AB54" s="193" t="s">
        <v>306</v>
      </c>
      <c r="AC54" s="193" t="s">
        <v>1068</v>
      </c>
    </row>
    <row r="55" spans="1:29" x14ac:dyDescent="0.2">
      <c r="A55" s="193" t="s">
        <v>2308</v>
      </c>
      <c r="B55" s="193" t="s">
        <v>1072</v>
      </c>
      <c r="C55" s="193" t="s">
        <v>82</v>
      </c>
      <c r="D55" s="193" t="s">
        <v>1073</v>
      </c>
      <c r="E55" s="193" t="s">
        <v>1051</v>
      </c>
      <c r="F55" s="193" t="s">
        <v>1730</v>
      </c>
      <c r="G55" s="193" t="s">
        <v>1668</v>
      </c>
      <c r="H55" s="193" t="s">
        <v>1721</v>
      </c>
      <c r="I55" s="193" t="s">
        <v>57</v>
      </c>
      <c r="J55" s="193" t="s">
        <v>28</v>
      </c>
      <c r="K55" s="193" t="s">
        <v>897</v>
      </c>
      <c r="L55" s="193" t="s">
        <v>1076</v>
      </c>
      <c r="M55" s="193" t="s">
        <v>1077</v>
      </c>
      <c r="N55" s="193" t="s">
        <v>1029</v>
      </c>
      <c r="O55" s="193"/>
      <c r="P55" s="193" t="s">
        <v>898</v>
      </c>
      <c r="Q55" s="193" t="s">
        <v>1078</v>
      </c>
      <c r="R55" s="193"/>
      <c r="S55" s="193"/>
      <c r="T55" s="193"/>
      <c r="U55" s="193"/>
      <c r="V55" s="193" t="s">
        <v>1066</v>
      </c>
      <c r="W55" s="193" t="s">
        <v>1067</v>
      </c>
      <c r="X55" s="193">
        <v>2.5</v>
      </c>
      <c r="Y55" s="193" t="s">
        <v>775</v>
      </c>
      <c r="Z55" s="193" t="s">
        <v>775</v>
      </c>
      <c r="AA55" s="193">
        <v>44253</v>
      </c>
      <c r="AB55" s="193" t="s">
        <v>306</v>
      </c>
      <c r="AC55" s="193">
        <v>1143728</v>
      </c>
    </row>
    <row r="56" spans="1:29" x14ac:dyDescent="0.2">
      <c r="A56" s="193" t="s">
        <v>2309</v>
      </c>
      <c r="B56" s="193" t="s">
        <v>1079</v>
      </c>
      <c r="C56" s="193" t="s">
        <v>82</v>
      </c>
      <c r="D56" s="193" t="s">
        <v>1080</v>
      </c>
      <c r="E56" s="193">
        <v>135</v>
      </c>
      <c r="F56" s="193" t="s">
        <v>1690</v>
      </c>
      <c r="G56" s="193" t="s">
        <v>1690</v>
      </c>
      <c r="H56" s="193" t="s">
        <v>57</v>
      </c>
      <c r="I56" s="193" t="s">
        <v>57</v>
      </c>
      <c r="J56" s="193" t="s">
        <v>489</v>
      </c>
      <c r="K56" s="193" t="s">
        <v>31</v>
      </c>
      <c r="L56" s="193" t="s">
        <v>1081</v>
      </c>
      <c r="M56" s="193" t="s">
        <v>1082</v>
      </c>
      <c r="N56" s="193" t="s">
        <v>500</v>
      </c>
      <c r="O56" s="193"/>
      <c r="P56" s="193" t="s">
        <v>32</v>
      </c>
      <c r="Q56" s="193" t="s">
        <v>1081</v>
      </c>
      <c r="R56" s="193"/>
      <c r="S56" s="193"/>
      <c r="T56" s="193"/>
      <c r="U56" s="193"/>
      <c r="V56" s="193">
        <v>20</v>
      </c>
      <c r="W56" s="193" t="s">
        <v>451</v>
      </c>
      <c r="X56" s="193" t="s">
        <v>1017</v>
      </c>
      <c r="Y56" s="193" t="s">
        <v>63</v>
      </c>
      <c r="Z56" s="193" t="s">
        <v>775</v>
      </c>
      <c r="AA56" s="193" t="s">
        <v>1083</v>
      </c>
      <c r="AB56" s="193" t="s">
        <v>306</v>
      </c>
      <c r="AC56" s="193">
        <v>1114731</v>
      </c>
    </row>
    <row r="57" spans="1:29" x14ac:dyDescent="0.2">
      <c r="A57" s="193" t="s">
        <v>2310</v>
      </c>
      <c r="B57" s="193" t="s">
        <v>496</v>
      </c>
      <c r="C57" s="193" t="s">
        <v>82</v>
      </c>
      <c r="D57" s="193" t="s">
        <v>100</v>
      </c>
      <c r="E57" s="193">
        <v>111</v>
      </c>
      <c r="F57" s="193" t="s">
        <v>1653</v>
      </c>
      <c r="G57" s="193" t="s">
        <v>121</v>
      </c>
      <c r="H57" s="193" t="s">
        <v>1654</v>
      </c>
      <c r="I57" s="193" t="s">
        <v>122</v>
      </c>
      <c r="J57" s="193" t="s">
        <v>489</v>
      </c>
      <c r="K57" s="193" t="s">
        <v>38</v>
      </c>
      <c r="L57" s="193" t="s">
        <v>499</v>
      </c>
      <c r="M57" s="193" t="s">
        <v>1741</v>
      </c>
      <c r="N57" s="193" t="s">
        <v>500</v>
      </c>
      <c r="O57" s="193" t="s">
        <v>702</v>
      </c>
      <c r="P57" s="193" t="s">
        <v>39</v>
      </c>
      <c r="Q57" s="193" t="s">
        <v>151</v>
      </c>
      <c r="R57" s="193"/>
      <c r="S57" s="193"/>
      <c r="T57" s="193" t="s">
        <v>26</v>
      </c>
      <c r="U57" s="193" t="s">
        <v>26</v>
      </c>
      <c r="V57" s="193" t="s">
        <v>26</v>
      </c>
      <c r="W57" s="193" t="s">
        <v>190</v>
      </c>
      <c r="X57" s="193">
        <v>2.5</v>
      </c>
      <c r="Y57" s="193" t="s">
        <v>26</v>
      </c>
      <c r="Z57" s="193" t="s">
        <v>26</v>
      </c>
      <c r="AA57" s="193" t="s">
        <v>501</v>
      </c>
      <c r="AB57" s="193" t="s">
        <v>306</v>
      </c>
      <c r="AC57" s="193"/>
    </row>
    <row r="58" spans="1:29" x14ac:dyDescent="0.2">
      <c r="A58" s="193" t="s">
        <v>2311</v>
      </c>
      <c r="B58" s="193" t="s">
        <v>1084</v>
      </c>
      <c r="C58" s="193" t="s">
        <v>82</v>
      </c>
      <c r="D58" s="193" t="s">
        <v>1080</v>
      </c>
      <c r="E58" s="193">
        <v>135</v>
      </c>
      <c r="F58" s="193" t="s">
        <v>1722</v>
      </c>
      <c r="G58" s="193" t="s">
        <v>1659</v>
      </c>
      <c r="H58" s="193" t="s">
        <v>1662</v>
      </c>
      <c r="I58" s="193" t="s">
        <v>84</v>
      </c>
      <c r="J58" s="193" t="s">
        <v>489</v>
      </c>
      <c r="K58" s="193" t="s">
        <v>38</v>
      </c>
      <c r="L58" s="193" t="s">
        <v>1086</v>
      </c>
      <c r="M58" s="193" t="s">
        <v>1087</v>
      </c>
      <c r="N58" s="193" t="s">
        <v>112</v>
      </c>
      <c r="O58" s="193"/>
      <c r="P58" s="193" t="s">
        <v>39</v>
      </c>
      <c r="Q58" s="193" t="s">
        <v>1086</v>
      </c>
      <c r="R58" s="193"/>
      <c r="S58" s="193"/>
      <c r="T58" s="193"/>
      <c r="U58" s="193"/>
      <c r="V58" s="193">
        <v>50</v>
      </c>
      <c r="W58" s="193" t="s">
        <v>451</v>
      </c>
      <c r="X58" s="193" t="s">
        <v>1017</v>
      </c>
      <c r="Y58" s="193" t="s">
        <v>63</v>
      </c>
      <c r="Z58" s="193" t="s">
        <v>775</v>
      </c>
      <c r="AA58" s="193" t="s">
        <v>1083</v>
      </c>
      <c r="AB58" s="193" t="s">
        <v>306</v>
      </c>
      <c r="AC58" s="193">
        <v>1114731</v>
      </c>
    </row>
    <row r="59" spans="1:29" x14ac:dyDescent="0.2">
      <c r="A59" s="193" t="s">
        <v>2312</v>
      </c>
      <c r="B59" s="196" t="s">
        <v>1088</v>
      </c>
      <c r="C59" s="193" t="s">
        <v>82</v>
      </c>
      <c r="D59" s="193" t="s">
        <v>1080</v>
      </c>
      <c r="E59" s="193">
        <v>135</v>
      </c>
      <c r="F59" s="193" t="s">
        <v>1690</v>
      </c>
      <c r="G59" s="193" t="s">
        <v>1689</v>
      </c>
      <c r="H59" s="193" t="s">
        <v>57</v>
      </c>
      <c r="I59" s="193" t="s">
        <v>1662</v>
      </c>
      <c r="J59" s="193" t="s">
        <v>489</v>
      </c>
      <c r="K59" s="193" t="s">
        <v>38</v>
      </c>
      <c r="L59" s="193" t="s">
        <v>151</v>
      </c>
      <c r="M59" s="193" t="s">
        <v>1089</v>
      </c>
      <c r="N59" s="193" t="s">
        <v>1090</v>
      </c>
      <c r="O59" s="193" t="s">
        <v>1091</v>
      </c>
      <c r="P59" s="193" t="s">
        <v>39</v>
      </c>
      <c r="Q59" s="193" t="s">
        <v>151</v>
      </c>
      <c r="R59" s="193"/>
      <c r="S59" s="193"/>
      <c r="T59" s="193"/>
      <c r="U59" s="193"/>
      <c r="V59" s="193">
        <v>50</v>
      </c>
      <c r="W59" s="193" t="s">
        <v>166</v>
      </c>
      <c r="X59" s="193" t="s">
        <v>1017</v>
      </c>
      <c r="Y59" s="193" t="s">
        <v>63</v>
      </c>
      <c r="Z59" s="193" t="s">
        <v>775</v>
      </c>
      <c r="AA59" s="193" t="s">
        <v>1092</v>
      </c>
      <c r="AB59" s="193" t="s">
        <v>306</v>
      </c>
      <c r="AC59" s="193">
        <v>1114712</v>
      </c>
    </row>
    <row r="60" spans="1:29" x14ac:dyDescent="0.2">
      <c r="A60" s="193" t="s">
        <v>2313</v>
      </c>
      <c r="B60" s="193" t="s">
        <v>1093</v>
      </c>
      <c r="C60" s="193" t="s">
        <v>82</v>
      </c>
      <c r="D60" s="193" t="s">
        <v>1073</v>
      </c>
      <c r="E60" s="193" t="s">
        <v>1051</v>
      </c>
      <c r="F60" s="193" t="s">
        <v>1730</v>
      </c>
      <c r="G60" s="193" t="s">
        <v>1668</v>
      </c>
      <c r="H60" s="193" t="s">
        <v>1721</v>
      </c>
      <c r="I60" s="193" t="s">
        <v>57</v>
      </c>
      <c r="J60" s="193" t="s">
        <v>28</v>
      </c>
      <c r="K60" s="193" t="s">
        <v>38</v>
      </c>
      <c r="L60" s="193" t="s">
        <v>1094</v>
      </c>
      <c r="M60" s="193" t="s">
        <v>1095</v>
      </c>
      <c r="N60" s="193" t="s">
        <v>1029</v>
      </c>
      <c r="O60" s="193"/>
      <c r="P60" s="193" t="s">
        <v>39</v>
      </c>
      <c r="Q60" s="193" t="s">
        <v>151</v>
      </c>
      <c r="R60" s="193"/>
      <c r="S60" s="193"/>
      <c r="T60" s="193"/>
      <c r="U60" s="193"/>
      <c r="V60" s="193" t="s">
        <v>1066</v>
      </c>
      <c r="W60" s="193" t="s">
        <v>1067</v>
      </c>
      <c r="X60" s="193">
        <v>2.5</v>
      </c>
      <c r="Y60" s="193" t="s">
        <v>775</v>
      </c>
      <c r="Z60" s="193" t="s">
        <v>775</v>
      </c>
      <c r="AA60" s="193" t="s">
        <v>1096</v>
      </c>
      <c r="AB60" s="193" t="s">
        <v>306</v>
      </c>
      <c r="AC60" s="193">
        <v>161002</v>
      </c>
    </row>
    <row r="61" spans="1:29" x14ac:dyDescent="0.2">
      <c r="A61" s="193" t="s">
        <v>2314</v>
      </c>
      <c r="B61" s="193" t="s">
        <v>1097</v>
      </c>
      <c r="C61" s="193" t="s">
        <v>82</v>
      </c>
      <c r="D61" s="193" t="s">
        <v>1073</v>
      </c>
      <c r="E61" s="193">
        <v>141</v>
      </c>
      <c r="F61" s="193" t="s">
        <v>1728</v>
      </c>
      <c r="G61" s="193" t="s">
        <v>1715</v>
      </c>
      <c r="H61" s="193" t="s">
        <v>1654</v>
      </c>
      <c r="I61" s="193" t="s">
        <v>1711</v>
      </c>
      <c r="J61" s="193" t="s">
        <v>28</v>
      </c>
      <c r="K61" s="193" t="s">
        <v>31</v>
      </c>
      <c r="L61" s="193" t="s">
        <v>1098</v>
      </c>
      <c r="M61" s="193" t="s">
        <v>1099</v>
      </c>
      <c r="N61" s="193" t="s">
        <v>1029</v>
      </c>
      <c r="O61" s="193"/>
      <c r="P61" s="193" t="s">
        <v>32</v>
      </c>
      <c r="Q61" s="193" t="s">
        <v>1100</v>
      </c>
      <c r="R61" s="193"/>
      <c r="S61" s="193"/>
      <c r="T61" s="193"/>
      <c r="U61" s="193"/>
      <c r="V61" s="193" t="s">
        <v>1066</v>
      </c>
      <c r="W61" s="193" t="s">
        <v>113</v>
      </c>
      <c r="X61" s="193">
        <v>2</v>
      </c>
      <c r="Y61" s="193" t="s">
        <v>34</v>
      </c>
      <c r="Z61" s="193" t="s">
        <v>775</v>
      </c>
      <c r="AA61" s="263">
        <v>44278</v>
      </c>
      <c r="AB61" s="193" t="s">
        <v>306</v>
      </c>
      <c r="AC61" s="193" t="s">
        <v>1101</v>
      </c>
    </row>
    <row r="62" spans="1:29" x14ac:dyDescent="0.2">
      <c r="A62" s="193" t="s">
        <v>2315</v>
      </c>
      <c r="B62" s="193" t="s">
        <v>1102</v>
      </c>
      <c r="C62" s="193" t="s">
        <v>82</v>
      </c>
      <c r="D62" s="193" t="s">
        <v>1073</v>
      </c>
      <c r="E62" s="193">
        <v>135</v>
      </c>
      <c r="F62" s="193" t="s">
        <v>1678</v>
      </c>
      <c r="G62" s="193" t="s">
        <v>1668</v>
      </c>
      <c r="H62" s="193" t="s">
        <v>57</v>
      </c>
      <c r="I62" s="193" t="s">
        <v>57</v>
      </c>
      <c r="J62" s="193" t="s">
        <v>28</v>
      </c>
      <c r="K62" s="193" t="s">
        <v>31</v>
      </c>
      <c r="L62" s="193" t="s">
        <v>1104</v>
      </c>
      <c r="M62" s="193" t="s">
        <v>1105</v>
      </c>
      <c r="N62" s="193" t="s">
        <v>254</v>
      </c>
      <c r="O62" s="193"/>
      <c r="P62" s="193" t="s">
        <v>32</v>
      </c>
      <c r="Q62" s="193"/>
      <c r="R62" s="193"/>
      <c r="S62" s="193"/>
      <c r="T62" s="193"/>
      <c r="U62" s="193"/>
      <c r="V62" s="193" t="s">
        <v>26</v>
      </c>
      <c r="W62" s="193" t="s">
        <v>166</v>
      </c>
      <c r="X62" s="193">
        <v>1</v>
      </c>
      <c r="Y62" s="193" t="s">
        <v>63</v>
      </c>
      <c r="Z62" s="193" t="s">
        <v>775</v>
      </c>
      <c r="AA62" s="263">
        <v>44279</v>
      </c>
      <c r="AB62" s="193" t="s">
        <v>306</v>
      </c>
      <c r="AC62" s="193">
        <v>1143351</v>
      </c>
    </row>
    <row r="63" spans="1:29" x14ac:dyDescent="0.2">
      <c r="A63" s="193" t="s">
        <v>2316</v>
      </c>
      <c r="B63" s="196" t="s">
        <v>1106</v>
      </c>
      <c r="C63" s="193" t="s">
        <v>82</v>
      </c>
      <c r="D63" s="193" t="s">
        <v>1073</v>
      </c>
      <c r="E63" s="193">
        <v>135</v>
      </c>
      <c r="F63" s="193" t="s">
        <v>1659</v>
      </c>
      <c r="G63" s="193" t="s">
        <v>1659</v>
      </c>
      <c r="H63" s="193" t="s">
        <v>84</v>
      </c>
      <c r="I63" s="193" t="s">
        <v>84</v>
      </c>
      <c r="J63" s="193" t="s">
        <v>28</v>
      </c>
      <c r="K63" s="193" t="s">
        <v>38</v>
      </c>
      <c r="L63" s="193" t="s">
        <v>806</v>
      </c>
      <c r="M63" s="193" t="s">
        <v>1107</v>
      </c>
      <c r="N63" s="193" t="s">
        <v>1029</v>
      </c>
      <c r="O63" s="193"/>
      <c r="P63" s="193" t="s">
        <v>703</v>
      </c>
      <c r="Q63" s="193"/>
      <c r="R63" s="193"/>
      <c r="S63" s="193"/>
      <c r="T63" s="193"/>
      <c r="U63" s="193"/>
      <c r="V63" s="193"/>
      <c r="W63" s="193" t="s">
        <v>451</v>
      </c>
      <c r="X63" s="193">
        <v>1</v>
      </c>
      <c r="Y63" s="193" t="s">
        <v>63</v>
      </c>
      <c r="Z63" s="193">
        <v>250</v>
      </c>
      <c r="AA63" s="263">
        <v>44285</v>
      </c>
      <c r="AB63" s="193" t="s">
        <v>306</v>
      </c>
      <c r="AC63" s="193">
        <v>1142871</v>
      </c>
    </row>
    <row r="64" spans="1:29" x14ac:dyDescent="0.2">
      <c r="A64" s="193" t="s">
        <v>2317</v>
      </c>
      <c r="B64" s="193" t="s">
        <v>1108</v>
      </c>
      <c r="C64" s="193" t="s">
        <v>82</v>
      </c>
      <c r="D64" s="193" t="s">
        <v>1073</v>
      </c>
      <c r="E64" s="193" t="s">
        <v>428</v>
      </c>
      <c r="F64" s="193" t="s">
        <v>1689</v>
      </c>
      <c r="G64" s="193" t="s">
        <v>1690</v>
      </c>
      <c r="H64" s="193" t="s">
        <v>57</v>
      </c>
      <c r="I64" s="193" t="s">
        <v>1662</v>
      </c>
      <c r="J64" s="193" t="s">
        <v>135</v>
      </c>
      <c r="K64" s="193" t="s">
        <v>38</v>
      </c>
      <c r="L64" s="193" t="s">
        <v>1110</v>
      </c>
      <c r="M64" s="193" t="s">
        <v>1111</v>
      </c>
      <c r="N64" s="193" t="s">
        <v>886</v>
      </c>
      <c r="O64" s="193" t="s">
        <v>887</v>
      </c>
      <c r="P64" s="193" t="s">
        <v>39</v>
      </c>
      <c r="Q64" s="193" t="s">
        <v>147</v>
      </c>
      <c r="R64" s="193"/>
      <c r="S64" s="193"/>
      <c r="T64" s="193"/>
      <c r="U64" s="193"/>
      <c r="V64" s="193">
        <v>180</v>
      </c>
      <c r="W64" s="193" t="s">
        <v>2155</v>
      </c>
      <c r="X64" s="193">
        <v>1.2</v>
      </c>
      <c r="Y64" s="193" t="s">
        <v>63</v>
      </c>
      <c r="Z64" s="193" t="s">
        <v>775</v>
      </c>
      <c r="AA64" s="263">
        <v>44286</v>
      </c>
      <c r="AB64" s="193" t="s">
        <v>306</v>
      </c>
      <c r="AC64" s="193">
        <v>1044944</v>
      </c>
    </row>
    <row r="65" spans="1:29" x14ac:dyDescent="0.2">
      <c r="A65" s="193" t="s">
        <v>2318</v>
      </c>
      <c r="B65" s="193" t="s">
        <v>1113</v>
      </c>
      <c r="C65" s="193" t="s">
        <v>82</v>
      </c>
      <c r="D65" s="193" t="s">
        <v>1073</v>
      </c>
      <c r="E65" s="193" t="s">
        <v>428</v>
      </c>
      <c r="F65" s="193" t="s">
        <v>1689</v>
      </c>
      <c r="G65" s="193" t="s">
        <v>1690</v>
      </c>
      <c r="H65" s="193" t="s">
        <v>57</v>
      </c>
      <c r="I65" s="193" t="s">
        <v>1662</v>
      </c>
      <c r="J65" s="193" t="s">
        <v>135</v>
      </c>
      <c r="K65" s="193" t="s">
        <v>38</v>
      </c>
      <c r="L65" s="193" t="s">
        <v>1114</v>
      </c>
      <c r="M65" s="193" t="s">
        <v>1115</v>
      </c>
      <c r="N65" s="193" t="s">
        <v>886</v>
      </c>
      <c r="O65" s="193" t="s">
        <v>887</v>
      </c>
      <c r="P65" s="193" t="s">
        <v>39</v>
      </c>
      <c r="Q65" s="193" t="s">
        <v>151</v>
      </c>
      <c r="R65" s="193"/>
      <c r="S65" s="193"/>
      <c r="T65" s="193"/>
      <c r="U65" s="193"/>
      <c r="V65" s="193">
        <v>180</v>
      </c>
      <c r="W65" s="193" t="s">
        <v>2155</v>
      </c>
      <c r="X65" s="193">
        <v>1.2</v>
      </c>
      <c r="Y65" s="193" t="s">
        <v>63</v>
      </c>
      <c r="Z65" s="193" t="s">
        <v>775</v>
      </c>
      <c r="AA65" s="263">
        <v>44286</v>
      </c>
      <c r="AB65" s="193" t="s">
        <v>306</v>
      </c>
      <c r="AC65" s="193">
        <v>1044944</v>
      </c>
    </row>
    <row r="66" spans="1:29" x14ac:dyDescent="0.2">
      <c r="A66" s="193" t="s">
        <v>2319</v>
      </c>
      <c r="B66" s="193" t="s">
        <v>1116</v>
      </c>
      <c r="C66" s="193" t="s">
        <v>82</v>
      </c>
      <c r="D66" s="193" t="s">
        <v>1073</v>
      </c>
      <c r="E66" s="193" t="s">
        <v>428</v>
      </c>
      <c r="F66" s="193" t="s">
        <v>1689</v>
      </c>
      <c r="G66" s="193" t="s">
        <v>1690</v>
      </c>
      <c r="H66" s="193" t="s">
        <v>57</v>
      </c>
      <c r="I66" s="193" t="s">
        <v>1662</v>
      </c>
      <c r="J66" s="193" t="s">
        <v>135</v>
      </c>
      <c r="K66" s="193" t="s">
        <v>31</v>
      </c>
      <c r="L66" s="193" t="s">
        <v>1117</v>
      </c>
      <c r="M66" s="193" t="s">
        <v>1118</v>
      </c>
      <c r="N66" s="193" t="s">
        <v>886</v>
      </c>
      <c r="O66" s="193" t="s">
        <v>887</v>
      </c>
      <c r="P66" s="193" t="s">
        <v>32</v>
      </c>
      <c r="Q66" s="193" t="s">
        <v>319</v>
      </c>
      <c r="R66" s="193"/>
      <c r="S66" s="193"/>
      <c r="T66" s="193"/>
      <c r="U66" s="193"/>
      <c r="V66" s="193">
        <v>180</v>
      </c>
      <c r="W66" s="193" t="s">
        <v>2155</v>
      </c>
      <c r="X66" s="193">
        <v>1.2</v>
      </c>
      <c r="Y66" s="193" t="s">
        <v>63</v>
      </c>
      <c r="Z66" s="193" t="s">
        <v>775</v>
      </c>
      <c r="AA66" s="263">
        <v>44286</v>
      </c>
      <c r="AB66" s="193" t="s">
        <v>306</v>
      </c>
      <c r="AC66" s="193">
        <v>1044944</v>
      </c>
    </row>
    <row r="67" spans="1:29" x14ac:dyDescent="0.2">
      <c r="A67" s="193" t="s">
        <v>2320</v>
      </c>
      <c r="B67" s="196" t="s">
        <v>2166</v>
      </c>
      <c r="C67" s="193" t="s">
        <v>82</v>
      </c>
      <c r="D67" s="193" t="s">
        <v>1073</v>
      </c>
      <c r="E67" s="193" t="s">
        <v>428</v>
      </c>
      <c r="F67" s="193" t="s">
        <v>1689</v>
      </c>
      <c r="G67" s="193" t="s">
        <v>1684</v>
      </c>
      <c r="H67" s="193" t="s">
        <v>1662</v>
      </c>
      <c r="I67" s="193" t="s">
        <v>1654</v>
      </c>
      <c r="J67" s="193" t="s">
        <v>135</v>
      </c>
      <c r="K67" s="193" t="s">
        <v>31</v>
      </c>
      <c r="L67" s="193" t="s">
        <v>2148</v>
      </c>
      <c r="M67" s="193" t="s">
        <v>2149</v>
      </c>
      <c r="N67" s="193" t="s">
        <v>2150</v>
      </c>
      <c r="O67" s="193" t="s">
        <v>2151</v>
      </c>
      <c r="P67" s="193"/>
      <c r="Q67" s="193"/>
      <c r="R67" s="193"/>
      <c r="S67" s="193"/>
      <c r="T67" s="193"/>
      <c r="U67" s="193"/>
      <c r="V67" s="193"/>
      <c r="W67" s="193" t="s">
        <v>2155</v>
      </c>
      <c r="X67" s="194" t="s">
        <v>2152</v>
      </c>
      <c r="Y67" s="193" t="s">
        <v>63</v>
      </c>
      <c r="Z67" s="193" t="s">
        <v>775</v>
      </c>
      <c r="AA67" s="263" t="s">
        <v>2153</v>
      </c>
      <c r="AB67" s="193" t="s">
        <v>306</v>
      </c>
      <c r="AC67" s="193" t="s">
        <v>2207</v>
      </c>
    </row>
    <row r="68" spans="1:29" x14ac:dyDescent="0.2">
      <c r="A68" s="193" t="s">
        <v>2321</v>
      </c>
      <c r="B68" s="196" t="s">
        <v>1119</v>
      </c>
      <c r="C68" s="193" t="s">
        <v>82</v>
      </c>
      <c r="D68" s="193" t="s">
        <v>1073</v>
      </c>
      <c r="E68" s="193" t="s">
        <v>428</v>
      </c>
      <c r="F68" s="193" t="s">
        <v>1689</v>
      </c>
      <c r="G68" s="193" t="s">
        <v>1659</v>
      </c>
      <c r="H68" s="193" t="s">
        <v>1662</v>
      </c>
      <c r="I68" s="193" t="s">
        <v>84</v>
      </c>
      <c r="J68" s="193" t="s">
        <v>28</v>
      </c>
      <c r="K68" s="193" t="s">
        <v>31</v>
      </c>
      <c r="L68" s="193" t="s">
        <v>1121</v>
      </c>
      <c r="M68" s="193" t="s">
        <v>1122</v>
      </c>
      <c r="N68" s="193" t="s">
        <v>992</v>
      </c>
      <c r="O68" s="193" t="s">
        <v>993</v>
      </c>
      <c r="P68" s="193" t="s">
        <v>32</v>
      </c>
      <c r="Q68" s="193" t="s">
        <v>26</v>
      </c>
      <c r="R68" s="193"/>
      <c r="S68" s="193"/>
      <c r="T68" s="193"/>
      <c r="U68" s="193"/>
      <c r="V68" s="193" t="s">
        <v>26</v>
      </c>
      <c r="W68" s="193" t="s">
        <v>2155</v>
      </c>
      <c r="X68" s="193">
        <v>1.2</v>
      </c>
      <c r="Y68" s="193" t="s">
        <v>63</v>
      </c>
      <c r="Z68" s="193" t="s">
        <v>775</v>
      </c>
      <c r="AA68" s="263">
        <v>44286</v>
      </c>
      <c r="AB68" s="193" t="s">
        <v>306</v>
      </c>
      <c r="AC68" s="193">
        <v>1142871</v>
      </c>
    </row>
    <row r="69" spans="1:29" x14ac:dyDescent="0.2">
      <c r="A69" s="193" t="s">
        <v>2322</v>
      </c>
      <c r="B69" s="193" t="s">
        <v>502</v>
      </c>
      <c r="C69" s="193" t="s">
        <v>82</v>
      </c>
      <c r="D69" s="193" t="s">
        <v>100</v>
      </c>
      <c r="E69" s="193" t="s">
        <v>503</v>
      </c>
      <c r="F69" s="193" t="s">
        <v>1674</v>
      </c>
      <c r="G69" s="193" t="s">
        <v>1674</v>
      </c>
      <c r="H69" s="193" t="s">
        <v>57</v>
      </c>
      <c r="I69" s="193" t="s">
        <v>57</v>
      </c>
      <c r="J69" s="193" t="s">
        <v>489</v>
      </c>
      <c r="K69" s="193" t="s">
        <v>38</v>
      </c>
      <c r="L69" s="193" t="s">
        <v>504</v>
      </c>
      <c r="M69" s="193" t="s">
        <v>505</v>
      </c>
      <c r="N69" s="193" t="s">
        <v>506</v>
      </c>
      <c r="O69" s="193" t="s">
        <v>1756</v>
      </c>
      <c r="P69" s="193" t="s">
        <v>39</v>
      </c>
      <c r="Q69" s="193" t="s">
        <v>126</v>
      </c>
      <c r="R69" s="193"/>
      <c r="S69" s="193"/>
      <c r="T69" s="193" t="s">
        <v>26</v>
      </c>
      <c r="U69" s="193" t="s">
        <v>26</v>
      </c>
      <c r="V69" s="193" t="s">
        <v>26</v>
      </c>
      <c r="W69" s="193" t="s">
        <v>508</v>
      </c>
      <c r="X69" s="193" t="s">
        <v>509</v>
      </c>
      <c r="Y69" s="193" t="s">
        <v>510</v>
      </c>
      <c r="Z69" s="193" t="s">
        <v>26</v>
      </c>
      <c r="AA69" s="193" t="s">
        <v>511</v>
      </c>
      <c r="AB69" s="193" t="s">
        <v>306</v>
      </c>
      <c r="AC69" s="193" t="s">
        <v>512</v>
      </c>
    </row>
    <row r="70" spans="1:29" x14ac:dyDescent="0.2">
      <c r="A70" s="193" t="s">
        <v>2323</v>
      </c>
      <c r="B70" s="193" t="s">
        <v>1123</v>
      </c>
      <c r="C70" s="193" t="s">
        <v>82</v>
      </c>
      <c r="D70" s="193" t="s">
        <v>1073</v>
      </c>
      <c r="E70" s="193">
        <v>135</v>
      </c>
      <c r="F70" s="193" t="s">
        <v>1689</v>
      </c>
      <c r="G70" s="193" t="s">
        <v>1689</v>
      </c>
      <c r="H70" s="193" t="s">
        <v>1662</v>
      </c>
      <c r="I70" s="193" t="s">
        <v>1662</v>
      </c>
      <c r="J70" s="193" t="s">
        <v>135</v>
      </c>
      <c r="K70" s="193" t="s">
        <v>31</v>
      </c>
      <c r="L70" s="193" t="s">
        <v>1124</v>
      </c>
      <c r="M70" s="193" t="s">
        <v>1125</v>
      </c>
      <c r="N70" s="193" t="s">
        <v>1126</v>
      </c>
      <c r="O70" s="193" t="s">
        <v>1127</v>
      </c>
      <c r="P70" s="193" t="s">
        <v>32</v>
      </c>
      <c r="Q70" s="193" t="s">
        <v>1128</v>
      </c>
      <c r="R70" s="193"/>
      <c r="S70" s="193"/>
      <c r="T70" s="193"/>
      <c r="U70" s="193"/>
      <c r="V70" s="193">
        <v>50</v>
      </c>
      <c r="W70" s="193" t="s">
        <v>88</v>
      </c>
      <c r="X70" s="193">
        <v>1</v>
      </c>
      <c r="Y70" s="193" t="s">
        <v>63</v>
      </c>
      <c r="Z70" s="193" t="s">
        <v>775</v>
      </c>
      <c r="AA70" s="263">
        <v>44397</v>
      </c>
      <c r="AB70" s="193" t="s">
        <v>306</v>
      </c>
      <c r="AC70" s="193">
        <v>155839</v>
      </c>
    </row>
    <row r="71" spans="1:29" x14ac:dyDescent="0.2">
      <c r="A71" s="193" t="s">
        <v>2324</v>
      </c>
      <c r="B71" s="193" t="s">
        <v>1129</v>
      </c>
      <c r="C71" s="193" t="s">
        <v>82</v>
      </c>
      <c r="D71" s="193" t="s">
        <v>1073</v>
      </c>
      <c r="E71" s="193">
        <v>111</v>
      </c>
      <c r="F71" s="193" t="s">
        <v>1712</v>
      </c>
      <c r="G71" s="193" t="s">
        <v>121</v>
      </c>
      <c r="H71" s="193" t="s">
        <v>1654</v>
      </c>
      <c r="I71" s="193" t="s">
        <v>122</v>
      </c>
      <c r="J71" s="193" t="s">
        <v>135</v>
      </c>
      <c r="K71" s="193" t="s">
        <v>38</v>
      </c>
      <c r="L71" s="193" t="s">
        <v>1131</v>
      </c>
      <c r="M71" s="193" t="s">
        <v>1132</v>
      </c>
      <c r="N71" s="193" t="s">
        <v>49</v>
      </c>
      <c r="O71" s="193" t="s">
        <v>702</v>
      </c>
      <c r="P71" s="193" t="s">
        <v>39</v>
      </c>
      <c r="Q71" s="193" t="s">
        <v>1133</v>
      </c>
      <c r="R71" s="193"/>
      <c r="S71" s="193"/>
      <c r="T71" s="193"/>
      <c r="U71" s="193"/>
      <c r="V71" s="193">
        <v>180</v>
      </c>
      <c r="W71" s="193" t="s">
        <v>190</v>
      </c>
      <c r="X71" s="193" t="s">
        <v>219</v>
      </c>
      <c r="Y71" s="193" t="s">
        <v>26</v>
      </c>
      <c r="Z71" s="193" t="s">
        <v>775</v>
      </c>
      <c r="AA71" s="263">
        <v>44397</v>
      </c>
      <c r="AB71" s="193" t="s">
        <v>306</v>
      </c>
      <c r="AC71" s="193">
        <v>159874</v>
      </c>
    </row>
    <row r="72" spans="1:29" x14ac:dyDescent="0.2">
      <c r="A72" s="193" t="s">
        <v>2325</v>
      </c>
      <c r="B72" s="196" t="s">
        <v>1134</v>
      </c>
      <c r="C72" s="193" t="s">
        <v>82</v>
      </c>
      <c r="D72" s="193" t="s">
        <v>1073</v>
      </c>
      <c r="E72" s="193">
        <v>135</v>
      </c>
      <c r="F72" s="193" t="s">
        <v>1690</v>
      </c>
      <c r="G72" s="193" t="s">
        <v>1684</v>
      </c>
      <c r="H72" s="193" t="s">
        <v>57</v>
      </c>
      <c r="I72" s="193" t="s">
        <v>1654</v>
      </c>
      <c r="J72" s="193" t="s">
        <v>135</v>
      </c>
      <c r="K72" s="193" t="s">
        <v>31</v>
      </c>
      <c r="L72" s="193" t="s">
        <v>390</v>
      </c>
      <c r="M72" s="193" t="s">
        <v>1136</v>
      </c>
      <c r="N72" s="193" t="s">
        <v>254</v>
      </c>
      <c r="O72" s="193" t="s">
        <v>676</v>
      </c>
      <c r="P72" s="193" t="s">
        <v>32</v>
      </c>
      <c r="Q72" s="193" t="s">
        <v>390</v>
      </c>
      <c r="R72" s="193"/>
      <c r="S72" s="193"/>
      <c r="T72" s="193"/>
      <c r="U72" s="193"/>
      <c r="V72" s="193">
        <v>180</v>
      </c>
      <c r="W72" s="193" t="s">
        <v>166</v>
      </c>
      <c r="X72" s="193">
        <v>1</v>
      </c>
      <c r="Y72" s="193" t="s">
        <v>63</v>
      </c>
      <c r="Z72" s="193" t="s">
        <v>775</v>
      </c>
      <c r="AA72" s="263">
        <v>44489</v>
      </c>
      <c r="AB72" s="193" t="s">
        <v>306</v>
      </c>
      <c r="AC72" s="193">
        <v>155839</v>
      </c>
    </row>
    <row r="73" spans="1:29" x14ac:dyDescent="0.2">
      <c r="A73" s="193" t="s">
        <v>2326</v>
      </c>
      <c r="B73" s="196" t="s">
        <v>1137</v>
      </c>
      <c r="C73" s="193" t="s">
        <v>82</v>
      </c>
      <c r="D73" s="193" t="s">
        <v>1073</v>
      </c>
      <c r="E73" s="193">
        <v>141</v>
      </c>
      <c r="F73" s="193" t="s">
        <v>1695</v>
      </c>
      <c r="G73" s="193" t="s">
        <v>1695</v>
      </c>
      <c r="H73" s="193" t="s">
        <v>122</v>
      </c>
      <c r="I73" s="193" t="s">
        <v>122</v>
      </c>
      <c r="J73" s="193" t="s">
        <v>135</v>
      </c>
      <c r="K73" s="193" t="s">
        <v>31</v>
      </c>
      <c r="L73" s="193" t="s">
        <v>1141</v>
      </c>
      <c r="M73" s="193" t="s">
        <v>184</v>
      </c>
      <c r="N73" s="193" t="s">
        <v>213</v>
      </c>
      <c r="O73" s="193" t="s">
        <v>1142</v>
      </c>
      <c r="P73" s="193" t="s">
        <v>1143</v>
      </c>
      <c r="Q73" s="193" t="s">
        <v>1141</v>
      </c>
      <c r="R73" s="193"/>
      <c r="S73" s="193"/>
      <c r="T73" s="193"/>
      <c r="U73" s="193"/>
      <c r="V73" s="193">
        <v>100</v>
      </c>
      <c r="W73" s="193" t="s">
        <v>124</v>
      </c>
      <c r="X73" s="193">
        <v>2</v>
      </c>
      <c r="Y73" s="193" t="s">
        <v>34</v>
      </c>
      <c r="Z73" s="193" t="s">
        <v>775</v>
      </c>
      <c r="AA73" s="263">
        <v>44557</v>
      </c>
      <c r="AB73" s="193" t="s">
        <v>306</v>
      </c>
      <c r="AC73" s="193">
        <v>1157672</v>
      </c>
    </row>
    <row r="74" spans="1:29" x14ac:dyDescent="0.2">
      <c r="A74" s="193" t="s">
        <v>2327</v>
      </c>
      <c r="B74" s="196" t="s">
        <v>1144</v>
      </c>
      <c r="C74" s="193" t="s">
        <v>82</v>
      </c>
      <c r="D74" s="193" t="s">
        <v>1073</v>
      </c>
      <c r="E74" s="193" t="s">
        <v>1842</v>
      </c>
      <c r="F74" s="193" t="s">
        <v>1695</v>
      </c>
      <c r="G74" s="193" t="s">
        <v>1695</v>
      </c>
      <c r="H74" s="193" t="s">
        <v>122</v>
      </c>
      <c r="I74" s="193" t="s">
        <v>122</v>
      </c>
      <c r="J74" s="193" t="s">
        <v>135</v>
      </c>
      <c r="K74" s="193" t="s">
        <v>38</v>
      </c>
      <c r="L74" s="193" t="s">
        <v>151</v>
      </c>
      <c r="M74" s="193" t="s">
        <v>1145</v>
      </c>
      <c r="N74" s="193" t="s">
        <v>49</v>
      </c>
      <c r="O74" s="193" t="s">
        <v>702</v>
      </c>
      <c r="P74" s="193" t="s">
        <v>39</v>
      </c>
      <c r="Q74" s="193" t="s">
        <v>151</v>
      </c>
      <c r="R74" s="193"/>
      <c r="S74" s="193"/>
      <c r="T74" s="193"/>
      <c r="U74" s="193"/>
      <c r="V74" s="193">
        <v>75</v>
      </c>
      <c r="W74" s="193" t="s">
        <v>52</v>
      </c>
      <c r="X74" s="193">
        <v>2.5</v>
      </c>
      <c r="Y74" s="193" t="s">
        <v>26</v>
      </c>
      <c r="Z74" s="193" t="s">
        <v>775</v>
      </c>
      <c r="AA74" s="263">
        <v>44613</v>
      </c>
      <c r="AB74" s="193" t="s">
        <v>306</v>
      </c>
      <c r="AC74" s="193">
        <v>175282</v>
      </c>
    </row>
    <row r="75" spans="1:29" x14ac:dyDescent="0.2">
      <c r="A75" s="193" t="s">
        <v>2328</v>
      </c>
      <c r="B75" s="196" t="s">
        <v>1146</v>
      </c>
      <c r="C75" s="193" t="s">
        <v>82</v>
      </c>
      <c r="D75" s="193" t="s">
        <v>1073</v>
      </c>
      <c r="E75" s="193" t="s">
        <v>1842</v>
      </c>
      <c r="F75" s="211" t="s">
        <v>1680</v>
      </c>
      <c r="G75" s="193" t="s">
        <v>1695</v>
      </c>
      <c r="H75" s="193" t="s">
        <v>84</v>
      </c>
      <c r="I75" s="193" t="s">
        <v>122</v>
      </c>
      <c r="J75" s="193" t="s">
        <v>135</v>
      </c>
      <c r="K75" s="193" t="s">
        <v>38</v>
      </c>
      <c r="L75" s="193" t="s">
        <v>151</v>
      </c>
      <c r="M75" s="193" t="s">
        <v>1147</v>
      </c>
      <c r="N75" s="193" t="s">
        <v>49</v>
      </c>
      <c r="O75" s="193" t="s">
        <v>702</v>
      </c>
      <c r="P75" s="193" t="s">
        <v>39</v>
      </c>
      <c r="Q75" s="193" t="s">
        <v>151</v>
      </c>
      <c r="R75" s="193"/>
      <c r="S75" s="193"/>
      <c r="T75" s="193"/>
      <c r="U75" s="193"/>
      <c r="V75" s="193">
        <v>180</v>
      </c>
      <c r="W75" s="193" t="s">
        <v>52</v>
      </c>
      <c r="X75" s="193">
        <v>2.4</v>
      </c>
      <c r="Y75" s="193" t="s">
        <v>26</v>
      </c>
      <c r="Z75" s="193" t="s">
        <v>775</v>
      </c>
      <c r="AA75" s="263">
        <v>44614</v>
      </c>
      <c r="AB75" s="193" t="s">
        <v>306</v>
      </c>
      <c r="AC75" s="193">
        <v>175282</v>
      </c>
    </row>
    <row r="76" spans="1:29" x14ac:dyDescent="0.2">
      <c r="A76" s="193" t="s">
        <v>2329</v>
      </c>
      <c r="B76" s="193" t="s">
        <v>1148</v>
      </c>
      <c r="C76" s="193" t="s">
        <v>82</v>
      </c>
      <c r="D76" s="193" t="s">
        <v>1073</v>
      </c>
      <c r="E76" s="193">
        <v>141</v>
      </c>
      <c r="F76" s="193" t="s">
        <v>1733</v>
      </c>
      <c r="G76" s="193" t="s">
        <v>1733</v>
      </c>
      <c r="H76" s="193" t="s">
        <v>1652</v>
      </c>
      <c r="I76" s="193" t="s">
        <v>1652</v>
      </c>
      <c r="J76" s="193" t="s">
        <v>135</v>
      </c>
      <c r="K76" s="193" t="s">
        <v>31</v>
      </c>
      <c r="L76" s="193" t="s">
        <v>1149</v>
      </c>
      <c r="M76" s="193" t="s">
        <v>207</v>
      </c>
      <c r="N76" s="193" t="s">
        <v>1029</v>
      </c>
      <c r="O76" s="193"/>
      <c r="P76" s="193" t="s">
        <v>32</v>
      </c>
      <c r="Q76" s="193" t="s">
        <v>1149</v>
      </c>
      <c r="R76" s="193"/>
      <c r="S76" s="193"/>
      <c r="T76" s="193"/>
      <c r="U76" s="193"/>
      <c r="V76" s="193">
        <v>50</v>
      </c>
      <c r="W76" s="193" t="s">
        <v>1575</v>
      </c>
      <c r="X76" s="193">
        <v>2.4</v>
      </c>
      <c r="Y76" s="193" t="s">
        <v>34</v>
      </c>
      <c r="Z76" s="193" t="s">
        <v>775</v>
      </c>
      <c r="AA76" s="263">
        <v>44615</v>
      </c>
      <c r="AB76" s="193" t="s">
        <v>306</v>
      </c>
      <c r="AC76" s="193"/>
    </row>
    <row r="77" spans="1:29" x14ac:dyDescent="0.2">
      <c r="A77" s="193" t="s">
        <v>2330</v>
      </c>
      <c r="B77" s="193" t="s">
        <v>1155</v>
      </c>
      <c r="C77" s="193" t="s">
        <v>82</v>
      </c>
      <c r="D77" s="193" t="s">
        <v>133</v>
      </c>
      <c r="E77" s="193">
        <v>135</v>
      </c>
      <c r="F77" s="193" t="s">
        <v>1659</v>
      </c>
      <c r="G77" s="193" t="s">
        <v>1659</v>
      </c>
      <c r="H77" s="193" t="s">
        <v>84</v>
      </c>
      <c r="I77" s="193" t="s">
        <v>84</v>
      </c>
      <c r="J77" s="193" t="s">
        <v>28</v>
      </c>
      <c r="K77" s="193" t="s">
        <v>439</v>
      </c>
      <c r="L77" s="193">
        <v>80</v>
      </c>
      <c r="M77" s="193" t="s">
        <v>207</v>
      </c>
      <c r="N77" s="193" t="s">
        <v>26</v>
      </c>
      <c r="O77" s="193" t="s">
        <v>30</v>
      </c>
      <c r="P77" s="193" t="s">
        <v>32</v>
      </c>
      <c r="Q77" s="193" t="s">
        <v>439</v>
      </c>
      <c r="R77" s="193"/>
      <c r="S77" s="193"/>
      <c r="T77" s="193"/>
      <c r="U77" s="193"/>
      <c r="V77" s="193" t="s">
        <v>26</v>
      </c>
      <c r="W77" s="193" t="s">
        <v>451</v>
      </c>
      <c r="X77" s="193">
        <v>1</v>
      </c>
      <c r="Y77" s="193" t="s">
        <v>63</v>
      </c>
      <c r="Z77" s="193" t="s">
        <v>775</v>
      </c>
      <c r="AA77" s="263">
        <v>44578</v>
      </c>
      <c r="AB77" s="193" t="s">
        <v>1159</v>
      </c>
      <c r="AC77" s="193"/>
    </row>
    <row r="78" spans="1:29" x14ac:dyDescent="0.2">
      <c r="A78" s="193" t="s">
        <v>2331</v>
      </c>
      <c r="B78" s="196" t="s">
        <v>1160</v>
      </c>
      <c r="C78" s="193" t="s">
        <v>82</v>
      </c>
      <c r="D78" s="193" t="s">
        <v>133</v>
      </c>
      <c r="E78" s="193">
        <v>135</v>
      </c>
      <c r="F78" s="193" t="s">
        <v>1690</v>
      </c>
      <c r="G78" s="193" t="s">
        <v>1723</v>
      </c>
      <c r="H78" s="193" t="s">
        <v>57</v>
      </c>
      <c r="I78" s="193" t="s">
        <v>1654</v>
      </c>
      <c r="J78" s="193" t="s">
        <v>135</v>
      </c>
      <c r="K78" s="193" t="s">
        <v>31</v>
      </c>
      <c r="L78" s="193" t="s">
        <v>1580</v>
      </c>
      <c r="M78" s="193" t="s">
        <v>1581</v>
      </c>
      <c r="N78" s="193"/>
      <c r="O78" s="193" t="s">
        <v>30</v>
      </c>
      <c r="P78" s="193" t="s">
        <v>32</v>
      </c>
      <c r="Q78" s="193" t="s">
        <v>1162</v>
      </c>
      <c r="R78" s="193"/>
      <c r="S78" s="193"/>
      <c r="T78" s="193"/>
      <c r="U78" s="193"/>
      <c r="V78" s="193">
        <v>180</v>
      </c>
      <c r="W78" s="193" t="s">
        <v>166</v>
      </c>
      <c r="X78" s="193">
        <v>1</v>
      </c>
      <c r="Y78" s="193" t="s">
        <v>63</v>
      </c>
      <c r="Z78" s="193" t="s">
        <v>775</v>
      </c>
      <c r="AA78" s="263">
        <v>44599</v>
      </c>
      <c r="AB78" s="193" t="s">
        <v>1159</v>
      </c>
      <c r="AC78" s="193"/>
    </row>
    <row r="79" spans="1:29" x14ac:dyDescent="0.2">
      <c r="A79" s="193" t="s">
        <v>2332</v>
      </c>
      <c r="B79" s="193" t="s">
        <v>1150</v>
      </c>
      <c r="C79" s="193" t="s">
        <v>82</v>
      </c>
      <c r="D79" s="193" t="s">
        <v>1073</v>
      </c>
      <c r="E79" s="193">
        <v>135</v>
      </c>
      <c r="F79" s="193" t="s">
        <v>1734</v>
      </c>
      <c r="G79" s="193" t="s">
        <v>1684</v>
      </c>
      <c r="H79" s="193" t="s">
        <v>218</v>
      </c>
      <c r="I79" s="193" t="s">
        <v>1654</v>
      </c>
      <c r="J79" s="193" t="s">
        <v>135</v>
      </c>
      <c r="K79" s="193" t="s">
        <v>31</v>
      </c>
      <c r="L79" s="193" t="s">
        <v>332</v>
      </c>
      <c r="M79" s="193" t="s">
        <v>207</v>
      </c>
      <c r="N79" s="193" t="s">
        <v>1153</v>
      </c>
      <c r="O79" s="193" t="s">
        <v>1154</v>
      </c>
      <c r="P79" s="193" t="s">
        <v>32</v>
      </c>
      <c r="Q79" s="193" t="s">
        <v>332</v>
      </c>
      <c r="R79" s="193"/>
      <c r="S79" s="193"/>
      <c r="T79" s="193"/>
      <c r="U79" s="193"/>
      <c r="V79" s="193">
        <v>180</v>
      </c>
      <c r="W79" s="193" t="s">
        <v>88</v>
      </c>
      <c r="X79" s="193">
        <v>1</v>
      </c>
      <c r="Y79" s="193" t="s">
        <v>63</v>
      </c>
      <c r="Z79" s="193" t="s">
        <v>775</v>
      </c>
      <c r="AA79" s="263">
        <v>44693</v>
      </c>
      <c r="AB79" s="193" t="s">
        <v>306</v>
      </c>
      <c r="AC79" s="193">
        <v>1165056</v>
      </c>
    </row>
    <row r="80" spans="1:29" x14ac:dyDescent="0.2">
      <c r="A80" s="193" t="s">
        <v>2333</v>
      </c>
      <c r="B80" s="193" t="s">
        <v>1150</v>
      </c>
      <c r="C80" s="193" t="s">
        <v>82</v>
      </c>
      <c r="D80" s="193" t="s">
        <v>133</v>
      </c>
      <c r="E80" s="193">
        <v>135</v>
      </c>
      <c r="F80" s="193" t="s">
        <v>1734</v>
      </c>
      <c r="G80" s="193" t="s">
        <v>1684</v>
      </c>
      <c r="H80" s="193" t="s">
        <v>218</v>
      </c>
      <c r="I80" s="193" t="s">
        <v>1654</v>
      </c>
      <c r="J80" s="193" t="s">
        <v>28</v>
      </c>
      <c r="K80" s="193" t="s">
        <v>31</v>
      </c>
      <c r="L80" s="193" t="s">
        <v>1163</v>
      </c>
      <c r="M80" s="193" t="s">
        <v>1164</v>
      </c>
      <c r="N80" s="193" t="s">
        <v>26</v>
      </c>
      <c r="O80" s="193" t="s">
        <v>1165</v>
      </c>
      <c r="P80" s="193" t="s">
        <v>32</v>
      </c>
      <c r="Q80" s="193" t="s">
        <v>319</v>
      </c>
      <c r="R80" s="193"/>
      <c r="S80" s="193"/>
      <c r="T80" s="193"/>
      <c r="U80" s="193"/>
      <c r="V80" s="193">
        <v>180</v>
      </c>
      <c r="W80" s="193" t="s">
        <v>88</v>
      </c>
      <c r="X80" s="193">
        <v>1</v>
      </c>
      <c r="Y80" s="193" t="s">
        <v>63</v>
      </c>
      <c r="Z80" s="193" t="s">
        <v>775</v>
      </c>
      <c r="AA80" s="263">
        <v>44693</v>
      </c>
      <c r="AB80" s="193" t="s">
        <v>1159</v>
      </c>
      <c r="AC80" s="193"/>
    </row>
    <row r="81" spans="1:29" x14ac:dyDescent="0.2">
      <c r="A81" s="193" t="s">
        <v>2334</v>
      </c>
      <c r="B81" s="196" t="s">
        <v>513</v>
      </c>
      <c r="C81" s="193" t="s">
        <v>82</v>
      </c>
      <c r="D81" s="193" t="s">
        <v>100</v>
      </c>
      <c r="E81" s="193">
        <v>135</v>
      </c>
      <c r="F81" s="193" t="s">
        <v>1696</v>
      </c>
      <c r="G81" s="193" t="s">
        <v>1668</v>
      </c>
      <c r="H81" s="193" t="s">
        <v>109</v>
      </c>
      <c r="I81" s="193" t="s">
        <v>57</v>
      </c>
      <c r="J81" s="193" t="s">
        <v>489</v>
      </c>
      <c r="K81" s="193" t="s">
        <v>38</v>
      </c>
      <c r="L81" s="193" t="s">
        <v>515</v>
      </c>
      <c r="M81" s="193" t="s">
        <v>516</v>
      </c>
      <c r="N81" s="193" t="s">
        <v>517</v>
      </c>
      <c r="O81" s="193" t="s">
        <v>1757</v>
      </c>
      <c r="P81" s="193" t="s">
        <v>39</v>
      </c>
      <c r="Q81" s="193" t="s">
        <v>291</v>
      </c>
      <c r="R81" s="193"/>
      <c r="S81" s="193"/>
      <c r="T81" s="193" t="s">
        <v>26</v>
      </c>
      <c r="U81" s="193" t="s">
        <v>26</v>
      </c>
      <c r="V81" s="193" t="s">
        <v>26</v>
      </c>
      <c r="W81" s="193" t="s">
        <v>62</v>
      </c>
      <c r="X81" s="193">
        <v>1</v>
      </c>
      <c r="Y81" s="193" t="s">
        <v>63</v>
      </c>
      <c r="Z81" s="193" t="s">
        <v>26</v>
      </c>
      <c r="AA81" s="193" t="s">
        <v>519</v>
      </c>
      <c r="AB81" s="193" t="s">
        <v>306</v>
      </c>
      <c r="AC81" s="193"/>
    </row>
    <row r="82" spans="1:29" x14ac:dyDescent="0.2">
      <c r="A82" s="193" t="s">
        <v>2335</v>
      </c>
      <c r="B82" s="193" t="s">
        <v>520</v>
      </c>
      <c r="C82" s="193" t="s">
        <v>82</v>
      </c>
      <c r="D82" s="193" t="s">
        <v>100</v>
      </c>
      <c r="E82" s="193">
        <v>135</v>
      </c>
      <c r="F82" s="193" t="s">
        <v>1668</v>
      </c>
      <c r="G82" s="193" t="s">
        <v>121</v>
      </c>
      <c r="H82" s="193" t="s">
        <v>57</v>
      </c>
      <c r="I82" s="193" t="s">
        <v>122</v>
      </c>
      <c r="J82" s="193" t="s">
        <v>489</v>
      </c>
      <c r="K82" s="193" t="s">
        <v>38</v>
      </c>
      <c r="L82" s="193" t="s">
        <v>522</v>
      </c>
      <c r="M82" s="193" t="s">
        <v>523</v>
      </c>
      <c r="N82" s="193" t="s">
        <v>73</v>
      </c>
      <c r="O82" s="193" t="s">
        <v>702</v>
      </c>
      <c r="P82" s="193" t="s">
        <v>39</v>
      </c>
      <c r="Q82" s="193" t="s">
        <v>126</v>
      </c>
      <c r="R82" s="193"/>
      <c r="S82" s="193"/>
      <c r="T82" s="193" t="s">
        <v>26</v>
      </c>
      <c r="U82" s="193" t="s">
        <v>26</v>
      </c>
      <c r="V82" s="193" t="s">
        <v>26</v>
      </c>
      <c r="W82" s="193" t="s">
        <v>190</v>
      </c>
      <c r="X82" s="193">
        <v>2.5</v>
      </c>
      <c r="Y82" s="193" t="s">
        <v>26</v>
      </c>
      <c r="Z82" s="193" t="s">
        <v>26</v>
      </c>
      <c r="AA82" s="193" t="s">
        <v>519</v>
      </c>
      <c r="AB82" s="193" t="s">
        <v>306</v>
      </c>
      <c r="AC82" s="193"/>
    </row>
    <row r="83" spans="1:29" x14ac:dyDescent="0.2">
      <c r="A83" s="193" t="s">
        <v>2336</v>
      </c>
      <c r="B83" s="193" t="s">
        <v>1579</v>
      </c>
      <c r="C83" s="193" t="s">
        <v>82</v>
      </c>
      <c r="D83" s="193" t="s">
        <v>1073</v>
      </c>
      <c r="E83" s="193">
        <v>135</v>
      </c>
      <c r="F83" s="193" t="s">
        <v>1690</v>
      </c>
      <c r="G83" s="193" t="s">
        <v>1734</v>
      </c>
      <c r="H83" s="193" t="s">
        <v>57</v>
      </c>
      <c r="I83" s="193" t="s">
        <v>218</v>
      </c>
      <c r="J83" s="193" t="s">
        <v>28</v>
      </c>
      <c r="K83" s="193" t="s">
        <v>31</v>
      </c>
      <c r="L83" s="193" t="s">
        <v>1628</v>
      </c>
      <c r="M83" s="193" t="s">
        <v>1629</v>
      </c>
      <c r="N83" s="193" t="s">
        <v>1029</v>
      </c>
      <c r="O83" s="193" t="s">
        <v>30</v>
      </c>
      <c r="P83" s="193" t="s">
        <v>32</v>
      </c>
      <c r="Q83" s="193" t="s">
        <v>1578</v>
      </c>
      <c r="R83" s="193"/>
      <c r="S83" s="193"/>
      <c r="T83" s="193"/>
      <c r="U83" s="193"/>
      <c r="V83" s="193"/>
      <c r="W83" s="193" t="s">
        <v>451</v>
      </c>
      <c r="X83" s="193">
        <v>1</v>
      </c>
      <c r="Y83" s="193" t="s">
        <v>63</v>
      </c>
      <c r="Z83" s="193" t="s">
        <v>775</v>
      </c>
      <c r="AA83" s="263">
        <v>44631</v>
      </c>
      <c r="AB83" s="193" t="s">
        <v>306</v>
      </c>
      <c r="AC83" s="193"/>
    </row>
    <row r="84" spans="1:29" x14ac:dyDescent="0.2">
      <c r="A84" s="193" t="s">
        <v>2337</v>
      </c>
      <c r="B84" s="197" t="s">
        <v>1166</v>
      </c>
      <c r="C84" s="193" t="s">
        <v>82</v>
      </c>
      <c r="D84" s="193" t="s">
        <v>133</v>
      </c>
      <c r="E84" s="193" t="s">
        <v>1782</v>
      </c>
      <c r="F84" s="193" t="s">
        <v>1659</v>
      </c>
      <c r="G84" s="193" t="s">
        <v>1659</v>
      </c>
      <c r="H84" s="193" t="s">
        <v>84</v>
      </c>
      <c r="I84" s="193" t="s">
        <v>84</v>
      </c>
      <c r="J84" s="193" t="s">
        <v>135</v>
      </c>
      <c r="K84" s="193" t="s">
        <v>38</v>
      </c>
      <c r="L84" s="193" t="s">
        <v>1784</v>
      </c>
      <c r="M84" s="193" t="s">
        <v>1783</v>
      </c>
      <c r="N84" s="193" t="s">
        <v>1785</v>
      </c>
      <c r="O84" s="193" t="s">
        <v>1786</v>
      </c>
      <c r="P84" s="193" t="s">
        <v>39</v>
      </c>
      <c r="Q84" s="193" t="s">
        <v>1787</v>
      </c>
      <c r="R84" s="193"/>
      <c r="S84" s="193"/>
      <c r="T84" s="193"/>
      <c r="U84" s="193"/>
      <c r="V84" s="193">
        <v>180</v>
      </c>
      <c r="W84" s="193" t="s">
        <v>451</v>
      </c>
      <c r="X84" s="193">
        <v>1</v>
      </c>
      <c r="Y84" s="193" t="s">
        <v>1171</v>
      </c>
      <c r="Z84" s="193" t="s">
        <v>775</v>
      </c>
      <c r="AA84" s="263">
        <v>44641</v>
      </c>
      <c r="AB84" s="193" t="s">
        <v>1159</v>
      </c>
      <c r="AC84" s="193"/>
    </row>
    <row r="85" spans="1:29" x14ac:dyDescent="0.2">
      <c r="A85" s="193" t="s">
        <v>2338</v>
      </c>
      <c r="B85" s="196" t="s">
        <v>1569</v>
      </c>
      <c r="C85" s="193" t="s">
        <v>82</v>
      </c>
      <c r="D85" s="193" t="s">
        <v>133</v>
      </c>
      <c r="E85" s="193">
        <v>141</v>
      </c>
      <c r="F85" s="193" t="s">
        <v>1690</v>
      </c>
      <c r="G85" s="193" t="s">
        <v>1659</v>
      </c>
      <c r="H85" s="193" t="s">
        <v>57</v>
      </c>
      <c r="I85" s="193" t="s">
        <v>84</v>
      </c>
      <c r="J85" s="193" t="s">
        <v>135</v>
      </c>
      <c r="K85" s="193" t="s">
        <v>38</v>
      </c>
      <c r="L85" s="193" t="s">
        <v>142</v>
      </c>
      <c r="M85" s="193" t="s">
        <v>1772</v>
      </c>
      <c r="N85" s="193" t="s">
        <v>254</v>
      </c>
      <c r="O85" s="193" t="s">
        <v>1572</v>
      </c>
      <c r="P85" s="193" t="s">
        <v>32</v>
      </c>
      <c r="Q85" s="193" t="s">
        <v>142</v>
      </c>
      <c r="R85" s="193"/>
      <c r="S85" s="193"/>
      <c r="T85" s="193"/>
      <c r="U85" s="193"/>
      <c r="V85" s="193">
        <v>50</v>
      </c>
      <c r="W85" s="193" t="s">
        <v>1573</v>
      </c>
      <c r="X85" s="193">
        <v>1.6</v>
      </c>
      <c r="Y85" s="193" t="s">
        <v>34</v>
      </c>
      <c r="Z85" s="193" t="s">
        <v>775</v>
      </c>
      <c r="AA85" s="263">
        <v>44707</v>
      </c>
      <c r="AB85" s="193" t="s">
        <v>1159</v>
      </c>
      <c r="AC85" s="193"/>
    </row>
    <row r="86" spans="1:29" x14ac:dyDescent="0.2">
      <c r="A86" s="193" t="s">
        <v>2339</v>
      </c>
      <c r="B86" s="196" t="s">
        <v>1570</v>
      </c>
      <c r="C86" s="193" t="s">
        <v>82</v>
      </c>
      <c r="D86" s="193" t="s">
        <v>133</v>
      </c>
      <c r="E86" s="193">
        <v>138</v>
      </c>
      <c r="F86" s="193" t="s">
        <v>1659</v>
      </c>
      <c r="G86" s="193" t="s">
        <v>1659</v>
      </c>
      <c r="H86" s="193" t="s">
        <v>84</v>
      </c>
      <c r="I86" s="193" t="s">
        <v>84</v>
      </c>
      <c r="J86" s="193" t="s">
        <v>135</v>
      </c>
      <c r="K86" s="193" t="s">
        <v>31</v>
      </c>
      <c r="L86" s="193" t="s">
        <v>1162</v>
      </c>
      <c r="M86" s="193" t="s">
        <v>1565</v>
      </c>
      <c r="N86" s="193" t="s">
        <v>1566</v>
      </c>
      <c r="O86" s="193" t="s">
        <v>1567</v>
      </c>
      <c r="P86" s="193" t="s">
        <v>32</v>
      </c>
      <c r="Q86" s="193" t="s">
        <v>1568</v>
      </c>
      <c r="R86" s="193"/>
      <c r="S86" s="193"/>
      <c r="T86" s="193"/>
      <c r="U86" s="193"/>
      <c r="V86" s="193">
        <v>120</v>
      </c>
      <c r="W86" s="193" t="s">
        <v>148</v>
      </c>
      <c r="X86" s="193">
        <v>1.2</v>
      </c>
      <c r="Y86" s="193" t="s">
        <v>63</v>
      </c>
      <c r="Z86" s="193" t="s">
        <v>775</v>
      </c>
      <c r="AA86" s="263">
        <v>44727</v>
      </c>
      <c r="AB86" s="193" t="s">
        <v>1159</v>
      </c>
      <c r="AC86" s="193"/>
    </row>
    <row r="87" spans="1:29" x14ac:dyDescent="0.2">
      <c r="A87" s="193" t="s">
        <v>2340</v>
      </c>
      <c r="B87" s="196" t="s">
        <v>1601</v>
      </c>
      <c r="C87" s="193" t="s">
        <v>82</v>
      </c>
      <c r="D87" s="193" t="s">
        <v>1073</v>
      </c>
      <c r="E87" s="193">
        <v>135</v>
      </c>
      <c r="F87" s="193" t="s">
        <v>1659</v>
      </c>
      <c r="G87" s="193" t="s">
        <v>1659</v>
      </c>
      <c r="H87" s="193" t="s">
        <v>84</v>
      </c>
      <c r="I87" s="193" t="s">
        <v>84</v>
      </c>
      <c r="J87" s="193" t="s">
        <v>28</v>
      </c>
      <c r="K87" s="193" t="s">
        <v>31</v>
      </c>
      <c r="L87" s="193" t="s">
        <v>1602</v>
      </c>
      <c r="M87" s="193" t="s">
        <v>1603</v>
      </c>
      <c r="N87" s="193" t="s">
        <v>1029</v>
      </c>
      <c r="O87" s="193"/>
      <c r="P87" s="193" t="s">
        <v>703</v>
      </c>
      <c r="Q87" s="193" t="s">
        <v>1604</v>
      </c>
      <c r="R87" s="193"/>
      <c r="S87" s="193"/>
      <c r="T87" s="193"/>
      <c r="U87" s="193"/>
      <c r="V87" s="193"/>
      <c r="W87" s="193" t="s">
        <v>451</v>
      </c>
      <c r="X87" s="193">
        <v>1</v>
      </c>
      <c r="Y87" s="193" t="s">
        <v>63</v>
      </c>
      <c r="Z87" s="193" t="s">
        <v>775</v>
      </c>
      <c r="AA87" s="263">
        <v>44641</v>
      </c>
      <c r="AB87" s="193" t="s">
        <v>306</v>
      </c>
      <c r="AC87" s="193" t="s">
        <v>1596</v>
      </c>
    </row>
    <row r="88" spans="1:29" x14ac:dyDescent="0.2">
      <c r="A88" s="193" t="s">
        <v>2341</v>
      </c>
      <c r="B88" s="196" t="s">
        <v>1605</v>
      </c>
      <c r="C88" s="193" t="s">
        <v>82</v>
      </c>
      <c r="D88" s="193" t="s">
        <v>1073</v>
      </c>
      <c r="E88" s="193">
        <v>135</v>
      </c>
      <c r="F88" s="193" t="s">
        <v>1659</v>
      </c>
      <c r="G88" s="193" t="s">
        <v>1659</v>
      </c>
      <c r="H88" s="193" t="s">
        <v>84</v>
      </c>
      <c r="I88" s="193" t="s">
        <v>84</v>
      </c>
      <c r="J88" s="193" t="s">
        <v>28</v>
      </c>
      <c r="K88" s="193" t="s">
        <v>1599</v>
      </c>
      <c r="L88" s="193" t="s">
        <v>1606</v>
      </c>
      <c r="M88" s="193" t="s">
        <v>1607</v>
      </c>
      <c r="N88" s="193" t="s">
        <v>1029</v>
      </c>
      <c r="O88" s="193"/>
      <c r="P88" s="193" t="s">
        <v>703</v>
      </c>
      <c r="Q88" s="193" t="s">
        <v>1608</v>
      </c>
      <c r="R88" s="193"/>
      <c r="S88" s="193"/>
      <c r="T88" s="193"/>
      <c r="U88" s="193"/>
      <c r="V88" s="193"/>
      <c r="W88" s="193" t="s">
        <v>451</v>
      </c>
      <c r="X88" s="193">
        <v>1</v>
      </c>
      <c r="Y88" s="193" t="s">
        <v>63</v>
      </c>
      <c r="Z88" s="193" t="s">
        <v>775</v>
      </c>
      <c r="AA88" s="263">
        <v>44641</v>
      </c>
      <c r="AB88" s="193" t="s">
        <v>306</v>
      </c>
      <c r="AC88" s="193" t="s">
        <v>1596</v>
      </c>
    </row>
    <row r="89" spans="1:29" x14ac:dyDescent="0.2">
      <c r="A89" s="193" t="s">
        <v>2342</v>
      </c>
      <c r="B89" s="193" t="s">
        <v>1609</v>
      </c>
      <c r="C89" s="193" t="s">
        <v>82</v>
      </c>
      <c r="D89" s="193" t="s">
        <v>1073</v>
      </c>
      <c r="E89" s="193">
        <v>135</v>
      </c>
      <c r="F89" s="193" t="s">
        <v>1736</v>
      </c>
      <c r="G89" s="193" t="s">
        <v>1735</v>
      </c>
      <c r="H89" s="193" t="s">
        <v>57</v>
      </c>
      <c r="I89" s="193" t="s">
        <v>109</v>
      </c>
      <c r="J89" s="193" t="s">
        <v>28</v>
      </c>
      <c r="K89" s="193" t="s">
        <v>31</v>
      </c>
      <c r="L89" s="193" t="s">
        <v>1612</v>
      </c>
      <c r="M89" s="193" t="s">
        <v>1613</v>
      </c>
      <c r="N89" s="193" t="s">
        <v>1029</v>
      </c>
      <c r="O89" s="193"/>
      <c r="P89" s="193" t="s">
        <v>703</v>
      </c>
      <c r="Q89" s="193" t="s">
        <v>1612</v>
      </c>
      <c r="R89" s="193"/>
      <c r="S89" s="193"/>
      <c r="T89" s="193"/>
      <c r="U89" s="193"/>
      <c r="V89" s="193"/>
      <c r="W89" s="193" t="s">
        <v>166</v>
      </c>
      <c r="X89" s="193">
        <v>1</v>
      </c>
      <c r="Y89" s="193" t="s">
        <v>63</v>
      </c>
      <c r="Z89" s="193" t="s">
        <v>775</v>
      </c>
      <c r="AA89" s="263">
        <v>44648</v>
      </c>
      <c r="AB89" s="193" t="s">
        <v>306</v>
      </c>
      <c r="AC89" s="193">
        <v>15006231</v>
      </c>
    </row>
    <row r="90" spans="1:29" x14ac:dyDescent="0.2">
      <c r="A90" s="193" t="s">
        <v>2343</v>
      </c>
      <c r="B90" s="193" t="s">
        <v>1614</v>
      </c>
      <c r="C90" s="193" t="s">
        <v>82</v>
      </c>
      <c r="D90" s="193" t="s">
        <v>1073</v>
      </c>
      <c r="E90" s="193">
        <v>135</v>
      </c>
      <c r="F90" s="193" t="s">
        <v>1737</v>
      </c>
      <c r="G90" s="193" t="s">
        <v>1731</v>
      </c>
      <c r="H90" s="193" t="s">
        <v>109</v>
      </c>
      <c r="I90" s="193" t="s">
        <v>109</v>
      </c>
      <c r="J90" s="193" t="s">
        <v>135</v>
      </c>
      <c r="K90" s="193" t="s">
        <v>31</v>
      </c>
      <c r="L90" s="193" t="s">
        <v>1616</v>
      </c>
      <c r="M90" s="193" t="s">
        <v>1617</v>
      </c>
      <c r="N90" s="193" t="s">
        <v>1618</v>
      </c>
      <c r="O90" s="193"/>
      <c r="P90" s="193" t="s">
        <v>703</v>
      </c>
      <c r="Q90" s="193" t="s">
        <v>1616</v>
      </c>
      <c r="R90" s="193"/>
      <c r="S90" s="193"/>
      <c r="T90" s="193"/>
      <c r="U90" s="193"/>
      <c r="V90" s="193"/>
      <c r="W90" s="193" t="s">
        <v>166</v>
      </c>
      <c r="X90" s="193">
        <v>1</v>
      </c>
      <c r="Y90" s="193" t="s">
        <v>63</v>
      </c>
      <c r="Z90" s="193" t="s">
        <v>775</v>
      </c>
      <c r="AA90" s="263">
        <v>44648</v>
      </c>
      <c r="AB90" s="193" t="s">
        <v>306</v>
      </c>
      <c r="AC90" s="193">
        <v>15006231</v>
      </c>
    </row>
    <row r="91" spans="1:29" x14ac:dyDescent="0.2">
      <c r="A91" s="193" t="s">
        <v>2344</v>
      </c>
      <c r="B91" s="193" t="s">
        <v>1619</v>
      </c>
      <c r="C91" s="193" t="s">
        <v>82</v>
      </c>
      <c r="D91" s="193" t="s">
        <v>1073</v>
      </c>
      <c r="E91" s="193">
        <v>135</v>
      </c>
      <c r="F91" s="193" t="s">
        <v>1731</v>
      </c>
      <c r="G91" s="193" t="s">
        <v>1736</v>
      </c>
      <c r="H91" s="193" t="s">
        <v>109</v>
      </c>
      <c r="I91" s="193" t="s">
        <v>57</v>
      </c>
      <c r="J91" s="193" t="s">
        <v>135</v>
      </c>
      <c r="K91" s="193" t="s">
        <v>38</v>
      </c>
      <c r="L91" s="193" t="s">
        <v>1505</v>
      </c>
      <c r="M91" s="193" t="s">
        <v>1621</v>
      </c>
      <c r="N91" s="193" t="s">
        <v>1622</v>
      </c>
      <c r="O91" s="193"/>
      <c r="P91" s="193" t="s">
        <v>703</v>
      </c>
      <c r="Q91" s="193" t="s">
        <v>1505</v>
      </c>
      <c r="R91" s="193"/>
      <c r="S91" s="193"/>
      <c r="T91" s="193"/>
      <c r="U91" s="193"/>
      <c r="V91" s="193"/>
      <c r="W91" s="193" t="s">
        <v>166</v>
      </c>
      <c r="X91" s="193">
        <v>1</v>
      </c>
      <c r="Y91" s="193" t="s">
        <v>63</v>
      </c>
      <c r="Z91" s="193" t="s">
        <v>775</v>
      </c>
      <c r="AA91" s="263">
        <v>44648</v>
      </c>
      <c r="AB91" s="193" t="s">
        <v>306</v>
      </c>
      <c r="AC91" s="193">
        <v>15006231</v>
      </c>
    </row>
    <row r="92" spans="1:29" x14ac:dyDescent="0.2">
      <c r="A92" s="193" t="s">
        <v>2345</v>
      </c>
      <c r="B92" s="196" t="s">
        <v>1623</v>
      </c>
      <c r="C92" s="193" t="s">
        <v>82</v>
      </c>
      <c r="D92" s="193" t="s">
        <v>1073</v>
      </c>
      <c r="E92" s="193">
        <v>135</v>
      </c>
      <c r="F92" s="193" t="s">
        <v>1732</v>
      </c>
      <c r="G92" s="193" t="s">
        <v>1735</v>
      </c>
      <c r="H92" s="193" t="s">
        <v>1711</v>
      </c>
      <c r="I92" s="193" t="s">
        <v>57</v>
      </c>
      <c r="J92" s="193" t="s">
        <v>135</v>
      </c>
      <c r="K92" s="193" t="s">
        <v>38</v>
      </c>
      <c r="L92" s="193" t="s">
        <v>129</v>
      </c>
      <c r="M92" s="193" t="s">
        <v>1626</v>
      </c>
      <c r="N92" s="193" t="s">
        <v>1627</v>
      </c>
      <c r="O92" s="193"/>
      <c r="P92" s="193" t="s">
        <v>703</v>
      </c>
      <c r="Q92" s="193" t="s">
        <v>129</v>
      </c>
      <c r="R92" s="193"/>
      <c r="S92" s="193"/>
      <c r="T92" s="193"/>
      <c r="U92" s="193"/>
      <c r="V92" s="193"/>
      <c r="W92" s="193" t="s">
        <v>166</v>
      </c>
      <c r="X92" s="193">
        <v>1</v>
      </c>
      <c r="Y92" s="193" t="s">
        <v>63</v>
      </c>
      <c r="Z92" s="193" t="s">
        <v>775</v>
      </c>
      <c r="AA92" s="263">
        <v>44648</v>
      </c>
      <c r="AB92" s="193" t="s">
        <v>306</v>
      </c>
      <c r="AC92" s="193">
        <v>15005268</v>
      </c>
    </row>
    <row r="93" spans="1:29" x14ac:dyDescent="0.2">
      <c r="A93" s="193" t="s">
        <v>2346</v>
      </c>
      <c r="B93" s="193" t="s">
        <v>81</v>
      </c>
      <c r="C93" s="193" t="s">
        <v>82</v>
      </c>
      <c r="D93" s="193" t="s">
        <v>55</v>
      </c>
      <c r="E93" s="193">
        <v>135</v>
      </c>
      <c r="F93" s="193" t="s">
        <v>83</v>
      </c>
      <c r="G93" s="193" t="s">
        <v>83</v>
      </c>
      <c r="H93" s="193" t="s">
        <v>84</v>
      </c>
      <c r="I93" s="193" t="s">
        <v>84</v>
      </c>
      <c r="J93" s="193" t="s">
        <v>28</v>
      </c>
      <c r="K93" s="193" t="s">
        <v>87</v>
      </c>
      <c r="L93" s="193" t="s">
        <v>85</v>
      </c>
      <c r="M93" s="193" t="s">
        <v>86</v>
      </c>
      <c r="N93" s="193" t="s">
        <v>26</v>
      </c>
      <c r="O93" s="193" t="s">
        <v>30</v>
      </c>
      <c r="P93" s="193" t="s">
        <v>32</v>
      </c>
      <c r="Q93" s="193"/>
      <c r="R93" s="193"/>
      <c r="S93" s="193"/>
      <c r="T93" s="193" t="s">
        <v>26</v>
      </c>
      <c r="U93" s="193" t="s">
        <v>26</v>
      </c>
      <c r="V93" s="193" t="s">
        <v>26</v>
      </c>
      <c r="W93" s="193" t="s">
        <v>88</v>
      </c>
      <c r="X93" s="193">
        <v>1</v>
      </c>
      <c r="Y93" s="193" t="s">
        <v>63</v>
      </c>
      <c r="Z93" s="193" t="s">
        <v>26</v>
      </c>
      <c r="AA93" s="193" t="s">
        <v>89</v>
      </c>
      <c r="AB93" s="193" t="s">
        <v>36</v>
      </c>
      <c r="AC93" s="193"/>
    </row>
    <row r="94" spans="1:29" x14ac:dyDescent="0.2">
      <c r="A94" s="193" t="s">
        <v>2347</v>
      </c>
      <c r="B94" s="193" t="s">
        <v>524</v>
      </c>
      <c r="C94" s="193" t="s">
        <v>82</v>
      </c>
      <c r="D94" s="193" t="s">
        <v>100</v>
      </c>
      <c r="E94" s="193" t="s">
        <v>503</v>
      </c>
      <c r="F94" s="193" t="s">
        <v>1659</v>
      </c>
      <c r="G94" s="193" t="s">
        <v>1702</v>
      </c>
      <c r="H94" s="193" t="s">
        <v>84</v>
      </c>
      <c r="I94" s="193" t="s">
        <v>1662</v>
      </c>
      <c r="J94" s="193" t="s">
        <v>489</v>
      </c>
      <c r="K94" s="193" t="s">
        <v>38</v>
      </c>
      <c r="L94" s="193" t="s">
        <v>526</v>
      </c>
      <c r="M94" s="193" t="s">
        <v>527</v>
      </c>
      <c r="N94" s="193" t="s">
        <v>112</v>
      </c>
      <c r="O94" s="193" t="s">
        <v>702</v>
      </c>
      <c r="P94" s="193" t="s">
        <v>39</v>
      </c>
      <c r="Q94" s="193" t="s">
        <v>126</v>
      </c>
      <c r="R94" s="193"/>
      <c r="S94" s="193"/>
      <c r="T94" s="193" t="s">
        <v>26</v>
      </c>
      <c r="U94" s="193" t="s">
        <v>26</v>
      </c>
      <c r="V94" s="193" t="s">
        <v>26</v>
      </c>
      <c r="W94" s="193" t="s">
        <v>528</v>
      </c>
      <c r="X94" s="193" t="s">
        <v>529</v>
      </c>
      <c r="Y94" s="193" t="s">
        <v>510</v>
      </c>
      <c r="Z94" s="193" t="s">
        <v>26</v>
      </c>
      <c r="AA94" s="193" t="s">
        <v>530</v>
      </c>
      <c r="AB94" s="193" t="s">
        <v>306</v>
      </c>
      <c r="AC94" s="193" t="s">
        <v>512</v>
      </c>
    </row>
    <row r="95" spans="1:29" x14ac:dyDescent="0.2">
      <c r="A95" s="193" t="s">
        <v>2348</v>
      </c>
      <c r="B95" s="193" t="s">
        <v>1630</v>
      </c>
      <c r="C95" s="193" t="s">
        <v>82</v>
      </c>
      <c r="D95" s="193" t="s">
        <v>1073</v>
      </c>
      <c r="E95" s="193">
        <v>135</v>
      </c>
      <c r="F95" s="193" t="s">
        <v>1690</v>
      </c>
      <c r="G95" s="193" t="s">
        <v>1734</v>
      </c>
      <c r="H95" s="193" t="s">
        <v>57</v>
      </c>
      <c r="I95" s="193" t="s">
        <v>77</v>
      </c>
      <c r="J95" s="193" t="s">
        <v>1582</v>
      </c>
      <c r="K95" s="193" t="s">
        <v>31</v>
      </c>
      <c r="L95" s="193" t="s">
        <v>1631</v>
      </c>
      <c r="M95" s="193" t="s">
        <v>1632</v>
      </c>
      <c r="N95" s="193" t="s">
        <v>1029</v>
      </c>
      <c r="O95" s="193" t="s">
        <v>30</v>
      </c>
      <c r="P95" s="193" t="s">
        <v>32</v>
      </c>
      <c r="Q95" s="193" t="s">
        <v>1583</v>
      </c>
      <c r="R95" s="193"/>
      <c r="S95" s="193"/>
      <c r="T95" s="193"/>
      <c r="U95" s="193"/>
      <c r="V95" s="193"/>
      <c r="W95" s="193" t="s">
        <v>451</v>
      </c>
      <c r="X95" s="193">
        <v>1</v>
      </c>
      <c r="Y95" s="193" t="s">
        <v>63</v>
      </c>
      <c r="Z95" s="193" t="s">
        <v>775</v>
      </c>
      <c r="AA95" s="263">
        <v>44631</v>
      </c>
      <c r="AB95" s="193" t="s">
        <v>306</v>
      </c>
      <c r="AC95" s="193"/>
    </row>
    <row r="96" spans="1:29" ht="25.5" x14ac:dyDescent="0.2">
      <c r="A96" s="193" t="s">
        <v>2349</v>
      </c>
      <c r="B96" s="196" t="s">
        <v>1633</v>
      </c>
      <c r="C96" s="193" t="s">
        <v>82</v>
      </c>
      <c r="D96" s="193" t="s">
        <v>1073</v>
      </c>
      <c r="E96" s="274" t="s">
        <v>1584</v>
      </c>
      <c r="F96" s="193" t="s">
        <v>1690</v>
      </c>
      <c r="G96" s="193" t="s">
        <v>1689</v>
      </c>
      <c r="H96" s="193" t="s">
        <v>57</v>
      </c>
      <c r="I96" s="193" t="s">
        <v>1662</v>
      </c>
      <c r="J96" s="193" t="s">
        <v>1582</v>
      </c>
      <c r="K96" s="193" t="s">
        <v>1589</v>
      </c>
      <c r="L96" s="193" t="s">
        <v>1773</v>
      </c>
      <c r="M96" s="193" t="s">
        <v>1774</v>
      </c>
      <c r="N96" s="193" t="s">
        <v>1775</v>
      </c>
      <c r="O96" s="193" t="s">
        <v>1142</v>
      </c>
      <c r="P96" s="193" t="s">
        <v>39</v>
      </c>
      <c r="Q96" s="193" t="s">
        <v>1590</v>
      </c>
      <c r="R96" s="193"/>
      <c r="S96" s="193"/>
      <c r="T96" s="193"/>
      <c r="U96" s="193"/>
      <c r="V96" s="193"/>
      <c r="W96" s="193" t="s">
        <v>451</v>
      </c>
      <c r="X96" s="193">
        <v>1</v>
      </c>
      <c r="Y96" s="193" t="s">
        <v>1171</v>
      </c>
      <c r="Z96" s="193" t="s">
        <v>775</v>
      </c>
      <c r="AA96" s="263">
        <v>44641</v>
      </c>
      <c r="AB96" s="193" t="s">
        <v>306</v>
      </c>
      <c r="AC96" s="193" t="s">
        <v>1592</v>
      </c>
    </row>
    <row r="97" spans="1:29" x14ac:dyDescent="0.2">
      <c r="A97" s="193" t="s">
        <v>2350</v>
      </c>
      <c r="B97" s="196" t="s">
        <v>1634</v>
      </c>
      <c r="C97" s="193" t="s">
        <v>82</v>
      </c>
      <c r="D97" s="193" t="s">
        <v>1073</v>
      </c>
      <c r="E97" s="193">
        <v>135</v>
      </c>
      <c r="F97" s="193" t="s">
        <v>1661</v>
      </c>
      <c r="G97" s="193" t="s">
        <v>1659</v>
      </c>
      <c r="H97" s="193" t="s">
        <v>1662</v>
      </c>
      <c r="I97" s="193" t="s">
        <v>84</v>
      </c>
      <c r="J97" s="193" t="s">
        <v>1582</v>
      </c>
      <c r="K97" s="193" t="s">
        <v>31</v>
      </c>
      <c r="L97" s="193" t="s">
        <v>1593</v>
      </c>
      <c r="M97" s="193" t="s">
        <v>1594</v>
      </c>
      <c r="N97" s="193" t="s">
        <v>1595</v>
      </c>
      <c r="O97" s="193" t="s">
        <v>702</v>
      </c>
      <c r="P97" s="193" t="s">
        <v>703</v>
      </c>
      <c r="Q97" s="193" t="s">
        <v>1593</v>
      </c>
      <c r="R97" s="193"/>
      <c r="S97" s="193"/>
      <c r="T97" s="193"/>
      <c r="U97" s="193"/>
      <c r="V97" s="193"/>
      <c r="W97" s="193" t="s">
        <v>451</v>
      </c>
      <c r="X97" s="193">
        <v>1</v>
      </c>
      <c r="Y97" s="193" t="s">
        <v>63</v>
      </c>
      <c r="Z97" s="193" t="s">
        <v>775</v>
      </c>
      <c r="AA97" s="263">
        <v>44641</v>
      </c>
      <c r="AB97" s="193" t="s">
        <v>306</v>
      </c>
      <c r="AC97" s="193" t="s">
        <v>1596</v>
      </c>
    </row>
    <row r="98" spans="1:29" x14ac:dyDescent="0.2">
      <c r="A98" s="193" t="s">
        <v>2351</v>
      </c>
      <c r="B98" s="196" t="s">
        <v>1635</v>
      </c>
      <c r="C98" s="193" t="s">
        <v>82</v>
      </c>
      <c r="D98" s="193" t="s">
        <v>1073</v>
      </c>
      <c r="E98" s="193">
        <v>135</v>
      </c>
      <c r="F98" s="193" t="s">
        <v>1659</v>
      </c>
      <c r="G98" s="193" t="s">
        <v>1659</v>
      </c>
      <c r="H98" s="193" t="s">
        <v>84</v>
      </c>
      <c r="I98" s="193" t="s">
        <v>84</v>
      </c>
      <c r="J98" s="193" t="s">
        <v>28</v>
      </c>
      <c r="K98" s="193" t="s">
        <v>1599</v>
      </c>
      <c r="L98" s="193" t="s">
        <v>1597</v>
      </c>
      <c r="M98" s="193" t="s">
        <v>1598</v>
      </c>
      <c r="N98" s="193" t="s">
        <v>1029</v>
      </c>
      <c r="O98" s="193"/>
      <c r="P98" s="193" t="s">
        <v>703</v>
      </c>
      <c r="Q98" s="193" t="s">
        <v>1600</v>
      </c>
      <c r="R98" s="193"/>
      <c r="S98" s="193"/>
      <c r="T98" s="193"/>
      <c r="U98" s="193"/>
      <c r="V98" s="193"/>
      <c r="W98" s="193" t="s">
        <v>451</v>
      </c>
      <c r="X98" s="193">
        <v>1</v>
      </c>
      <c r="Y98" s="193" t="s">
        <v>63</v>
      </c>
      <c r="Z98" s="193" t="s">
        <v>775</v>
      </c>
      <c r="AA98" s="263">
        <v>44641</v>
      </c>
      <c r="AB98" s="193" t="s">
        <v>306</v>
      </c>
      <c r="AC98" s="193" t="s">
        <v>1596</v>
      </c>
    </row>
    <row r="99" spans="1:29" x14ac:dyDescent="0.2">
      <c r="A99" s="193" t="s">
        <v>2352</v>
      </c>
      <c r="B99" s="193" t="s">
        <v>1637</v>
      </c>
      <c r="C99" s="193" t="s">
        <v>82</v>
      </c>
      <c r="D99" s="193" t="s">
        <v>1073</v>
      </c>
      <c r="E99" s="193">
        <v>138</v>
      </c>
      <c r="F99" s="193" t="s">
        <v>1690</v>
      </c>
      <c r="G99" s="193" t="s">
        <v>1690</v>
      </c>
      <c r="H99" s="193" t="s">
        <v>57</v>
      </c>
      <c r="I99" s="193" t="s">
        <v>57</v>
      </c>
      <c r="J99" s="193" t="s">
        <v>28</v>
      </c>
      <c r="K99" s="193" t="s">
        <v>31</v>
      </c>
      <c r="L99" s="193" t="s">
        <v>1640</v>
      </c>
      <c r="M99" s="193" t="s">
        <v>1642</v>
      </c>
      <c r="N99" s="193" t="s">
        <v>1776</v>
      </c>
      <c r="O99" s="193"/>
      <c r="P99" s="193" t="s">
        <v>32</v>
      </c>
      <c r="Q99" s="193" t="s">
        <v>1645</v>
      </c>
      <c r="R99" s="193"/>
      <c r="S99" s="193"/>
      <c r="T99" s="193"/>
      <c r="U99" s="193"/>
      <c r="V99" s="193">
        <v>180</v>
      </c>
      <c r="W99" s="193" t="s">
        <v>148</v>
      </c>
      <c r="X99" s="193">
        <v>1.2</v>
      </c>
      <c r="Y99" s="193" t="s">
        <v>63</v>
      </c>
      <c r="Z99" s="193" t="s">
        <v>775</v>
      </c>
      <c r="AA99" s="263">
        <v>44748</v>
      </c>
      <c r="AB99" s="193" t="s">
        <v>306</v>
      </c>
      <c r="AC99" s="193" t="s">
        <v>1512</v>
      </c>
    </row>
    <row r="100" spans="1:29" x14ac:dyDescent="0.2">
      <c r="A100" s="193" t="s">
        <v>2353</v>
      </c>
      <c r="B100" s="193" t="s">
        <v>1638</v>
      </c>
      <c r="C100" s="193" t="s">
        <v>82</v>
      </c>
      <c r="D100" s="193" t="s">
        <v>1073</v>
      </c>
      <c r="E100" s="193">
        <v>138</v>
      </c>
      <c r="F100" s="193" t="s">
        <v>1690</v>
      </c>
      <c r="G100" s="193" t="s">
        <v>1687</v>
      </c>
      <c r="H100" s="193" t="s">
        <v>57</v>
      </c>
      <c r="I100" s="193" t="s">
        <v>1654</v>
      </c>
      <c r="J100" s="193" t="s">
        <v>28</v>
      </c>
      <c r="K100" s="193" t="s">
        <v>31</v>
      </c>
      <c r="L100" s="193" t="s">
        <v>767</v>
      </c>
      <c r="M100" s="193" t="s">
        <v>1642</v>
      </c>
      <c r="N100" s="193" t="s">
        <v>1029</v>
      </c>
      <c r="O100" s="193"/>
      <c r="P100" s="193" t="s">
        <v>32</v>
      </c>
      <c r="Q100" s="193" t="s">
        <v>767</v>
      </c>
      <c r="R100" s="193"/>
      <c r="S100" s="193"/>
      <c r="T100" s="193"/>
      <c r="U100" s="193"/>
      <c r="V100" s="193">
        <v>180</v>
      </c>
      <c r="W100" s="193" t="s">
        <v>148</v>
      </c>
      <c r="X100" s="193">
        <v>1.2</v>
      </c>
      <c r="Y100" s="193" t="s">
        <v>63</v>
      </c>
      <c r="Z100" s="193" t="s">
        <v>775</v>
      </c>
      <c r="AA100" s="263">
        <v>44748</v>
      </c>
      <c r="AB100" s="193" t="s">
        <v>306</v>
      </c>
      <c r="AC100" s="193" t="s">
        <v>1512</v>
      </c>
    </row>
    <row r="101" spans="1:29" x14ac:dyDescent="0.2">
      <c r="A101" s="193" t="s">
        <v>1794</v>
      </c>
      <c r="B101" s="196" t="s">
        <v>1639</v>
      </c>
      <c r="C101" s="193" t="s">
        <v>82</v>
      </c>
      <c r="D101" s="193" t="s">
        <v>1073</v>
      </c>
      <c r="E101" s="193">
        <v>138</v>
      </c>
      <c r="F101" s="193" t="s">
        <v>1690</v>
      </c>
      <c r="G101" s="193" t="s">
        <v>1687</v>
      </c>
      <c r="H101" s="193" t="s">
        <v>57</v>
      </c>
      <c r="I101" s="193" t="s">
        <v>1654</v>
      </c>
      <c r="J101" s="193" t="s">
        <v>28</v>
      </c>
      <c r="K101" s="193" t="s">
        <v>31</v>
      </c>
      <c r="L101" s="193" t="s">
        <v>1641</v>
      </c>
      <c r="M101" s="193" t="s">
        <v>1643</v>
      </c>
      <c r="N101" s="193" t="s">
        <v>1029</v>
      </c>
      <c r="O101" s="193"/>
      <c r="P101" s="193" t="s">
        <v>32</v>
      </c>
      <c r="Q101" s="193" t="s">
        <v>1641</v>
      </c>
      <c r="R101" s="193"/>
      <c r="S101" s="193"/>
      <c r="T101" s="193"/>
      <c r="U101" s="193"/>
      <c r="V101" s="193">
        <v>180</v>
      </c>
      <c r="W101" s="193" t="s">
        <v>148</v>
      </c>
      <c r="X101" s="193">
        <v>1.2</v>
      </c>
      <c r="Y101" s="193" t="s">
        <v>63</v>
      </c>
      <c r="Z101" s="193" t="s">
        <v>775</v>
      </c>
      <c r="AA101" s="263">
        <v>44748</v>
      </c>
      <c r="AB101" s="193" t="s">
        <v>306</v>
      </c>
      <c r="AC101" s="193" t="s">
        <v>1512</v>
      </c>
    </row>
    <row r="102" spans="1:29" x14ac:dyDescent="0.2">
      <c r="A102" s="193" t="s">
        <v>2354</v>
      </c>
      <c r="B102" s="196" t="s">
        <v>1779</v>
      </c>
      <c r="C102" s="193" t="s">
        <v>82</v>
      </c>
      <c r="D102" s="193" t="s">
        <v>1073</v>
      </c>
      <c r="E102" s="193">
        <v>141</v>
      </c>
      <c r="F102" s="193" t="s">
        <v>1693</v>
      </c>
      <c r="G102" s="193" t="s">
        <v>1702</v>
      </c>
      <c r="H102" s="193" t="s">
        <v>57</v>
      </c>
      <c r="I102" s="193" t="s">
        <v>1662</v>
      </c>
      <c r="J102" s="193" t="s">
        <v>28</v>
      </c>
      <c r="K102" s="193" t="s">
        <v>31</v>
      </c>
      <c r="L102" s="193" t="s">
        <v>1100</v>
      </c>
      <c r="M102" s="193" t="s">
        <v>1099</v>
      </c>
      <c r="N102" s="193" t="s">
        <v>1029</v>
      </c>
      <c r="O102" s="193"/>
      <c r="P102" s="193" t="s">
        <v>32</v>
      </c>
      <c r="Q102" s="193" t="s">
        <v>1100</v>
      </c>
      <c r="R102" s="193"/>
      <c r="S102" s="193"/>
      <c r="T102" s="193"/>
      <c r="U102" s="193"/>
      <c r="V102" s="193" t="s">
        <v>1780</v>
      </c>
      <c r="W102" s="193" t="s">
        <v>113</v>
      </c>
      <c r="X102" s="193">
        <v>2</v>
      </c>
      <c r="Y102" s="193" t="s">
        <v>34</v>
      </c>
      <c r="Z102" s="193" t="s">
        <v>775</v>
      </c>
      <c r="AA102" s="263">
        <v>44278</v>
      </c>
      <c r="AB102" s="193" t="s">
        <v>306</v>
      </c>
      <c r="AC102" s="193" t="s">
        <v>1781</v>
      </c>
    </row>
    <row r="103" spans="1:29" x14ac:dyDescent="0.2">
      <c r="A103" s="193" t="s">
        <v>2355</v>
      </c>
      <c r="B103" s="217" t="s">
        <v>1789</v>
      </c>
      <c r="C103" s="193" t="s">
        <v>82</v>
      </c>
      <c r="D103" s="199" t="s">
        <v>1792</v>
      </c>
      <c r="E103" s="266">
        <v>135</v>
      </c>
      <c r="F103" s="198" t="s">
        <v>1659</v>
      </c>
      <c r="G103" s="198" t="s">
        <v>1659</v>
      </c>
      <c r="H103" s="268" t="s">
        <v>84</v>
      </c>
      <c r="I103" s="268" t="s">
        <v>84</v>
      </c>
      <c r="J103" s="198" t="s">
        <v>28</v>
      </c>
      <c r="K103" s="199" t="s">
        <v>31</v>
      </c>
      <c r="L103" s="198" t="s">
        <v>1790</v>
      </c>
      <c r="M103" s="268" t="s">
        <v>1791</v>
      </c>
      <c r="N103" s="200" t="s">
        <v>1029</v>
      </c>
      <c r="O103" s="198" t="s">
        <v>1793</v>
      </c>
      <c r="P103" s="198" t="s">
        <v>32</v>
      </c>
      <c r="Q103" s="198" t="s">
        <v>1790</v>
      </c>
      <c r="R103" s="201"/>
      <c r="S103" s="201"/>
      <c r="T103" s="201"/>
      <c r="U103" s="201"/>
      <c r="V103" s="266" t="s">
        <v>1794</v>
      </c>
      <c r="W103" s="266" t="s">
        <v>451</v>
      </c>
      <c r="X103" s="266">
        <v>1</v>
      </c>
      <c r="Y103" s="266" t="s">
        <v>63</v>
      </c>
      <c r="Z103" s="266" t="s">
        <v>775</v>
      </c>
      <c r="AA103" s="263"/>
      <c r="AB103" s="193" t="s">
        <v>306</v>
      </c>
      <c r="AC103" s="201"/>
    </row>
    <row r="104" spans="1:29" x14ac:dyDescent="0.2">
      <c r="A104" s="193" t="s">
        <v>2356</v>
      </c>
      <c r="B104" s="196" t="s">
        <v>1921</v>
      </c>
      <c r="C104" s="193" t="s">
        <v>82</v>
      </c>
      <c r="D104" s="193" t="s">
        <v>1792</v>
      </c>
      <c r="E104" s="193" t="s">
        <v>1777</v>
      </c>
      <c r="F104" s="193" t="s">
        <v>1655</v>
      </c>
      <c r="G104" s="193" t="s">
        <v>1659</v>
      </c>
      <c r="H104" s="193" t="s">
        <v>57</v>
      </c>
      <c r="I104" s="193" t="s">
        <v>84</v>
      </c>
      <c r="J104" s="193" t="s">
        <v>28</v>
      </c>
      <c r="K104" s="193" t="s">
        <v>38</v>
      </c>
      <c r="L104" s="193" t="s">
        <v>142</v>
      </c>
      <c r="M104" s="193" t="s">
        <v>1922</v>
      </c>
      <c r="N104" s="193" t="s">
        <v>254</v>
      </c>
      <c r="O104" s="193" t="s">
        <v>1923</v>
      </c>
      <c r="P104" s="193" t="s">
        <v>32</v>
      </c>
      <c r="Q104" s="193" t="s">
        <v>1790</v>
      </c>
      <c r="R104" s="193"/>
      <c r="S104" s="193"/>
      <c r="T104" s="193"/>
      <c r="U104" s="193"/>
      <c r="V104" s="193" t="s">
        <v>1794</v>
      </c>
      <c r="W104" s="193" t="s">
        <v>113</v>
      </c>
      <c r="X104" s="193" t="s">
        <v>1924</v>
      </c>
      <c r="Y104" s="193" t="s">
        <v>34</v>
      </c>
      <c r="Z104" s="193" t="s">
        <v>775</v>
      </c>
      <c r="AA104" s="263">
        <v>44860</v>
      </c>
      <c r="AB104" s="193" t="s">
        <v>306</v>
      </c>
      <c r="AC104" s="193"/>
    </row>
    <row r="105" spans="1:29" x14ac:dyDescent="0.2">
      <c r="A105" s="193" t="s">
        <v>2357</v>
      </c>
      <c r="B105" s="196" t="s">
        <v>531</v>
      </c>
      <c r="C105" s="193" t="s">
        <v>82</v>
      </c>
      <c r="D105" s="193" t="s">
        <v>100</v>
      </c>
      <c r="E105" s="193">
        <v>135</v>
      </c>
      <c r="F105" s="193" t="s">
        <v>1659</v>
      </c>
      <c r="G105" s="193" t="s">
        <v>1702</v>
      </c>
      <c r="H105" s="193" t="s">
        <v>84</v>
      </c>
      <c r="I105" s="193" t="s">
        <v>1662</v>
      </c>
      <c r="J105" s="193" t="s">
        <v>489</v>
      </c>
      <c r="K105" s="193" t="s">
        <v>38</v>
      </c>
      <c r="L105" s="193" t="s">
        <v>532</v>
      </c>
      <c r="M105" s="193" t="s">
        <v>527</v>
      </c>
      <c r="N105" s="193" t="s">
        <v>533</v>
      </c>
      <c r="O105" s="193" t="s">
        <v>702</v>
      </c>
      <c r="P105" s="193" t="s">
        <v>39</v>
      </c>
      <c r="Q105" s="193" t="s">
        <v>147</v>
      </c>
      <c r="R105" s="193"/>
      <c r="S105" s="193"/>
      <c r="T105" s="193" t="s">
        <v>26</v>
      </c>
      <c r="U105" s="193" t="s">
        <v>26</v>
      </c>
      <c r="V105" s="193" t="s">
        <v>26</v>
      </c>
      <c r="W105" s="193" t="s">
        <v>451</v>
      </c>
      <c r="X105" s="193">
        <v>1</v>
      </c>
      <c r="Y105" s="193" t="s">
        <v>63</v>
      </c>
      <c r="Z105" s="193" t="s">
        <v>26</v>
      </c>
      <c r="AA105" s="193" t="s">
        <v>534</v>
      </c>
      <c r="AB105" s="193" t="s">
        <v>306</v>
      </c>
      <c r="AC105" s="193"/>
    </row>
    <row r="106" spans="1:29" x14ac:dyDescent="0.2">
      <c r="A106" s="193" t="s">
        <v>2358</v>
      </c>
      <c r="B106" s="196" t="s">
        <v>2120</v>
      </c>
      <c r="C106" s="193" t="s">
        <v>82</v>
      </c>
      <c r="D106" s="193" t="s">
        <v>1792</v>
      </c>
      <c r="E106" s="193" t="s">
        <v>1782</v>
      </c>
      <c r="F106" s="193" t="s">
        <v>1655</v>
      </c>
      <c r="G106" s="193" t="s">
        <v>2122</v>
      </c>
      <c r="H106" s="193" t="s">
        <v>57</v>
      </c>
      <c r="I106" s="193" t="s">
        <v>92</v>
      </c>
      <c r="J106" s="193" t="s">
        <v>28</v>
      </c>
      <c r="K106" s="193" t="s">
        <v>38</v>
      </c>
      <c r="L106" s="193" t="s">
        <v>129</v>
      </c>
      <c r="M106" s="193" t="s">
        <v>2123</v>
      </c>
      <c r="N106" s="193" t="s">
        <v>1029</v>
      </c>
      <c r="O106" s="193"/>
      <c r="P106" s="193"/>
      <c r="Q106" s="193"/>
      <c r="R106" s="193"/>
      <c r="S106" s="193"/>
      <c r="T106" s="193"/>
      <c r="U106" s="193"/>
      <c r="V106" s="193"/>
      <c r="W106" s="193" t="s">
        <v>451</v>
      </c>
      <c r="X106" s="194" t="s">
        <v>2154</v>
      </c>
      <c r="Y106" s="193" t="s">
        <v>63</v>
      </c>
      <c r="Z106" s="193"/>
      <c r="AA106" s="263"/>
      <c r="AB106" s="193" t="s">
        <v>306</v>
      </c>
      <c r="AC106" s="193"/>
    </row>
    <row r="107" spans="1:29" x14ac:dyDescent="0.2">
      <c r="A107" s="193" t="s">
        <v>2359</v>
      </c>
      <c r="B107" s="196" t="s">
        <v>2128</v>
      </c>
      <c r="C107" s="193" t="s">
        <v>82</v>
      </c>
      <c r="D107" s="193" t="s">
        <v>1073</v>
      </c>
      <c r="E107" s="193" t="s">
        <v>1782</v>
      </c>
      <c r="F107" s="193" t="s">
        <v>1655</v>
      </c>
      <c r="G107" s="193" t="s">
        <v>1701</v>
      </c>
      <c r="H107" s="193" t="s">
        <v>57</v>
      </c>
      <c r="I107" s="193" t="s">
        <v>1654</v>
      </c>
      <c r="J107" s="193" t="s">
        <v>2130</v>
      </c>
      <c r="K107" s="193" t="s">
        <v>31</v>
      </c>
      <c r="L107" s="193" t="s">
        <v>2131</v>
      </c>
      <c r="M107" s="193" t="s">
        <v>2132</v>
      </c>
      <c r="N107" s="193" t="s">
        <v>1029</v>
      </c>
      <c r="O107" s="193" t="s">
        <v>2133</v>
      </c>
      <c r="P107" s="193"/>
      <c r="Q107" s="193"/>
      <c r="R107" s="193"/>
      <c r="S107" s="193"/>
      <c r="T107" s="193"/>
      <c r="U107" s="193"/>
      <c r="V107" s="193"/>
      <c r="W107" s="193" t="s">
        <v>166</v>
      </c>
      <c r="X107" s="194" t="s">
        <v>2154</v>
      </c>
      <c r="Y107" s="193" t="s">
        <v>63</v>
      </c>
      <c r="Z107" s="193"/>
      <c r="AA107" s="263"/>
      <c r="AB107" s="193" t="s">
        <v>306</v>
      </c>
      <c r="AC107" s="193"/>
    </row>
    <row r="108" spans="1:29" x14ac:dyDescent="0.2">
      <c r="A108" s="193" t="s">
        <v>2360</v>
      </c>
      <c r="B108" s="196" t="s">
        <v>2137</v>
      </c>
      <c r="C108" s="193" t="s">
        <v>82</v>
      </c>
      <c r="D108" s="193" t="s">
        <v>1073</v>
      </c>
      <c r="E108" s="193" t="s">
        <v>1782</v>
      </c>
      <c r="F108" s="193" t="s">
        <v>1655</v>
      </c>
      <c r="G108" s="193" t="s">
        <v>1718</v>
      </c>
      <c r="H108" s="193" t="s">
        <v>57</v>
      </c>
      <c r="I108" s="193" t="s">
        <v>1662</v>
      </c>
      <c r="J108" s="193" t="s">
        <v>2130</v>
      </c>
      <c r="K108" s="193" t="s">
        <v>31</v>
      </c>
      <c r="L108" s="193" t="s">
        <v>2138</v>
      </c>
      <c r="M108" s="193" t="s">
        <v>2140</v>
      </c>
      <c r="N108" s="193"/>
      <c r="O108" s="193" t="s">
        <v>2139</v>
      </c>
      <c r="P108" s="193"/>
      <c r="Q108" s="193"/>
      <c r="R108" s="193"/>
      <c r="S108" s="193"/>
      <c r="T108" s="193"/>
      <c r="U108" s="193"/>
      <c r="V108" s="193"/>
      <c r="W108" s="193" t="s">
        <v>451</v>
      </c>
      <c r="X108" s="194" t="s">
        <v>2154</v>
      </c>
      <c r="Y108" s="193" t="s">
        <v>63</v>
      </c>
      <c r="Z108" s="193"/>
      <c r="AA108" s="263"/>
      <c r="AB108" s="193" t="s">
        <v>306</v>
      </c>
      <c r="AC108" s="193"/>
    </row>
    <row r="109" spans="1:29" x14ac:dyDescent="0.2">
      <c r="A109" s="193" t="s">
        <v>2361</v>
      </c>
      <c r="B109" s="196" t="s">
        <v>2165</v>
      </c>
      <c r="C109" s="193" t="s">
        <v>82</v>
      </c>
      <c r="D109" s="193" t="s">
        <v>1073</v>
      </c>
      <c r="E109" s="193" t="s">
        <v>1777</v>
      </c>
      <c r="F109" s="193" t="s">
        <v>1655</v>
      </c>
      <c r="G109" s="193" t="s">
        <v>1702</v>
      </c>
      <c r="H109" s="193" t="s">
        <v>57</v>
      </c>
      <c r="I109" s="193" t="s">
        <v>1662</v>
      </c>
      <c r="J109" s="193" t="s">
        <v>46</v>
      </c>
      <c r="K109" s="193" t="s">
        <v>38</v>
      </c>
      <c r="L109" s="193" t="s">
        <v>151</v>
      </c>
      <c r="M109" s="193" t="s">
        <v>2167</v>
      </c>
      <c r="N109" s="193" t="s">
        <v>351</v>
      </c>
      <c r="O109" s="193" t="s">
        <v>1044</v>
      </c>
      <c r="P109" s="193"/>
      <c r="Q109" s="193"/>
      <c r="R109" s="193"/>
      <c r="S109" s="193"/>
      <c r="T109" s="193"/>
      <c r="U109" s="193"/>
      <c r="V109" s="193"/>
      <c r="W109" s="193" t="s">
        <v>2168</v>
      </c>
      <c r="X109" s="193" t="s">
        <v>225</v>
      </c>
      <c r="Y109" s="193" t="s">
        <v>34</v>
      </c>
      <c r="Z109" s="193" t="s">
        <v>775</v>
      </c>
      <c r="AA109" s="193" t="s">
        <v>2169</v>
      </c>
      <c r="AB109" s="193" t="s">
        <v>306</v>
      </c>
      <c r="AC109" s="193" t="s">
        <v>2170</v>
      </c>
    </row>
    <row r="110" spans="1:29" x14ac:dyDescent="0.2">
      <c r="A110" s="193" t="s">
        <v>2362</v>
      </c>
      <c r="B110" s="196" t="s">
        <v>2177</v>
      </c>
      <c r="C110" s="193" t="s">
        <v>82</v>
      </c>
      <c r="D110" s="193" t="s">
        <v>133</v>
      </c>
      <c r="E110" s="193" t="s">
        <v>428</v>
      </c>
      <c r="F110" s="193" t="s">
        <v>2171</v>
      </c>
      <c r="G110" s="193" t="s">
        <v>1716</v>
      </c>
      <c r="H110" s="193" t="s">
        <v>84</v>
      </c>
      <c r="I110" s="193" t="s">
        <v>1654</v>
      </c>
      <c r="J110" s="193" t="s">
        <v>135</v>
      </c>
      <c r="K110" s="193" t="s">
        <v>31</v>
      </c>
      <c r="L110" s="193" t="s">
        <v>2172</v>
      </c>
      <c r="M110" s="193" t="s">
        <v>2175</v>
      </c>
      <c r="N110" s="193" t="s">
        <v>2173</v>
      </c>
      <c r="O110" s="193" t="s">
        <v>2174</v>
      </c>
      <c r="P110" s="193" t="s">
        <v>148</v>
      </c>
      <c r="Q110" s="193">
        <v>1.2</v>
      </c>
      <c r="R110" s="193" t="s">
        <v>63</v>
      </c>
      <c r="S110" s="193" t="s">
        <v>775</v>
      </c>
      <c r="T110" s="193">
        <v>41326</v>
      </c>
      <c r="U110" s="193" t="s">
        <v>776</v>
      </c>
      <c r="V110" s="193">
        <v>1018602</v>
      </c>
      <c r="W110" s="194" t="s">
        <v>2155</v>
      </c>
      <c r="X110" s="272" t="s">
        <v>2152</v>
      </c>
      <c r="Y110" s="193" t="s">
        <v>63</v>
      </c>
      <c r="Z110" s="193" t="s">
        <v>775</v>
      </c>
      <c r="AA110" s="193" t="s">
        <v>2176</v>
      </c>
      <c r="AB110" s="193" t="s">
        <v>306</v>
      </c>
      <c r="AC110" s="193"/>
    </row>
    <row r="111" spans="1:29" x14ac:dyDescent="0.2">
      <c r="A111" s="193" t="s">
        <v>2363</v>
      </c>
      <c r="B111" s="197" t="s">
        <v>2223</v>
      </c>
      <c r="C111" s="193" t="s">
        <v>82</v>
      </c>
      <c r="D111" s="193" t="s">
        <v>133</v>
      </c>
      <c r="E111" s="193" t="s">
        <v>1782</v>
      </c>
      <c r="F111" s="275" t="s">
        <v>1659</v>
      </c>
      <c r="G111" s="275" t="s">
        <v>1659</v>
      </c>
      <c r="H111" s="276" t="s">
        <v>84</v>
      </c>
      <c r="I111" s="276" t="s">
        <v>84</v>
      </c>
      <c r="J111" s="275" t="s">
        <v>28</v>
      </c>
      <c r="K111" s="194" t="s">
        <v>31</v>
      </c>
      <c r="L111" s="193" t="s">
        <v>2138</v>
      </c>
      <c r="M111" s="193" t="s">
        <v>2227</v>
      </c>
      <c r="N111" s="193" t="s">
        <v>1029</v>
      </c>
      <c r="O111" s="275" t="s">
        <v>1793</v>
      </c>
      <c r="P111" s="193"/>
      <c r="Q111" s="193"/>
      <c r="R111" s="193"/>
      <c r="S111" s="193"/>
      <c r="T111" s="193"/>
      <c r="U111" s="193"/>
      <c r="V111" s="193"/>
      <c r="W111" s="193" t="s">
        <v>451</v>
      </c>
      <c r="X111" s="276" t="s">
        <v>1017</v>
      </c>
      <c r="Y111" s="193" t="s">
        <v>63</v>
      </c>
      <c r="Z111" s="193" t="s">
        <v>775</v>
      </c>
      <c r="AA111" s="193" t="s">
        <v>2228</v>
      </c>
      <c r="AB111" s="193" t="s">
        <v>306</v>
      </c>
      <c r="AC111" s="193"/>
    </row>
    <row r="112" spans="1:29" x14ac:dyDescent="0.2">
      <c r="A112" s="193" t="s">
        <v>1842</v>
      </c>
      <c r="B112" s="197" t="s">
        <v>2229</v>
      </c>
      <c r="C112" s="193" t="s">
        <v>82</v>
      </c>
      <c r="D112" s="193" t="s">
        <v>133</v>
      </c>
      <c r="E112" s="193" t="s">
        <v>2232</v>
      </c>
      <c r="F112" s="193" t="s">
        <v>1668</v>
      </c>
      <c r="G112" s="193" t="s">
        <v>2233</v>
      </c>
      <c r="H112" s="193" t="s">
        <v>57</v>
      </c>
      <c r="I112" s="193" t="s">
        <v>1654</v>
      </c>
      <c r="J112" s="193" t="s">
        <v>28</v>
      </c>
      <c r="K112" s="193" t="s">
        <v>38</v>
      </c>
      <c r="L112" s="193" t="s">
        <v>129</v>
      </c>
      <c r="M112" s="194" t="s">
        <v>2235</v>
      </c>
      <c r="N112" s="194" t="s">
        <v>26</v>
      </c>
      <c r="O112" s="275" t="s">
        <v>1793</v>
      </c>
      <c r="P112" s="193"/>
      <c r="Q112" s="193"/>
      <c r="R112" s="193"/>
      <c r="S112" s="193"/>
      <c r="T112" s="193"/>
      <c r="U112" s="193"/>
      <c r="V112" s="193"/>
      <c r="W112" s="193" t="s">
        <v>148</v>
      </c>
      <c r="X112" s="194" t="s">
        <v>2152</v>
      </c>
      <c r="Y112" s="193" t="s">
        <v>63</v>
      </c>
      <c r="Z112" s="193" t="s">
        <v>775</v>
      </c>
      <c r="AA112" s="194" t="s">
        <v>2239</v>
      </c>
      <c r="AB112" s="193" t="s">
        <v>306</v>
      </c>
      <c r="AC112" s="193"/>
    </row>
    <row r="113" spans="1:29" x14ac:dyDescent="0.2">
      <c r="A113" s="193" t="s">
        <v>2364</v>
      </c>
      <c r="B113" s="197" t="s">
        <v>2230</v>
      </c>
      <c r="C113" s="193" t="s">
        <v>82</v>
      </c>
      <c r="D113" s="193" t="s">
        <v>133</v>
      </c>
      <c r="E113" s="193" t="s">
        <v>2232</v>
      </c>
      <c r="F113" s="193" t="s">
        <v>1668</v>
      </c>
      <c r="G113" s="193" t="s">
        <v>2233</v>
      </c>
      <c r="H113" s="193" t="s">
        <v>57</v>
      </c>
      <c r="I113" s="193" t="s">
        <v>1654</v>
      </c>
      <c r="J113" s="193" t="s">
        <v>28</v>
      </c>
      <c r="K113" s="193" t="s">
        <v>31</v>
      </c>
      <c r="L113" s="193" t="s">
        <v>1162</v>
      </c>
      <c r="M113" s="194" t="s">
        <v>2236</v>
      </c>
      <c r="N113" s="194" t="s">
        <v>26</v>
      </c>
      <c r="O113" s="275" t="s">
        <v>1793</v>
      </c>
      <c r="P113" s="193"/>
      <c r="Q113" s="193"/>
      <c r="R113" s="193"/>
      <c r="S113" s="193"/>
      <c r="T113" s="193"/>
      <c r="U113" s="193"/>
      <c r="V113" s="193"/>
      <c r="W113" s="193" t="s">
        <v>148</v>
      </c>
      <c r="X113" s="194" t="s">
        <v>2152</v>
      </c>
      <c r="Y113" s="193" t="s">
        <v>63</v>
      </c>
      <c r="Z113" s="193" t="s">
        <v>775</v>
      </c>
      <c r="AA113" s="194" t="s">
        <v>2239</v>
      </c>
      <c r="AB113" s="193" t="s">
        <v>306</v>
      </c>
      <c r="AC113" s="193"/>
    </row>
    <row r="114" spans="1:29" x14ac:dyDescent="0.2">
      <c r="A114" s="193" t="s">
        <v>2365</v>
      </c>
      <c r="B114" s="197" t="s">
        <v>2231</v>
      </c>
      <c r="C114" s="193" t="s">
        <v>82</v>
      </c>
      <c r="D114" s="193" t="s">
        <v>133</v>
      </c>
      <c r="E114" s="193" t="s">
        <v>1842</v>
      </c>
      <c r="F114" s="193" t="s">
        <v>2233</v>
      </c>
      <c r="G114" s="193" t="s">
        <v>2234</v>
      </c>
      <c r="H114" s="193" t="s">
        <v>1654</v>
      </c>
      <c r="I114" s="193" t="s">
        <v>122</v>
      </c>
      <c r="J114" s="193" t="s">
        <v>46</v>
      </c>
      <c r="K114" s="193" t="s">
        <v>38</v>
      </c>
      <c r="L114" s="193" t="s">
        <v>151</v>
      </c>
      <c r="M114" s="194" t="s">
        <v>2237</v>
      </c>
      <c r="N114" s="193" t="s">
        <v>49</v>
      </c>
      <c r="O114" s="193" t="s">
        <v>702</v>
      </c>
      <c r="P114" s="193" t="s">
        <v>39</v>
      </c>
      <c r="Q114" s="193" t="s">
        <v>151</v>
      </c>
      <c r="R114" s="193"/>
      <c r="S114" s="193"/>
      <c r="T114" s="193" t="s">
        <v>26</v>
      </c>
      <c r="U114" s="193" t="s">
        <v>26</v>
      </c>
      <c r="V114" s="193" t="s">
        <v>26</v>
      </c>
      <c r="W114" s="193" t="s">
        <v>190</v>
      </c>
      <c r="X114" s="194" t="s">
        <v>2238</v>
      </c>
      <c r="Y114" s="193" t="s">
        <v>26</v>
      </c>
      <c r="Z114" s="193" t="s">
        <v>26</v>
      </c>
      <c r="AA114" s="193"/>
      <c r="AB114" s="193" t="s">
        <v>306</v>
      </c>
      <c r="AC114" s="193"/>
    </row>
    <row r="115" spans="1:29" x14ac:dyDescent="0.2">
      <c r="A115" s="193" t="s">
        <v>2366</v>
      </c>
      <c r="B115" s="197" t="s">
        <v>2224</v>
      </c>
      <c r="C115" s="193" t="s">
        <v>82</v>
      </c>
      <c r="D115" s="193" t="s">
        <v>133</v>
      </c>
      <c r="E115" s="193" t="s">
        <v>1777</v>
      </c>
      <c r="F115" s="194" t="s">
        <v>1663</v>
      </c>
      <c r="G115" s="194" t="s">
        <v>2248</v>
      </c>
      <c r="H115" s="193" t="s">
        <v>57</v>
      </c>
      <c r="I115" s="193" t="s">
        <v>122</v>
      </c>
      <c r="J115" s="193" t="s">
        <v>135</v>
      </c>
      <c r="K115" s="193" t="s">
        <v>31</v>
      </c>
      <c r="L115" s="193" t="s">
        <v>2225</v>
      </c>
      <c r="M115" s="193" t="s">
        <v>136</v>
      </c>
      <c r="N115" s="193" t="s">
        <v>590</v>
      </c>
      <c r="O115" s="193" t="s">
        <v>676</v>
      </c>
      <c r="P115" s="193"/>
      <c r="Q115" s="193"/>
      <c r="R115" s="193"/>
      <c r="S115" s="193"/>
      <c r="T115" s="193"/>
      <c r="U115" s="193"/>
      <c r="V115" s="193"/>
      <c r="W115" s="193" t="s">
        <v>196</v>
      </c>
      <c r="X115" s="193" t="s">
        <v>225</v>
      </c>
      <c r="Y115" s="276" t="s">
        <v>34</v>
      </c>
      <c r="Z115" s="193"/>
      <c r="AA115" s="193" t="s">
        <v>2226</v>
      </c>
      <c r="AB115" s="193" t="s">
        <v>306</v>
      </c>
      <c r="AC115" s="193"/>
    </row>
    <row r="116" spans="1:29" x14ac:dyDescent="0.2">
      <c r="A116" s="193" t="s">
        <v>2367</v>
      </c>
      <c r="B116" s="197" t="s">
        <v>2249</v>
      </c>
      <c r="C116" s="193" t="s">
        <v>82</v>
      </c>
      <c r="D116" s="193" t="s">
        <v>133</v>
      </c>
      <c r="E116" s="193" t="s">
        <v>1777</v>
      </c>
      <c r="F116" s="194" t="s">
        <v>1663</v>
      </c>
      <c r="G116" s="194" t="s">
        <v>1663</v>
      </c>
      <c r="H116" s="193" t="s">
        <v>57</v>
      </c>
      <c r="I116" s="193" t="s">
        <v>57</v>
      </c>
      <c r="J116" s="193" t="s">
        <v>135</v>
      </c>
      <c r="K116" s="193" t="s">
        <v>31</v>
      </c>
      <c r="L116" s="194" t="s">
        <v>2250</v>
      </c>
      <c r="M116" s="194" t="s">
        <v>2251</v>
      </c>
      <c r="N116" s="194" t="s">
        <v>2252</v>
      </c>
      <c r="O116" s="194" t="s">
        <v>2253</v>
      </c>
      <c r="P116" s="193"/>
      <c r="Q116" s="193"/>
      <c r="R116" s="193"/>
      <c r="S116" s="193"/>
      <c r="T116" s="193"/>
      <c r="U116" s="193"/>
      <c r="V116" s="193"/>
      <c r="W116" s="193" t="s">
        <v>113</v>
      </c>
      <c r="X116" s="193" t="s">
        <v>1924</v>
      </c>
      <c r="Y116" s="193" t="s">
        <v>34</v>
      </c>
      <c r="Z116" s="193" t="s">
        <v>775</v>
      </c>
      <c r="AA116" s="194" t="s">
        <v>2226</v>
      </c>
      <c r="AB116" s="193" t="s">
        <v>306</v>
      </c>
      <c r="AC116" s="193"/>
    </row>
    <row r="117" spans="1:29" x14ac:dyDescent="0.2">
      <c r="A117" s="193" t="s">
        <v>2368</v>
      </c>
      <c r="B117" s="193" t="s">
        <v>2240</v>
      </c>
      <c r="C117" s="193" t="s">
        <v>82</v>
      </c>
      <c r="D117" s="193" t="s">
        <v>133</v>
      </c>
      <c r="E117" s="193" t="s">
        <v>1782</v>
      </c>
      <c r="F117" s="193" t="s">
        <v>1659</v>
      </c>
      <c r="G117" s="193" t="s">
        <v>1686</v>
      </c>
      <c r="H117" s="193" t="s">
        <v>84</v>
      </c>
      <c r="I117" s="193" t="s">
        <v>1654</v>
      </c>
      <c r="J117" s="193" t="s">
        <v>28</v>
      </c>
      <c r="K117" s="193" t="s">
        <v>31</v>
      </c>
      <c r="L117" s="193" t="s">
        <v>2241</v>
      </c>
      <c r="M117" s="193" t="s">
        <v>2242</v>
      </c>
      <c r="N117" s="193" t="s">
        <v>800</v>
      </c>
      <c r="O117" s="193" t="s">
        <v>2243</v>
      </c>
      <c r="P117" s="193"/>
      <c r="Q117" s="193"/>
      <c r="R117" s="193"/>
      <c r="S117" s="193"/>
      <c r="T117" s="193"/>
      <c r="U117" s="193"/>
      <c r="V117" s="193"/>
      <c r="W117" s="193" t="s">
        <v>451</v>
      </c>
      <c r="X117" s="272" t="s">
        <v>2154</v>
      </c>
      <c r="Y117" s="193" t="s">
        <v>63</v>
      </c>
      <c r="Z117" s="193"/>
      <c r="AA117" s="193" t="s">
        <v>2226</v>
      </c>
      <c r="AB117" s="193" t="s">
        <v>306</v>
      </c>
      <c r="AC117" s="193"/>
    </row>
    <row r="118" spans="1:29" x14ac:dyDescent="0.2">
      <c r="A118" s="193" t="s">
        <v>2369</v>
      </c>
      <c r="B118" s="193" t="s">
        <v>2244</v>
      </c>
      <c r="C118" s="193" t="s">
        <v>82</v>
      </c>
      <c r="D118" s="193" t="s">
        <v>133</v>
      </c>
      <c r="E118" s="193" t="s">
        <v>1782</v>
      </c>
      <c r="F118" s="193" t="s">
        <v>1668</v>
      </c>
      <c r="G118" s="193" t="s">
        <v>1702</v>
      </c>
      <c r="H118" s="193" t="s">
        <v>57</v>
      </c>
      <c r="I118" s="193" t="s">
        <v>1662</v>
      </c>
      <c r="J118" s="193" t="s">
        <v>28</v>
      </c>
      <c r="K118" s="193" t="s">
        <v>31</v>
      </c>
      <c r="L118" s="193" t="s">
        <v>1628</v>
      </c>
      <c r="M118" s="193" t="s">
        <v>2245</v>
      </c>
      <c r="N118" s="193" t="s">
        <v>2246</v>
      </c>
      <c r="O118" s="193" t="s">
        <v>2247</v>
      </c>
      <c r="P118" s="193"/>
      <c r="Q118" s="193"/>
      <c r="R118" s="193"/>
      <c r="S118" s="193"/>
      <c r="T118" s="193"/>
      <c r="U118" s="193"/>
      <c r="V118" s="193"/>
      <c r="W118" s="193" t="s">
        <v>451</v>
      </c>
      <c r="X118" s="272" t="s">
        <v>2154</v>
      </c>
      <c r="Y118" s="193" t="s">
        <v>63</v>
      </c>
      <c r="Z118" s="193"/>
      <c r="AA118" s="193" t="s">
        <v>2226</v>
      </c>
      <c r="AB118" s="193" t="s">
        <v>306</v>
      </c>
      <c r="AC118" s="193"/>
    </row>
    <row r="119" spans="1:29" x14ac:dyDescent="0.2">
      <c r="A119" s="193" t="s">
        <v>2370</v>
      </c>
      <c r="B119" s="193" t="s">
        <v>535</v>
      </c>
      <c r="C119" s="193" t="s">
        <v>82</v>
      </c>
      <c r="D119" s="193" t="s">
        <v>100</v>
      </c>
      <c r="E119" s="193">
        <v>135</v>
      </c>
      <c r="F119" s="193" t="s">
        <v>1668</v>
      </c>
      <c r="G119" s="193" t="s">
        <v>1668</v>
      </c>
      <c r="H119" s="193" t="s">
        <v>57</v>
      </c>
      <c r="I119" s="193" t="s">
        <v>57</v>
      </c>
      <c r="J119" s="193" t="s">
        <v>28</v>
      </c>
      <c r="K119" s="193" t="s">
        <v>31</v>
      </c>
      <c r="L119" s="193" t="s">
        <v>93</v>
      </c>
      <c r="M119" s="193" t="s">
        <v>94</v>
      </c>
      <c r="N119" s="193" t="s">
        <v>26</v>
      </c>
      <c r="O119" s="193" t="s">
        <v>30</v>
      </c>
      <c r="P119" s="193" t="s">
        <v>32</v>
      </c>
      <c r="Q119" s="193" t="s">
        <v>104</v>
      </c>
      <c r="R119" s="193"/>
      <c r="S119" s="193"/>
      <c r="T119" s="193" t="s">
        <v>26</v>
      </c>
      <c r="U119" s="193" t="s">
        <v>26</v>
      </c>
      <c r="V119" s="193" t="s">
        <v>26</v>
      </c>
      <c r="W119" s="193" t="s">
        <v>166</v>
      </c>
      <c r="X119" s="193">
        <v>1</v>
      </c>
      <c r="Y119" s="193" t="s">
        <v>63</v>
      </c>
      <c r="Z119" s="193" t="s">
        <v>26</v>
      </c>
      <c r="AA119" s="193" t="s">
        <v>537</v>
      </c>
      <c r="AB119" s="193" t="s">
        <v>306</v>
      </c>
      <c r="AC119" s="193"/>
    </row>
    <row r="120" spans="1:29" x14ac:dyDescent="0.2">
      <c r="A120" s="193" t="s">
        <v>2371</v>
      </c>
      <c r="B120" s="196" t="s">
        <v>96</v>
      </c>
      <c r="C120" s="193" t="s">
        <v>82</v>
      </c>
      <c r="D120" s="193" t="s">
        <v>55</v>
      </c>
      <c r="E120" s="193">
        <v>135</v>
      </c>
      <c r="F120" s="193" t="s">
        <v>91</v>
      </c>
      <c r="G120" s="193" t="s">
        <v>91</v>
      </c>
      <c r="H120" s="193" t="s">
        <v>92</v>
      </c>
      <c r="I120" s="193" t="s">
        <v>92</v>
      </c>
      <c r="J120" s="193" t="s">
        <v>28</v>
      </c>
      <c r="K120" s="193" t="s">
        <v>38</v>
      </c>
      <c r="L120" s="193" t="s">
        <v>93</v>
      </c>
      <c r="M120" s="193" t="s">
        <v>94</v>
      </c>
      <c r="N120" s="193" t="s">
        <v>26</v>
      </c>
      <c r="O120" s="193" t="s">
        <v>30</v>
      </c>
      <c r="P120" s="193" t="s">
        <v>39</v>
      </c>
      <c r="Q120" s="193" t="s">
        <v>97</v>
      </c>
      <c r="R120" s="193"/>
      <c r="S120" s="193"/>
      <c r="T120" s="193" t="s">
        <v>26</v>
      </c>
      <c r="U120" s="193" t="s">
        <v>26</v>
      </c>
      <c r="V120" s="193" t="s">
        <v>26</v>
      </c>
      <c r="W120" s="193" t="s">
        <v>95</v>
      </c>
      <c r="X120" s="193">
        <v>1.2</v>
      </c>
      <c r="Y120" s="193" t="s">
        <v>63</v>
      </c>
      <c r="Z120" s="193" t="s">
        <v>26</v>
      </c>
      <c r="AA120" s="193" t="s">
        <v>98</v>
      </c>
      <c r="AB120" s="193" t="s">
        <v>36</v>
      </c>
      <c r="AC120" s="193"/>
    </row>
    <row r="121" spans="1:29" x14ac:dyDescent="0.2">
      <c r="A121" s="193" t="s">
        <v>2372</v>
      </c>
      <c r="B121" s="193" t="s">
        <v>538</v>
      </c>
      <c r="C121" s="193" t="s">
        <v>82</v>
      </c>
      <c r="D121" s="193" t="s">
        <v>100</v>
      </c>
      <c r="E121" s="193">
        <v>111</v>
      </c>
      <c r="F121" s="193" t="s">
        <v>1653</v>
      </c>
      <c r="G121" s="193" t="s">
        <v>1697</v>
      </c>
      <c r="H121" s="193" t="s">
        <v>1654</v>
      </c>
      <c r="I121" s="193" t="s">
        <v>122</v>
      </c>
      <c r="J121" s="193" t="s">
        <v>46</v>
      </c>
      <c r="K121" s="193" t="s">
        <v>38</v>
      </c>
      <c r="L121" s="193" t="s">
        <v>540</v>
      </c>
      <c r="M121" s="193" t="s">
        <v>1741</v>
      </c>
      <c r="N121" s="193" t="s">
        <v>49</v>
      </c>
      <c r="O121" s="193" t="s">
        <v>702</v>
      </c>
      <c r="P121" s="193" t="s">
        <v>39</v>
      </c>
      <c r="Q121" s="193" t="s">
        <v>151</v>
      </c>
      <c r="R121" s="193"/>
      <c r="S121" s="193"/>
      <c r="T121" s="193" t="s">
        <v>26</v>
      </c>
      <c r="U121" s="193" t="s">
        <v>26</v>
      </c>
      <c r="V121" s="193" t="s">
        <v>26</v>
      </c>
      <c r="W121" s="193" t="s">
        <v>190</v>
      </c>
      <c r="X121" s="193">
        <v>2.5</v>
      </c>
      <c r="Y121" s="193" t="s">
        <v>26</v>
      </c>
      <c r="Z121" s="193" t="s">
        <v>26</v>
      </c>
      <c r="AA121" s="193" t="s">
        <v>537</v>
      </c>
      <c r="AB121" s="193" t="s">
        <v>306</v>
      </c>
      <c r="AC121" s="193"/>
    </row>
    <row r="122" spans="1:29" x14ac:dyDescent="0.2">
      <c r="A122" s="193" t="s">
        <v>2373</v>
      </c>
      <c r="B122" s="196" t="s">
        <v>541</v>
      </c>
      <c r="C122" s="193" t="s">
        <v>82</v>
      </c>
      <c r="D122" s="193" t="s">
        <v>133</v>
      </c>
      <c r="E122" s="193">
        <v>135</v>
      </c>
      <c r="F122" s="193" t="s">
        <v>1668</v>
      </c>
      <c r="G122" s="193" t="s">
        <v>1693</v>
      </c>
      <c r="H122" s="193" t="s">
        <v>57</v>
      </c>
      <c r="I122" s="193" t="s">
        <v>57</v>
      </c>
      <c r="J122" s="193" t="s">
        <v>46</v>
      </c>
      <c r="K122" s="193" t="s">
        <v>545</v>
      </c>
      <c r="L122" s="193" t="s">
        <v>543</v>
      </c>
      <c r="M122" s="193" t="s">
        <v>41</v>
      </c>
      <c r="N122" s="193" t="s">
        <v>544</v>
      </c>
      <c r="O122" s="193" t="s">
        <v>702</v>
      </c>
      <c r="P122" s="193" t="s">
        <v>546</v>
      </c>
      <c r="Q122" s="193" t="s">
        <v>547</v>
      </c>
      <c r="R122" s="193"/>
      <c r="S122" s="193"/>
      <c r="T122" s="193" t="s">
        <v>26</v>
      </c>
      <c r="U122" s="193" t="s">
        <v>26</v>
      </c>
      <c r="V122" s="193" t="s">
        <v>26</v>
      </c>
      <c r="W122" s="193" t="s">
        <v>166</v>
      </c>
      <c r="X122" s="193">
        <v>1</v>
      </c>
      <c r="Y122" s="193" t="s">
        <v>63</v>
      </c>
      <c r="Z122" s="193" t="s">
        <v>26</v>
      </c>
      <c r="AA122" s="193" t="s">
        <v>548</v>
      </c>
      <c r="AB122" s="193" t="s">
        <v>306</v>
      </c>
      <c r="AC122" s="193"/>
    </row>
    <row r="123" spans="1:29" x14ac:dyDescent="0.2">
      <c r="A123" s="193" t="s">
        <v>2374</v>
      </c>
      <c r="B123" s="196" t="s">
        <v>99</v>
      </c>
      <c r="C123" s="193" t="s">
        <v>82</v>
      </c>
      <c r="D123" s="193" t="s">
        <v>100</v>
      </c>
      <c r="E123" s="193">
        <v>135</v>
      </c>
      <c r="F123" s="193" t="s">
        <v>101</v>
      </c>
      <c r="G123" s="193" t="s">
        <v>101</v>
      </c>
      <c r="H123" s="193" t="s">
        <v>92</v>
      </c>
      <c r="I123" s="193" t="s">
        <v>92</v>
      </c>
      <c r="J123" s="193" t="s">
        <v>28</v>
      </c>
      <c r="K123" s="193" t="s">
        <v>31</v>
      </c>
      <c r="L123" s="193" t="s">
        <v>102</v>
      </c>
      <c r="M123" s="193" t="s">
        <v>103</v>
      </c>
      <c r="N123" s="193" t="s">
        <v>26</v>
      </c>
      <c r="O123" s="193" t="s">
        <v>30</v>
      </c>
      <c r="P123" s="193" t="s">
        <v>32</v>
      </c>
      <c r="Q123" s="193" t="s">
        <v>104</v>
      </c>
      <c r="R123" s="193"/>
      <c r="S123" s="193"/>
      <c r="T123" s="193" t="s">
        <v>26</v>
      </c>
      <c r="U123" s="193" t="s">
        <v>26</v>
      </c>
      <c r="V123" s="193" t="s">
        <v>26</v>
      </c>
      <c r="W123" s="193" t="s">
        <v>88</v>
      </c>
      <c r="X123" s="193">
        <v>1</v>
      </c>
      <c r="Y123" s="193" t="s">
        <v>63</v>
      </c>
      <c r="Z123" s="193" t="s">
        <v>26</v>
      </c>
      <c r="AA123" s="193" t="s">
        <v>105</v>
      </c>
      <c r="AB123" s="193" t="s">
        <v>36</v>
      </c>
      <c r="AC123" s="193"/>
    </row>
    <row r="124" spans="1:29" x14ac:dyDescent="0.2">
      <c r="A124" s="193" t="s">
        <v>2375</v>
      </c>
      <c r="B124" s="193" t="s">
        <v>549</v>
      </c>
      <c r="C124" s="193" t="s">
        <v>82</v>
      </c>
      <c r="D124" s="193" t="s">
        <v>100</v>
      </c>
      <c r="E124" s="193">
        <v>141</v>
      </c>
      <c r="F124" s="193" t="s">
        <v>1693</v>
      </c>
      <c r="G124" s="193" t="s">
        <v>1704</v>
      </c>
      <c r="H124" s="193" t="s">
        <v>57</v>
      </c>
      <c r="I124" s="193" t="s">
        <v>1703</v>
      </c>
      <c r="J124" s="193" t="s">
        <v>46</v>
      </c>
      <c r="K124" s="193" t="s">
        <v>38</v>
      </c>
      <c r="L124" s="193" t="s">
        <v>552</v>
      </c>
      <c r="M124" s="193" t="s">
        <v>1758</v>
      </c>
      <c r="N124" s="193" t="s">
        <v>49</v>
      </c>
      <c r="O124" s="193" t="s">
        <v>702</v>
      </c>
      <c r="P124" s="193" t="s">
        <v>39</v>
      </c>
      <c r="Q124" s="193" t="s">
        <v>126</v>
      </c>
      <c r="R124" s="193"/>
      <c r="S124" s="193"/>
      <c r="T124" s="193" t="s">
        <v>26</v>
      </c>
      <c r="U124" s="193" t="s">
        <v>26</v>
      </c>
      <c r="V124" s="193" t="s">
        <v>26</v>
      </c>
      <c r="W124" s="193" t="s">
        <v>554</v>
      </c>
      <c r="X124" s="193">
        <v>2</v>
      </c>
      <c r="Y124" s="193" t="s">
        <v>34</v>
      </c>
      <c r="Z124" s="193" t="s">
        <v>26</v>
      </c>
      <c r="AA124" s="193" t="s">
        <v>548</v>
      </c>
      <c r="AB124" s="193" t="s">
        <v>306</v>
      </c>
      <c r="AC124" s="193"/>
    </row>
    <row r="125" spans="1:29" x14ac:dyDescent="0.2">
      <c r="A125" s="193" t="s">
        <v>2376</v>
      </c>
      <c r="B125" s="196" t="s">
        <v>555</v>
      </c>
      <c r="C125" s="193" t="s">
        <v>82</v>
      </c>
      <c r="D125" s="193" t="s">
        <v>100</v>
      </c>
      <c r="E125" s="193">
        <v>135</v>
      </c>
      <c r="F125" s="193" t="s">
        <v>1693</v>
      </c>
      <c r="G125" s="193" t="s">
        <v>1705</v>
      </c>
      <c r="H125" s="193" t="s">
        <v>57</v>
      </c>
      <c r="I125" s="193" t="s">
        <v>1654</v>
      </c>
      <c r="J125" s="193" t="s">
        <v>46</v>
      </c>
      <c r="K125" s="193" t="s">
        <v>38</v>
      </c>
      <c r="L125" s="193" t="s">
        <v>557</v>
      </c>
      <c r="M125" s="193" t="s">
        <v>479</v>
      </c>
      <c r="N125" s="193" t="s">
        <v>302</v>
      </c>
      <c r="O125" s="193" t="s">
        <v>1751</v>
      </c>
      <c r="P125" s="193" t="s">
        <v>39</v>
      </c>
      <c r="Q125" s="193" t="s">
        <v>129</v>
      </c>
      <c r="R125" s="193"/>
      <c r="S125" s="193"/>
      <c r="T125" s="193" t="s">
        <v>26</v>
      </c>
      <c r="U125" s="193" t="s">
        <v>26</v>
      </c>
      <c r="V125" s="193" t="s">
        <v>26</v>
      </c>
      <c r="W125" s="193" t="s">
        <v>88</v>
      </c>
      <c r="X125" s="193">
        <v>1</v>
      </c>
      <c r="Y125" s="193" t="s">
        <v>63</v>
      </c>
      <c r="Z125" s="193" t="s">
        <v>26</v>
      </c>
      <c r="AA125" s="193" t="s">
        <v>558</v>
      </c>
      <c r="AB125" s="193" t="s">
        <v>306</v>
      </c>
      <c r="AC125" s="193"/>
    </row>
    <row r="126" spans="1:29" x14ac:dyDescent="0.2">
      <c r="A126" s="193" t="s">
        <v>2377</v>
      </c>
      <c r="B126" s="196" t="s">
        <v>187</v>
      </c>
      <c r="C126" s="193" t="s">
        <v>82</v>
      </c>
      <c r="D126" s="193" t="s">
        <v>133</v>
      </c>
      <c r="E126" s="193">
        <v>111</v>
      </c>
      <c r="F126" s="193" t="s">
        <v>121</v>
      </c>
      <c r="G126" s="193" t="s">
        <v>182</v>
      </c>
      <c r="H126" s="193" t="s">
        <v>57</v>
      </c>
      <c r="I126" s="193" t="s">
        <v>122</v>
      </c>
      <c r="J126" s="193" t="s">
        <v>46</v>
      </c>
      <c r="K126" s="193" t="s">
        <v>31</v>
      </c>
      <c r="L126" s="193" t="s">
        <v>1742</v>
      </c>
      <c r="M126" s="193" t="s">
        <v>184</v>
      </c>
      <c r="N126" s="193" t="s">
        <v>1742</v>
      </c>
      <c r="O126" s="193" t="s">
        <v>591</v>
      </c>
      <c r="P126" s="193" t="s">
        <v>32</v>
      </c>
      <c r="Q126" s="193" t="s">
        <v>179</v>
      </c>
      <c r="R126" s="193"/>
      <c r="S126" s="193"/>
      <c r="T126" s="193" t="s">
        <v>26</v>
      </c>
      <c r="U126" s="193" t="s">
        <v>26</v>
      </c>
      <c r="V126" s="193" t="s">
        <v>26</v>
      </c>
      <c r="W126" s="193" t="s">
        <v>190</v>
      </c>
      <c r="X126" s="193">
        <v>2.5</v>
      </c>
      <c r="Y126" s="193" t="s">
        <v>26</v>
      </c>
      <c r="Z126" s="193" t="s">
        <v>26</v>
      </c>
      <c r="AA126" s="193" t="s">
        <v>105</v>
      </c>
      <c r="AB126" s="193" t="s">
        <v>36</v>
      </c>
      <c r="AC126" s="193"/>
    </row>
    <row r="127" spans="1:29" x14ac:dyDescent="0.2">
      <c r="A127" s="193" t="s">
        <v>2378</v>
      </c>
      <c r="B127" s="193" t="s">
        <v>559</v>
      </c>
      <c r="C127" s="193" t="s">
        <v>82</v>
      </c>
      <c r="D127" s="193" t="s">
        <v>100</v>
      </c>
      <c r="E127" s="193">
        <v>138</v>
      </c>
      <c r="F127" s="193" t="s">
        <v>1706</v>
      </c>
      <c r="G127" s="193" t="s">
        <v>1684</v>
      </c>
      <c r="H127" s="193" t="s">
        <v>1662</v>
      </c>
      <c r="I127" s="193" t="s">
        <v>1654</v>
      </c>
      <c r="J127" s="193" t="s">
        <v>135</v>
      </c>
      <c r="K127" s="193" t="s">
        <v>31</v>
      </c>
      <c r="L127" s="193" t="s">
        <v>561</v>
      </c>
      <c r="M127" s="193" t="s">
        <v>562</v>
      </c>
      <c r="N127" s="193" t="s">
        <v>302</v>
      </c>
      <c r="O127" s="193" t="s">
        <v>1751</v>
      </c>
      <c r="P127" s="193" t="s">
        <v>32</v>
      </c>
      <c r="Q127" s="193" t="s">
        <v>563</v>
      </c>
      <c r="R127" s="193"/>
      <c r="S127" s="193"/>
      <c r="T127" s="193" t="s">
        <v>26</v>
      </c>
      <c r="U127" s="193" t="s">
        <v>26</v>
      </c>
      <c r="V127" s="193" t="s">
        <v>26</v>
      </c>
      <c r="W127" s="193" t="s">
        <v>148</v>
      </c>
      <c r="X127" s="193">
        <v>1.2</v>
      </c>
      <c r="Y127" s="193" t="s">
        <v>63</v>
      </c>
      <c r="Z127" s="193" t="s">
        <v>26</v>
      </c>
      <c r="AA127" s="193" t="s">
        <v>564</v>
      </c>
      <c r="AB127" s="193" t="s">
        <v>306</v>
      </c>
      <c r="AC127" s="193"/>
    </row>
    <row r="128" spans="1:29" x14ac:dyDescent="0.2">
      <c r="A128" s="193" t="s">
        <v>2379</v>
      </c>
      <c r="B128" s="193" t="s">
        <v>191</v>
      </c>
      <c r="C128" s="193" t="s">
        <v>82</v>
      </c>
      <c r="D128" s="193" t="s">
        <v>133</v>
      </c>
      <c r="E128" s="193">
        <v>141</v>
      </c>
      <c r="F128" s="193" t="s">
        <v>1660</v>
      </c>
      <c r="G128" s="193" t="s">
        <v>121</v>
      </c>
      <c r="H128" s="193" t="s">
        <v>122</v>
      </c>
      <c r="I128" s="193" t="s">
        <v>122</v>
      </c>
      <c r="J128" s="193" t="s">
        <v>135</v>
      </c>
      <c r="K128" s="193" t="s">
        <v>38</v>
      </c>
      <c r="L128" s="193" t="s">
        <v>1743</v>
      </c>
      <c r="M128" s="193" t="s">
        <v>26</v>
      </c>
      <c r="N128" s="193" t="s">
        <v>1745</v>
      </c>
      <c r="O128" s="193" t="s">
        <v>1744</v>
      </c>
      <c r="P128" s="193" t="s">
        <v>39</v>
      </c>
      <c r="Q128" s="193" t="s">
        <v>151</v>
      </c>
      <c r="R128" s="193"/>
      <c r="S128" s="193"/>
      <c r="T128" s="193" t="s">
        <v>26</v>
      </c>
      <c r="U128" s="193" t="s">
        <v>26</v>
      </c>
      <c r="V128" s="193" t="s">
        <v>26</v>
      </c>
      <c r="W128" s="193" t="s">
        <v>196</v>
      </c>
      <c r="X128" s="193">
        <v>2.4</v>
      </c>
      <c r="Y128" s="193" t="s">
        <v>34</v>
      </c>
      <c r="Z128" s="193" t="s">
        <v>26</v>
      </c>
      <c r="AA128" s="193" t="s">
        <v>186</v>
      </c>
      <c r="AB128" s="193" t="s">
        <v>36</v>
      </c>
      <c r="AC128" s="193"/>
    </row>
    <row r="129" spans="1:29" x14ac:dyDescent="0.2">
      <c r="A129" s="193" t="s">
        <v>2380</v>
      </c>
      <c r="B129" s="193" t="s">
        <v>565</v>
      </c>
      <c r="C129" s="193" t="s">
        <v>82</v>
      </c>
      <c r="D129" s="193" t="s">
        <v>100</v>
      </c>
      <c r="E129" s="193">
        <v>138</v>
      </c>
      <c r="F129" s="193" t="s">
        <v>1661</v>
      </c>
      <c r="G129" s="193" t="s">
        <v>1684</v>
      </c>
      <c r="H129" s="193" t="s">
        <v>1662</v>
      </c>
      <c r="I129" s="193" t="s">
        <v>1654</v>
      </c>
      <c r="J129" s="193" t="s">
        <v>135</v>
      </c>
      <c r="K129" s="193" t="s">
        <v>31</v>
      </c>
      <c r="L129" s="193" t="s">
        <v>567</v>
      </c>
      <c r="M129" s="193" t="s">
        <v>568</v>
      </c>
      <c r="N129" s="193" t="s">
        <v>569</v>
      </c>
      <c r="O129" s="193" t="s">
        <v>1759</v>
      </c>
      <c r="P129" s="193" t="s">
        <v>32</v>
      </c>
      <c r="Q129" s="193" t="s">
        <v>571</v>
      </c>
      <c r="R129" s="193"/>
      <c r="S129" s="193"/>
      <c r="T129" s="193" t="s">
        <v>26</v>
      </c>
      <c r="U129" s="193" t="s">
        <v>26</v>
      </c>
      <c r="V129" s="193" t="s">
        <v>26</v>
      </c>
      <c r="W129" s="193" t="s">
        <v>148</v>
      </c>
      <c r="X129" s="193">
        <v>1.2</v>
      </c>
      <c r="Y129" s="193" t="s">
        <v>63</v>
      </c>
      <c r="Z129" s="193" t="s">
        <v>26</v>
      </c>
      <c r="AA129" s="193" t="s">
        <v>572</v>
      </c>
      <c r="AB129" s="193" t="s">
        <v>306</v>
      </c>
      <c r="AC129" s="193"/>
    </row>
    <row r="130" spans="1:29" x14ac:dyDescent="0.2">
      <c r="A130" s="193" t="s">
        <v>2381</v>
      </c>
      <c r="B130" s="196" t="s">
        <v>197</v>
      </c>
      <c r="C130" s="193" t="s">
        <v>82</v>
      </c>
      <c r="D130" s="193" t="s">
        <v>133</v>
      </c>
      <c r="E130" s="193">
        <v>135</v>
      </c>
      <c r="F130" s="193" t="s">
        <v>217</v>
      </c>
      <c r="G130" s="193" t="s">
        <v>1666</v>
      </c>
      <c r="H130" s="193" t="s">
        <v>218</v>
      </c>
      <c r="I130" s="193" t="s">
        <v>57</v>
      </c>
      <c r="J130" s="193" t="s">
        <v>28</v>
      </c>
      <c r="K130" s="193" t="s">
        <v>202</v>
      </c>
      <c r="L130" s="193" t="s">
        <v>200</v>
      </c>
      <c r="M130" s="193" t="s">
        <v>201</v>
      </c>
      <c r="N130" s="193" t="s">
        <v>26</v>
      </c>
      <c r="O130" s="193" t="s">
        <v>30</v>
      </c>
      <c r="P130" s="193" t="s">
        <v>32</v>
      </c>
      <c r="Q130" s="193" t="s">
        <v>203</v>
      </c>
      <c r="R130" s="193"/>
      <c r="S130" s="193"/>
      <c r="T130" s="193" t="s">
        <v>26</v>
      </c>
      <c r="U130" s="193" t="s">
        <v>26</v>
      </c>
      <c r="V130" s="193" t="s">
        <v>26</v>
      </c>
      <c r="W130" s="193" t="s">
        <v>88</v>
      </c>
      <c r="X130" s="193">
        <v>1</v>
      </c>
      <c r="Y130" s="193" t="s">
        <v>63</v>
      </c>
      <c r="Z130" s="193" t="s">
        <v>26</v>
      </c>
      <c r="AA130" s="193" t="s">
        <v>105</v>
      </c>
      <c r="AB130" s="193" t="s">
        <v>36</v>
      </c>
      <c r="AC130" s="193"/>
    </row>
    <row r="131" spans="1:29" x14ac:dyDescent="0.2">
      <c r="A131" s="193" t="s">
        <v>2382</v>
      </c>
      <c r="B131" s="193" t="s">
        <v>573</v>
      </c>
      <c r="C131" s="193" t="s">
        <v>82</v>
      </c>
      <c r="D131" s="193" t="s">
        <v>100</v>
      </c>
      <c r="E131" s="193">
        <v>111</v>
      </c>
      <c r="F131" s="193" t="s">
        <v>1688</v>
      </c>
      <c r="G131" s="193" t="s">
        <v>1697</v>
      </c>
      <c r="H131" s="193" t="s">
        <v>1654</v>
      </c>
      <c r="I131" s="193" t="s">
        <v>122</v>
      </c>
      <c r="J131" s="193" t="s">
        <v>46</v>
      </c>
      <c r="K131" s="193" t="s">
        <v>38</v>
      </c>
      <c r="L131" s="193" t="s">
        <v>575</v>
      </c>
      <c r="M131" s="193" t="s">
        <v>576</v>
      </c>
      <c r="N131" s="193" t="s">
        <v>49</v>
      </c>
      <c r="O131" s="193" t="s">
        <v>702</v>
      </c>
      <c r="P131" s="193" t="s">
        <v>39</v>
      </c>
      <c r="Q131" s="193" t="s">
        <v>151</v>
      </c>
      <c r="R131" s="193"/>
      <c r="S131" s="193"/>
      <c r="T131" s="193" t="s">
        <v>26</v>
      </c>
      <c r="U131" s="193" t="s">
        <v>26</v>
      </c>
      <c r="V131" s="193" t="s">
        <v>26</v>
      </c>
      <c r="W131" s="193" t="s">
        <v>190</v>
      </c>
      <c r="X131" s="193">
        <v>2.5</v>
      </c>
      <c r="Y131" s="193" t="s">
        <v>26</v>
      </c>
      <c r="Z131" s="193" t="s">
        <v>26</v>
      </c>
      <c r="AA131" s="193" t="s">
        <v>577</v>
      </c>
      <c r="AB131" s="193" t="s">
        <v>306</v>
      </c>
      <c r="AC131" s="193"/>
    </row>
    <row r="132" spans="1:29" x14ac:dyDescent="0.2">
      <c r="A132" s="193" t="s">
        <v>2383</v>
      </c>
      <c r="B132" s="193" t="s">
        <v>204</v>
      </c>
      <c r="C132" s="193" t="s">
        <v>82</v>
      </c>
      <c r="D132" s="193" t="s">
        <v>100</v>
      </c>
      <c r="E132" s="193">
        <v>135</v>
      </c>
      <c r="F132" s="193" t="s">
        <v>205</v>
      </c>
      <c r="G132" s="193" t="s">
        <v>205</v>
      </c>
      <c r="H132" s="193" t="s">
        <v>57</v>
      </c>
      <c r="I132" s="193" t="s">
        <v>57</v>
      </c>
      <c r="J132" s="193" t="s">
        <v>28</v>
      </c>
      <c r="K132" s="193" t="s">
        <v>31</v>
      </c>
      <c r="L132" s="193" t="s">
        <v>206</v>
      </c>
      <c r="M132" s="193" t="s">
        <v>207</v>
      </c>
      <c r="N132" s="193" t="s">
        <v>26</v>
      </c>
      <c r="O132" s="193" t="s">
        <v>30</v>
      </c>
      <c r="P132" s="193" t="s">
        <v>32</v>
      </c>
      <c r="Q132" s="193" t="s">
        <v>104</v>
      </c>
      <c r="R132" s="193"/>
      <c r="S132" s="193"/>
      <c r="T132" s="193" t="s">
        <v>26</v>
      </c>
      <c r="U132" s="193" t="s">
        <v>26</v>
      </c>
      <c r="V132" s="193" t="s">
        <v>26</v>
      </c>
      <c r="W132" s="193" t="s">
        <v>62</v>
      </c>
      <c r="X132" s="193">
        <v>1</v>
      </c>
      <c r="Y132" s="193" t="s">
        <v>63</v>
      </c>
      <c r="Z132" s="193" t="s">
        <v>26</v>
      </c>
      <c r="AA132" s="193" t="s">
        <v>105</v>
      </c>
      <c r="AB132" s="193" t="s">
        <v>36</v>
      </c>
      <c r="AC132" s="193"/>
    </row>
    <row r="133" spans="1:29" x14ac:dyDescent="0.2">
      <c r="A133" s="193" t="s">
        <v>2384</v>
      </c>
      <c r="B133" s="196" t="s">
        <v>578</v>
      </c>
      <c r="C133" s="193" t="s">
        <v>82</v>
      </c>
      <c r="D133" s="193" t="s">
        <v>100</v>
      </c>
      <c r="E133" s="193">
        <v>141</v>
      </c>
      <c r="F133" s="193" t="s">
        <v>1693</v>
      </c>
      <c r="G133" s="193" t="s">
        <v>1686</v>
      </c>
      <c r="H133" s="193" t="s">
        <v>57</v>
      </c>
      <c r="I133" s="193" t="s">
        <v>1654</v>
      </c>
      <c r="J133" s="193" t="s">
        <v>28</v>
      </c>
      <c r="K133" s="193" t="s">
        <v>38</v>
      </c>
      <c r="L133" s="193" t="s">
        <v>580</v>
      </c>
      <c r="M133" s="193" t="s">
        <v>48</v>
      </c>
      <c r="N133" s="193" t="s">
        <v>26</v>
      </c>
      <c r="O133" s="193" t="s">
        <v>30</v>
      </c>
      <c r="P133" s="193" t="s">
        <v>39</v>
      </c>
      <c r="Q133" s="193" t="s">
        <v>151</v>
      </c>
      <c r="R133" s="193"/>
      <c r="S133" s="193"/>
      <c r="T133" s="193" t="s">
        <v>26</v>
      </c>
      <c r="U133" s="193" t="s">
        <v>26</v>
      </c>
      <c r="V133" s="193" t="s">
        <v>26</v>
      </c>
      <c r="W133" s="193" t="s">
        <v>113</v>
      </c>
      <c r="X133" s="193">
        <v>2</v>
      </c>
      <c r="Y133" s="193" t="s">
        <v>34</v>
      </c>
      <c r="Z133" s="193" t="s">
        <v>26</v>
      </c>
      <c r="AA133" s="193" t="s">
        <v>577</v>
      </c>
      <c r="AB133" s="193" t="s">
        <v>306</v>
      </c>
      <c r="AC133" s="193"/>
    </row>
    <row r="134" spans="1:29" x14ac:dyDescent="0.2">
      <c r="A134" s="193" t="s">
        <v>2385</v>
      </c>
      <c r="B134" s="196" t="s">
        <v>208</v>
      </c>
      <c r="C134" s="193" t="s">
        <v>82</v>
      </c>
      <c r="D134" s="193" t="s">
        <v>133</v>
      </c>
      <c r="E134" s="193">
        <v>135</v>
      </c>
      <c r="F134" s="193" t="s">
        <v>1665</v>
      </c>
      <c r="G134" s="193" t="s">
        <v>1653</v>
      </c>
      <c r="H134" s="193" t="s">
        <v>57</v>
      </c>
      <c r="I134" s="193" t="s">
        <v>1654</v>
      </c>
      <c r="J134" s="193" t="s">
        <v>135</v>
      </c>
      <c r="K134" s="193" t="s">
        <v>31</v>
      </c>
      <c r="L134" s="193" t="s">
        <v>211</v>
      </c>
      <c r="M134" s="193" t="s">
        <v>212</v>
      </c>
      <c r="N134" s="193" t="s">
        <v>213</v>
      </c>
      <c r="O134" s="193" t="s">
        <v>214</v>
      </c>
      <c r="P134" s="193" t="s">
        <v>32</v>
      </c>
      <c r="Q134" s="193" t="s">
        <v>215</v>
      </c>
      <c r="R134" s="193"/>
      <c r="S134" s="193"/>
      <c r="T134" s="193" t="s">
        <v>26</v>
      </c>
      <c r="U134" s="193" t="s">
        <v>26</v>
      </c>
      <c r="V134" s="193" t="s">
        <v>26</v>
      </c>
      <c r="W134" s="193" t="s">
        <v>62</v>
      </c>
      <c r="X134" s="193">
        <v>1</v>
      </c>
      <c r="Y134" s="193" t="s">
        <v>63</v>
      </c>
      <c r="Z134" s="193" t="s">
        <v>26</v>
      </c>
      <c r="AA134" s="193" t="s">
        <v>105</v>
      </c>
      <c r="AB134" s="193" t="s">
        <v>36</v>
      </c>
      <c r="AC134" s="193"/>
    </row>
    <row r="135" spans="1:29" x14ac:dyDescent="0.2">
      <c r="A135" s="193" t="s">
        <v>2386</v>
      </c>
      <c r="B135" s="193" t="s">
        <v>581</v>
      </c>
      <c r="C135" s="193" t="s">
        <v>82</v>
      </c>
      <c r="D135" s="193" t="s">
        <v>100</v>
      </c>
      <c r="E135" s="193">
        <v>141</v>
      </c>
      <c r="F135" s="193" t="s">
        <v>1686</v>
      </c>
      <c r="G135" s="193" t="s">
        <v>1697</v>
      </c>
      <c r="H135" s="193" t="s">
        <v>1654</v>
      </c>
      <c r="I135" s="193" t="s">
        <v>122</v>
      </c>
      <c r="J135" s="193" t="s">
        <v>28</v>
      </c>
      <c r="K135" s="193" t="s">
        <v>38</v>
      </c>
      <c r="L135" s="193" t="s">
        <v>449</v>
      </c>
      <c r="M135" s="193" t="s">
        <v>136</v>
      </c>
      <c r="N135" s="193" t="s">
        <v>583</v>
      </c>
      <c r="O135" s="193" t="s">
        <v>584</v>
      </c>
      <c r="P135" s="193" t="s">
        <v>39</v>
      </c>
      <c r="Q135" s="193" t="s">
        <v>151</v>
      </c>
      <c r="R135" s="193"/>
      <c r="S135" s="193"/>
      <c r="T135" s="193" t="s">
        <v>26</v>
      </c>
      <c r="U135" s="193" t="s">
        <v>26</v>
      </c>
      <c r="V135" s="193" t="s">
        <v>26</v>
      </c>
      <c r="W135" s="193" t="s">
        <v>585</v>
      </c>
      <c r="X135" s="193">
        <v>2</v>
      </c>
      <c r="Y135" s="193" t="s">
        <v>34</v>
      </c>
      <c r="Z135" s="193" t="s">
        <v>26</v>
      </c>
      <c r="AA135" s="193" t="s">
        <v>586</v>
      </c>
      <c r="AB135" s="193" t="s">
        <v>306</v>
      </c>
      <c r="AC135" s="193"/>
    </row>
    <row r="136" spans="1:29" x14ac:dyDescent="0.2">
      <c r="A136" s="193" t="s">
        <v>1782</v>
      </c>
      <c r="B136" s="193" t="s">
        <v>216</v>
      </c>
      <c r="C136" s="193" t="s">
        <v>82</v>
      </c>
      <c r="D136" s="193" t="s">
        <v>100</v>
      </c>
      <c r="E136" s="193">
        <v>135</v>
      </c>
      <c r="F136" s="193" t="s">
        <v>217</v>
      </c>
      <c r="G136" s="193" t="s">
        <v>217</v>
      </c>
      <c r="H136" s="193" t="s">
        <v>218</v>
      </c>
      <c r="I136" s="193" t="s">
        <v>218</v>
      </c>
      <c r="J136" s="193" t="s">
        <v>28</v>
      </c>
      <c r="K136" s="193" t="s">
        <v>38</v>
      </c>
      <c r="L136" s="193" t="s">
        <v>219</v>
      </c>
      <c r="M136" s="193" t="s">
        <v>220</v>
      </c>
      <c r="N136" s="193" t="s">
        <v>26</v>
      </c>
      <c r="O136" s="193" t="s">
        <v>30</v>
      </c>
      <c r="P136" s="193" t="s">
        <v>39</v>
      </c>
      <c r="Q136" s="193" t="s">
        <v>151</v>
      </c>
      <c r="R136" s="193"/>
      <c r="S136" s="193"/>
      <c r="T136" s="193" t="s">
        <v>26</v>
      </c>
      <c r="U136" s="193" t="s">
        <v>26</v>
      </c>
      <c r="V136" s="193" t="s">
        <v>26</v>
      </c>
      <c r="W136" s="193" t="s">
        <v>166</v>
      </c>
      <c r="X136" s="193">
        <v>1</v>
      </c>
      <c r="Y136" s="193" t="s">
        <v>63</v>
      </c>
      <c r="Z136" s="193" t="s">
        <v>26</v>
      </c>
      <c r="AA136" s="193" t="s">
        <v>221</v>
      </c>
      <c r="AB136" s="193" t="s">
        <v>36</v>
      </c>
      <c r="AC136" s="193"/>
    </row>
    <row r="137" spans="1:29" x14ac:dyDescent="0.2">
      <c r="A137" s="193" t="s">
        <v>2387</v>
      </c>
      <c r="B137" s="196" t="s">
        <v>587</v>
      </c>
      <c r="C137" s="193" t="s">
        <v>82</v>
      </c>
      <c r="D137" s="193" t="s">
        <v>100</v>
      </c>
      <c r="E137" s="193">
        <v>141</v>
      </c>
      <c r="F137" s="193" t="s">
        <v>1668</v>
      </c>
      <c r="G137" s="193" t="s">
        <v>1698</v>
      </c>
      <c r="H137" s="193" t="s">
        <v>57</v>
      </c>
      <c r="I137" s="193" t="s">
        <v>122</v>
      </c>
      <c r="J137" s="193" t="s">
        <v>28</v>
      </c>
      <c r="K137" s="193" t="s">
        <v>38</v>
      </c>
      <c r="L137" s="193" t="s">
        <v>589</v>
      </c>
      <c r="M137" s="193" t="s">
        <v>136</v>
      </c>
      <c r="N137" s="193" t="s">
        <v>590</v>
      </c>
      <c r="O137" s="193" t="s">
        <v>591</v>
      </c>
      <c r="P137" s="193" t="s">
        <v>39</v>
      </c>
      <c r="Q137" s="193" t="s">
        <v>243</v>
      </c>
      <c r="R137" s="193"/>
      <c r="S137" s="193"/>
      <c r="T137" s="193" t="s">
        <v>26</v>
      </c>
      <c r="U137" s="193" t="s">
        <v>26</v>
      </c>
      <c r="V137" s="193" t="s">
        <v>26</v>
      </c>
      <c r="W137" s="193" t="s">
        <v>196</v>
      </c>
      <c r="X137" s="193">
        <v>2</v>
      </c>
      <c r="Y137" s="193" t="s">
        <v>34</v>
      </c>
      <c r="Z137" s="193" t="s">
        <v>26</v>
      </c>
      <c r="AA137" s="193" t="s">
        <v>592</v>
      </c>
      <c r="AB137" s="193" t="s">
        <v>306</v>
      </c>
      <c r="AC137" s="193"/>
    </row>
    <row r="138" spans="1:29" x14ac:dyDescent="0.2">
      <c r="A138" s="193" t="s">
        <v>2388</v>
      </c>
      <c r="B138" s="193" t="s">
        <v>222</v>
      </c>
      <c r="C138" s="193" t="s">
        <v>82</v>
      </c>
      <c r="D138" s="193" t="s">
        <v>100</v>
      </c>
      <c r="E138" s="193">
        <v>135</v>
      </c>
      <c r="F138" s="193" t="s">
        <v>223</v>
      </c>
      <c r="G138" s="193" t="s">
        <v>223</v>
      </c>
      <c r="H138" s="193" t="s">
        <v>77</v>
      </c>
      <c r="I138" s="193" t="s">
        <v>77</v>
      </c>
      <c r="J138" s="193" t="s">
        <v>28</v>
      </c>
      <c r="K138" s="193" t="s">
        <v>38</v>
      </c>
      <c r="L138" s="193" t="s">
        <v>219</v>
      </c>
      <c r="M138" s="193" t="s">
        <v>220</v>
      </c>
      <c r="N138" s="193" t="s">
        <v>26</v>
      </c>
      <c r="O138" s="193" t="s">
        <v>30</v>
      </c>
      <c r="P138" s="193" t="s">
        <v>39</v>
      </c>
      <c r="Q138" s="193" t="s">
        <v>151</v>
      </c>
      <c r="R138" s="193"/>
      <c r="S138" s="193"/>
      <c r="T138" s="193" t="s">
        <v>26</v>
      </c>
      <c r="U138" s="193" t="s">
        <v>26</v>
      </c>
      <c r="V138" s="193" t="s">
        <v>26</v>
      </c>
      <c r="W138" s="193" t="s">
        <v>88</v>
      </c>
      <c r="X138" s="193">
        <v>1</v>
      </c>
      <c r="Y138" s="193" t="s">
        <v>63</v>
      </c>
      <c r="Z138" s="193" t="s">
        <v>26</v>
      </c>
      <c r="AA138" s="193" t="s">
        <v>221</v>
      </c>
      <c r="AB138" s="193" t="s">
        <v>36</v>
      </c>
      <c r="AC138" s="193"/>
    </row>
    <row r="139" spans="1:29" x14ac:dyDescent="0.2">
      <c r="A139" s="193" t="s">
        <v>2232</v>
      </c>
      <c r="B139" s="193" t="s">
        <v>593</v>
      </c>
      <c r="C139" s="193" t="s">
        <v>82</v>
      </c>
      <c r="D139" s="193" t="s">
        <v>100</v>
      </c>
      <c r="E139" s="193">
        <v>141</v>
      </c>
      <c r="F139" s="193" t="s">
        <v>1695</v>
      </c>
      <c r="G139" s="193" t="s">
        <v>1695</v>
      </c>
      <c r="H139" s="193" t="s">
        <v>122</v>
      </c>
      <c r="I139" s="193" t="s">
        <v>122</v>
      </c>
      <c r="J139" s="193" t="s">
        <v>28</v>
      </c>
      <c r="K139" s="193" t="s">
        <v>38</v>
      </c>
      <c r="L139" s="193" t="s">
        <v>449</v>
      </c>
      <c r="M139" s="193" t="s">
        <v>136</v>
      </c>
      <c r="N139" s="193" t="s">
        <v>26</v>
      </c>
      <c r="O139" s="193" t="s">
        <v>30</v>
      </c>
      <c r="P139" s="193" t="s">
        <v>39</v>
      </c>
      <c r="Q139" s="193" t="s">
        <v>117</v>
      </c>
      <c r="R139" s="193"/>
      <c r="S139" s="193"/>
      <c r="T139" s="193" t="s">
        <v>26</v>
      </c>
      <c r="U139" s="193" t="s">
        <v>26</v>
      </c>
      <c r="V139" s="193" t="s">
        <v>26</v>
      </c>
      <c r="W139" s="193" t="s">
        <v>595</v>
      </c>
      <c r="X139" s="193">
        <v>2</v>
      </c>
      <c r="Y139" s="193" t="s">
        <v>34</v>
      </c>
      <c r="Z139" s="193" t="s">
        <v>26</v>
      </c>
      <c r="AA139" s="193" t="s">
        <v>596</v>
      </c>
      <c r="AB139" s="193" t="s">
        <v>306</v>
      </c>
      <c r="AC139" s="193"/>
    </row>
    <row r="140" spans="1:29" x14ac:dyDescent="0.2">
      <c r="A140" s="193" t="s">
        <v>2389</v>
      </c>
      <c r="B140" s="196" t="s">
        <v>224</v>
      </c>
      <c r="C140" s="193" t="s">
        <v>82</v>
      </c>
      <c r="D140" s="193" t="s">
        <v>100</v>
      </c>
      <c r="E140" s="193">
        <v>141</v>
      </c>
      <c r="F140" s="193" t="s">
        <v>121</v>
      </c>
      <c r="G140" s="193" t="s">
        <v>121</v>
      </c>
      <c r="H140" s="193" t="s">
        <v>122</v>
      </c>
      <c r="I140" s="193" t="s">
        <v>122</v>
      </c>
      <c r="J140" s="193" t="s">
        <v>28</v>
      </c>
      <c r="K140" s="193" t="s">
        <v>38</v>
      </c>
      <c r="L140" s="193" t="s">
        <v>225</v>
      </c>
      <c r="M140" s="193" t="s">
        <v>226</v>
      </c>
      <c r="N140" s="193" t="s">
        <v>26</v>
      </c>
      <c r="O140" s="193" t="s">
        <v>30</v>
      </c>
      <c r="P140" s="193" t="s">
        <v>39</v>
      </c>
      <c r="Q140" s="193" t="s">
        <v>142</v>
      </c>
      <c r="R140" s="193"/>
      <c r="S140" s="193"/>
      <c r="T140" s="193" t="s">
        <v>26</v>
      </c>
      <c r="U140" s="193" t="s">
        <v>26</v>
      </c>
      <c r="V140" s="193" t="s">
        <v>26</v>
      </c>
      <c r="W140" s="193" t="s">
        <v>124</v>
      </c>
      <c r="X140" s="193">
        <v>1</v>
      </c>
      <c r="Y140" s="193" t="s">
        <v>34</v>
      </c>
      <c r="Z140" s="193" t="s">
        <v>26</v>
      </c>
      <c r="AA140" s="193" t="s">
        <v>227</v>
      </c>
      <c r="AB140" s="193" t="s">
        <v>36</v>
      </c>
      <c r="AC140" s="193"/>
    </row>
    <row r="141" spans="1:29" x14ac:dyDescent="0.2">
      <c r="A141" s="193" t="s">
        <v>2390</v>
      </c>
      <c r="B141" s="193" t="s">
        <v>597</v>
      </c>
      <c r="C141" s="193" t="s">
        <v>82</v>
      </c>
      <c r="D141" s="193" t="s">
        <v>100</v>
      </c>
      <c r="E141" s="193">
        <v>135</v>
      </c>
      <c r="F141" s="193" t="s">
        <v>1695</v>
      </c>
      <c r="G141" s="193" t="s">
        <v>1695</v>
      </c>
      <c r="H141" s="193" t="s">
        <v>122</v>
      </c>
      <c r="I141" s="193" t="s">
        <v>122</v>
      </c>
      <c r="J141" s="193" t="s">
        <v>28</v>
      </c>
      <c r="K141" s="193" t="s">
        <v>38</v>
      </c>
      <c r="L141" s="193" t="s">
        <v>449</v>
      </c>
      <c r="M141" s="193" t="s">
        <v>136</v>
      </c>
      <c r="N141" s="193" t="s">
        <v>26</v>
      </c>
      <c r="O141" s="193" t="s">
        <v>30</v>
      </c>
      <c r="P141" s="193" t="s">
        <v>39</v>
      </c>
      <c r="Q141" s="193" t="s">
        <v>129</v>
      </c>
      <c r="R141" s="193"/>
      <c r="S141" s="193"/>
      <c r="T141" s="193" t="s">
        <v>26</v>
      </c>
      <c r="U141" s="193" t="s">
        <v>26</v>
      </c>
      <c r="V141" s="193" t="s">
        <v>26</v>
      </c>
      <c r="W141" s="193" t="s">
        <v>598</v>
      </c>
      <c r="X141" s="193">
        <v>1</v>
      </c>
      <c r="Y141" s="193" t="s">
        <v>130</v>
      </c>
      <c r="Z141" s="193" t="s">
        <v>26</v>
      </c>
      <c r="AA141" s="193" t="s">
        <v>596</v>
      </c>
      <c r="AB141" s="193" t="s">
        <v>306</v>
      </c>
      <c r="AC141" s="193"/>
    </row>
    <row r="142" spans="1:29" x14ac:dyDescent="0.2">
      <c r="A142" s="193" t="s">
        <v>1777</v>
      </c>
      <c r="B142" s="196" t="s">
        <v>228</v>
      </c>
      <c r="C142" s="193" t="s">
        <v>82</v>
      </c>
      <c r="D142" s="193" t="s">
        <v>100</v>
      </c>
      <c r="E142" s="193">
        <v>141</v>
      </c>
      <c r="F142" s="193" t="s">
        <v>217</v>
      </c>
      <c r="G142" s="193" t="s">
        <v>217</v>
      </c>
      <c r="H142" s="193" t="s">
        <v>218</v>
      </c>
      <c r="I142" s="193" t="s">
        <v>218</v>
      </c>
      <c r="J142" s="193" t="s">
        <v>28</v>
      </c>
      <c r="K142" s="193" t="s">
        <v>38</v>
      </c>
      <c r="L142" s="193" t="s">
        <v>225</v>
      </c>
      <c r="M142" s="193" t="s">
        <v>226</v>
      </c>
      <c r="N142" s="193" t="s">
        <v>26</v>
      </c>
      <c r="O142" s="193" t="s">
        <v>30</v>
      </c>
      <c r="P142" s="193" t="s">
        <v>39</v>
      </c>
      <c r="Q142" s="193" t="s">
        <v>142</v>
      </c>
      <c r="R142" s="193"/>
      <c r="S142" s="193"/>
      <c r="T142" s="193" t="s">
        <v>26</v>
      </c>
      <c r="U142" s="193" t="s">
        <v>26</v>
      </c>
      <c r="V142" s="193" t="s">
        <v>26</v>
      </c>
      <c r="W142" s="193" t="s">
        <v>113</v>
      </c>
      <c r="X142" s="193">
        <v>2</v>
      </c>
      <c r="Y142" s="193" t="s">
        <v>34</v>
      </c>
      <c r="Z142" s="193" t="s">
        <v>26</v>
      </c>
      <c r="AA142" s="193" t="s">
        <v>227</v>
      </c>
      <c r="AB142" s="193" t="s">
        <v>36</v>
      </c>
      <c r="AC142" s="193"/>
    </row>
    <row r="143" spans="1:29" x14ac:dyDescent="0.2">
      <c r="A143" s="193" t="s">
        <v>2391</v>
      </c>
      <c r="B143" s="193" t="s">
        <v>599</v>
      </c>
      <c r="C143" s="193" t="s">
        <v>82</v>
      </c>
      <c r="D143" s="193" t="s">
        <v>100</v>
      </c>
      <c r="E143" s="193">
        <v>135</v>
      </c>
      <c r="F143" s="193" t="s">
        <v>1695</v>
      </c>
      <c r="G143" s="193" t="s">
        <v>1695</v>
      </c>
      <c r="H143" s="193" t="s">
        <v>122</v>
      </c>
      <c r="I143" s="193" t="s">
        <v>122</v>
      </c>
      <c r="J143" s="193" t="s">
        <v>28</v>
      </c>
      <c r="K143" s="193" t="s">
        <v>31</v>
      </c>
      <c r="L143" s="193" t="s">
        <v>449</v>
      </c>
      <c r="M143" s="193" t="s">
        <v>41</v>
      </c>
      <c r="N143" s="193" t="s">
        <v>26</v>
      </c>
      <c r="O143" s="193" t="s">
        <v>30</v>
      </c>
      <c r="P143" s="193" t="s">
        <v>32</v>
      </c>
      <c r="Q143" s="193" t="s">
        <v>600</v>
      </c>
      <c r="R143" s="193"/>
      <c r="S143" s="193"/>
      <c r="T143" s="193" t="s">
        <v>26</v>
      </c>
      <c r="U143" s="193" t="s">
        <v>26</v>
      </c>
      <c r="V143" s="193" t="s">
        <v>26</v>
      </c>
      <c r="W143" s="193" t="s">
        <v>598</v>
      </c>
      <c r="X143" s="193">
        <v>1</v>
      </c>
      <c r="Y143" s="193" t="s">
        <v>130</v>
      </c>
      <c r="Z143" s="193" t="s">
        <v>26</v>
      </c>
      <c r="AA143" s="193" t="s">
        <v>601</v>
      </c>
      <c r="AB143" s="193" t="s">
        <v>306</v>
      </c>
      <c r="AC143" s="193"/>
    </row>
    <row r="144" spans="1:29" x14ac:dyDescent="0.2">
      <c r="A144" s="193" t="s">
        <v>2392</v>
      </c>
      <c r="B144" s="196" t="s">
        <v>229</v>
      </c>
      <c r="C144" s="193" t="s">
        <v>82</v>
      </c>
      <c r="D144" s="193" t="s">
        <v>100</v>
      </c>
      <c r="E144" s="193">
        <v>141</v>
      </c>
      <c r="F144" s="193" t="s">
        <v>217</v>
      </c>
      <c r="G144" s="193" t="s">
        <v>217</v>
      </c>
      <c r="H144" s="193" t="s">
        <v>218</v>
      </c>
      <c r="I144" s="193" t="s">
        <v>218</v>
      </c>
      <c r="J144" s="193" t="s">
        <v>28</v>
      </c>
      <c r="K144" s="193" t="s">
        <v>38</v>
      </c>
      <c r="L144" s="193" t="s">
        <v>110</v>
      </c>
      <c r="M144" s="193" t="s">
        <v>111</v>
      </c>
      <c r="N144" s="193" t="s">
        <v>26</v>
      </c>
      <c r="O144" s="193" t="s">
        <v>30</v>
      </c>
      <c r="P144" s="193" t="s">
        <v>39</v>
      </c>
      <c r="Q144" s="193" t="s">
        <v>142</v>
      </c>
      <c r="R144" s="193"/>
      <c r="S144" s="193"/>
      <c r="T144" s="193" t="s">
        <v>26</v>
      </c>
      <c r="U144" s="193" t="s">
        <v>26</v>
      </c>
      <c r="V144" s="193" t="s">
        <v>26</v>
      </c>
      <c r="W144" s="193" t="s">
        <v>113</v>
      </c>
      <c r="X144" s="193">
        <v>2</v>
      </c>
      <c r="Y144" s="193" t="s">
        <v>34</v>
      </c>
      <c r="Z144" s="193" t="s">
        <v>26</v>
      </c>
      <c r="AA144" s="193" t="s">
        <v>227</v>
      </c>
      <c r="AB144" s="193" t="s">
        <v>36</v>
      </c>
      <c r="AC144" s="193"/>
    </row>
    <row r="145" spans="1:29" x14ac:dyDescent="0.2">
      <c r="A145" s="193" t="s">
        <v>2393</v>
      </c>
      <c r="B145" s="193" t="s">
        <v>602</v>
      </c>
      <c r="C145" s="193" t="s">
        <v>82</v>
      </c>
      <c r="D145" s="193" t="s">
        <v>100</v>
      </c>
      <c r="E145" s="193">
        <v>138</v>
      </c>
      <c r="F145" s="193" t="s">
        <v>1689</v>
      </c>
      <c r="G145" s="193" t="s">
        <v>1689</v>
      </c>
      <c r="H145" s="193" t="s">
        <v>1662</v>
      </c>
      <c r="I145" s="193" t="s">
        <v>1662</v>
      </c>
      <c r="J145" s="193" t="s">
        <v>135</v>
      </c>
      <c r="K145" s="193" t="s">
        <v>31</v>
      </c>
      <c r="L145" s="193" t="s">
        <v>604</v>
      </c>
      <c r="M145" s="193" t="s">
        <v>605</v>
      </c>
      <c r="N145" s="193" t="s">
        <v>266</v>
      </c>
      <c r="O145" s="193" t="s">
        <v>612</v>
      </c>
      <c r="P145" s="193" t="s">
        <v>32</v>
      </c>
      <c r="Q145" s="193" t="s">
        <v>606</v>
      </c>
      <c r="R145" s="193"/>
      <c r="S145" s="193"/>
      <c r="T145" s="193" t="s">
        <v>26</v>
      </c>
      <c r="U145" s="193" t="s">
        <v>26</v>
      </c>
      <c r="V145" s="193" t="s">
        <v>26</v>
      </c>
      <c r="W145" s="193" t="s">
        <v>148</v>
      </c>
      <c r="X145" s="193">
        <v>1.2</v>
      </c>
      <c r="Y145" s="193" t="s">
        <v>63</v>
      </c>
      <c r="Z145" s="193" t="s">
        <v>26</v>
      </c>
      <c r="AA145" s="193" t="s">
        <v>607</v>
      </c>
      <c r="AB145" s="193" t="s">
        <v>306</v>
      </c>
      <c r="AC145" s="193">
        <v>159865</v>
      </c>
    </row>
    <row r="146" spans="1:29" x14ac:dyDescent="0.2">
      <c r="A146" s="193" t="s">
        <v>2394</v>
      </c>
      <c r="B146" s="196" t="s">
        <v>230</v>
      </c>
      <c r="C146" s="193" t="s">
        <v>82</v>
      </c>
      <c r="D146" s="193" t="s">
        <v>100</v>
      </c>
      <c r="E146" s="193">
        <v>141</v>
      </c>
      <c r="F146" s="193" t="s">
        <v>1663</v>
      </c>
      <c r="G146" s="193" t="s">
        <v>1673</v>
      </c>
      <c r="H146" s="193" t="s">
        <v>57</v>
      </c>
      <c r="I146" s="193" t="s">
        <v>109</v>
      </c>
      <c r="J146" s="193" t="s">
        <v>46</v>
      </c>
      <c r="K146" s="193" t="s">
        <v>38</v>
      </c>
      <c r="L146" s="193" t="s">
        <v>233</v>
      </c>
      <c r="M146" s="193" t="s">
        <v>234</v>
      </c>
      <c r="N146" s="193" t="s">
        <v>235</v>
      </c>
      <c r="O146" s="193" t="s">
        <v>1746</v>
      </c>
      <c r="P146" s="193" t="s">
        <v>39</v>
      </c>
      <c r="Q146" s="193" t="s">
        <v>142</v>
      </c>
      <c r="R146" s="193"/>
      <c r="S146" s="193"/>
      <c r="T146" s="193" t="s">
        <v>26</v>
      </c>
      <c r="U146" s="193" t="s">
        <v>26</v>
      </c>
      <c r="V146" s="193" t="s">
        <v>26</v>
      </c>
      <c r="W146" s="193" t="s">
        <v>113</v>
      </c>
      <c r="X146" s="193">
        <v>2</v>
      </c>
      <c r="Y146" s="193" t="s">
        <v>34</v>
      </c>
      <c r="Z146" s="193" t="s">
        <v>26</v>
      </c>
      <c r="AA146" s="193" t="s">
        <v>105</v>
      </c>
      <c r="AB146" s="193" t="s">
        <v>36</v>
      </c>
      <c r="AC146" s="193"/>
    </row>
    <row r="147" spans="1:29" x14ac:dyDescent="0.2">
      <c r="A147" s="193" t="s">
        <v>2395</v>
      </c>
      <c r="B147" s="196" t="s">
        <v>608</v>
      </c>
      <c r="C147" s="193" t="s">
        <v>82</v>
      </c>
      <c r="D147" s="193" t="s">
        <v>100</v>
      </c>
      <c r="E147" s="193">
        <v>141</v>
      </c>
      <c r="F147" s="193" t="s">
        <v>1690</v>
      </c>
      <c r="G147" s="193" t="s">
        <v>1689</v>
      </c>
      <c r="H147" s="193" t="s">
        <v>57</v>
      </c>
      <c r="I147" s="193" t="s">
        <v>1662</v>
      </c>
      <c r="J147" s="193" t="s">
        <v>489</v>
      </c>
      <c r="K147" s="193" t="s">
        <v>38</v>
      </c>
      <c r="L147" s="193" t="s">
        <v>610</v>
      </c>
      <c r="M147" s="193" t="s">
        <v>611</v>
      </c>
      <c r="N147" s="193" t="s">
        <v>266</v>
      </c>
      <c r="O147" s="193" t="s">
        <v>612</v>
      </c>
      <c r="P147" s="193" t="s">
        <v>39</v>
      </c>
      <c r="Q147" s="193" t="s">
        <v>142</v>
      </c>
      <c r="R147" s="193"/>
      <c r="S147" s="193"/>
      <c r="T147" s="193" t="s">
        <v>26</v>
      </c>
      <c r="U147" s="193" t="s">
        <v>26</v>
      </c>
      <c r="V147" s="193" t="s">
        <v>26</v>
      </c>
      <c r="W147" s="193" t="s">
        <v>613</v>
      </c>
      <c r="X147" s="193">
        <v>2</v>
      </c>
      <c r="Y147" s="193" t="s">
        <v>34</v>
      </c>
      <c r="Z147" s="193" t="s">
        <v>26</v>
      </c>
      <c r="AA147" s="193" t="s">
        <v>607</v>
      </c>
      <c r="AB147" s="193" t="s">
        <v>306</v>
      </c>
      <c r="AC147" s="193">
        <v>159865</v>
      </c>
    </row>
    <row r="148" spans="1:29" x14ac:dyDescent="0.2">
      <c r="A148" s="193" t="s">
        <v>2396</v>
      </c>
      <c r="B148" s="193" t="s">
        <v>237</v>
      </c>
      <c r="C148" s="193" t="s">
        <v>82</v>
      </c>
      <c r="D148" s="193" t="s">
        <v>133</v>
      </c>
      <c r="E148" s="193">
        <v>141</v>
      </c>
      <c r="F148" s="193" t="s">
        <v>1663</v>
      </c>
      <c r="G148" s="193" t="s">
        <v>121</v>
      </c>
      <c r="H148" s="193" t="s">
        <v>57</v>
      </c>
      <c r="I148" s="193" t="s">
        <v>122</v>
      </c>
      <c r="J148" s="193" t="s">
        <v>46</v>
      </c>
      <c r="K148" s="193" t="s">
        <v>38</v>
      </c>
      <c r="L148" s="193" t="s">
        <v>102</v>
      </c>
      <c r="M148" s="193" t="s">
        <v>103</v>
      </c>
      <c r="N148" s="193" t="s">
        <v>239</v>
      </c>
      <c r="O148" s="193" t="s">
        <v>1747</v>
      </c>
      <c r="P148" s="193" t="s">
        <v>39</v>
      </c>
      <c r="Q148" s="193" t="s">
        <v>142</v>
      </c>
      <c r="R148" s="193"/>
      <c r="S148" s="193"/>
      <c r="T148" s="193" t="s">
        <v>26</v>
      </c>
      <c r="U148" s="193" t="s">
        <v>26</v>
      </c>
      <c r="V148" s="193" t="s">
        <v>26</v>
      </c>
      <c r="W148" s="193" t="s">
        <v>196</v>
      </c>
      <c r="X148" s="193">
        <v>2</v>
      </c>
      <c r="Y148" s="193" t="s">
        <v>34</v>
      </c>
      <c r="Z148" s="193" t="s">
        <v>26</v>
      </c>
      <c r="AA148" s="193" t="s">
        <v>105</v>
      </c>
      <c r="AB148" s="193" t="s">
        <v>36</v>
      </c>
      <c r="AC148" s="193"/>
    </row>
    <row r="149" spans="1:29" x14ac:dyDescent="0.2">
      <c r="A149" s="193" t="s">
        <v>2397</v>
      </c>
      <c r="B149" s="193" t="s">
        <v>614</v>
      </c>
      <c r="C149" s="193" t="s">
        <v>82</v>
      </c>
      <c r="D149" s="193" t="s">
        <v>100</v>
      </c>
      <c r="E149" s="193">
        <v>135</v>
      </c>
      <c r="F149" s="193" t="s">
        <v>1691</v>
      </c>
      <c r="G149" s="193" t="s">
        <v>1699</v>
      </c>
      <c r="H149" s="193" t="s">
        <v>57</v>
      </c>
      <c r="I149" s="193" t="s">
        <v>218</v>
      </c>
      <c r="J149" s="193" t="s">
        <v>28</v>
      </c>
      <c r="K149" s="193" t="s">
        <v>38</v>
      </c>
      <c r="L149" s="193" t="s">
        <v>332</v>
      </c>
      <c r="M149" s="193" t="s">
        <v>616</v>
      </c>
      <c r="N149" s="193" t="s">
        <v>617</v>
      </c>
      <c r="O149" s="193" t="s">
        <v>618</v>
      </c>
      <c r="P149" s="193" t="s">
        <v>32</v>
      </c>
      <c r="Q149" s="193" t="s">
        <v>619</v>
      </c>
      <c r="R149" s="193"/>
      <c r="S149" s="193"/>
      <c r="T149" s="193" t="s">
        <v>26</v>
      </c>
      <c r="U149" s="193" t="s">
        <v>26</v>
      </c>
      <c r="V149" s="193" t="s">
        <v>26</v>
      </c>
      <c r="W149" s="193" t="s">
        <v>166</v>
      </c>
      <c r="X149" s="193">
        <v>1</v>
      </c>
      <c r="Y149" s="193" t="s">
        <v>63</v>
      </c>
      <c r="Z149" s="193" t="s">
        <v>26</v>
      </c>
      <c r="AA149" s="193" t="s">
        <v>620</v>
      </c>
      <c r="AB149" s="193" t="s">
        <v>36</v>
      </c>
      <c r="AC149" s="193"/>
    </row>
    <row r="150" spans="1:29" x14ac:dyDescent="0.2">
      <c r="A150" s="193" t="s">
        <v>2398</v>
      </c>
      <c r="B150" s="193" t="s">
        <v>241</v>
      </c>
      <c r="C150" s="193" t="s">
        <v>82</v>
      </c>
      <c r="D150" s="193" t="s">
        <v>133</v>
      </c>
      <c r="E150" s="193">
        <v>141</v>
      </c>
      <c r="F150" s="193" t="s">
        <v>1663</v>
      </c>
      <c r="G150" s="193" t="s">
        <v>1675</v>
      </c>
      <c r="H150" s="193" t="s">
        <v>57</v>
      </c>
      <c r="I150" s="193" t="s">
        <v>122</v>
      </c>
      <c r="J150" s="193" t="s">
        <v>243</v>
      </c>
      <c r="K150" s="193" t="s">
        <v>243</v>
      </c>
      <c r="L150" s="193" t="s">
        <v>244</v>
      </c>
      <c r="M150" s="193" t="s">
        <v>245</v>
      </c>
      <c r="N150" s="193" t="s">
        <v>246</v>
      </c>
      <c r="O150" s="193" t="s">
        <v>1748</v>
      </c>
      <c r="P150" s="193" t="s">
        <v>32</v>
      </c>
      <c r="Q150" s="193" t="s">
        <v>248</v>
      </c>
      <c r="R150" s="193"/>
      <c r="S150" s="193"/>
      <c r="T150" s="193" t="s">
        <v>26</v>
      </c>
      <c r="U150" s="193" t="s">
        <v>26</v>
      </c>
      <c r="V150" s="193" t="s">
        <v>26</v>
      </c>
      <c r="W150" s="193" t="s">
        <v>196</v>
      </c>
      <c r="X150" s="193">
        <v>2.4</v>
      </c>
      <c r="Y150" s="193" t="s">
        <v>34</v>
      </c>
      <c r="Z150" s="193" t="s">
        <v>26</v>
      </c>
      <c r="AA150" s="193" t="s">
        <v>105</v>
      </c>
      <c r="AB150" s="193" t="s">
        <v>36</v>
      </c>
      <c r="AC150" s="193"/>
    </row>
    <row r="151" spans="1:29" x14ac:dyDescent="0.2">
      <c r="A151" s="193" t="s">
        <v>2399</v>
      </c>
      <c r="B151" s="193" t="s">
        <v>621</v>
      </c>
      <c r="C151" s="193" t="s">
        <v>82</v>
      </c>
      <c r="D151" s="193" t="s">
        <v>100</v>
      </c>
      <c r="E151" s="193" t="s">
        <v>622</v>
      </c>
      <c r="F151" s="193" t="s">
        <v>1690</v>
      </c>
      <c r="G151" s="193" t="s">
        <v>121</v>
      </c>
      <c r="H151" s="193" t="s">
        <v>57</v>
      </c>
      <c r="I151" s="193" t="s">
        <v>122</v>
      </c>
      <c r="J151" s="193" t="s">
        <v>489</v>
      </c>
      <c r="K151" s="193" t="s">
        <v>38</v>
      </c>
      <c r="L151" s="193" t="s">
        <v>624</v>
      </c>
      <c r="M151" s="193" t="s">
        <v>625</v>
      </c>
      <c r="N151" s="193" t="s">
        <v>49</v>
      </c>
      <c r="O151" s="193" t="s">
        <v>702</v>
      </c>
      <c r="P151" s="193" t="s">
        <v>39</v>
      </c>
      <c r="Q151" s="193" t="s">
        <v>126</v>
      </c>
      <c r="R151" s="193"/>
      <c r="S151" s="193"/>
      <c r="T151" s="193" t="s">
        <v>26</v>
      </c>
      <c r="U151" s="193" t="s">
        <v>26</v>
      </c>
      <c r="V151" s="193" t="s">
        <v>26</v>
      </c>
      <c r="W151" s="193" t="s">
        <v>626</v>
      </c>
      <c r="X151" s="193">
        <v>2.5</v>
      </c>
      <c r="Y151" s="193" t="s">
        <v>627</v>
      </c>
      <c r="Z151" s="193" t="s">
        <v>26</v>
      </c>
      <c r="AA151" s="193" t="s">
        <v>628</v>
      </c>
      <c r="AB151" s="193" t="s">
        <v>306</v>
      </c>
      <c r="AC151" s="193"/>
    </row>
    <row r="152" spans="1:29" x14ac:dyDescent="0.2">
      <c r="A152" s="193" t="s">
        <v>2400</v>
      </c>
      <c r="B152" s="196" t="s">
        <v>249</v>
      </c>
      <c r="C152" s="193" t="s">
        <v>82</v>
      </c>
      <c r="D152" s="193" t="s">
        <v>100</v>
      </c>
      <c r="E152" s="193">
        <v>135</v>
      </c>
      <c r="F152" s="193" t="s">
        <v>223</v>
      </c>
      <c r="G152" s="193" t="s">
        <v>1676</v>
      </c>
      <c r="H152" s="193" t="s">
        <v>77</v>
      </c>
      <c r="I152" s="193" t="s">
        <v>109</v>
      </c>
      <c r="J152" s="193" t="s">
        <v>46</v>
      </c>
      <c r="K152" s="193" t="s">
        <v>38</v>
      </c>
      <c r="L152" s="193" t="s">
        <v>252</v>
      </c>
      <c r="M152" s="193" t="s">
        <v>253</v>
      </c>
      <c r="N152" s="193" t="s">
        <v>254</v>
      </c>
      <c r="O152" s="193" t="s">
        <v>858</v>
      </c>
      <c r="P152" s="193" t="s">
        <v>39</v>
      </c>
      <c r="Q152" s="193" t="s">
        <v>151</v>
      </c>
      <c r="R152" s="193"/>
      <c r="S152" s="193"/>
      <c r="T152" s="193" t="s">
        <v>26</v>
      </c>
      <c r="U152" s="193" t="s">
        <v>26</v>
      </c>
      <c r="V152" s="193" t="s">
        <v>26</v>
      </c>
      <c r="W152" s="193" t="s">
        <v>88</v>
      </c>
      <c r="X152" s="193">
        <v>1</v>
      </c>
      <c r="Y152" s="193" t="s">
        <v>63</v>
      </c>
      <c r="Z152" s="193" t="s">
        <v>26</v>
      </c>
      <c r="AA152" s="193" t="s">
        <v>256</v>
      </c>
      <c r="AB152" s="193" t="s">
        <v>36</v>
      </c>
      <c r="AC152" s="193"/>
    </row>
    <row r="153" spans="1:29" x14ac:dyDescent="0.2">
      <c r="A153" s="193" t="s">
        <v>2401</v>
      </c>
      <c r="B153" s="193" t="s">
        <v>629</v>
      </c>
      <c r="C153" s="193" t="s">
        <v>82</v>
      </c>
      <c r="D153" s="193" t="s">
        <v>100</v>
      </c>
      <c r="E153" s="193">
        <v>135</v>
      </c>
      <c r="F153" s="193" t="s">
        <v>1690</v>
      </c>
      <c r="G153" s="193" t="s">
        <v>1691</v>
      </c>
      <c r="H153" s="193" t="s">
        <v>57</v>
      </c>
      <c r="I153" s="193" t="s">
        <v>57</v>
      </c>
      <c r="J153" s="193" t="s">
        <v>489</v>
      </c>
      <c r="K153" s="193" t="s">
        <v>38</v>
      </c>
      <c r="L153" s="193" t="s">
        <v>631</v>
      </c>
      <c r="M153" s="193" t="s">
        <v>625</v>
      </c>
      <c r="N153" s="193" t="s">
        <v>632</v>
      </c>
      <c r="O153" s="193" t="s">
        <v>1760</v>
      </c>
      <c r="P153" s="193" t="s">
        <v>39</v>
      </c>
      <c r="Q153" s="193" t="s">
        <v>142</v>
      </c>
      <c r="R153" s="193"/>
      <c r="S153" s="193"/>
      <c r="T153" s="193" t="s">
        <v>26</v>
      </c>
      <c r="U153" s="193" t="s">
        <v>26</v>
      </c>
      <c r="V153" s="193" t="s">
        <v>26</v>
      </c>
      <c r="W153" s="193" t="s">
        <v>62</v>
      </c>
      <c r="X153" s="193">
        <v>1</v>
      </c>
      <c r="Y153" s="193" t="s">
        <v>63</v>
      </c>
      <c r="Z153" s="193" t="s">
        <v>26</v>
      </c>
      <c r="AA153" s="193" t="s">
        <v>634</v>
      </c>
      <c r="AB153" s="193" t="s">
        <v>306</v>
      </c>
      <c r="AC153" s="193"/>
    </row>
    <row r="154" spans="1:29" x14ac:dyDescent="0.2">
      <c r="A154" s="193" t="s">
        <v>2402</v>
      </c>
      <c r="B154" s="196" t="s">
        <v>635</v>
      </c>
      <c r="C154" s="193" t="s">
        <v>82</v>
      </c>
      <c r="D154" s="193" t="s">
        <v>100</v>
      </c>
      <c r="E154" s="193">
        <v>135</v>
      </c>
      <c r="F154" s="193" t="s">
        <v>1690</v>
      </c>
      <c r="G154" s="193" t="s">
        <v>1691</v>
      </c>
      <c r="H154" s="193" t="s">
        <v>57</v>
      </c>
      <c r="I154" s="193" t="s">
        <v>57</v>
      </c>
      <c r="J154" s="193" t="s">
        <v>489</v>
      </c>
      <c r="K154" s="193" t="s">
        <v>38</v>
      </c>
      <c r="L154" s="193" t="s">
        <v>326</v>
      </c>
      <c r="M154" s="193" t="s">
        <v>516</v>
      </c>
      <c r="N154" s="193" t="s">
        <v>472</v>
      </c>
      <c r="O154" s="193" t="s">
        <v>636</v>
      </c>
      <c r="P154" s="193" t="s">
        <v>39</v>
      </c>
      <c r="Q154" s="193" t="s">
        <v>151</v>
      </c>
      <c r="R154" s="193"/>
      <c r="S154" s="193"/>
      <c r="T154" s="193" t="s">
        <v>26</v>
      </c>
      <c r="U154" s="193" t="s">
        <v>26</v>
      </c>
      <c r="V154" s="193" t="s">
        <v>26</v>
      </c>
      <c r="W154" s="193" t="s">
        <v>166</v>
      </c>
      <c r="X154" s="193">
        <v>1</v>
      </c>
      <c r="Y154" s="193" t="s">
        <v>63</v>
      </c>
      <c r="Z154" s="193" t="s">
        <v>26</v>
      </c>
      <c r="AA154" s="193" t="s">
        <v>634</v>
      </c>
      <c r="AB154" s="193" t="s">
        <v>306</v>
      </c>
      <c r="AC154" s="193"/>
    </row>
    <row r="155" spans="1:29" x14ac:dyDescent="0.2">
      <c r="A155" s="193" t="s">
        <v>2403</v>
      </c>
      <c r="B155" s="193" t="s">
        <v>257</v>
      </c>
      <c r="C155" s="193" t="s">
        <v>82</v>
      </c>
      <c r="D155" s="193" t="s">
        <v>100</v>
      </c>
      <c r="E155" s="193">
        <v>141</v>
      </c>
      <c r="F155" s="193" t="s">
        <v>223</v>
      </c>
      <c r="G155" s="193" t="s">
        <v>121</v>
      </c>
      <c r="H155" s="193" t="s">
        <v>77</v>
      </c>
      <c r="I155" s="193" t="s">
        <v>122</v>
      </c>
      <c r="J155" s="193" t="s">
        <v>46</v>
      </c>
      <c r="K155" s="193" t="s">
        <v>38</v>
      </c>
      <c r="L155" s="193" t="s">
        <v>252</v>
      </c>
      <c r="M155" s="193" t="s">
        <v>253</v>
      </c>
      <c r="N155" s="193" t="s">
        <v>49</v>
      </c>
      <c r="O155" s="193" t="s">
        <v>1744</v>
      </c>
      <c r="P155" s="193" t="s">
        <v>39</v>
      </c>
      <c r="Q155" s="193" t="s">
        <v>142</v>
      </c>
      <c r="R155" s="193"/>
      <c r="S155" s="193"/>
      <c r="T155" s="193" t="s">
        <v>26</v>
      </c>
      <c r="U155" s="193" t="s">
        <v>26</v>
      </c>
      <c r="V155" s="193" t="s">
        <v>26</v>
      </c>
      <c r="W155" s="193" t="s">
        <v>196</v>
      </c>
      <c r="X155" s="193">
        <v>2</v>
      </c>
      <c r="Y155" s="193" t="s">
        <v>34</v>
      </c>
      <c r="Z155" s="193" t="s">
        <v>26</v>
      </c>
      <c r="AA155" s="193" t="s">
        <v>256</v>
      </c>
      <c r="AB155" s="193" t="s">
        <v>36</v>
      </c>
      <c r="AC155" s="193"/>
    </row>
    <row r="156" spans="1:29" x14ac:dyDescent="0.2">
      <c r="A156" s="193" t="s">
        <v>2404</v>
      </c>
      <c r="B156" s="193" t="s">
        <v>637</v>
      </c>
      <c r="C156" s="193" t="s">
        <v>82</v>
      </c>
      <c r="D156" s="193" t="s">
        <v>133</v>
      </c>
      <c r="E156" s="193">
        <v>135</v>
      </c>
      <c r="F156" s="193" t="s">
        <v>1690</v>
      </c>
      <c r="G156" s="193" t="s">
        <v>1700</v>
      </c>
      <c r="H156" s="193" t="s">
        <v>57</v>
      </c>
      <c r="I156" s="193" t="s">
        <v>57</v>
      </c>
      <c r="J156" s="193" t="s">
        <v>489</v>
      </c>
      <c r="K156" s="193" t="s">
        <v>38</v>
      </c>
      <c r="L156" s="193" t="s">
        <v>631</v>
      </c>
      <c r="M156" s="193" t="s">
        <v>639</v>
      </c>
      <c r="N156" s="193" t="s">
        <v>640</v>
      </c>
      <c r="O156" s="193" t="s">
        <v>641</v>
      </c>
      <c r="P156" s="193" t="s">
        <v>39</v>
      </c>
      <c r="Q156" s="193" t="s">
        <v>642</v>
      </c>
      <c r="R156" s="193"/>
      <c r="S156" s="193"/>
      <c r="T156" s="193" t="s">
        <v>26</v>
      </c>
      <c r="U156" s="193" t="s">
        <v>26</v>
      </c>
      <c r="V156" s="193" t="s">
        <v>26</v>
      </c>
      <c r="W156" s="193" t="s">
        <v>166</v>
      </c>
      <c r="X156" s="193">
        <v>1</v>
      </c>
      <c r="Y156" s="193" t="s">
        <v>63</v>
      </c>
      <c r="Z156" s="193" t="s">
        <v>26</v>
      </c>
      <c r="AA156" s="193" t="s">
        <v>643</v>
      </c>
      <c r="AB156" s="193" t="s">
        <v>306</v>
      </c>
      <c r="AC156" s="193">
        <v>159980</v>
      </c>
    </row>
    <row r="157" spans="1:29" x14ac:dyDescent="0.2">
      <c r="A157" s="193" t="s">
        <v>2405</v>
      </c>
      <c r="B157" s="193" t="s">
        <v>644</v>
      </c>
      <c r="C157" s="193" t="s">
        <v>82</v>
      </c>
      <c r="D157" s="193" t="s">
        <v>133</v>
      </c>
      <c r="E157" s="193">
        <v>135</v>
      </c>
      <c r="F157" s="193" t="s">
        <v>1690</v>
      </c>
      <c r="G157" s="193" t="s">
        <v>1700</v>
      </c>
      <c r="H157" s="193" t="s">
        <v>57</v>
      </c>
      <c r="I157" s="193" t="s">
        <v>57</v>
      </c>
      <c r="J157" s="193" t="s">
        <v>489</v>
      </c>
      <c r="K157" s="193" t="s">
        <v>38</v>
      </c>
      <c r="L157" s="193" t="s">
        <v>645</v>
      </c>
      <c r="M157" s="193" t="s">
        <v>79</v>
      </c>
      <c r="N157" s="193" t="s">
        <v>640</v>
      </c>
      <c r="O157" s="193" t="s">
        <v>641</v>
      </c>
      <c r="P157" s="193" t="s">
        <v>39</v>
      </c>
      <c r="Q157" s="193" t="s">
        <v>646</v>
      </c>
      <c r="R157" s="193"/>
      <c r="S157" s="193"/>
      <c r="T157" s="193" t="s">
        <v>26</v>
      </c>
      <c r="U157" s="193" t="s">
        <v>26</v>
      </c>
      <c r="V157" s="193" t="s">
        <v>26</v>
      </c>
      <c r="W157" s="193" t="s">
        <v>166</v>
      </c>
      <c r="X157" s="193">
        <v>1</v>
      </c>
      <c r="Y157" s="193" t="s">
        <v>63</v>
      </c>
      <c r="Z157" s="193" t="s">
        <v>26</v>
      </c>
      <c r="AA157" s="193" t="s">
        <v>643</v>
      </c>
      <c r="AB157" s="193" t="s">
        <v>306</v>
      </c>
      <c r="AC157" s="193">
        <v>159980</v>
      </c>
    </row>
    <row r="158" spans="1:29" x14ac:dyDescent="0.2">
      <c r="A158" s="193" t="s">
        <v>2406</v>
      </c>
      <c r="B158" s="193" t="s">
        <v>261</v>
      </c>
      <c r="C158" s="193" t="s">
        <v>82</v>
      </c>
      <c r="D158" s="193" t="s">
        <v>100</v>
      </c>
      <c r="E158" s="193">
        <v>138</v>
      </c>
      <c r="F158" s="193" t="s">
        <v>1661</v>
      </c>
      <c r="G158" s="193" t="s">
        <v>1677</v>
      </c>
      <c r="H158" s="193" t="s">
        <v>1662</v>
      </c>
      <c r="I158" s="193" t="s">
        <v>1654</v>
      </c>
      <c r="J158" s="193" t="s">
        <v>135</v>
      </c>
      <c r="K158" s="193" t="s">
        <v>31</v>
      </c>
      <c r="L158" s="193" t="s">
        <v>264</v>
      </c>
      <c r="M158" s="193" t="s">
        <v>265</v>
      </c>
      <c r="N158" s="193" t="s">
        <v>266</v>
      </c>
      <c r="O158" s="193" t="s">
        <v>612</v>
      </c>
      <c r="P158" s="193" t="s">
        <v>32</v>
      </c>
      <c r="Q158" s="193" t="s">
        <v>268</v>
      </c>
      <c r="R158" s="193"/>
      <c r="S158" s="193"/>
      <c r="T158" s="193" t="s">
        <v>26</v>
      </c>
      <c r="U158" s="193" t="s">
        <v>26</v>
      </c>
      <c r="V158" s="193" t="s">
        <v>26</v>
      </c>
      <c r="W158" s="193" t="s">
        <v>148</v>
      </c>
      <c r="X158" s="193">
        <v>1.2</v>
      </c>
      <c r="Y158" s="193" t="s">
        <v>63</v>
      </c>
      <c r="Z158" s="193" t="s">
        <v>26</v>
      </c>
      <c r="AA158" s="193" t="s">
        <v>105</v>
      </c>
      <c r="AB158" s="193" t="s">
        <v>36</v>
      </c>
      <c r="AC158" s="193" t="s">
        <v>269</v>
      </c>
    </row>
    <row r="159" spans="1:29" x14ac:dyDescent="0.2">
      <c r="A159" s="193" t="s">
        <v>2407</v>
      </c>
      <c r="B159" s="193" t="s">
        <v>299</v>
      </c>
      <c r="C159" s="193" t="s">
        <v>82</v>
      </c>
      <c r="D159" s="193" t="s">
        <v>133</v>
      </c>
      <c r="E159" s="193">
        <v>135</v>
      </c>
      <c r="F159" s="193" t="s">
        <v>1665</v>
      </c>
      <c r="G159" s="193" t="s">
        <v>1680</v>
      </c>
      <c r="H159" s="193" t="s">
        <v>57</v>
      </c>
      <c r="I159" s="193" t="s">
        <v>1654</v>
      </c>
      <c r="J159" s="193" t="s">
        <v>28</v>
      </c>
      <c r="K159" s="193" t="s">
        <v>31</v>
      </c>
      <c r="L159" s="193" t="s">
        <v>48</v>
      </c>
      <c r="M159" s="193" t="s">
        <v>301</v>
      </c>
      <c r="N159" s="193" t="s">
        <v>302</v>
      </c>
      <c r="O159" s="193" t="s">
        <v>1751</v>
      </c>
      <c r="P159" s="193" t="s">
        <v>32</v>
      </c>
      <c r="Q159" s="193" t="s">
        <v>304</v>
      </c>
      <c r="R159" s="193"/>
      <c r="S159" s="193"/>
      <c r="T159" s="193" t="s">
        <v>26</v>
      </c>
      <c r="U159" s="193" t="s">
        <v>26</v>
      </c>
      <c r="V159" s="193">
        <v>180</v>
      </c>
      <c r="W159" s="193" t="s">
        <v>88</v>
      </c>
      <c r="X159" s="193">
        <v>1</v>
      </c>
      <c r="Y159" s="193" t="s">
        <v>63</v>
      </c>
      <c r="Z159" s="193" t="s">
        <v>26</v>
      </c>
      <c r="AA159" s="193" t="s">
        <v>305</v>
      </c>
      <c r="AB159" s="193" t="s">
        <v>306</v>
      </c>
      <c r="AC159" s="193"/>
    </row>
    <row r="160" spans="1:29" x14ac:dyDescent="0.2">
      <c r="A160" s="193" t="s">
        <v>2408</v>
      </c>
      <c r="B160" s="193" t="s">
        <v>270</v>
      </c>
      <c r="C160" s="193" t="s">
        <v>82</v>
      </c>
      <c r="D160" s="193" t="s">
        <v>100</v>
      </c>
      <c r="E160" s="193">
        <v>138</v>
      </c>
      <c r="F160" s="193" t="s">
        <v>1661</v>
      </c>
      <c r="G160" s="193" t="s">
        <v>1661</v>
      </c>
      <c r="H160" s="193" t="s">
        <v>1662</v>
      </c>
      <c r="I160" s="193" t="s">
        <v>1662</v>
      </c>
      <c r="J160" s="193" t="s">
        <v>135</v>
      </c>
      <c r="K160" s="193" t="s">
        <v>31</v>
      </c>
      <c r="L160" s="193" t="s">
        <v>273</v>
      </c>
      <c r="M160" s="193" t="s">
        <v>274</v>
      </c>
      <c r="N160" s="193" t="s">
        <v>275</v>
      </c>
      <c r="O160" s="193" t="s">
        <v>1749</v>
      </c>
      <c r="P160" s="193" t="s">
        <v>32</v>
      </c>
      <c r="Q160" s="193" t="s">
        <v>268</v>
      </c>
      <c r="R160" s="193"/>
      <c r="S160" s="193"/>
      <c r="T160" s="193" t="s">
        <v>26</v>
      </c>
      <c r="U160" s="193" t="s">
        <v>26</v>
      </c>
      <c r="V160" s="193" t="s">
        <v>26</v>
      </c>
      <c r="W160" s="193" t="s">
        <v>148</v>
      </c>
      <c r="X160" s="193">
        <v>1.2</v>
      </c>
      <c r="Y160" s="193" t="s">
        <v>63</v>
      </c>
      <c r="Z160" s="193" t="s">
        <v>26</v>
      </c>
      <c r="AA160" s="193" t="s">
        <v>105</v>
      </c>
      <c r="AB160" s="193" t="s">
        <v>36</v>
      </c>
      <c r="AC160" s="193" t="s">
        <v>269</v>
      </c>
    </row>
    <row r="161" spans="1:29" x14ac:dyDescent="0.2">
      <c r="A161" s="193" t="s">
        <v>2409</v>
      </c>
      <c r="B161" s="196" t="s">
        <v>106</v>
      </c>
      <c r="C161" s="193" t="s">
        <v>82</v>
      </c>
      <c r="D161" s="193" t="s">
        <v>55</v>
      </c>
      <c r="E161" s="193">
        <v>135</v>
      </c>
      <c r="F161" s="193" t="s">
        <v>91</v>
      </c>
      <c r="G161" s="193" t="s">
        <v>91</v>
      </c>
      <c r="H161" s="193" t="s">
        <v>92</v>
      </c>
      <c r="I161" s="193" t="s">
        <v>92</v>
      </c>
      <c r="J161" s="193" t="s">
        <v>28</v>
      </c>
      <c r="K161" s="193" t="s">
        <v>38</v>
      </c>
      <c r="L161" s="193" t="s">
        <v>93</v>
      </c>
      <c r="M161" s="193" t="s">
        <v>94</v>
      </c>
      <c r="N161" s="193" t="s">
        <v>26</v>
      </c>
      <c r="O161" s="193" t="s">
        <v>30</v>
      </c>
      <c r="P161" s="193" t="s">
        <v>39</v>
      </c>
      <c r="Q161" s="193" t="s">
        <v>97</v>
      </c>
      <c r="R161" s="193"/>
      <c r="S161" s="193"/>
      <c r="T161" s="193" t="s">
        <v>26</v>
      </c>
      <c r="U161" s="193" t="s">
        <v>26</v>
      </c>
      <c r="V161" s="193" t="s">
        <v>26</v>
      </c>
      <c r="W161" s="193" t="s">
        <v>88</v>
      </c>
      <c r="X161" s="193">
        <v>1</v>
      </c>
      <c r="Y161" s="193" t="s">
        <v>63</v>
      </c>
      <c r="Z161" s="193" t="s">
        <v>26</v>
      </c>
      <c r="AA161" s="193" t="s">
        <v>98</v>
      </c>
      <c r="AB161" s="193" t="s">
        <v>36</v>
      </c>
      <c r="AC161" s="193"/>
    </row>
    <row r="162" spans="1:29" x14ac:dyDescent="0.2">
      <c r="A162" s="193" t="s">
        <v>2410</v>
      </c>
      <c r="B162" s="193" t="s">
        <v>651</v>
      </c>
      <c r="C162" s="193" t="s">
        <v>82</v>
      </c>
      <c r="D162" s="193" t="s">
        <v>133</v>
      </c>
      <c r="E162" s="193">
        <v>138</v>
      </c>
      <c r="F162" s="193" t="s">
        <v>1665</v>
      </c>
      <c r="G162" s="193" t="s">
        <v>1694</v>
      </c>
      <c r="H162" s="193" t="s">
        <v>57</v>
      </c>
      <c r="I162" s="193" t="s">
        <v>1662</v>
      </c>
      <c r="J162" s="193" t="s">
        <v>135</v>
      </c>
      <c r="K162" s="193" t="s">
        <v>31</v>
      </c>
      <c r="L162" s="193" t="s">
        <v>653</v>
      </c>
      <c r="M162" s="193" t="s">
        <v>639</v>
      </c>
      <c r="N162" s="193" t="s">
        <v>302</v>
      </c>
      <c r="O162" s="193" t="s">
        <v>1751</v>
      </c>
      <c r="P162" s="193" t="s">
        <v>32</v>
      </c>
      <c r="Q162" s="193" t="s">
        <v>203</v>
      </c>
      <c r="R162" s="193"/>
      <c r="S162" s="193"/>
      <c r="T162" s="193" t="s">
        <v>26</v>
      </c>
      <c r="U162" s="193" t="s">
        <v>26</v>
      </c>
      <c r="V162" s="193" t="s">
        <v>26</v>
      </c>
      <c r="W162" s="193" t="s">
        <v>148</v>
      </c>
      <c r="X162" s="193">
        <v>1.2</v>
      </c>
      <c r="Y162" s="193" t="s">
        <v>63</v>
      </c>
      <c r="Z162" s="193" t="s">
        <v>26</v>
      </c>
      <c r="AA162" s="193" t="s">
        <v>654</v>
      </c>
      <c r="AB162" s="193" t="s">
        <v>306</v>
      </c>
      <c r="AC162" s="193"/>
    </row>
    <row r="163" spans="1:29" x14ac:dyDescent="0.2">
      <c r="A163" s="193" t="s">
        <v>2411</v>
      </c>
      <c r="B163" s="193" t="s">
        <v>277</v>
      </c>
      <c r="C163" s="193" t="s">
        <v>82</v>
      </c>
      <c r="D163" s="193" t="s">
        <v>100</v>
      </c>
      <c r="E163" s="193">
        <v>138</v>
      </c>
      <c r="F163" s="193" t="s">
        <v>1678</v>
      </c>
      <c r="G163" s="193" t="s">
        <v>1677</v>
      </c>
      <c r="H163" s="193" t="s">
        <v>57</v>
      </c>
      <c r="I163" s="193" t="s">
        <v>1654</v>
      </c>
      <c r="J163" s="193" t="s">
        <v>135</v>
      </c>
      <c r="K163" s="193" t="s">
        <v>31</v>
      </c>
      <c r="L163" s="193" t="s">
        <v>273</v>
      </c>
      <c r="M163" s="193" t="s">
        <v>274</v>
      </c>
      <c r="N163" s="193" t="s">
        <v>279</v>
      </c>
      <c r="O163" s="193" t="s">
        <v>1750</v>
      </c>
      <c r="P163" s="193" t="s">
        <v>32</v>
      </c>
      <c r="Q163" s="193" t="s">
        <v>268</v>
      </c>
      <c r="R163" s="193"/>
      <c r="S163" s="193"/>
      <c r="T163" s="193" t="s">
        <v>26</v>
      </c>
      <c r="U163" s="193" t="s">
        <v>26</v>
      </c>
      <c r="V163" s="193" t="s">
        <v>26</v>
      </c>
      <c r="W163" s="193" t="s">
        <v>148</v>
      </c>
      <c r="X163" s="193">
        <v>1.2</v>
      </c>
      <c r="Y163" s="193" t="s">
        <v>63</v>
      </c>
      <c r="Z163" s="193" t="s">
        <v>26</v>
      </c>
      <c r="AA163" s="193" t="s">
        <v>105</v>
      </c>
      <c r="AB163" s="193" t="s">
        <v>36</v>
      </c>
      <c r="AC163" s="193" t="s">
        <v>269</v>
      </c>
    </row>
    <row r="164" spans="1:29" x14ac:dyDescent="0.2">
      <c r="A164" s="193" t="s">
        <v>2412</v>
      </c>
      <c r="B164" s="193" t="s">
        <v>655</v>
      </c>
      <c r="C164" s="193" t="s">
        <v>82</v>
      </c>
      <c r="D164" s="193" t="s">
        <v>100</v>
      </c>
      <c r="E164" s="193">
        <v>138</v>
      </c>
      <c r="F164" s="193" t="s">
        <v>1694</v>
      </c>
      <c r="G164" s="193" t="s">
        <v>1707</v>
      </c>
      <c r="H164" s="193" t="s">
        <v>1662</v>
      </c>
      <c r="I164" s="193" t="s">
        <v>1654</v>
      </c>
      <c r="J164" s="193" t="s">
        <v>135</v>
      </c>
      <c r="K164" s="193" t="s">
        <v>31</v>
      </c>
      <c r="L164" s="193" t="s">
        <v>561</v>
      </c>
      <c r="M164" s="193" t="s">
        <v>562</v>
      </c>
      <c r="N164" s="193" t="s">
        <v>302</v>
      </c>
      <c r="O164" s="193" t="s">
        <v>1751</v>
      </c>
      <c r="P164" s="193" t="s">
        <v>32</v>
      </c>
      <c r="Q164" s="193" t="s">
        <v>563</v>
      </c>
      <c r="R164" s="193"/>
      <c r="S164" s="193"/>
      <c r="T164" s="193" t="s">
        <v>26</v>
      </c>
      <c r="U164" s="193" t="s">
        <v>26</v>
      </c>
      <c r="V164" s="193" t="s">
        <v>26</v>
      </c>
      <c r="W164" s="193" t="s">
        <v>148</v>
      </c>
      <c r="X164" s="193">
        <v>1.2</v>
      </c>
      <c r="Y164" s="193" t="s">
        <v>63</v>
      </c>
      <c r="Z164" s="193" t="s">
        <v>26</v>
      </c>
      <c r="AA164" s="193" t="s">
        <v>657</v>
      </c>
      <c r="AB164" s="193" t="s">
        <v>306</v>
      </c>
      <c r="AC164" s="193">
        <v>176359</v>
      </c>
    </row>
    <row r="165" spans="1:29" x14ac:dyDescent="0.2">
      <c r="A165" s="193" t="s">
        <v>2413</v>
      </c>
      <c r="B165" s="193" t="s">
        <v>281</v>
      </c>
      <c r="C165" s="193" t="s">
        <v>82</v>
      </c>
      <c r="D165" s="193" t="s">
        <v>100</v>
      </c>
      <c r="E165" s="193">
        <v>136</v>
      </c>
      <c r="F165" s="193" t="s">
        <v>1678</v>
      </c>
      <c r="G165" s="193" t="s">
        <v>1677</v>
      </c>
      <c r="H165" s="193" t="s">
        <v>57</v>
      </c>
      <c r="I165" s="193" t="s">
        <v>1654</v>
      </c>
      <c r="J165" s="193" t="s">
        <v>135</v>
      </c>
      <c r="K165" s="193" t="s">
        <v>31</v>
      </c>
      <c r="L165" s="193" t="s">
        <v>273</v>
      </c>
      <c r="M165" s="193" t="s">
        <v>274</v>
      </c>
      <c r="N165" s="193" t="s">
        <v>279</v>
      </c>
      <c r="O165" s="193" t="s">
        <v>1750</v>
      </c>
      <c r="P165" s="193" t="s">
        <v>32</v>
      </c>
      <c r="Q165" s="193" t="s">
        <v>268</v>
      </c>
      <c r="R165" s="193"/>
      <c r="S165" s="193"/>
      <c r="T165" s="193" t="s">
        <v>26</v>
      </c>
      <c r="U165" s="193" t="s">
        <v>26</v>
      </c>
      <c r="V165" s="193" t="s">
        <v>26</v>
      </c>
      <c r="W165" s="193" t="s">
        <v>282</v>
      </c>
      <c r="X165" s="193">
        <v>1.2</v>
      </c>
      <c r="Y165" s="193" t="s">
        <v>63</v>
      </c>
      <c r="Z165" s="193" t="s">
        <v>26</v>
      </c>
      <c r="AA165" s="193" t="s">
        <v>105</v>
      </c>
      <c r="AB165" s="193" t="s">
        <v>36</v>
      </c>
      <c r="AC165" s="193" t="s">
        <v>269</v>
      </c>
    </row>
    <row r="166" spans="1:29" x14ac:dyDescent="0.2">
      <c r="A166" s="193" t="s">
        <v>2414</v>
      </c>
      <c r="B166" s="193" t="s">
        <v>658</v>
      </c>
      <c r="C166" s="193" t="s">
        <v>82</v>
      </c>
      <c r="D166" s="193" t="s">
        <v>100</v>
      </c>
      <c r="E166" s="193" t="s">
        <v>659</v>
      </c>
      <c r="F166" s="193" t="s">
        <v>1694</v>
      </c>
      <c r="G166" s="193" t="s">
        <v>1697</v>
      </c>
      <c r="H166" s="193" t="s">
        <v>1662</v>
      </c>
      <c r="I166" s="193" t="s">
        <v>122</v>
      </c>
      <c r="J166" s="193" t="s">
        <v>135</v>
      </c>
      <c r="K166" s="193" t="s">
        <v>39</v>
      </c>
      <c r="L166" s="193" t="s">
        <v>662</v>
      </c>
      <c r="M166" s="193" t="s">
        <v>49</v>
      </c>
      <c r="N166" s="193" t="s">
        <v>663</v>
      </c>
      <c r="O166" s="193" t="s">
        <v>38</v>
      </c>
      <c r="P166" s="193" t="s">
        <v>151</v>
      </c>
      <c r="Q166" s="193" t="s">
        <v>126</v>
      </c>
      <c r="R166" s="193" t="s">
        <v>26</v>
      </c>
      <c r="S166" s="193"/>
      <c r="T166" s="193" t="s">
        <v>26</v>
      </c>
      <c r="U166" s="193" t="s">
        <v>26</v>
      </c>
      <c r="V166" s="193">
        <v>50</v>
      </c>
      <c r="W166" s="193" t="s">
        <v>664</v>
      </c>
      <c r="X166" s="193" t="s">
        <v>26</v>
      </c>
      <c r="Y166" s="193" t="s">
        <v>26</v>
      </c>
      <c r="Z166" s="193" t="s">
        <v>26</v>
      </c>
      <c r="AA166" s="193" t="s">
        <v>634</v>
      </c>
      <c r="AB166" s="193" t="s">
        <v>306</v>
      </c>
      <c r="AC166" s="193">
        <v>176359</v>
      </c>
    </row>
    <row r="167" spans="1:29" x14ac:dyDescent="0.2">
      <c r="A167" s="193" t="s">
        <v>2415</v>
      </c>
      <c r="B167" s="193" t="s">
        <v>283</v>
      </c>
      <c r="C167" s="193" t="s">
        <v>82</v>
      </c>
      <c r="D167" s="193" t="s">
        <v>100</v>
      </c>
      <c r="E167" s="193">
        <v>136</v>
      </c>
      <c r="F167" s="193" t="s">
        <v>1678</v>
      </c>
      <c r="G167" s="193" t="s">
        <v>1678</v>
      </c>
      <c r="H167" s="193" t="s">
        <v>57</v>
      </c>
      <c r="I167" s="193" t="s">
        <v>57</v>
      </c>
      <c r="J167" s="193" t="s">
        <v>135</v>
      </c>
      <c r="K167" s="193" t="s">
        <v>31</v>
      </c>
      <c r="L167" s="193" t="s">
        <v>273</v>
      </c>
      <c r="M167" s="193" t="s">
        <v>274</v>
      </c>
      <c r="N167" s="193" t="s">
        <v>279</v>
      </c>
      <c r="O167" s="193" t="s">
        <v>1750</v>
      </c>
      <c r="P167" s="193" t="s">
        <v>32</v>
      </c>
      <c r="Q167" s="193" t="s">
        <v>268</v>
      </c>
      <c r="R167" s="193"/>
      <c r="S167" s="193"/>
      <c r="T167" s="193" t="s">
        <v>26</v>
      </c>
      <c r="U167" s="193" t="s">
        <v>26</v>
      </c>
      <c r="V167" s="193" t="s">
        <v>26</v>
      </c>
      <c r="W167" s="193" t="s">
        <v>282</v>
      </c>
      <c r="X167" s="193">
        <v>1.2</v>
      </c>
      <c r="Y167" s="193" t="s">
        <v>63</v>
      </c>
      <c r="Z167" s="193" t="s">
        <v>26</v>
      </c>
      <c r="AA167" s="193" t="s">
        <v>105</v>
      </c>
      <c r="AB167" s="193" t="s">
        <v>36</v>
      </c>
      <c r="AC167" s="193" t="s">
        <v>269</v>
      </c>
    </row>
    <row r="168" spans="1:29" x14ac:dyDescent="0.2">
      <c r="A168" s="193" t="s">
        <v>2416</v>
      </c>
      <c r="B168" s="193" t="s">
        <v>665</v>
      </c>
      <c r="C168" s="193" t="s">
        <v>82</v>
      </c>
      <c r="D168" s="193" t="s">
        <v>100</v>
      </c>
      <c r="E168" s="193" t="s">
        <v>659</v>
      </c>
      <c r="F168" s="193" t="s">
        <v>1707</v>
      </c>
      <c r="G168" s="193" t="s">
        <v>1697</v>
      </c>
      <c r="H168" s="193" t="s">
        <v>1654</v>
      </c>
      <c r="I168" s="193" t="s">
        <v>122</v>
      </c>
      <c r="J168" s="193" t="s">
        <v>135</v>
      </c>
      <c r="K168" s="193" t="s">
        <v>39</v>
      </c>
      <c r="L168" s="193" t="s">
        <v>667</v>
      </c>
      <c r="M168" s="193" t="s">
        <v>49</v>
      </c>
      <c r="N168" s="193" t="s">
        <v>663</v>
      </c>
      <c r="O168" s="193" t="s">
        <v>38</v>
      </c>
      <c r="P168" s="193" t="s">
        <v>151</v>
      </c>
      <c r="Q168" s="193" t="s">
        <v>126</v>
      </c>
      <c r="R168" s="193" t="s">
        <v>26</v>
      </c>
      <c r="S168" s="193"/>
      <c r="T168" s="193" t="s">
        <v>26</v>
      </c>
      <c r="U168" s="193" t="s">
        <v>26</v>
      </c>
      <c r="V168" s="193">
        <v>180</v>
      </c>
      <c r="W168" s="193" t="s">
        <v>664</v>
      </c>
      <c r="X168" s="193" t="s">
        <v>26</v>
      </c>
      <c r="Y168" s="193" t="s">
        <v>26</v>
      </c>
      <c r="Z168" s="193" t="s">
        <v>26</v>
      </c>
      <c r="AA168" s="193" t="s">
        <v>634</v>
      </c>
      <c r="AB168" s="193" t="s">
        <v>306</v>
      </c>
      <c r="AC168" s="193">
        <v>176359</v>
      </c>
    </row>
    <row r="169" spans="1:29" x14ac:dyDescent="0.2">
      <c r="A169" s="193" t="s">
        <v>2417</v>
      </c>
      <c r="B169" s="193" t="s">
        <v>285</v>
      </c>
      <c r="C169" s="193" t="s">
        <v>82</v>
      </c>
      <c r="D169" s="193" t="s">
        <v>100</v>
      </c>
      <c r="E169" s="193">
        <v>135</v>
      </c>
      <c r="F169" s="193" t="s">
        <v>83</v>
      </c>
      <c r="G169" s="193" t="s">
        <v>83</v>
      </c>
      <c r="H169" s="267" t="s">
        <v>84</v>
      </c>
      <c r="I169" s="271" t="s">
        <v>84</v>
      </c>
      <c r="J169" s="193" t="s">
        <v>28</v>
      </c>
      <c r="K169" s="193" t="s">
        <v>38</v>
      </c>
      <c r="L169" s="193" t="s">
        <v>145</v>
      </c>
      <c r="M169" s="193" t="s">
        <v>1741</v>
      </c>
      <c r="N169" s="193" t="s">
        <v>26</v>
      </c>
      <c r="O169" s="193" t="s">
        <v>30</v>
      </c>
      <c r="P169" s="193" t="s">
        <v>39</v>
      </c>
      <c r="Q169" s="193" t="s">
        <v>126</v>
      </c>
      <c r="R169" s="193"/>
      <c r="S169" s="193"/>
      <c r="T169" s="193" t="s">
        <v>26</v>
      </c>
      <c r="U169" s="193" t="s">
        <v>26</v>
      </c>
      <c r="V169" s="193" t="s">
        <v>26</v>
      </c>
      <c r="W169" s="193" t="s">
        <v>88</v>
      </c>
      <c r="X169" s="193">
        <v>1</v>
      </c>
      <c r="Y169" s="193" t="s">
        <v>63</v>
      </c>
      <c r="Z169" s="193" t="s">
        <v>26</v>
      </c>
      <c r="AA169" s="193" t="s">
        <v>288</v>
      </c>
      <c r="AB169" s="193" t="s">
        <v>36</v>
      </c>
      <c r="AC169" s="193"/>
    </row>
    <row r="170" spans="1:29" x14ac:dyDescent="0.2">
      <c r="A170" s="193" t="s">
        <v>2418</v>
      </c>
      <c r="B170" s="193" t="s">
        <v>668</v>
      </c>
      <c r="C170" s="193" t="s">
        <v>82</v>
      </c>
      <c r="D170" s="193" t="s">
        <v>133</v>
      </c>
      <c r="E170" s="193" t="s">
        <v>659</v>
      </c>
      <c r="F170" s="193" t="s">
        <v>1679</v>
      </c>
      <c r="G170" s="193" t="s">
        <v>1694</v>
      </c>
      <c r="H170" s="193" t="s">
        <v>57</v>
      </c>
      <c r="I170" s="193" t="s">
        <v>1662</v>
      </c>
      <c r="J170" s="193" t="s">
        <v>135</v>
      </c>
      <c r="K170" s="193" t="s">
        <v>31</v>
      </c>
      <c r="L170" s="193" t="s">
        <v>430</v>
      </c>
      <c r="M170" s="193" t="s">
        <v>301</v>
      </c>
      <c r="N170" s="193" t="s">
        <v>26</v>
      </c>
      <c r="O170" s="193"/>
      <c r="P170" s="193" t="s">
        <v>32</v>
      </c>
      <c r="Q170" s="193" t="s">
        <v>304</v>
      </c>
      <c r="R170" s="193" t="s">
        <v>26</v>
      </c>
      <c r="S170" s="193"/>
      <c r="T170" s="193" t="s">
        <v>26</v>
      </c>
      <c r="U170" s="193" t="s">
        <v>26</v>
      </c>
      <c r="V170" s="193">
        <v>50</v>
      </c>
      <c r="W170" s="193" t="s">
        <v>148</v>
      </c>
      <c r="X170" s="193">
        <v>1.2</v>
      </c>
      <c r="Y170" s="193" t="s">
        <v>63</v>
      </c>
      <c r="Z170" s="193" t="s">
        <v>26</v>
      </c>
      <c r="AA170" s="193" t="s">
        <v>634</v>
      </c>
      <c r="AB170" s="193" t="s">
        <v>306</v>
      </c>
      <c r="AC170" s="193">
        <v>176359</v>
      </c>
    </row>
    <row r="171" spans="1:29" x14ac:dyDescent="0.2">
      <c r="A171" s="193" t="s">
        <v>2419</v>
      </c>
      <c r="B171" s="193" t="s">
        <v>289</v>
      </c>
      <c r="C171" s="193" t="s">
        <v>82</v>
      </c>
      <c r="D171" s="193" t="s">
        <v>100</v>
      </c>
      <c r="E171" s="193">
        <v>138</v>
      </c>
      <c r="F171" s="193" t="s">
        <v>83</v>
      </c>
      <c r="G171" s="193" t="s">
        <v>83</v>
      </c>
      <c r="H171" s="193" t="s">
        <v>84</v>
      </c>
      <c r="I171" s="193" t="s">
        <v>84</v>
      </c>
      <c r="J171" s="193" t="s">
        <v>28</v>
      </c>
      <c r="K171" s="193" t="s">
        <v>38</v>
      </c>
      <c r="L171" s="193" t="s">
        <v>145</v>
      </c>
      <c r="M171" s="193" t="s">
        <v>1741</v>
      </c>
      <c r="N171" s="193" t="s">
        <v>26</v>
      </c>
      <c r="O171" s="193" t="s">
        <v>30</v>
      </c>
      <c r="P171" s="193" t="s">
        <v>39</v>
      </c>
      <c r="Q171" s="193" t="s">
        <v>126</v>
      </c>
      <c r="R171" s="193"/>
      <c r="S171" s="193"/>
      <c r="T171" s="193" t="s">
        <v>26</v>
      </c>
      <c r="U171" s="193" t="s">
        <v>26</v>
      </c>
      <c r="V171" s="193" t="s">
        <v>26</v>
      </c>
      <c r="W171" s="193" t="s">
        <v>148</v>
      </c>
      <c r="X171" s="193">
        <v>1.2</v>
      </c>
      <c r="Y171" s="193" t="s">
        <v>63</v>
      </c>
      <c r="Z171" s="193" t="s">
        <v>26</v>
      </c>
      <c r="AA171" s="193" t="s">
        <v>288</v>
      </c>
      <c r="AB171" s="193" t="s">
        <v>36</v>
      </c>
      <c r="AC171" s="193"/>
    </row>
    <row r="172" spans="1:29" x14ac:dyDescent="0.2">
      <c r="A172" s="193" t="s">
        <v>2420</v>
      </c>
      <c r="B172" s="193" t="s">
        <v>669</v>
      </c>
      <c r="C172" s="193" t="s">
        <v>82</v>
      </c>
      <c r="D172" s="193" t="s">
        <v>100</v>
      </c>
      <c r="E172" s="193">
        <v>138</v>
      </c>
      <c r="F172" s="193" t="s">
        <v>1689</v>
      </c>
      <c r="G172" s="193" t="s">
        <v>1680</v>
      </c>
      <c r="H172" s="193" t="s">
        <v>1662</v>
      </c>
      <c r="I172" s="193" t="s">
        <v>1654</v>
      </c>
      <c r="J172" s="193" t="s">
        <v>135</v>
      </c>
      <c r="K172" s="193" t="s">
        <v>31</v>
      </c>
      <c r="L172" s="193" t="s">
        <v>567</v>
      </c>
      <c r="M172" s="193" t="s">
        <v>568</v>
      </c>
      <c r="N172" s="193" t="s">
        <v>569</v>
      </c>
      <c r="O172" s="193" t="s">
        <v>1759</v>
      </c>
      <c r="P172" s="193" t="s">
        <v>32</v>
      </c>
      <c r="Q172" s="193" t="s">
        <v>571</v>
      </c>
      <c r="R172" s="193"/>
      <c r="S172" s="193"/>
      <c r="T172" s="193" t="s">
        <v>26</v>
      </c>
      <c r="U172" s="193" t="s">
        <v>26</v>
      </c>
      <c r="V172" s="193" t="s">
        <v>26</v>
      </c>
      <c r="W172" s="193" t="s">
        <v>148</v>
      </c>
      <c r="X172" s="193">
        <v>1.2</v>
      </c>
      <c r="Y172" s="193" t="s">
        <v>63</v>
      </c>
      <c r="Z172" s="193" t="s">
        <v>26</v>
      </c>
      <c r="AA172" s="193" t="s">
        <v>671</v>
      </c>
      <c r="AB172" s="193" t="s">
        <v>306</v>
      </c>
      <c r="AC172" s="193">
        <v>159924</v>
      </c>
    </row>
    <row r="173" spans="1:29" x14ac:dyDescent="0.2">
      <c r="A173" s="193" t="s">
        <v>2421</v>
      </c>
      <c r="B173" s="193" t="s">
        <v>290</v>
      </c>
      <c r="C173" s="193" t="s">
        <v>82</v>
      </c>
      <c r="D173" s="193" t="s">
        <v>100</v>
      </c>
      <c r="E173" s="193">
        <v>135</v>
      </c>
      <c r="F173" s="193" t="s">
        <v>83</v>
      </c>
      <c r="G173" s="193" t="s">
        <v>83</v>
      </c>
      <c r="H173" s="193" t="s">
        <v>84</v>
      </c>
      <c r="I173" s="193" t="s">
        <v>84</v>
      </c>
      <c r="J173" s="193" t="s">
        <v>28</v>
      </c>
      <c r="K173" s="193" t="s">
        <v>38</v>
      </c>
      <c r="L173" s="193" t="s">
        <v>145</v>
      </c>
      <c r="M173" s="193" t="s">
        <v>1741</v>
      </c>
      <c r="N173" s="193" t="s">
        <v>26</v>
      </c>
      <c r="O173" s="193" t="s">
        <v>30</v>
      </c>
      <c r="P173" s="193" t="s">
        <v>39</v>
      </c>
      <c r="Q173" s="193" t="s">
        <v>291</v>
      </c>
      <c r="R173" s="193"/>
      <c r="S173" s="193"/>
      <c r="T173" s="193" t="s">
        <v>26</v>
      </c>
      <c r="U173" s="193" t="s">
        <v>26</v>
      </c>
      <c r="V173" s="193" t="s">
        <v>26</v>
      </c>
      <c r="W173" s="193" t="s">
        <v>88</v>
      </c>
      <c r="X173" s="193">
        <v>1</v>
      </c>
      <c r="Y173" s="193" t="s">
        <v>63</v>
      </c>
      <c r="Z173" s="193" t="s">
        <v>26</v>
      </c>
      <c r="AA173" s="193" t="s">
        <v>292</v>
      </c>
      <c r="AB173" s="193" t="s">
        <v>36</v>
      </c>
      <c r="AC173" s="193"/>
    </row>
    <row r="174" spans="1:29" x14ac:dyDescent="0.2">
      <c r="A174" s="193" t="s">
        <v>2422</v>
      </c>
      <c r="B174" s="193" t="s">
        <v>1778</v>
      </c>
      <c r="C174" s="193" t="s">
        <v>82</v>
      </c>
      <c r="D174" s="193" t="s">
        <v>133</v>
      </c>
      <c r="E174" s="193">
        <v>135</v>
      </c>
      <c r="F174" s="193" t="s">
        <v>121</v>
      </c>
      <c r="G174" s="193" t="s">
        <v>1708</v>
      </c>
      <c r="H174" s="193" t="s">
        <v>122</v>
      </c>
      <c r="I174" s="193" t="s">
        <v>1709</v>
      </c>
      <c r="J174" s="193" t="s">
        <v>46</v>
      </c>
      <c r="K174" s="193" t="s">
        <v>31</v>
      </c>
      <c r="L174" s="193" t="s">
        <v>674</v>
      </c>
      <c r="M174" s="193" t="s">
        <v>675</v>
      </c>
      <c r="N174" s="193" t="s">
        <v>254</v>
      </c>
      <c r="O174" s="193" t="s">
        <v>676</v>
      </c>
      <c r="P174" s="193" t="s">
        <v>32</v>
      </c>
      <c r="Q174" s="193" t="s">
        <v>677</v>
      </c>
      <c r="R174" s="193"/>
      <c r="S174" s="193"/>
      <c r="T174" s="193" t="s">
        <v>26</v>
      </c>
      <c r="U174" s="193" t="s">
        <v>26</v>
      </c>
      <c r="V174" s="193" t="s">
        <v>26</v>
      </c>
      <c r="W174" s="193" t="s">
        <v>678</v>
      </c>
      <c r="X174" s="193">
        <v>1</v>
      </c>
      <c r="Y174" s="193" t="s">
        <v>130</v>
      </c>
      <c r="Z174" s="193" t="s">
        <v>26</v>
      </c>
      <c r="AA174" s="193" t="s">
        <v>679</v>
      </c>
      <c r="AB174" s="193" t="s">
        <v>306</v>
      </c>
      <c r="AC174" s="193">
        <v>155688</v>
      </c>
    </row>
    <row r="175" spans="1:29" x14ac:dyDescent="0.2">
      <c r="A175" s="193" t="s">
        <v>2423</v>
      </c>
      <c r="B175" s="193" t="s">
        <v>293</v>
      </c>
      <c r="C175" s="193" t="s">
        <v>82</v>
      </c>
      <c r="D175" s="193" t="s">
        <v>133</v>
      </c>
      <c r="E175" s="193">
        <v>135</v>
      </c>
      <c r="F175" s="193" t="s">
        <v>1667</v>
      </c>
      <c r="G175" s="193" t="s">
        <v>1667</v>
      </c>
      <c r="H175" s="193" t="s">
        <v>109</v>
      </c>
      <c r="I175" s="193" t="s">
        <v>109</v>
      </c>
      <c r="J175" s="193" t="s">
        <v>28</v>
      </c>
      <c r="K175" s="193" t="s">
        <v>38</v>
      </c>
      <c r="L175" s="193" t="s">
        <v>219</v>
      </c>
      <c r="M175" s="193" t="s">
        <v>296</v>
      </c>
      <c r="N175" s="193" t="s">
        <v>26</v>
      </c>
      <c r="O175" s="193" t="s">
        <v>30</v>
      </c>
      <c r="P175" s="193" t="s">
        <v>39</v>
      </c>
      <c r="Q175" s="193" t="s">
        <v>291</v>
      </c>
      <c r="R175" s="193"/>
      <c r="S175" s="193"/>
      <c r="T175" s="193" t="s">
        <v>26</v>
      </c>
      <c r="U175" s="193" t="s">
        <v>26</v>
      </c>
      <c r="V175" s="193" t="s">
        <v>26</v>
      </c>
      <c r="W175" s="193" t="s">
        <v>166</v>
      </c>
      <c r="X175" s="193">
        <v>1</v>
      </c>
      <c r="Y175" s="193" t="s">
        <v>63</v>
      </c>
      <c r="Z175" s="193" t="s">
        <v>26</v>
      </c>
      <c r="AA175" s="193" t="s">
        <v>297</v>
      </c>
      <c r="AB175" s="193" t="s">
        <v>36</v>
      </c>
      <c r="AC175" s="193" t="s">
        <v>298</v>
      </c>
    </row>
    <row r="176" spans="1:29" x14ac:dyDescent="0.2">
      <c r="A176" s="193" t="s">
        <v>2424</v>
      </c>
      <c r="B176" s="193" t="s">
        <v>680</v>
      </c>
      <c r="C176" s="193" t="s">
        <v>82</v>
      </c>
      <c r="D176" s="193" t="s">
        <v>100</v>
      </c>
      <c r="E176" s="193">
        <v>111</v>
      </c>
      <c r="F176" s="193" t="s">
        <v>1690</v>
      </c>
      <c r="G176" s="193" t="s">
        <v>121</v>
      </c>
      <c r="H176" s="193" t="s">
        <v>57</v>
      </c>
      <c r="I176" s="193" t="s">
        <v>122</v>
      </c>
      <c r="J176" s="193" t="s">
        <v>489</v>
      </c>
      <c r="K176" s="193" t="s">
        <v>38</v>
      </c>
      <c r="L176" s="193" t="s">
        <v>522</v>
      </c>
      <c r="M176" s="193" t="s">
        <v>523</v>
      </c>
      <c r="N176" s="193" t="s">
        <v>73</v>
      </c>
      <c r="O176" s="193" t="s">
        <v>681</v>
      </c>
      <c r="P176" s="193" t="s">
        <v>39</v>
      </c>
      <c r="Q176" s="193" t="s">
        <v>126</v>
      </c>
      <c r="R176" s="193"/>
      <c r="S176" s="193"/>
      <c r="T176" s="193" t="s">
        <v>26</v>
      </c>
      <c r="U176" s="193" t="s">
        <v>26</v>
      </c>
      <c r="V176" s="193" t="s">
        <v>26</v>
      </c>
      <c r="W176" s="193" t="s">
        <v>682</v>
      </c>
      <c r="X176" s="193">
        <v>2</v>
      </c>
      <c r="Y176" s="193" t="s">
        <v>34</v>
      </c>
      <c r="Z176" s="193" t="s">
        <v>26</v>
      </c>
      <c r="AA176" s="193" t="s">
        <v>683</v>
      </c>
      <c r="AB176" s="193" t="s">
        <v>306</v>
      </c>
      <c r="AC176" s="193"/>
    </row>
    <row r="177" spans="1:29" x14ac:dyDescent="0.2">
      <c r="A177" s="193" t="s">
        <v>2425</v>
      </c>
      <c r="B177" s="193" t="s">
        <v>313</v>
      </c>
      <c r="C177" s="193" t="s">
        <v>82</v>
      </c>
      <c r="D177" s="193" t="s">
        <v>100</v>
      </c>
      <c r="E177" s="193">
        <v>135</v>
      </c>
      <c r="F177" s="193" t="s">
        <v>223</v>
      </c>
      <c r="G177" s="193" t="s">
        <v>83</v>
      </c>
      <c r="H177" s="193" t="s">
        <v>77</v>
      </c>
      <c r="I177" s="193" t="s">
        <v>84</v>
      </c>
      <c r="J177" s="193" t="s">
        <v>28</v>
      </c>
      <c r="K177" s="193" t="s">
        <v>31</v>
      </c>
      <c r="L177" s="193" t="s">
        <v>310</v>
      </c>
      <c r="M177" s="193" t="s">
        <v>315</v>
      </c>
      <c r="N177" s="193" t="s">
        <v>26</v>
      </c>
      <c r="O177" s="193" t="s">
        <v>30</v>
      </c>
      <c r="P177" s="193" t="s">
        <v>32</v>
      </c>
      <c r="Q177" s="193" t="s">
        <v>104</v>
      </c>
      <c r="R177" s="193"/>
      <c r="S177" s="193"/>
      <c r="T177" s="193" t="s">
        <v>26</v>
      </c>
      <c r="U177" s="193" t="s">
        <v>26</v>
      </c>
      <c r="V177" s="193" t="s">
        <v>26</v>
      </c>
      <c r="W177" s="193" t="s">
        <v>88</v>
      </c>
      <c r="X177" s="193">
        <v>1</v>
      </c>
      <c r="Y177" s="193" t="s">
        <v>63</v>
      </c>
      <c r="Z177" s="193" t="s">
        <v>26</v>
      </c>
      <c r="AA177" s="193" t="s">
        <v>105</v>
      </c>
      <c r="AB177" s="193" t="s">
        <v>36</v>
      </c>
      <c r="AC177" s="193"/>
    </row>
    <row r="178" spans="1:29" x14ac:dyDescent="0.2">
      <c r="A178" s="193" t="s">
        <v>2426</v>
      </c>
      <c r="B178" s="196" t="s">
        <v>684</v>
      </c>
      <c r="C178" s="193" t="s">
        <v>82</v>
      </c>
      <c r="D178" s="193" t="s">
        <v>100</v>
      </c>
      <c r="E178" s="193">
        <v>135</v>
      </c>
      <c r="F178" s="193" t="s">
        <v>1690</v>
      </c>
      <c r="G178" s="193" t="s">
        <v>1691</v>
      </c>
      <c r="H178" s="193" t="s">
        <v>57</v>
      </c>
      <c r="I178" s="193" t="s">
        <v>57</v>
      </c>
      <c r="J178" s="193" t="s">
        <v>489</v>
      </c>
      <c r="K178" s="193" t="s">
        <v>38</v>
      </c>
      <c r="L178" s="193" t="s">
        <v>326</v>
      </c>
      <c r="M178" s="193" t="s">
        <v>516</v>
      </c>
      <c r="N178" s="193" t="s">
        <v>472</v>
      </c>
      <c r="O178" s="193" t="s">
        <v>636</v>
      </c>
      <c r="P178" s="193" t="s">
        <v>39</v>
      </c>
      <c r="Q178" s="193" t="s">
        <v>291</v>
      </c>
      <c r="R178" s="193"/>
      <c r="S178" s="193"/>
      <c r="T178" s="193" t="s">
        <v>26</v>
      </c>
      <c r="U178" s="193" t="s">
        <v>26</v>
      </c>
      <c r="V178" s="193" t="s">
        <v>26</v>
      </c>
      <c r="W178" s="193" t="s">
        <v>166</v>
      </c>
      <c r="X178" s="193">
        <v>1</v>
      </c>
      <c r="Y178" s="193" t="s">
        <v>63</v>
      </c>
      <c r="Z178" s="193" t="s">
        <v>26</v>
      </c>
      <c r="AA178" s="193" t="s">
        <v>683</v>
      </c>
      <c r="AB178" s="193" t="s">
        <v>306</v>
      </c>
      <c r="AC178" s="193"/>
    </row>
    <row r="179" spans="1:29" x14ac:dyDescent="0.2">
      <c r="A179" s="193" t="s">
        <v>2427</v>
      </c>
      <c r="B179" s="193" t="s">
        <v>307</v>
      </c>
      <c r="C179" s="193" t="s">
        <v>82</v>
      </c>
      <c r="D179" s="193" t="s">
        <v>133</v>
      </c>
      <c r="E179" s="193">
        <v>135</v>
      </c>
      <c r="F179" s="193" t="s">
        <v>1663</v>
      </c>
      <c r="G179" s="193" t="s">
        <v>1681</v>
      </c>
      <c r="H179" s="193" t="s">
        <v>57</v>
      </c>
      <c r="I179" s="193" t="s">
        <v>77</v>
      </c>
      <c r="J179" s="193" t="s">
        <v>28</v>
      </c>
      <c r="K179" s="193" t="s">
        <v>38</v>
      </c>
      <c r="L179" s="193" t="s">
        <v>310</v>
      </c>
      <c r="M179" s="193" t="s">
        <v>311</v>
      </c>
      <c r="N179" s="193" t="s">
        <v>26</v>
      </c>
      <c r="O179" s="193" t="s">
        <v>30</v>
      </c>
      <c r="P179" s="193" t="s">
        <v>32</v>
      </c>
      <c r="Q179" s="193" t="s">
        <v>268</v>
      </c>
      <c r="R179" s="193"/>
      <c r="S179" s="193"/>
      <c r="T179" s="193" t="s">
        <v>26</v>
      </c>
      <c r="U179" s="193" t="s">
        <v>26</v>
      </c>
      <c r="V179" s="193" t="s">
        <v>26</v>
      </c>
      <c r="W179" s="193" t="s">
        <v>312</v>
      </c>
      <c r="X179" s="193">
        <v>1</v>
      </c>
      <c r="Y179" s="193" t="s">
        <v>63</v>
      </c>
      <c r="Z179" s="193" t="s">
        <v>26</v>
      </c>
      <c r="AA179" s="193" t="s">
        <v>105</v>
      </c>
      <c r="AB179" s="193" t="s">
        <v>36</v>
      </c>
      <c r="AC179" s="193"/>
    </row>
    <row r="180" spans="1:29" x14ac:dyDescent="0.2">
      <c r="A180" s="193" t="s">
        <v>2428</v>
      </c>
      <c r="B180" s="193" t="s">
        <v>685</v>
      </c>
      <c r="C180" s="193" t="s">
        <v>82</v>
      </c>
      <c r="D180" s="193" t="s">
        <v>100</v>
      </c>
      <c r="E180" s="193">
        <v>135</v>
      </c>
      <c r="F180" s="193" t="s">
        <v>1691</v>
      </c>
      <c r="G180" s="193" t="s">
        <v>1699</v>
      </c>
      <c r="H180" s="193" t="s">
        <v>57</v>
      </c>
      <c r="I180" s="193" t="s">
        <v>218</v>
      </c>
      <c r="J180" s="193" t="s">
        <v>28</v>
      </c>
      <c r="K180" s="193" t="s">
        <v>38</v>
      </c>
      <c r="L180" s="193" t="s">
        <v>332</v>
      </c>
      <c r="M180" s="193" t="s">
        <v>686</v>
      </c>
      <c r="N180" s="193" t="s">
        <v>687</v>
      </c>
      <c r="O180" s="193" t="s">
        <v>688</v>
      </c>
      <c r="P180" s="193" t="s">
        <v>32</v>
      </c>
      <c r="Q180" s="193" t="s">
        <v>619</v>
      </c>
      <c r="R180" s="193"/>
      <c r="S180" s="193"/>
      <c r="T180" s="193" t="s">
        <v>26</v>
      </c>
      <c r="U180" s="193" t="s">
        <v>26</v>
      </c>
      <c r="V180" s="193" t="s">
        <v>26</v>
      </c>
      <c r="W180" s="193" t="s">
        <v>166</v>
      </c>
      <c r="X180" s="193">
        <v>1</v>
      </c>
      <c r="Y180" s="193" t="s">
        <v>63</v>
      </c>
      <c r="Z180" s="193" t="s">
        <v>26</v>
      </c>
      <c r="AA180" s="193" t="s">
        <v>620</v>
      </c>
      <c r="AB180" s="193" t="s">
        <v>306</v>
      </c>
      <c r="AC180" s="193"/>
    </row>
    <row r="181" spans="1:29" x14ac:dyDescent="0.2">
      <c r="A181" s="193" t="s">
        <v>2429</v>
      </c>
      <c r="B181" s="193" t="s">
        <v>342</v>
      </c>
      <c r="C181" s="193" t="s">
        <v>82</v>
      </c>
      <c r="D181" s="193" t="s">
        <v>100</v>
      </c>
      <c r="E181" s="193">
        <v>135</v>
      </c>
      <c r="F181" s="193" t="s">
        <v>223</v>
      </c>
      <c r="G181" s="193" t="s">
        <v>223</v>
      </c>
      <c r="H181" s="193" t="s">
        <v>77</v>
      </c>
      <c r="I181" s="193" t="s">
        <v>77</v>
      </c>
      <c r="J181" s="193" t="s">
        <v>28</v>
      </c>
      <c r="K181" s="193" t="s">
        <v>31</v>
      </c>
      <c r="L181" s="193" t="s">
        <v>345</v>
      </c>
      <c r="M181" s="193" t="s">
        <v>346</v>
      </c>
      <c r="N181" s="193" t="s">
        <v>26</v>
      </c>
      <c r="O181" s="193" t="s">
        <v>30</v>
      </c>
      <c r="P181" s="193" t="s">
        <v>32</v>
      </c>
      <c r="Q181" s="193" t="s">
        <v>104</v>
      </c>
      <c r="R181" s="193"/>
      <c r="S181" s="193"/>
      <c r="T181" s="193" t="s">
        <v>26</v>
      </c>
      <c r="U181" s="193" t="s">
        <v>26</v>
      </c>
      <c r="V181" s="193" t="s">
        <v>26</v>
      </c>
      <c r="W181" s="193" t="s">
        <v>88</v>
      </c>
      <c r="X181" s="193">
        <v>1</v>
      </c>
      <c r="Y181" s="193" t="s">
        <v>63</v>
      </c>
      <c r="Z181" s="193" t="s">
        <v>26</v>
      </c>
      <c r="AA181" s="193" t="s">
        <v>105</v>
      </c>
      <c r="AB181" s="193" t="s">
        <v>36</v>
      </c>
      <c r="AC181" s="193"/>
    </row>
    <row r="182" spans="1:29" x14ac:dyDescent="0.2">
      <c r="A182" s="193" t="s">
        <v>2430</v>
      </c>
      <c r="B182" s="193" t="s">
        <v>107</v>
      </c>
      <c r="C182" s="193" t="s">
        <v>82</v>
      </c>
      <c r="D182" s="193" t="s">
        <v>55</v>
      </c>
      <c r="E182" s="193">
        <v>141</v>
      </c>
      <c r="F182" s="193" t="s">
        <v>1658</v>
      </c>
      <c r="G182" s="193" t="s">
        <v>1658</v>
      </c>
      <c r="H182" s="193" t="s">
        <v>109</v>
      </c>
      <c r="I182" s="193" t="s">
        <v>109</v>
      </c>
      <c r="J182" s="193" t="s">
        <v>28</v>
      </c>
      <c r="K182" s="193" t="s">
        <v>31</v>
      </c>
      <c r="L182" s="193" t="s">
        <v>110</v>
      </c>
      <c r="M182" s="193" t="s">
        <v>111</v>
      </c>
      <c r="N182" s="193" t="s">
        <v>112</v>
      </c>
      <c r="O182" s="193" t="s">
        <v>702</v>
      </c>
      <c r="P182" s="193" t="s">
        <v>32</v>
      </c>
      <c r="Q182" s="193" t="s">
        <v>104</v>
      </c>
      <c r="R182" s="193"/>
      <c r="S182" s="193"/>
      <c r="T182" s="193" t="s">
        <v>26</v>
      </c>
      <c r="U182" s="193" t="s">
        <v>26</v>
      </c>
      <c r="V182" s="193" t="s">
        <v>26</v>
      </c>
      <c r="W182" s="193" t="s">
        <v>113</v>
      </c>
      <c r="X182" s="193">
        <v>2</v>
      </c>
      <c r="Y182" s="193" t="s">
        <v>34</v>
      </c>
      <c r="Z182" s="193" t="s">
        <v>26</v>
      </c>
      <c r="AA182" s="193" t="s">
        <v>114</v>
      </c>
      <c r="AB182" s="193" t="s">
        <v>36</v>
      </c>
      <c r="AC182" s="193"/>
    </row>
    <row r="183" spans="1:29" x14ac:dyDescent="0.2">
      <c r="A183" s="193" t="s">
        <v>2431</v>
      </c>
      <c r="B183" s="193" t="s">
        <v>689</v>
      </c>
      <c r="C183" s="193" t="s">
        <v>82</v>
      </c>
      <c r="D183" s="193" t="s">
        <v>133</v>
      </c>
      <c r="E183" s="193">
        <v>141</v>
      </c>
      <c r="F183" s="193" t="s">
        <v>1690</v>
      </c>
      <c r="G183" s="193" t="s">
        <v>1690</v>
      </c>
      <c r="H183" s="193" t="s">
        <v>57</v>
      </c>
      <c r="I183" s="193" t="s">
        <v>57</v>
      </c>
      <c r="J183" s="193" t="s">
        <v>28</v>
      </c>
      <c r="K183" s="193" t="s">
        <v>31</v>
      </c>
      <c r="L183" s="193" t="s">
        <v>691</v>
      </c>
      <c r="M183" s="193" t="s">
        <v>692</v>
      </c>
      <c r="N183" s="193" t="s">
        <v>26</v>
      </c>
      <c r="O183" s="193" t="s">
        <v>385</v>
      </c>
      <c r="P183" s="193" t="s">
        <v>32</v>
      </c>
      <c r="Q183" s="193" t="s">
        <v>693</v>
      </c>
      <c r="R183" s="193"/>
      <c r="S183" s="193"/>
      <c r="T183" s="193" t="s">
        <v>26</v>
      </c>
      <c r="U183" s="193" t="s">
        <v>26</v>
      </c>
      <c r="V183" s="193" t="s">
        <v>26</v>
      </c>
      <c r="W183" s="193" t="s">
        <v>613</v>
      </c>
      <c r="X183" s="193">
        <v>2</v>
      </c>
      <c r="Y183" s="193" t="s">
        <v>34</v>
      </c>
      <c r="Z183" s="193" t="s">
        <v>26</v>
      </c>
      <c r="AA183" s="193" t="s">
        <v>694</v>
      </c>
      <c r="AB183" s="193" t="s">
        <v>306</v>
      </c>
      <c r="AC183" s="193">
        <v>157250</v>
      </c>
    </row>
    <row r="184" spans="1:29" x14ac:dyDescent="0.2">
      <c r="A184" s="193" t="s">
        <v>2432</v>
      </c>
      <c r="B184" s="193" t="s">
        <v>316</v>
      </c>
      <c r="C184" s="193" t="s">
        <v>82</v>
      </c>
      <c r="D184" s="193" t="s">
        <v>133</v>
      </c>
      <c r="E184" s="193">
        <v>135</v>
      </c>
      <c r="F184" s="193" t="s">
        <v>1663</v>
      </c>
      <c r="G184" s="193" t="s">
        <v>1683</v>
      </c>
      <c r="H184" s="193" t="s">
        <v>57</v>
      </c>
      <c r="I184" s="193" t="s">
        <v>1662</v>
      </c>
      <c r="J184" s="193" t="s">
        <v>28</v>
      </c>
      <c r="K184" s="193" t="s">
        <v>31</v>
      </c>
      <c r="L184" s="193" t="s">
        <v>319</v>
      </c>
      <c r="M184" s="193" t="s">
        <v>320</v>
      </c>
      <c r="N184" s="193" t="s">
        <v>26</v>
      </c>
      <c r="O184" s="193" t="s">
        <v>30</v>
      </c>
      <c r="P184" s="193" t="s">
        <v>32</v>
      </c>
      <c r="Q184" s="193" t="s">
        <v>268</v>
      </c>
      <c r="R184" s="193"/>
      <c r="S184" s="193"/>
      <c r="T184" s="193" t="s">
        <v>26</v>
      </c>
      <c r="U184" s="193" t="s">
        <v>26</v>
      </c>
      <c r="V184" s="193" t="s">
        <v>26</v>
      </c>
      <c r="W184" s="193" t="s">
        <v>166</v>
      </c>
      <c r="X184" s="193">
        <v>1</v>
      </c>
      <c r="Y184" s="193" t="s">
        <v>63</v>
      </c>
      <c r="Z184" s="193" t="s">
        <v>26</v>
      </c>
      <c r="AA184" s="193" t="s">
        <v>321</v>
      </c>
      <c r="AB184" s="193" t="s">
        <v>36</v>
      </c>
      <c r="AC184" s="193"/>
    </row>
    <row r="185" spans="1:29" x14ac:dyDescent="0.2">
      <c r="A185" s="193" t="s">
        <v>2433</v>
      </c>
      <c r="B185" s="193" t="s">
        <v>695</v>
      </c>
      <c r="C185" s="193" t="s">
        <v>82</v>
      </c>
      <c r="D185" s="193" t="s">
        <v>100</v>
      </c>
      <c r="E185" s="193">
        <v>135</v>
      </c>
      <c r="F185" s="193" t="s">
        <v>1690</v>
      </c>
      <c r="G185" s="193" t="s">
        <v>1690</v>
      </c>
      <c r="H185" s="193" t="s">
        <v>57</v>
      </c>
      <c r="I185" s="193" t="s">
        <v>57</v>
      </c>
      <c r="J185" s="193" t="s">
        <v>28</v>
      </c>
      <c r="K185" s="193" t="s">
        <v>31</v>
      </c>
      <c r="L185" s="193" t="s">
        <v>349</v>
      </c>
      <c r="M185" s="193" t="s">
        <v>696</v>
      </c>
      <c r="N185" s="193" t="s">
        <v>159</v>
      </c>
      <c r="O185" s="193" t="s">
        <v>385</v>
      </c>
      <c r="P185" s="193" t="s">
        <v>32</v>
      </c>
      <c r="Q185" s="193" t="s">
        <v>304</v>
      </c>
      <c r="R185" s="193"/>
      <c r="S185" s="193"/>
      <c r="T185" s="193" t="s">
        <v>26</v>
      </c>
      <c r="U185" s="193" t="s">
        <v>26</v>
      </c>
      <c r="V185" s="193" t="s">
        <v>26</v>
      </c>
      <c r="W185" s="193" t="s">
        <v>166</v>
      </c>
      <c r="X185" s="193">
        <v>1</v>
      </c>
      <c r="Y185" s="193" t="s">
        <v>63</v>
      </c>
      <c r="Z185" s="193" t="s">
        <v>26</v>
      </c>
      <c r="AA185" s="193" t="s">
        <v>697</v>
      </c>
      <c r="AB185" s="193" t="s">
        <v>306</v>
      </c>
      <c r="AC185" s="193">
        <v>157349</v>
      </c>
    </row>
    <row r="186" spans="1:29" x14ac:dyDescent="0.2">
      <c r="A186" s="193" t="s">
        <v>2434</v>
      </c>
      <c r="B186" s="193" t="s">
        <v>322</v>
      </c>
      <c r="C186" s="193" t="s">
        <v>82</v>
      </c>
      <c r="D186" s="193" t="s">
        <v>323</v>
      </c>
      <c r="E186" s="193">
        <v>141</v>
      </c>
      <c r="F186" s="193" t="s">
        <v>1669</v>
      </c>
      <c r="G186" s="193" t="s">
        <v>1669</v>
      </c>
      <c r="H186" s="193" t="s">
        <v>1652</v>
      </c>
      <c r="I186" s="193" t="s">
        <v>1652</v>
      </c>
      <c r="J186" s="193" t="s">
        <v>46</v>
      </c>
      <c r="K186" s="193" t="s">
        <v>38</v>
      </c>
      <c r="L186" s="193" t="s">
        <v>326</v>
      </c>
      <c r="M186" s="193" t="s">
        <v>327</v>
      </c>
      <c r="N186" s="193" t="s">
        <v>159</v>
      </c>
      <c r="O186" s="193" t="s">
        <v>702</v>
      </c>
      <c r="P186" s="193" t="s">
        <v>39</v>
      </c>
      <c r="Q186" s="193" t="s">
        <v>151</v>
      </c>
      <c r="R186" s="193"/>
      <c r="S186" s="193"/>
      <c r="T186" s="193" t="s">
        <v>26</v>
      </c>
      <c r="U186" s="193" t="s">
        <v>26</v>
      </c>
      <c r="V186" s="193" t="s">
        <v>26</v>
      </c>
      <c r="W186" s="193" t="s">
        <v>328</v>
      </c>
      <c r="X186" s="193">
        <v>2</v>
      </c>
      <c r="Y186" s="193" t="s">
        <v>34</v>
      </c>
      <c r="Z186" s="193" t="s">
        <v>26</v>
      </c>
      <c r="AA186" s="193" t="s">
        <v>329</v>
      </c>
      <c r="AB186" s="193" t="s">
        <v>36</v>
      </c>
      <c r="AC186" s="193"/>
    </row>
    <row r="187" spans="1:29" x14ac:dyDescent="0.2">
      <c r="A187" s="193" t="s">
        <v>2435</v>
      </c>
      <c r="B187" s="193" t="s">
        <v>698</v>
      </c>
      <c r="C187" s="193" t="s">
        <v>82</v>
      </c>
      <c r="D187" s="193" t="s">
        <v>100</v>
      </c>
      <c r="E187" s="193">
        <v>135</v>
      </c>
      <c r="F187" s="193" t="s">
        <v>1690</v>
      </c>
      <c r="G187" s="193" t="s">
        <v>1690</v>
      </c>
      <c r="H187" s="193" t="s">
        <v>57</v>
      </c>
      <c r="I187" s="193" t="s">
        <v>57</v>
      </c>
      <c r="J187" s="193" t="s">
        <v>28</v>
      </c>
      <c r="K187" s="193" t="s">
        <v>545</v>
      </c>
      <c r="L187" s="193" t="s">
        <v>1761</v>
      </c>
      <c r="M187" s="193" t="s">
        <v>700</v>
      </c>
      <c r="N187" s="193" t="s">
        <v>701</v>
      </c>
      <c r="O187" s="193" t="s">
        <v>702</v>
      </c>
      <c r="P187" s="193" t="s">
        <v>703</v>
      </c>
      <c r="Q187" s="193" t="s">
        <v>704</v>
      </c>
      <c r="R187" s="193"/>
      <c r="S187" s="193"/>
      <c r="T187" s="193" t="s">
        <v>26</v>
      </c>
      <c r="U187" s="193" t="s">
        <v>26</v>
      </c>
      <c r="V187" s="193" t="s">
        <v>26</v>
      </c>
      <c r="W187" s="193" t="s">
        <v>166</v>
      </c>
      <c r="X187" s="193">
        <v>1</v>
      </c>
      <c r="Y187" s="193" t="s">
        <v>63</v>
      </c>
      <c r="Z187" s="193" t="s">
        <v>26</v>
      </c>
      <c r="AA187" s="193" t="s">
        <v>705</v>
      </c>
      <c r="AB187" s="193" t="s">
        <v>306</v>
      </c>
      <c r="AC187" s="193">
        <v>1054687</v>
      </c>
    </row>
    <row r="188" spans="1:29" x14ac:dyDescent="0.2">
      <c r="A188" s="193" t="s">
        <v>2436</v>
      </c>
      <c r="B188" s="196" t="s">
        <v>330</v>
      </c>
      <c r="C188" s="193" t="s">
        <v>82</v>
      </c>
      <c r="D188" s="193" t="s">
        <v>133</v>
      </c>
      <c r="E188" s="193">
        <v>138</v>
      </c>
      <c r="F188" s="193" t="s">
        <v>1661</v>
      </c>
      <c r="G188" s="193" t="s">
        <v>1659</v>
      </c>
      <c r="H188" s="193" t="s">
        <v>1662</v>
      </c>
      <c r="I188" s="193" t="s">
        <v>84</v>
      </c>
      <c r="J188" s="193" t="s">
        <v>46</v>
      </c>
      <c r="K188" s="193" t="s">
        <v>31</v>
      </c>
      <c r="L188" s="193" t="s">
        <v>332</v>
      </c>
      <c r="M188" s="193" t="s">
        <v>333</v>
      </c>
      <c r="N188" s="193" t="s">
        <v>279</v>
      </c>
      <c r="O188" s="193" t="s">
        <v>1750</v>
      </c>
      <c r="P188" s="193" t="s">
        <v>32</v>
      </c>
      <c r="Q188" s="193" t="s">
        <v>268</v>
      </c>
      <c r="R188" s="193"/>
      <c r="S188" s="193"/>
      <c r="T188" s="193" t="s">
        <v>26</v>
      </c>
      <c r="U188" s="193" t="s">
        <v>26</v>
      </c>
      <c r="V188" s="193" t="s">
        <v>26</v>
      </c>
      <c r="W188" s="193" t="s">
        <v>148</v>
      </c>
      <c r="X188" s="193">
        <v>1.2</v>
      </c>
      <c r="Y188" s="193" t="s">
        <v>63</v>
      </c>
      <c r="Z188" s="193" t="s">
        <v>26</v>
      </c>
      <c r="AA188" s="193" t="s">
        <v>105</v>
      </c>
      <c r="AB188" s="193" t="s">
        <v>36</v>
      </c>
      <c r="AC188" s="193"/>
    </row>
    <row r="189" spans="1:29" x14ac:dyDescent="0.2">
      <c r="A189" s="193" t="s">
        <v>2437</v>
      </c>
      <c r="B189" s="196" t="s">
        <v>706</v>
      </c>
      <c r="C189" s="193" t="s">
        <v>82</v>
      </c>
      <c r="D189" s="193" t="s">
        <v>133</v>
      </c>
      <c r="E189" s="193">
        <v>135</v>
      </c>
      <c r="F189" s="193" t="s">
        <v>1671</v>
      </c>
      <c r="G189" s="193" t="s">
        <v>1710</v>
      </c>
      <c r="H189" s="193" t="s">
        <v>109</v>
      </c>
      <c r="I189" s="193" t="s">
        <v>1654</v>
      </c>
      <c r="J189" s="193" t="s">
        <v>28</v>
      </c>
      <c r="K189" s="193" t="s">
        <v>31</v>
      </c>
      <c r="L189" s="193" t="s">
        <v>709</v>
      </c>
      <c r="M189" s="193" t="s">
        <v>710</v>
      </c>
      <c r="N189" s="193" t="s">
        <v>26</v>
      </c>
      <c r="O189" s="193" t="s">
        <v>385</v>
      </c>
      <c r="P189" s="193" t="s">
        <v>32</v>
      </c>
      <c r="Q189" s="193" t="s">
        <v>711</v>
      </c>
      <c r="R189" s="193"/>
      <c r="S189" s="193"/>
      <c r="T189" s="193" t="s">
        <v>26</v>
      </c>
      <c r="U189" s="193" t="s">
        <v>26</v>
      </c>
      <c r="V189" s="193">
        <v>180</v>
      </c>
      <c r="W189" s="193" t="s">
        <v>166</v>
      </c>
      <c r="X189" s="193">
        <v>1</v>
      </c>
      <c r="Y189" s="193" t="s">
        <v>63</v>
      </c>
      <c r="Z189" s="193" t="s">
        <v>26</v>
      </c>
      <c r="AA189" s="193" t="s">
        <v>712</v>
      </c>
      <c r="AB189" s="193" t="s">
        <v>306</v>
      </c>
      <c r="AC189" s="193">
        <v>1035001</v>
      </c>
    </row>
    <row r="190" spans="1:29" x14ac:dyDescent="0.2">
      <c r="A190" s="193" t="s">
        <v>2438</v>
      </c>
      <c r="B190" s="193" t="s">
        <v>334</v>
      </c>
      <c r="C190" s="193" t="s">
        <v>82</v>
      </c>
      <c r="D190" s="193" t="s">
        <v>133</v>
      </c>
      <c r="E190" s="193">
        <v>138</v>
      </c>
      <c r="F190" s="193" t="s">
        <v>1663</v>
      </c>
      <c r="G190" s="193" t="s">
        <v>1661</v>
      </c>
      <c r="H190" s="193" t="s">
        <v>57</v>
      </c>
      <c r="I190" s="193" t="s">
        <v>1662</v>
      </c>
      <c r="J190" s="193" t="s">
        <v>46</v>
      </c>
      <c r="K190" s="193" t="s">
        <v>31</v>
      </c>
      <c r="L190" s="193" t="s">
        <v>332</v>
      </c>
      <c r="M190" s="193" t="s">
        <v>336</v>
      </c>
      <c r="N190" s="193" t="s">
        <v>279</v>
      </c>
      <c r="O190" s="193" t="s">
        <v>1750</v>
      </c>
      <c r="P190" s="193" t="s">
        <v>32</v>
      </c>
      <c r="Q190" s="193" t="s">
        <v>268</v>
      </c>
      <c r="R190" s="193"/>
      <c r="S190" s="193"/>
      <c r="T190" s="193" t="s">
        <v>26</v>
      </c>
      <c r="U190" s="193" t="s">
        <v>26</v>
      </c>
      <c r="V190" s="193" t="s">
        <v>26</v>
      </c>
      <c r="W190" s="193" t="s">
        <v>148</v>
      </c>
      <c r="X190" s="193">
        <v>1.2</v>
      </c>
      <c r="Y190" s="193" t="s">
        <v>63</v>
      </c>
      <c r="Z190" s="193" t="s">
        <v>26</v>
      </c>
      <c r="AA190" s="193" t="s">
        <v>105</v>
      </c>
      <c r="AB190" s="193" t="s">
        <v>36</v>
      </c>
      <c r="AC190" s="193"/>
    </row>
    <row r="191" spans="1:29" x14ac:dyDescent="0.2">
      <c r="A191" s="193" t="s">
        <v>2439</v>
      </c>
      <c r="B191" s="196" t="s">
        <v>713</v>
      </c>
      <c r="C191" s="193" t="s">
        <v>82</v>
      </c>
      <c r="D191" s="193" t="s">
        <v>133</v>
      </c>
      <c r="E191" s="193">
        <v>135</v>
      </c>
      <c r="F191" s="193" t="s">
        <v>1690</v>
      </c>
      <c r="G191" s="193" t="s">
        <v>1710</v>
      </c>
      <c r="H191" s="267" t="s">
        <v>57</v>
      </c>
      <c r="I191" s="271" t="s">
        <v>1654</v>
      </c>
      <c r="J191" s="193" t="s">
        <v>28</v>
      </c>
      <c r="K191" s="193" t="s">
        <v>545</v>
      </c>
      <c r="L191" s="193" t="s">
        <v>715</v>
      </c>
      <c r="M191" s="193" t="s">
        <v>716</v>
      </c>
      <c r="N191" s="193" t="s">
        <v>26</v>
      </c>
      <c r="O191" s="193" t="s">
        <v>385</v>
      </c>
      <c r="P191" s="193" t="s">
        <v>703</v>
      </c>
      <c r="Q191" s="193" t="s">
        <v>717</v>
      </c>
      <c r="R191" s="193"/>
      <c r="S191" s="193"/>
      <c r="T191" s="193" t="s">
        <v>26</v>
      </c>
      <c r="U191" s="193" t="s">
        <v>26</v>
      </c>
      <c r="V191" s="193">
        <v>180</v>
      </c>
      <c r="W191" s="193" t="s">
        <v>166</v>
      </c>
      <c r="X191" s="193">
        <v>1</v>
      </c>
      <c r="Y191" s="193" t="s">
        <v>63</v>
      </c>
      <c r="Z191" s="193" t="s">
        <v>26</v>
      </c>
      <c r="AA191" s="193" t="s">
        <v>712</v>
      </c>
      <c r="AB191" s="193" t="s">
        <v>306</v>
      </c>
      <c r="AC191" s="193">
        <v>1035000</v>
      </c>
    </row>
    <row r="192" spans="1:29" x14ac:dyDescent="0.2">
      <c r="A192" s="193" t="s">
        <v>2440</v>
      </c>
      <c r="B192" s="193" t="s">
        <v>337</v>
      </c>
      <c r="C192" s="193" t="s">
        <v>82</v>
      </c>
      <c r="D192" s="193" t="s">
        <v>100</v>
      </c>
      <c r="E192" s="193">
        <v>141</v>
      </c>
      <c r="F192" s="193" t="s">
        <v>83</v>
      </c>
      <c r="G192" s="193" t="s">
        <v>121</v>
      </c>
      <c r="H192" s="193" t="s">
        <v>84</v>
      </c>
      <c r="I192" s="193" t="s">
        <v>122</v>
      </c>
      <c r="J192" s="193" t="s">
        <v>28</v>
      </c>
      <c r="K192" s="193" t="s">
        <v>38</v>
      </c>
      <c r="L192" s="193" t="s">
        <v>103</v>
      </c>
      <c r="M192" s="193" t="s">
        <v>340</v>
      </c>
      <c r="N192" s="193" t="s">
        <v>26</v>
      </c>
      <c r="O192" s="193" t="s">
        <v>30</v>
      </c>
      <c r="P192" s="193" t="s">
        <v>39</v>
      </c>
      <c r="Q192" s="193" t="s">
        <v>126</v>
      </c>
      <c r="R192" s="193"/>
      <c r="S192" s="193"/>
      <c r="T192" s="193" t="s">
        <v>26</v>
      </c>
      <c r="U192" s="193" t="s">
        <v>26</v>
      </c>
      <c r="V192" s="193" t="s">
        <v>26</v>
      </c>
      <c r="W192" s="193" t="s">
        <v>196</v>
      </c>
      <c r="X192" s="193">
        <v>2.4</v>
      </c>
      <c r="Y192" s="193" t="s">
        <v>34</v>
      </c>
      <c r="Z192" s="193" t="s">
        <v>26</v>
      </c>
      <c r="AA192" s="193" t="s">
        <v>341</v>
      </c>
      <c r="AB192" s="193" t="s">
        <v>36</v>
      </c>
      <c r="AC192" s="193"/>
    </row>
    <row r="193" spans="1:29" x14ac:dyDescent="0.2">
      <c r="A193" s="193" t="s">
        <v>2441</v>
      </c>
      <c r="B193" s="196" t="s">
        <v>718</v>
      </c>
      <c r="C193" s="193" t="s">
        <v>82</v>
      </c>
      <c r="D193" s="193" t="s">
        <v>133</v>
      </c>
      <c r="E193" s="193">
        <v>135</v>
      </c>
      <c r="F193" s="193" t="s">
        <v>1690</v>
      </c>
      <c r="G193" s="193" t="s">
        <v>1710</v>
      </c>
      <c r="H193" s="193" t="s">
        <v>57</v>
      </c>
      <c r="I193" s="193" t="s">
        <v>1654</v>
      </c>
      <c r="J193" s="193" t="s">
        <v>489</v>
      </c>
      <c r="K193" s="193" t="s">
        <v>545</v>
      </c>
      <c r="L193" s="193" t="s">
        <v>719</v>
      </c>
      <c r="M193" s="193" t="s">
        <v>720</v>
      </c>
      <c r="N193" s="193" t="s">
        <v>500</v>
      </c>
      <c r="O193" s="193" t="s">
        <v>721</v>
      </c>
      <c r="P193" s="193" t="s">
        <v>703</v>
      </c>
      <c r="Q193" s="193" t="s">
        <v>722</v>
      </c>
      <c r="R193" s="193"/>
      <c r="S193" s="193"/>
      <c r="T193" s="193" t="s">
        <v>26</v>
      </c>
      <c r="U193" s="193" t="s">
        <v>26</v>
      </c>
      <c r="V193" s="193">
        <v>180</v>
      </c>
      <c r="W193" s="193" t="s">
        <v>166</v>
      </c>
      <c r="X193" s="193">
        <v>1</v>
      </c>
      <c r="Y193" s="193" t="s">
        <v>63</v>
      </c>
      <c r="Z193" s="193" t="s">
        <v>26</v>
      </c>
      <c r="AA193" s="193" t="s">
        <v>712</v>
      </c>
      <c r="AB193" s="193" t="s">
        <v>306</v>
      </c>
      <c r="AC193" s="193">
        <v>1035000</v>
      </c>
    </row>
    <row r="194" spans="1:29" x14ac:dyDescent="0.2">
      <c r="A194" s="193" t="s">
        <v>2442</v>
      </c>
      <c r="B194" s="193" t="s">
        <v>347</v>
      </c>
      <c r="C194" s="193" t="s">
        <v>82</v>
      </c>
      <c r="D194" s="193" t="s">
        <v>133</v>
      </c>
      <c r="E194" s="193">
        <v>135</v>
      </c>
      <c r="F194" s="193" t="s">
        <v>1682</v>
      </c>
      <c r="G194" s="193" t="s">
        <v>83</v>
      </c>
      <c r="H194" s="193" t="s">
        <v>57</v>
      </c>
      <c r="I194" s="193" t="s">
        <v>84</v>
      </c>
      <c r="J194" s="193" t="s">
        <v>46</v>
      </c>
      <c r="K194" s="193" t="s">
        <v>31</v>
      </c>
      <c r="L194" s="193" t="s">
        <v>349</v>
      </c>
      <c r="M194" s="193" t="s">
        <v>350</v>
      </c>
      <c r="N194" s="193" t="s">
        <v>351</v>
      </c>
      <c r="O194" s="193" t="s">
        <v>1752</v>
      </c>
      <c r="P194" s="193" t="s">
        <v>32</v>
      </c>
      <c r="Q194" s="193" t="s">
        <v>268</v>
      </c>
      <c r="R194" s="193"/>
      <c r="S194" s="193"/>
      <c r="T194" s="193" t="s">
        <v>26</v>
      </c>
      <c r="U194" s="193" t="s">
        <v>26</v>
      </c>
      <c r="V194" s="193" t="s">
        <v>26</v>
      </c>
      <c r="W194" s="193" t="s">
        <v>88</v>
      </c>
      <c r="X194" s="193">
        <v>1</v>
      </c>
      <c r="Y194" s="193" t="s">
        <v>63</v>
      </c>
      <c r="Z194" s="193" t="s">
        <v>26</v>
      </c>
      <c r="AA194" s="193" t="s">
        <v>105</v>
      </c>
      <c r="AB194" s="193" t="s">
        <v>36</v>
      </c>
      <c r="AC194" s="193"/>
    </row>
    <row r="195" spans="1:29" x14ac:dyDescent="0.2">
      <c r="A195" s="193" t="s">
        <v>2443</v>
      </c>
      <c r="B195" s="193" t="s">
        <v>723</v>
      </c>
      <c r="C195" s="193" t="s">
        <v>82</v>
      </c>
      <c r="D195" s="193" t="s">
        <v>133</v>
      </c>
      <c r="E195" s="193" t="s">
        <v>1777</v>
      </c>
      <c r="F195" s="193" t="s">
        <v>121</v>
      </c>
      <c r="G195" s="193" t="s">
        <v>1710</v>
      </c>
      <c r="H195" s="193" t="s">
        <v>122</v>
      </c>
      <c r="I195" s="193" t="s">
        <v>1654</v>
      </c>
      <c r="J195" s="193" t="s">
        <v>489</v>
      </c>
      <c r="K195" s="193" t="s">
        <v>545</v>
      </c>
      <c r="L195" s="193" t="s">
        <v>725</v>
      </c>
      <c r="M195" s="193" t="s">
        <v>726</v>
      </c>
      <c r="N195" s="193" t="s">
        <v>49</v>
      </c>
      <c r="O195" s="193" t="s">
        <v>663</v>
      </c>
      <c r="P195" s="193" t="s">
        <v>703</v>
      </c>
      <c r="Q195" s="193" t="s">
        <v>727</v>
      </c>
      <c r="R195" s="193"/>
      <c r="S195" s="193"/>
      <c r="T195" s="193" t="s">
        <v>26</v>
      </c>
      <c r="U195" s="193" t="s">
        <v>26</v>
      </c>
      <c r="V195" s="193">
        <v>180</v>
      </c>
      <c r="W195" s="193" t="s">
        <v>728</v>
      </c>
      <c r="X195" s="193">
        <v>2</v>
      </c>
      <c r="Y195" s="193" t="s">
        <v>34</v>
      </c>
      <c r="Z195" s="193" t="s">
        <v>26</v>
      </c>
      <c r="AA195" s="193" t="s">
        <v>712</v>
      </c>
      <c r="AB195" s="193" t="s">
        <v>306</v>
      </c>
      <c r="AC195" s="193">
        <v>1035000</v>
      </c>
    </row>
    <row r="196" spans="1:29" x14ac:dyDescent="0.2">
      <c r="A196" s="193" t="s">
        <v>2444</v>
      </c>
      <c r="B196" s="193" t="s">
        <v>356</v>
      </c>
      <c r="C196" s="193" t="s">
        <v>82</v>
      </c>
      <c r="D196" s="193" t="s">
        <v>133</v>
      </c>
      <c r="E196" s="193">
        <v>135</v>
      </c>
      <c r="F196" s="193" t="s">
        <v>1670</v>
      </c>
      <c r="G196" s="193" t="s">
        <v>83</v>
      </c>
      <c r="H196" s="193" t="s">
        <v>57</v>
      </c>
      <c r="I196" s="193" t="s">
        <v>84</v>
      </c>
      <c r="J196" s="193" t="s">
        <v>358</v>
      </c>
      <c r="K196" s="193" t="s">
        <v>31</v>
      </c>
      <c r="L196" s="193" t="s">
        <v>359</v>
      </c>
      <c r="M196" s="193" t="s">
        <v>360</v>
      </c>
      <c r="N196" s="193" t="s">
        <v>26</v>
      </c>
      <c r="O196" s="193" t="s">
        <v>30</v>
      </c>
      <c r="P196" s="193" t="s">
        <v>32</v>
      </c>
      <c r="Q196" s="193" t="s">
        <v>268</v>
      </c>
      <c r="R196" s="193"/>
      <c r="S196" s="193"/>
      <c r="T196" s="193" t="s">
        <v>26</v>
      </c>
      <c r="U196" s="193" t="s">
        <v>26</v>
      </c>
      <c r="V196" s="193" t="s">
        <v>26</v>
      </c>
      <c r="W196" s="193" t="s">
        <v>88</v>
      </c>
      <c r="X196" s="193">
        <v>1</v>
      </c>
      <c r="Y196" s="193" t="s">
        <v>63</v>
      </c>
      <c r="Z196" s="193" t="s">
        <v>26</v>
      </c>
      <c r="AA196" s="193" t="s">
        <v>361</v>
      </c>
      <c r="AB196" s="193" t="s">
        <v>36</v>
      </c>
      <c r="AC196" s="193"/>
    </row>
    <row r="197" spans="1:29" x14ac:dyDescent="0.2">
      <c r="A197" s="193" t="s">
        <v>2445</v>
      </c>
      <c r="B197" s="193" t="s">
        <v>729</v>
      </c>
      <c r="C197" s="193" t="s">
        <v>82</v>
      </c>
      <c r="D197" s="193" t="s">
        <v>100</v>
      </c>
      <c r="E197" s="193">
        <v>138</v>
      </c>
      <c r="F197" s="193" t="s">
        <v>1692</v>
      </c>
      <c r="G197" s="193" t="s">
        <v>1684</v>
      </c>
      <c r="H197" s="193" t="s">
        <v>1662</v>
      </c>
      <c r="I197" s="193" t="s">
        <v>1654</v>
      </c>
      <c r="J197" s="193" t="s">
        <v>135</v>
      </c>
      <c r="K197" s="193" t="s">
        <v>31</v>
      </c>
      <c r="L197" s="193" t="s">
        <v>731</v>
      </c>
      <c r="M197" s="193" t="s">
        <v>732</v>
      </c>
      <c r="N197" s="193" t="s">
        <v>384</v>
      </c>
      <c r="O197" s="193" t="s">
        <v>1750</v>
      </c>
      <c r="P197" s="193" t="s">
        <v>32</v>
      </c>
      <c r="Q197" s="193" t="s">
        <v>733</v>
      </c>
      <c r="R197" s="193"/>
      <c r="S197" s="193"/>
      <c r="T197" s="193" t="s">
        <v>26</v>
      </c>
      <c r="U197" s="193" t="s">
        <v>26</v>
      </c>
      <c r="V197" s="193" t="s">
        <v>26</v>
      </c>
      <c r="W197" s="193" t="s">
        <v>148</v>
      </c>
      <c r="X197" s="193">
        <v>1.2</v>
      </c>
      <c r="Y197" s="193" t="s">
        <v>63</v>
      </c>
      <c r="Z197" s="193" t="s">
        <v>26</v>
      </c>
      <c r="AA197" s="193" t="s">
        <v>734</v>
      </c>
      <c r="AB197" s="193" t="s">
        <v>306</v>
      </c>
      <c r="AC197" s="193">
        <v>1052621</v>
      </c>
    </row>
    <row r="198" spans="1:29" x14ac:dyDescent="0.2">
      <c r="A198" s="193" t="s">
        <v>2446</v>
      </c>
      <c r="B198" s="193" t="s">
        <v>353</v>
      </c>
      <c r="C198" s="193" t="s">
        <v>82</v>
      </c>
      <c r="D198" s="193" t="s">
        <v>133</v>
      </c>
      <c r="E198" s="193">
        <v>141</v>
      </c>
      <c r="F198" s="193" t="s">
        <v>83</v>
      </c>
      <c r="G198" s="193" t="s">
        <v>121</v>
      </c>
      <c r="H198" s="193" t="s">
        <v>84</v>
      </c>
      <c r="I198" s="193" t="s">
        <v>122</v>
      </c>
      <c r="J198" s="193" t="s">
        <v>332</v>
      </c>
      <c r="K198" s="193" t="s">
        <v>31</v>
      </c>
      <c r="L198" s="193" t="s">
        <v>354</v>
      </c>
      <c r="M198" s="193" t="s">
        <v>355</v>
      </c>
      <c r="N198" s="193" t="s">
        <v>213</v>
      </c>
      <c r="O198" s="193" t="s">
        <v>702</v>
      </c>
      <c r="P198" s="193" t="s">
        <v>32</v>
      </c>
      <c r="Q198" s="193" t="s">
        <v>268</v>
      </c>
      <c r="R198" s="193"/>
      <c r="S198" s="193"/>
      <c r="T198" s="193" t="s">
        <v>26</v>
      </c>
      <c r="U198" s="193" t="s">
        <v>26</v>
      </c>
      <c r="V198" s="193" t="s">
        <v>26</v>
      </c>
      <c r="W198" s="193" t="s">
        <v>196</v>
      </c>
      <c r="X198" s="193">
        <v>2</v>
      </c>
      <c r="Y198" s="193" t="s">
        <v>34</v>
      </c>
      <c r="Z198" s="193" t="s">
        <v>26</v>
      </c>
      <c r="AA198" s="193" t="s">
        <v>105</v>
      </c>
      <c r="AB198" s="193" t="s">
        <v>36</v>
      </c>
      <c r="AC198" s="193"/>
    </row>
    <row r="199" spans="1:29" x14ac:dyDescent="0.2">
      <c r="A199" s="193" t="s">
        <v>2447</v>
      </c>
      <c r="B199" s="196" t="s">
        <v>735</v>
      </c>
      <c r="C199" s="193" t="s">
        <v>82</v>
      </c>
      <c r="D199" s="193" t="s">
        <v>133</v>
      </c>
      <c r="E199" s="193">
        <v>135</v>
      </c>
      <c r="F199" s="193" t="s">
        <v>1690</v>
      </c>
      <c r="G199" s="193" t="s">
        <v>1689</v>
      </c>
      <c r="H199" s="193" t="s">
        <v>57</v>
      </c>
      <c r="I199" s="193" t="s">
        <v>1662</v>
      </c>
      <c r="J199" s="193" t="s">
        <v>489</v>
      </c>
      <c r="K199" s="193" t="s">
        <v>31</v>
      </c>
      <c r="L199" s="193" t="s">
        <v>736</v>
      </c>
      <c r="M199" s="193" t="s">
        <v>737</v>
      </c>
      <c r="N199" s="193" t="s">
        <v>26</v>
      </c>
      <c r="O199" s="193" t="s">
        <v>385</v>
      </c>
      <c r="P199" s="193" t="s">
        <v>32</v>
      </c>
      <c r="Q199" s="193" t="s">
        <v>480</v>
      </c>
      <c r="R199" s="193"/>
      <c r="S199" s="193"/>
      <c r="T199" s="193" t="s">
        <v>26</v>
      </c>
      <c r="U199" s="193" t="s">
        <v>26</v>
      </c>
      <c r="V199" s="193">
        <v>50</v>
      </c>
      <c r="W199" s="193" t="s">
        <v>166</v>
      </c>
      <c r="X199" s="193">
        <v>1</v>
      </c>
      <c r="Y199" s="193" t="s">
        <v>63</v>
      </c>
      <c r="Z199" s="193" t="s">
        <v>26</v>
      </c>
      <c r="AA199" s="193" t="s">
        <v>738</v>
      </c>
      <c r="AB199" s="193" t="s">
        <v>306</v>
      </c>
      <c r="AC199" s="193">
        <v>159882</v>
      </c>
    </row>
    <row r="200" spans="1:29" x14ac:dyDescent="0.2">
      <c r="A200" s="193" t="s">
        <v>2448</v>
      </c>
      <c r="B200" s="196" t="s">
        <v>373</v>
      </c>
      <c r="C200" s="193" t="s">
        <v>82</v>
      </c>
      <c r="D200" s="193" t="s">
        <v>133</v>
      </c>
      <c r="E200" s="193">
        <v>135</v>
      </c>
      <c r="F200" s="193" t="s">
        <v>83</v>
      </c>
      <c r="G200" s="193" t="s">
        <v>1686</v>
      </c>
      <c r="H200" s="193" t="s">
        <v>84</v>
      </c>
      <c r="I200" s="193" t="s">
        <v>1654</v>
      </c>
      <c r="J200" s="193" t="s">
        <v>376</v>
      </c>
      <c r="K200" s="193" t="s">
        <v>31</v>
      </c>
      <c r="L200" s="193" t="s">
        <v>377</v>
      </c>
      <c r="M200" s="193" t="s">
        <v>378</v>
      </c>
      <c r="N200" s="193" t="s">
        <v>379</v>
      </c>
      <c r="O200" s="193" t="s">
        <v>702</v>
      </c>
      <c r="P200" s="193" t="s">
        <v>32</v>
      </c>
      <c r="Q200" s="193" t="s">
        <v>268</v>
      </c>
      <c r="R200" s="193"/>
      <c r="S200" s="193"/>
      <c r="T200" s="193" t="s">
        <v>26</v>
      </c>
      <c r="U200" s="193" t="s">
        <v>26</v>
      </c>
      <c r="V200" s="193" t="s">
        <v>26</v>
      </c>
      <c r="W200" s="193" t="s">
        <v>88</v>
      </c>
      <c r="X200" s="193">
        <v>1</v>
      </c>
      <c r="Y200" s="193" t="s">
        <v>63</v>
      </c>
      <c r="Z200" s="193" t="s">
        <v>26</v>
      </c>
      <c r="AA200" s="193" t="s">
        <v>341</v>
      </c>
      <c r="AB200" s="193" t="s">
        <v>36</v>
      </c>
      <c r="AC200" s="193"/>
    </row>
    <row r="201" spans="1:29" x14ac:dyDescent="0.2">
      <c r="A201" s="193" t="s">
        <v>2449</v>
      </c>
      <c r="B201" s="193" t="s">
        <v>739</v>
      </c>
      <c r="C201" s="193" t="s">
        <v>82</v>
      </c>
      <c r="D201" s="193" t="s">
        <v>133</v>
      </c>
      <c r="E201" s="193">
        <v>135</v>
      </c>
      <c r="F201" s="193" t="s">
        <v>1690</v>
      </c>
      <c r="G201" s="193" t="s">
        <v>1689</v>
      </c>
      <c r="H201" s="193" t="s">
        <v>57</v>
      </c>
      <c r="I201" s="193" t="s">
        <v>1662</v>
      </c>
      <c r="J201" s="193" t="s">
        <v>489</v>
      </c>
      <c r="K201" s="193" t="s">
        <v>31</v>
      </c>
      <c r="L201" s="193" t="s">
        <v>740</v>
      </c>
      <c r="M201" s="193" t="s">
        <v>741</v>
      </c>
      <c r="N201" s="193" t="s">
        <v>26</v>
      </c>
      <c r="O201" s="193" t="s">
        <v>385</v>
      </c>
      <c r="P201" s="193" t="s">
        <v>32</v>
      </c>
      <c r="Q201" s="193" t="s">
        <v>319</v>
      </c>
      <c r="R201" s="193"/>
      <c r="S201" s="193"/>
      <c r="T201" s="193" t="s">
        <v>26</v>
      </c>
      <c r="U201" s="193" t="s">
        <v>26</v>
      </c>
      <c r="V201" s="193">
        <v>50</v>
      </c>
      <c r="W201" s="193" t="s">
        <v>166</v>
      </c>
      <c r="X201" s="193">
        <v>1</v>
      </c>
      <c r="Y201" s="193" t="s">
        <v>63</v>
      </c>
      <c r="Z201" s="193" t="s">
        <v>26</v>
      </c>
      <c r="AA201" s="193" t="s">
        <v>738</v>
      </c>
      <c r="AB201" s="193" t="s">
        <v>306</v>
      </c>
      <c r="AC201" s="193">
        <v>159882</v>
      </c>
    </row>
    <row r="202" spans="1:29" x14ac:dyDescent="0.2">
      <c r="A202" s="193" t="s">
        <v>2450</v>
      </c>
      <c r="B202" s="196" t="s">
        <v>362</v>
      </c>
      <c r="C202" s="193" t="s">
        <v>82</v>
      </c>
      <c r="D202" s="193" t="s">
        <v>133</v>
      </c>
      <c r="E202" s="193">
        <v>135</v>
      </c>
      <c r="F202" s="193" t="s">
        <v>1663</v>
      </c>
      <c r="G202" s="193" t="s">
        <v>1663</v>
      </c>
      <c r="H202" s="193" t="s">
        <v>57</v>
      </c>
      <c r="I202" s="193" t="s">
        <v>57</v>
      </c>
      <c r="J202" s="193" t="s">
        <v>358</v>
      </c>
      <c r="K202" s="193" t="s">
        <v>31</v>
      </c>
      <c r="L202" s="193" t="s">
        <v>364</v>
      </c>
      <c r="M202" s="193" t="s">
        <v>1753</v>
      </c>
      <c r="N202" s="193" t="s">
        <v>26</v>
      </c>
      <c r="O202" s="193" t="s">
        <v>30</v>
      </c>
      <c r="P202" s="193" t="s">
        <v>32</v>
      </c>
      <c r="Q202" s="193" t="s">
        <v>268</v>
      </c>
      <c r="R202" s="193"/>
      <c r="S202" s="193"/>
      <c r="T202" s="193" t="s">
        <v>26</v>
      </c>
      <c r="U202" s="193" t="s">
        <v>26</v>
      </c>
      <c r="V202" s="193" t="s">
        <v>26</v>
      </c>
      <c r="W202" s="193" t="s">
        <v>166</v>
      </c>
      <c r="X202" s="193">
        <v>1</v>
      </c>
      <c r="Y202" s="193" t="s">
        <v>63</v>
      </c>
      <c r="Z202" s="193" t="s">
        <v>26</v>
      </c>
      <c r="AA202" s="193" t="s">
        <v>105</v>
      </c>
      <c r="AB202" s="193" t="s">
        <v>36</v>
      </c>
      <c r="AC202" s="193"/>
    </row>
    <row r="203" spans="1:29" x14ac:dyDescent="0.2">
      <c r="A203" s="193" t="s">
        <v>2451</v>
      </c>
      <c r="B203" s="193" t="s">
        <v>115</v>
      </c>
      <c r="C203" s="193" t="s">
        <v>82</v>
      </c>
      <c r="D203" s="193" t="s">
        <v>100</v>
      </c>
      <c r="E203" s="193">
        <v>141</v>
      </c>
      <c r="F203" s="193" t="s">
        <v>1657</v>
      </c>
      <c r="G203" s="193" t="s">
        <v>1657</v>
      </c>
      <c r="H203" s="193" t="s">
        <v>77</v>
      </c>
      <c r="I203" s="193" t="s">
        <v>77</v>
      </c>
      <c r="J203" s="193" t="s">
        <v>28</v>
      </c>
      <c r="K203" s="193" t="s">
        <v>38</v>
      </c>
      <c r="L203" s="193" t="s">
        <v>110</v>
      </c>
      <c r="M203" s="193" t="s">
        <v>111</v>
      </c>
      <c r="N203" s="193" t="s">
        <v>26</v>
      </c>
      <c r="O203" s="193" t="s">
        <v>30</v>
      </c>
      <c r="P203" s="193" t="s">
        <v>39</v>
      </c>
      <c r="Q203" s="193" t="s">
        <v>117</v>
      </c>
      <c r="R203" s="193"/>
      <c r="S203" s="193"/>
      <c r="T203" s="193" t="s">
        <v>26</v>
      </c>
      <c r="U203" s="193" t="s">
        <v>26</v>
      </c>
      <c r="V203" s="193" t="s">
        <v>26</v>
      </c>
      <c r="W203" s="193" t="s">
        <v>118</v>
      </c>
      <c r="X203" s="193">
        <v>2</v>
      </c>
      <c r="Y203" s="193" t="s">
        <v>34</v>
      </c>
      <c r="Z203" s="193" t="s">
        <v>26</v>
      </c>
      <c r="AA203" s="193" t="s">
        <v>119</v>
      </c>
      <c r="AB203" s="193" t="s">
        <v>36</v>
      </c>
      <c r="AC203" s="193"/>
    </row>
    <row r="204" spans="1:29" x14ac:dyDescent="0.2">
      <c r="A204" s="193" t="s">
        <v>2452</v>
      </c>
      <c r="B204" s="193" t="s">
        <v>742</v>
      </c>
      <c r="C204" s="193" t="s">
        <v>82</v>
      </c>
      <c r="D204" s="193" t="s">
        <v>133</v>
      </c>
      <c r="E204" s="193">
        <v>135</v>
      </c>
      <c r="F204" s="193" t="s">
        <v>1690</v>
      </c>
      <c r="G204" s="193" t="s">
        <v>1689</v>
      </c>
      <c r="H204" s="193" t="s">
        <v>57</v>
      </c>
      <c r="I204" s="193" t="s">
        <v>1662</v>
      </c>
      <c r="J204" s="193" t="s">
        <v>489</v>
      </c>
      <c r="K204" s="193" t="s">
        <v>31</v>
      </c>
      <c r="L204" s="193" t="s">
        <v>743</v>
      </c>
      <c r="M204" s="193" t="s">
        <v>744</v>
      </c>
      <c r="N204" s="193" t="s">
        <v>26</v>
      </c>
      <c r="O204" s="193" t="s">
        <v>385</v>
      </c>
      <c r="P204" s="193" t="s">
        <v>32</v>
      </c>
      <c r="Q204" s="193" t="s">
        <v>358</v>
      </c>
      <c r="R204" s="193"/>
      <c r="S204" s="193"/>
      <c r="T204" s="193" t="s">
        <v>26</v>
      </c>
      <c r="U204" s="193" t="s">
        <v>26</v>
      </c>
      <c r="V204" s="193">
        <v>20</v>
      </c>
      <c r="W204" s="193" t="s">
        <v>166</v>
      </c>
      <c r="X204" s="193">
        <v>1</v>
      </c>
      <c r="Y204" s="193" t="s">
        <v>63</v>
      </c>
      <c r="Z204" s="193" t="s">
        <v>26</v>
      </c>
      <c r="AA204" s="193" t="s">
        <v>745</v>
      </c>
      <c r="AB204" s="193" t="s">
        <v>306</v>
      </c>
      <c r="AC204" s="193">
        <v>159874</v>
      </c>
    </row>
    <row r="205" spans="1:29" x14ac:dyDescent="0.2">
      <c r="A205" s="193" t="s">
        <v>2453</v>
      </c>
      <c r="B205" s="193" t="s">
        <v>746</v>
      </c>
      <c r="C205" s="193" t="s">
        <v>82</v>
      </c>
      <c r="D205" s="193" t="s">
        <v>133</v>
      </c>
      <c r="E205" s="193">
        <v>135</v>
      </c>
      <c r="F205" s="193" t="s">
        <v>1690</v>
      </c>
      <c r="G205" s="193" t="s">
        <v>1689</v>
      </c>
      <c r="H205" s="193" t="s">
        <v>57</v>
      </c>
      <c r="I205" s="193" t="s">
        <v>1662</v>
      </c>
      <c r="J205" s="193" t="s">
        <v>489</v>
      </c>
      <c r="K205" s="193" t="s">
        <v>31</v>
      </c>
      <c r="L205" s="193" t="s">
        <v>743</v>
      </c>
      <c r="M205" s="193" t="s">
        <v>744</v>
      </c>
      <c r="N205" s="193" t="s">
        <v>26</v>
      </c>
      <c r="O205" s="193" t="s">
        <v>385</v>
      </c>
      <c r="P205" s="193" t="s">
        <v>32</v>
      </c>
      <c r="Q205" s="193" t="s">
        <v>358</v>
      </c>
      <c r="R205" s="193"/>
      <c r="S205" s="193"/>
      <c r="T205" s="193" t="s">
        <v>26</v>
      </c>
      <c r="U205" s="193" t="s">
        <v>26</v>
      </c>
      <c r="V205" s="193">
        <v>20</v>
      </c>
      <c r="W205" s="193" t="s">
        <v>166</v>
      </c>
      <c r="X205" s="193">
        <v>1</v>
      </c>
      <c r="Y205" s="193" t="s">
        <v>63</v>
      </c>
      <c r="Z205" s="193" t="s">
        <v>26</v>
      </c>
      <c r="AA205" s="193" t="s">
        <v>745</v>
      </c>
      <c r="AB205" s="193" t="s">
        <v>306</v>
      </c>
      <c r="AC205" s="193">
        <v>159874</v>
      </c>
    </row>
    <row r="206" spans="1:29" x14ac:dyDescent="0.2">
      <c r="A206" s="193" t="s">
        <v>2454</v>
      </c>
      <c r="B206" s="193" t="s">
        <v>366</v>
      </c>
      <c r="C206" s="193" t="s">
        <v>82</v>
      </c>
      <c r="D206" s="193" t="s">
        <v>100</v>
      </c>
      <c r="E206" s="193">
        <v>138</v>
      </c>
      <c r="F206" s="193" t="s">
        <v>1672</v>
      </c>
      <c r="G206" s="193" t="s">
        <v>1678</v>
      </c>
      <c r="H206" s="193" t="s">
        <v>57</v>
      </c>
      <c r="I206" s="193" t="s">
        <v>57</v>
      </c>
      <c r="J206" s="193" t="s">
        <v>135</v>
      </c>
      <c r="K206" s="193" t="s">
        <v>31</v>
      </c>
      <c r="L206" s="193" t="s">
        <v>368</v>
      </c>
      <c r="M206" s="193" t="s">
        <v>136</v>
      </c>
      <c r="N206" s="193" t="s">
        <v>369</v>
      </c>
      <c r="O206" s="193" t="s">
        <v>1754</v>
      </c>
      <c r="P206" s="193" t="s">
        <v>32</v>
      </c>
      <c r="Q206" s="193" t="s">
        <v>268</v>
      </c>
      <c r="R206" s="193"/>
      <c r="S206" s="193"/>
      <c r="T206" s="193" t="s">
        <v>26</v>
      </c>
      <c r="U206" s="193" t="s">
        <v>26</v>
      </c>
      <c r="V206" s="193" t="s">
        <v>26</v>
      </c>
      <c r="W206" s="193" t="s">
        <v>148</v>
      </c>
      <c r="X206" s="193">
        <v>1.2</v>
      </c>
      <c r="Y206" s="193" t="s">
        <v>63</v>
      </c>
      <c r="Z206" s="193" t="s">
        <v>26</v>
      </c>
      <c r="AA206" s="193" t="s">
        <v>105</v>
      </c>
      <c r="AB206" s="193" t="s">
        <v>36</v>
      </c>
      <c r="AC206" s="193"/>
    </row>
    <row r="207" spans="1:29" x14ac:dyDescent="0.2">
      <c r="A207" s="193" t="s">
        <v>2455</v>
      </c>
      <c r="B207" s="193" t="s">
        <v>747</v>
      </c>
      <c r="C207" s="193" t="s">
        <v>82</v>
      </c>
      <c r="D207" s="193" t="s">
        <v>100</v>
      </c>
      <c r="E207" s="193">
        <v>138</v>
      </c>
      <c r="F207" s="193" t="s">
        <v>1689</v>
      </c>
      <c r="G207" s="193" t="s">
        <v>1712</v>
      </c>
      <c r="H207" s="193" t="s">
        <v>1662</v>
      </c>
      <c r="I207" s="193" t="s">
        <v>1654</v>
      </c>
      <c r="J207" s="193" t="s">
        <v>135</v>
      </c>
      <c r="K207" s="193" t="s">
        <v>31</v>
      </c>
      <c r="L207" s="193" t="s">
        <v>749</v>
      </c>
      <c r="M207" s="193" t="s">
        <v>750</v>
      </c>
      <c r="N207" s="193" t="s">
        <v>302</v>
      </c>
      <c r="O207" s="193" t="s">
        <v>1751</v>
      </c>
      <c r="P207" s="193" t="s">
        <v>32</v>
      </c>
      <c r="Q207" s="193" t="s">
        <v>606</v>
      </c>
      <c r="R207" s="193"/>
      <c r="S207" s="193"/>
      <c r="T207" s="193" t="s">
        <v>26</v>
      </c>
      <c r="U207" s="193" t="s">
        <v>26</v>
      </c>
      <c r="V207" s="193" t="s">
        <v>26</v>
      </c>
      <c r="W207" s="193" t="s">
        <v>148</v>
      </c>
      <c r="X207" s="193">
        <v>1.2</v>
      </c>
      <c r="Y207" s="193" t="s">
        <v>63</v>
      </c>
      <c r="Z207" s="193" t="s">
        <v>26</v>
      </c>
      <c r="AA207" s="193" t="s">
        <v>752</v>
      </c>
      <c r="AB207" s="193" t="s">
        <v>306</v>
      </c>
      <c r="AC207" s="193" t="s">
        <v>753</v>
      </c>
    </row>
    <row r="208" spans="1:29" x14ac:dyDescent="0.2">
      <c r="A208" s="193" t="s">
        <v>2456</v>
      </c>
      <c r="B208" s="193" t="s">
        <v>371</v>
      </c>
      <c r="C208" s="193" t="s">
        <v>82</v>
      </c>
      <c r="D208" s="193" t="s">
        <v>100</v>
      </c>
      <c r="E208" s="193">
        <v>138</v>
      </c>
      <c r="F208" s="193" t="s">
        <v>1672</v>
      </c>
      <c r="G208" s="193" t="s">
        <v>1678</v>
      </c>
      <c r="H208" s="193" t="s">
        <v>57</v>
      </c>
      <c r="I208" s="193" t="s">
        <v>57</v>
      </c>
      <c r="J208" s="193" t="s">
        <v>135</v>
      </c>
      <c r="K208" s="193" t="s">
        <v>38</v>
      </c>
      <c r="L208" s="193" t="s">
        <v>372</v>
      </c>
      <c r="M208" s="193" t="s">
        <v>1741</v>
      </c>
      <c r="N208" s="193" t="s">
        <v>369</v>
      </c>
      <c r="O208" s="193" t="s">
        <v>1754</v>
      </c>
      <c r="P208" s="193" t="s">
        <v>39</v>
      </c>
      <c r="Q208" s="193" t="s">
        <v>129</v>
      </c>
      <c r="R208" s="193"/>
      <c r="S208" s="193"/>
      <c r="T208" s="193" t="s">
        <v>26</v>
      </c>
      <c r="U208" s="193" t="s">
        <v>26</v>
      </c>
      <c r="V208" s="193" t="s">
        <v>26</v>
      </c>
      <c r="W208" s="193" t="s">
        <v>148</v>
      </c>
      <c r="X208" s="193">
        <v>1.2</v>
      </c>
      <c r="Y208" s="193" t="s">
        <v>63</v>
      </c>
      <c r="Z208" s="193" t="s">
        <v>26</v>
      </c>
      <c r="AA208" s="193" t="s">
        <v>105</v>
      </c>
      <c r="AB208" s="193" t="s">
        <v>36</v>
      </c>
      <c r="AC208" s="193"/>
    </row>
    <row r="209" spans="1:29" x14ac:dyDescent="0.2">
      <c r="A209" s="193" t="s">
        <v>2457</v>
      </c>
      <c r="B209" s="196" t="s">
        <v>397</v>
      </c>
      <c r="C209" s="193" t="s">
        <v>82</v>
      </c>
      <c r="D209" s="193" t="s">
        <v>100</v>
      </c>
      <c r="E209" s="193">
        <v>135</v>
      </c>
      <c r="F209" s="193" t="s">
        <v>1659</v>
      </c>
      <c r="G209" s="193" t="s">
        <v>1659</v>
      </c>
      <c r="H209" s="193" t="s">
        <v>84</v>
      </c>
      <c r="I209" s="193" t="s">
        <v>84</v>
      </c>
      <c r="J209" s="193" t="s">
        <v>135</v>
      </c>
      <c r="K209" s="193" t="s">
        <v>31</v>
      </c>
      <c r="L209" s="193" t="s">
        <v>399</v>
      </c>
      <c r="M209" s="193" t="s">
        <v>400</v>
      </c>
      <c r="N209" s="193" t="s">
        <v>26</v>
      </c>
      <c r="O209" s="193" t="s">
        <v>30</v>
      </c>
      <c r="P209" s="193" t="s">
        <v>32</v>
      </c>
      <c r="Q209" s="193" t="s">
        <v>401</v>
      </c>
      <c r="R209" s="193"/>
      <c r="S209" s="193"/>
      <c r="T209" s="193" t="s">
        <v>26</v>
      </c>
      <c r="U209" s="193" t="s">
        <v>26</v>
      </c>
      <c r="V209" s="193" t="s">
        <v>26</v>
      </c>
      <c r="W209" s="193" t="s">
        <v>88</v>
      </c>
      <c r="X209" s="193">
        <v>1</v>
      </c>
      <c r="Y209" s="193" t="s">
        <v>63</v>
      </c>
      <c r="Z209" s="193" t="s">
        <v>26</v>
      </c>
      <c r="AA209" s="193" t="s">
        <v>105</v>
      </c>
      <c r="AB209" s="193" t="s">
        <v>36</v>
      </c>
      <c r="AC209" s="193"/>
    </row>
    <row r="210" spans="1:29" x14ac:dyDescent="0.2">
      <c r="A210" s="193" t="s">
        <v>2458</v>
      </c>
      <c r="B210" s="193" t="s">
        <v>759</v>
      </c>
      <c r="C210" s="193" t="s">
        <v>82</v>
      </c>
      <c r="D210" s="193" t="s">
        <v>100</v>
      </c>
      <c r="E210" s="193">
        <v>138</v>
      </c>
      <c r="F210" s="193" t="s">
        <v>1663</v>
      </c>
      <c r="G210" s="193" t="s">
        <v>1702</v>
      </c>
      <c r="H210" s="193" t="s">
        <v>57</v>
      </c>
      <c r="I210" s="193" t="s">
        <v>1662</v>
      </c>
      <c r="J210" s="193" t="s">
        <v>135</v>
      </c>
      <c r="K210" s="193" t="s">
        <v>31</v>
      </c>
      <c r="L210" s="193" t="s">
        <v>731</v>
      </c>
      <c r="M210" s="193" t="s">
        <v>732</v>
      </c>
      <c r="N210" s="193" t="s">
        <v>384</v>
      </c>
      <c r="O210" s="193" t="s">
        <v>1750</v>
      </c>
      <c r="P210" s="193" t="s">
        <v>32</v>
      </c>
      <c r="Q210" s="193" t="s">
        <v>733</v>
      </c>
      <c r="R210" s="193"/>
      <c r="S210" s="193"/>
      <c r="T210" s="193" t="s">
        <v>26</v>
      </c>
      <c r="U210" s="193" t="s">
        <v>26</v>
      </c>
      <c r="V210" s="193" t="s">
        <v>26</v>
      </c>
      <c r="W210" s="193" t="s">
        <v>148</v>
      </c>
      <c r="X210" s="193">
        <v>1.2</v>
      </c>
      <c r="Y210" s="193" t="s">
        <v>63</v>
      </c>
      <c r="Z210" s="193" t="s">
        <v>26</v>
      </c>
      <c r="AA210" s="193" t="s">
        <v>734</v>
      </c>
      <c r="AB210" s="193" t="s">
        <v>306</v>
      </c>
      <c r="AC210" s="193">
        <v>1052621</v>
      </c>
    </row>
    <row r="211" spans="1:29" x14ac:dyDescent="0.2">
      <c r="A211" s="193" t="s">
        <v>2459</v>
      </c>
      <c r="B211" s="193" t="s">
        <v>380</v>
      </c>
      <c r="C211" s="193" t="s">
        <v>82</v>
      </c>
      <c r="D211" s="193" t="s">
        <v>100</v>
      </c>
      <c r="E211" s="193">
        <v>136</v>
      </c>
      <c r="F211" s="193" t="s">
        <v>1672</v>
      </c>
      <c r="G211" s="193" t="s">
        <v>1664</v>
      </c>
      <c r="H211" s="193" t="s">
        <v>57</v>
      </c>
      <c r="I211" s="193" t="s">
        <v>57</v>
      </c>
      <c r="J211" s="193" t="s">
        <v>46</v>
      </c>
      <c r="K211" s="193" t="s">
        <v>31</v>
      </c>
      <c r="L211" s="193" t="s">
        <v>382</v>
      </c>
      <c r="M211" s="193" t="s">
        <v>383</v>
      </c>
      <c r="N211" s="193" t="s">
        <v>384</v>
      </c>
      <c r="O211" s="193" t="s">
        <v>385</v>
      </c>
      <c r="P211" s="193" t="s">
        <v>32</v>
      </c>
      <c r="Q211" s="193" t="s">
        <v>358</v>
      </c>
      <c r="R211" s="193"/>
      <c r="S211" s="193"/>
      <c r="T211" s="193" t="s">
        <v>26</v>
      </c>
      <c r="U211" s="193" t="s">
        <v>26</v>
      </c>
      <c r="V211" s="193" t="s">
        <v>26</v>
      </c>
      <c r="W211" s="193" t="s">
        <v>282</v>
      </c>
      <c r="X211" s="193">
        <v>1.2</v>
      </c>
      <c r="Y211" s="193" t="s">
        <v>63</v>
      </c>
      <c r="Z211" s="193" t="s">
        <v>26</v>
      </c>
      <c r="AA211" s="193" t="s">
        <v>105</v>
      </c>
      <c r="AB211" s="193" t="s">
        <v>36</v>
      </c>
      <c r="AC211" s="193"/>
    </row>
    <row r="212" spans="1:29" x14ac:dyDescent="0.2">
      <c r="A212" s="193" t="s">
        <v>2460</v>
      </c>
      <c r="B212" s="193" t="s">
        <v>386</v>
      </c>
      <c r="C212" s="193" t="s">
        <v>82</v>
      </c>
      <c r="D212" s="193" t="s">
        <v>100</v>
      </c>
      <c r="E212" s="193">
        <v>135</v>
      </c>
      <c r="F212" s="193" t="s">
        <v>1685</v>
      </c>
      <c r="G212" s="193" t="s">
        <v>1678</v>
      </c>
      <c r="H212" s="193" t="s">
        <v>109</v>
      </c>
      <c r="I212" s="193" t="s">
        <v>57</v>
      </c>
      <c r="J212" s="193" t="s">
        <v>46</v>
      </c>
      <c r="K212" s="193" t="s">
        <v>31</v>
      </c>
      <c r="L212" s="193" t="s">
        <v>388</v>
      </c>
      <c r="M212" s="193" t="s">
        <v>389</v>
      </c>
      <c r="N212" s="193" t="s">
        <v>384</v>
      </c>
      <c r="O212" s="193" t="s">
        <v>385</v>
      </c>
      <c r="P212" s="193" t="s">
        <v>32</v>
      </c>
      <c r="Q212" s="193" t="s">
        <v>390</v>
      </c>
      <c r="R212" s="193"/>
      <c r="S212" s="193"/>
      <c r="T212" s="193" t="s">
        <v>26</v>
      </c>
      <c r="U212" s="193" t="s">
        <v>26</v>
      </c>
      <c r="V212" s="193" t="s">
        <v>26</v>
      </c>
      <c r="W212" s="193" t="s">
        <v>166</v>
      </c>
      <c r="X212" s="193">
        <v>1</v>
      </c>
      <c r="Y212" s="193" t="s">
        <v>63</v>
      </c>
      <c r="Z212" s="193" t="s">
        <v>26</v>
      </c>
      <c r="AA212" s="193" t="s">
        <v>105</v>
      </c>
      <c r="AB212" s="193" t="s">
        <v>36</v>
      </c>
      <c r="AC212" s="193"/>
    </row>
    <row r="213" spans="1:29" x14ac:dyDescent="0.2">
      <c r="A213" s="193" t="s">
        <v>2461</v>
      </c>
      <c r="B213" s="193" t="s">
        <v>391</v>
      </c>
      <c r="C213" s="193" t="s">
        <v>82</v>
      </c>
      <c r="D213" s="193" t="s">
        <v>100</v>
      </c>
      <c r="E213" s="193">
        <v>141</v>
      </c>
      <c r="F213" s="193" t="s">
        <v>1672</v>
      </c>
      <c r="G213" s="193" t="s">
        <v>121</v>
      </c>
      <c r="H213" s="193" t="s">
        <v>57</v>
      </c>
      <c r="I213" s="193" t="s">
        <v>122</v>
      </c>
      <c r="J213" s="193" t="s">
        <v>28</v>
      </c>
      <c r="K213" s="193" t="s">
        <v>31</v>
      </c>
      <c r="L213" s="193" t="s">
        <v>393</v>
      </c>
      <c r="M213" s="193" t="s">
        <v>394</v>
      </c>
      <c r="N213" s="193" t="s">
        <v>26</v>
      </c>
      <c r="O213" s="193" t="s">
        <v>385</v>
      </c>
      <c r="P213" s="193" t="s">
        <v>32</v>
      </c>
      <c r="Q213" s="193" t="s">
        <v>358</v>
      </c>
      <c r="R213" s="193"/>
      <c r="S213" s="193"/>
      <c r="T213" s="193" t="s">
        <v>26</v>
      </c>
      <c r="U213" s="193" t="s">
        <v>26</v>
      </c>
      <c r="V213" s="193" t="s">
        <v>26</v>
      </c>
      <c r="W213" s="193" t="s">
        <v>395</v>
      </c>
      <c r="X213" s="193">
        <v>2</v>
      </c>
      <c r="Y213" s="193" t="s">
        <v>34</v>
      </c>
      <c r="Z213" s="193" t="s">
        <v>26</v>
      </c>
      <c r="AA213" s="193" t="s">
        <v>105</v>
      </c>
      <c r="AB213" s="193" t="s">
        <v>36</v>
      </c>
      <c r="AC213" s="193"/>
    </row>
    <row r="214" spans="1:29" x14ac:dyDescent="0.2">
      <c r="A214" s="193" t="s">
        <v>2462</v>
      </c>
      <c r="B214" s="193" t="s">
        <v>396</v>
      </c>
      <c r="C214" s="193" t="s">
        <v>82</v>
      </c>
      <c r="D214" s="193" t="s">
        <v>100</v>
      </c>
      <c r="E214" s="193">
        <v>141</v>
      </c>
      <c r="F214" s="193" t="s">
        <v>1672</v>
      </c>
      <c r="G214" s="193" t="s">
        <v>121</v>
      </c>
      <c r="H214" s="193" t="s">
        <v>57</v>
      </c>
      <c r="I214" s="193" t="s">
        <v>122</v>
      </c>
      <c r="J214" s="193" t="s">
        <v>28</v>
      </c>
      <c r="K214" s="193" t="s">
        <v>38</v>
      </c>
      <c r="L214" s="193" t="s">
        <v>364</v>
      </c>
      <c r="M214" s="193" t="s">
        <v>1741</v>
      </c>
      <c r="N214" s="193" t="s">
        <v>26</v>
      </c>
      <c r="O214" s="193" t="s">
        <v>30</v>
      </c>
      <c r="P214" s="193" t="s">
        <v>39</v>
      </c>
      <c r="Q214" s="193" t="s">
        <v>129</v>
      </c>
      <c r="R214" s="193"/>
      <c r="S214" s="193"/>
      <c r="T214" s="193" t="s">
        <v>26</v>
      </c>
      <c r="U214" s="193" t="s">
        <v>26</v>
      </c>
      <c r="V214" s="193" t="s">
        <v>26</v>
      </c>
      <c r="W214" s="193" t="s">
        <v>395</v>
      </c>
      <c r="X214" s="193">
        <v>2</v>
      </c>
      <c r="Y214" s="193" t="s">
        <v>34</v>
      </c>
      <c r="Z214" s="193" t="s">
        <v>26</v>
      </c>
      <c r="AA214" s="193" t="s">
        <v>105</v>
      </c>
      <c r="AB214" s="193" t="s">
        <v>36</v>
      </c>
      <c r="AC214" s="193"/>
    </row>
    <row r="215" spans="1:29" x14ac:dyDescent="0.2">
      <c r="A215" s="193" t="s">
        <v>2463</v>
      </c>
      <c r="B215" s="196" t="s">
        <v>419</v>
      </c>
      <c r="C215" s="193" t="s">
        <v>82</v>
      </c>
      <c r="D215" s="193" t="s">
        <v>100</v>
      </c>
      <c r="E215" s="193">
        <v>135</v>
      </c>
      <c r="F215" s="193" t="s">
        <v>1661</v>
      </c>
      <c r="G215" s="193" t="s">
        <v>1659</v>
      </c>
      <c r="H215" s="193" t="s">
        <v>1662</v>
      </c>
      <c r="I215" s="193" t="s">
        <v>84</v>
      </c>
      <c r="J215" s="193" t="s">
        <v>46</v>
      </c>
      <c r="K215" s="193" t="s">
        <v>31</v>
      </c>
      <c r="L215" s="193" t="s">
        <v>420</v>
      </c>
      <c r="M215" s="193" t="s">
        <v>421</v>
      </c>
      <c r="N215" s="193" t="s">
        <v>26</v>
      </c>
      <c r="O215" s="193" t="s">
        <v>417</v>
      </c>
      <c r="P215" s="193" t="s">
        <v>32</v>
      </c>
      <c r="Q215" s="193" t="s">
        <v>390</v>
      </c>
      <c r="R215" s="193"/>
      <c r="S215" s="193"/>
      <c r="T215" s="193" t="s">
        <v>26</v>
      </c>
      <c r="U215" s="193" t="s">
        <v>26</v>
      </c>
      <c r="V215" s="193" t="s">
        <v>26</v>
      </c>
      <c r="W215" s="193" t="s">
        <v>88</v>
      </c>
      <c r="X215" s="193">
        <v>1</v>
      </c>
      <c r="Y215" s="193" t="s">
        <v>63</v>
      </c>
      <c r="Z215" s="193" t="s">
        <v>26</v>
      </c>
      <c r="AA215" s="193" t="s">
        <v>105</v>
      </c>
      <c r="AB215" s="193" t="s">
        <v>36</v>
      </c>
      <c r="AC215" s="193"/>
    </row>
    <row r="216" spans="1:29" x14ac:dyDescent="0.2">
      <c r="A216" s="193" t="s">
        <v>2464</v>
      </c>
      <c r="B216" s="193" t="s">
        <v>402</v>
      </c>
      <c r="C216" s="193" t="s">
        <v>82</v>
      </c>
      <c r="D216" s="193" t="s">
        <v>100</v>
      </c>
      <c r="E216" s="193">
        <v>135</v>
      </c>
      <c r="F216" s="193" t="s">
        <v>1661</v>
      </c>
      <c r="G216" s="193" t="s">
        <v>1659</v>
      </c>
      <c r="H216" s="193" t="s">
        <v>1662</v>
      </c>
      <c r="I216" s="193" t="s">
        <v>84</v>
      </c>
      <c r="J216" s="193" t="s">
        <v>46</v>
      </c>
      <c r="K216" s="193" t="s">
        <v>38</v>
      </c>
      <c r="L216" s="193" t="s">
        <v>403</v>
      </c>
      <c r="M216" s="193" t="s">
        <v>404</v>
      </c>
      <c r="N216" s="193" t="s">
        <v>405</v>
      </c>
      <c r="O216" s="193" t="s">
        <v>1755</v>
      </c>
      <c r="P216" s="193" t="s">
        <v>39</v>
      </c>
      <c r="Q216" s="193" t="s">
        <v>147</v>
      </c>
      <c r="R216" s="193"/>
      <c r="S216" s="193"/>
      <c r="T216" s="193" t="s">
        <v>26</v>
      </c>
      <c r="U216" s="193" t="s">
        <v>26</v>
      </c>
      <c r="V216" s="193" t="s">
        <v>26</v>
      </c>
      <c r="W216" s="193" t="s">
        <v>88</v>
      </c>
      <c r="X216" s="193">
        <v>1</v>
      </c>
      <c r="Y216" s="193" t="s">
        <v>63</v>
      </c>
      <c r="Z216" s="193" t="s">
        <v>26</v>
      </c>
      <c r="AA216" s="193" t="s">
        <v>105</v>
      </c>
      <c r="AB216" s="193" t="s">
        <v>36</v>
      </c>
      <c r="AC216" s="193"/>
    </row>
    <row r="217" spans="1:29" x14ac:dyDescent="0.2">
      <c r="A217" s="193" t="s">
        <v>2465</v>
      </c>
      <c r="B217" s="193" t="s">
        <v>407</v>
      </c>
      <c r="C217" s="193" t="s">
        <v>82</v>
      </c>
      <c r="D217" s="193" t="s">
        <v>100</v>
      </c>
      <c r="E217" s="193">
        <v>138</v>
      </c>
      <c r="F217" s="193" t="s">
        <v>1659</v>
      </c>
      <c r="G217" s="193" t="s">
        <v>1659</v>
      </c>
      <c r="H217" s="193" t="s">
        <v>84</v>
      </c>
      <c r="I217" s="193" t="s">
        <v>84</v>
      </c>
      <c r="J217" s="193" t="s">
        <v>46</v>
      </c>
      <c r="K217" s="193" t="s">
        <v>31</v>
      </c>
      <c r="L217" s="193" t="s">
        <v>409</v>
      </c>
      <c r="M217" s="193" t="s">
        <v>410</v>
      </c>
      <c r="N217" s="193" t="s">
        <v>26</v>
      </c>
      <c r="O217" s="193" t="s">
        <v>385</v>
      </c>
      <c r="P217" s="193" t="s">
        <v>32</v>
      </c>
      <c r="Q217" s="193" t="s">
        <v>268</v>
      </c>
      <c r="R217" s="193"/>
      <c r="S217" s="193"/>
      <c r="T217" s="193" t="s">
        <v>26</v>
      </c>
      <c r="U217" s="193" t="s">
        <v>26</v>
      </c>
      <c r="V217" s="193" t="s">
        <v>26</v>
      </c>
      <c r="W217" s="193" t="s">
        <v>148</v>
      </c>
      <c r="X217" s="193">
        <v>1.2</v>
      </c>
      <c r="Y217" s="193" t="s">
        <v>63</v>
      </c>
      <c r="Z217" s="193" t="s">
        <v>26</v>
      </c>
      <c r="AA217" s="193" t="s">
        <v>105</v>
      </c>
      <c r="AB217" s="193" t="s">
        <v>36</v>
      </c>
      <c r="AC217" s="193"/>
    </row>
    <row r="218" spans="1:29" x14ac:dyDescent="0.2">
      <c r="A218" s="193" t="s">
        <v>2466</v>
      </c>
      <c r="B218" s="193" t="s">
        <v>120</v>
      </c>
      <c r="C218" s="193" t="s">
        <v>82</v>
      </c>
      <c r="D218" s="193" t="s">
        <v>100</v>
      </c>
      <c r="E218" s="193">
        <v>141</v>
      </c>
      <c r="F218" s="193" t="s">
        <v>121</v>
      </c>
      <c r="G218" s="193" t="s">
        <v>121</v>
      </c>
      <c r="H218" s="193" t="s">
        <v>122</v>
      </c>
      <c r="I218" s="193" t="s">
        <v>122</v>
      </c>
      <c r="J218" s="193" t="s">
        <v>28</v>
      </c>
      <c r="K218" s="193" t="s">
        <v>31</v>
      </c>
      <c r="L218" s="193" t="s">
        <v>102</v>
      </c>
      <c r="M218" s="193" t="s">
        <v>103</v>
      </c>
      <c r="N218" s="193" t="s">
        <v>26</v>
      </c>
      <c r="O218" s="193" t="s">
        <v>30</v>
      </c>
      <c r="P218" s="193" t="s">
        <v>32</v>
      </c>
      <c r="Q218" s="193" t="s">
        <v>123</v>
      </c>
      <c r="R218" s="193"/>
      <c r="S218" s="193"/>
      <c r="T218" s="193" t="s">
        <v>26</v>
      </c>
      <c r="U218" s="193" t="s">
        <v>26</v>
      </c>
      <c r="V218" s="193" t="s">
        <v>26</v>
      </c>
      <c r="W218" s="193" t="s">
        <v>124</v>
      </c>
      <c r="X218" s="193">
        <v>2</v>
      </c>
      <c r="Y218" s="193" t="s">
        <v>34</v>
      </c>
      <c r="Z218" s="193" t="s">
        <v>26</v>
      </c>
      <c r="AA218" s="193" t="s">
        <v>105</v>
      </c>
      <c r="AB218" s="193" t="s">
        <v>36</v>
      </c>
      <c r="AC218" s="193"/>
    </row>
    <row r="219" spans="1:29" x14ac:dyDescent="0.2">
      <c r="A219" s="193" t="s">
        <v>2467</v>
      </c>
      <c r="B219" s="193" t="s">
        <v>411</v>
      </c>
      <c r="C219" s="193" t="s">
        <v>82</v>
      </c>
      <c r="D219" s="193" t="s">
        <v>100</v>
      </c>
      <c r="E219" s="193">
        <v>135</v>
      </c>
      <c r="F219" s="193" t="s">
        <v>1659</v>
      </c>
      <c r="G219" s="193" t="s">
        <v>1659</v>
      </c>
      <c r="H219" s="193" t="s">
        <v>84</v>
      </c>
      <c r="I219" s="193" t="s">
        <v>84</v>
      </c>
      <c r="J219" s="193" t="s">
        <v>135</v>
      </c>
      <c r="K219" s="193" t="s">
        <v>38</v>
      </c>
      <c r="L219" s="193" t="s">
        <v>412</v>
      </c>
      <c r="M219" s="193" t="s">
        <v>136</v>
      </c>
      <c r="N219" s="193" t="s">
        <v>413</v>
      </c>
      <c r="O219" s="193" t="s">
        <v>414</v>
      </c>
      <c r="P219" s="193" t="s">
        <v>39</v>
      </c>
      <c r="Q219" s="193" t="s">
        <v>142</v>
      </c>
      <c r="R219" s="193"/>
      <c r="S219" s="193"/>
      <c r="T219" s="193" t="s">
        <v>26</v>
      </c>
      <c r="U219" s="193" t="s">
        <v>26</v>
      </c>
      <c r="V219" s="193" t="s">
        <v>26</v>
      </c>
      <c r="W219" s="193" t="s">
        <v>88</v>
      </c>
      <c r="X219" s="193">
        <v>1</v>
      </c>
      <c r="Y219" s="193" t="s">
        <v>63</v>
      </c>
      <c r="Z219" s="193" t="s">
        <v>26</v>
      </c>
      <c r="AA219" s="193" t="s">
        <v>105</v>
      </c>
      <c r="AB219" s="193" t="s">
        <v>36</v>
      </c>
      <c r="AC219" s="193"/>
    </row>
    <row r="220" spans="1:29" x14ac:dyDescent="0.2">
      <c r="A220" s="193" t="s">
        <v>2468</v>
      </c>
      <c r="B220" s="193" t="s">
        <v>415</v>
      </c>
      <c r="C220" s="193" t="s">
        <v>82</v>
      </c>
      <c r="D220" s="193" t="s">
        <v>100</v>
      </c>
      <c r="E220" s="193">
        <v>135</v>
      </c>
      <c r="F220" s="193" t="s">
        <v>1659</v>
      </c>
      <c r="G220" s="193" t="s">
        <v>1659</v>
      </c>
      <c r="H220" s="193" t="s">
        <v>84</v>
      </c>
      <c r="I220" s="193" t="s">
        <v>84</v>
      </c>
      <c r="J220" s="193" t="s">
        <v>135</v>
      </c>
      <c r="K220" s="193" t="s">
        <v>38</v>
      </c>
      <c r="L220" s="193" t="s">
        <v>412</v>
      </c>
      <c r="M220" s="193" t="s">
        <v>136</v>
      </c>
      <c r="N220" s="193" t="s">
        <v>416</v>
      </c>
      <c r="O220" s="193" t="s">
        <v>417</v>
      </c>
      <c r="P220" s="193" t="s">
        <v>39</v>
      </c>
      <c r="Q220" s="193" t="s">
        <v>418</v>
      </c>
      <c r="R220" s="193"/>
      <c r="S220" s="193"/>
      <c r="T220" s="193" t="s">
        <v>26</v>
      </c>
      <c r="U220" s="193" t="s">
        <v>26</v>
      </c>
      <c r="V220" s="193" t="s">
        <v>26</v>
      </c>
      <c r="W220" s="193" t="s">
        <v>88</v>
      </c>
      <c r="X220" s="193">
        <v>1</v>
      </c>
      <c r="Y220" s="193" t="s">
        <v>63</v>
      </c>
      <c r="Z220" s="193" t="s">
        <v>26</v>
      </c>
      <c r="AA220" s="193" t="s">
        <v>105</v>
      </c>
      <c r="AB220" s="193" t="s">
        <v>36</v>
      </c>
      <c r="AC220" s="193"/>
    </row>
    <row r="221" spans="1:29" x14ac:dyDescent="0.2">
      <c r="A221" s="193" t="s">
        <v>2469</v>
      </c>
      <c r="B221" s="196" t="s">
        <v>423</v>
      </c>
      <c r="C221" s="193" t="s">
        <v>82</v>
      </c>
      <c r="D221" s="193" t="s">
        <v>100</v>
      </c>
      <c r="E221" s="193">
        <v>135</v>
      </c>
      <c r="F221" s="193" t="s">
        <v>1659</v>
      </c>
      <c r="G221" s="193" t="s">
        <v>1701</v>
      </c>
      <c r="H221" s="193" t="s">
        <v>84</v>
      </c>
      <c r="I221" s="193" t="s">
        <v>1654</v>
      </c>
      <c r="J221" s="193" t="s">
        <v>135</v>
      </c>
      <c r="K221" s="193" t="s">
        <v>31</v>
      </c>
      <c r="L221" s="193" t="s">
        <v>1788</v>
      </c>
      <c r="M221" s="193" t="s">
        <v>1741</v>
      </c>
      <c r="N221" s="193" t="s">
        <v>26</v>
      </c>
      <c r="O221" s="193" t="s">
        <v>650</v>
      </c>
      <c r="P221" s="193" t="s">
        <v>32</v>
      </c>
      <c r="Q221" s="193" t="s">
        <v>426</v>
      </c>
      <c r="R221" s="193"/>
      <c r="S221" s="193"/>
      <c r="T221" s="193" t="s">
        <v>26</v>
      </c>
      <c r="U221" s="193" t="s">
        <v>26</v>
      </c>
      <c r="V221" s="193" t="s">
        <v>26</v>
      </c>
      <c r="W221" s="193" t="s">
        <v>88</v>
      </c>
      <c r="X221" s="193">
        <v>1</v>
      </c>
      <c r="Y221" s="193" t="s">
        <v>63</v>
      </c>
      <c r="Z221" s="193" t="s">
        <v>26</v>
      </c>
      <c r="AA221" s="193" t="s">
        <v>105</v>
      </c>
      <c r="AB221" s="193" t="s">
        <v>36</v>
      </c>
      <c r="AC221" s="193"/>
    </row>
    <row r="222" spans="1:29" x14ac:dyDescent="0.2">
      <c r="A222" s="193" t="s">
        <v>2470</v>
      </c>
      <c r="B222" s="196" t="s">
        <v>647</v>
      </c>
      <c r="C222" s="193" t="s">
        <v>82</v>
      </c>
      <c r="D222" s="193" t="s">
        <v>100</v>
      </c>
      <c r="E222" s="193">
        <v>135</v>
      </c>
      <c r="F222" s="193" t="s">
        <v>1659</v>
      </c>
      <c r="G222" s="193" t="s">
        <v>1701</v>
      </c>
      <c r="H222" s="193" t="s">
        <v>84</v>
      </c>
      <c r="I222" s="193" t="s">
        <v>1654</v>
      </c>
      <c r="J222" s="193" t="s">
        <v>46</v>
      </c>
      <c r="K222" s="193" t="s">
        <v>31</v>
      </c>
      <c r="L222" s="193" t="s">
        <v>648</v>
      </c>
      <c r="M222" s="193" t="s">
        <v>649</v>
      </c>
      <c r="N222" s="193" t="s">
        <v>26</v>
      </c>
      <c r="O222" s="193" t="s">
        <v>650</v>
      </c>
      <c r="P222" s="193" t="s">
        <v>32</v>
      </c>
      <c r="Q222" s="193" t="s">
        <v>474</v>
      </c>
      <c r="R222" s="193"/>
      <c r="S222" s="193"/>
      <c r="T222" s="193" t="s">
        <v>26</v>
      </c>
      <c r="U222" s="193" t="s">
        <v>26</v>
      </c>
      <c r="V222" s="193" t="s">
        <v>26</v>
      </c>
      <c r="W222" s="193" t="s">
        <v>88</v>
      </c>
      <c r="X222" s="193">
        <v>1</v>
      </c>
      <c r="Y222" s="193" t="s">
        <v>63</v>
      </c>
      <c r="Z222" s="193" t="s">
        <v>26</v>
      </c>
      <c r="AA222" s="193" t="s">
        <v>105</v>
      </c>
      <c r="AB222" s="193" t="s">
        <v>36</v>
      </c>
      <c r="AC222" s="193"/>
    </row>
    <row r="223" spans="1:29" x14ac:dyDescent="0.2">
      <c r="A223" s="193" t="s">
        <v>2471</v>
      </c>
      <c r="B223" s="193" t="s">
        <v>427</v>
      </c>
      <c r="C223" s="193" t="s">
        <v>82</v>
      </c>
      <c r="D223" s="193" t="s">
        <v>100</v>
      </c>
      <c r="E223" s="193" t="s">
        <v>428</v>
      </c>
      <c r="F223" s="193" t="s">
        <v>1661</v>
      </c>
      <c r="G223" s="193" t="s">
        <v>1661</v>
      </c>
      <c r="H223" s="193" t="s">
        <v>1662</v>
      </c>
      <c r="I223" s="193" t="s">
        <v>1662</v>
      </c>
      <c r="J223" s="193" t="s">
        <v>135</v>
      </c>
      <c r="K223" s="193" t="s">
        <v>31</v>
      </c>
      <c r="L223" s="193" t="s">
        <v>429</v>
      </c>
      <c r="M223" s="193" t="s">
        <v>430</v>
      </c>
      <c r="N223" s="193" t="s">
        <v>266</v>
      </c>
      <c r="O223" s="193" t="s">
        <v>431</v>
      </c>
      <c r="P223" s="193" t="s">
        <v>32</v>
      </c>
      <c r="Q223" s="193" t="s">
        <v>432</v>
      </c>
      <c r="R223" s="193"/>
      <c r="S223" s="193"/>
      <c r="T223" s="193" t="s">
        <v>26</v>
      </c>
      <c r="U223" s="193" t="s">
        <v>26</v>
      </c>
      <c r="V223" s="193" t="s">
        <v>26</v>
      </c>
      <c r="W223" s="193" t="s">
        <v>148</v>
      </c>
      <c r="X223" s="193">
        <v>1.2</v>
      </c>
      <c r="Y223" s="193" t="s">
        <v>63</v>
      </c>
      <c r="Z223" s="193" t="s">
        <v>26</v>
      </c>
      <c r="AA223" s="193" t="s">
        <v>105</v>
      </c>
      <c r="AB223" s="193" t="s">
        <v>36</v>
      </c>
      <c r="AC223" s="193"/>
    </row>
    <row r="224" spans="1:29" x14ac:dyDescent="0.2">
      <c r="A224" s="193" t="s">
        <v>2472</v>
      </c>
      <c r="B224" s="193" t="s">
        <v>433</v>
      </c>
      <c r="C224" s="193" t="s">
        <v>82</v>
      </c>
      <c r="D224" s="193" t="s">
        <v>100</v>
      </c>
      <c r="E224" s="193" t="s">
        <v>428</v>
      </c>
      <c r="F224" s="193" t="s">
        <v>1661</v>
      </c>
      <c r="G224" s="193" t="s">
        <v>1677</v>
      </c>
      <c r="H224" s="193" t="s">
        <v>1662</v>
      </c>
      <c r="I224" s="193" t="s">
        <v>1654</v>
      </c>
      <c r="J224" s="193" t="s">
        <v>135</v>
      </c>
      <c r="K224" s="193" t="s">
        <v>31</v>
      </c>
      <c r="L224" s="193" t="s">
        <v>429</v>
      </c>
      <c r="M224" s="193" t="s">
        <v>430</v>
      </c>
      <c r="N224" s="193" t="s">
        <v>266</v>
      </c>
      <c r="O224" s="193" t="s">
        <v>431</v>
      </c>
      <c r="P224" s="193" t="s">
        <v>32</v>
      </c>
      <c r="Q224" s="193" t="s">
        <v>432</v>
      </c>
      <c r="R224" s="193"/>
      <c r="S224" s="193"/>
      <c r="T224" s="193" t="s">
        <v>26</v>
      </c>
      <c r="U224" s="193" t="s">
        <v>26</v>
      </c>
      <c r="V224" s="193" t="s">
        <v>26</v>
      </c>
      <c r="W224" s="193" t="s">
        <v>148</v>
      </c>
      <c r="X224" s="193">
        <v>1.2</v>
      </c>
      <c r="Y224" s="193" t="s">
        <v>63</v>
      </c>
      <c r="Z224" s="193" t="s">
        <v>26</v>
      </c>
      <c r="AA224" s="193" t="s">
        <v>105</v>
      </c>
      <c r="AB224" s="193" t="s">
        <v>36</v>
      </c>
      <c r="AC224" s="193"/>
    </row>
    <row r="225" spans="1:29" x14ac:dyDescent="0.2">
      <c r="A225" s="193" t="s">
        <v>2473</v>
      </c>
      <c r="B225" s="193" t="s">
        <v>125</v>
      </c>
      <c r="C225" s="193" t="s">
        <v>82</v>
      </c>
      <c r="D225" s="193" t="s">
        <v>100</v>
      </c>
      <c r="E225" s="193">
        <v>141</v>
      </c>
      <c r="F225" s="193" t="s">
        <v>121</v>
      </c>
      <c r="G225" s="193" t="s">
        <v>121</v>
      </c>
      <c r="H225" s="193" t="s">
        <v>122</v>
      </c>
      <c r="I225" s="193" t="s">
        <v>122</v>
      </c>
      <c r="J225" s="193" t="s">
        <v>28</v>
      </c>
      <c r="K225" s="193" t="s">
        <v>38</v>
      </c>
      <c r="L225" s="193" t="s">
        <v>102</v>
      </c>
      <c r="M225" s="193" t="s">
        <v>103</v>
      </c>
      <c r="N225" s="193" t="s">
        <v>26</v>
      </c>
      <c r="O225" s="193" t="s">
        <v>30</v>
      </c>
      <c r="P225" s="193" t="s">
        <v>38</v>
      </c>
      <c r="Q225" s="193" t="s">
        <v>126</v>
      </c>
      <c r="R225" s="193"/>
      <c r="S225" s="193"/>
      <c r="T225" s="193" t="s">
        <v>26</v>
      </c>
      <c r="U225" s="193" t="s">
        <v>26</v>
      </c>
      <c r="V225" s="193" t="s">
        <v>26</v>
      </c>
      <c r="W225" s="193" t="s">
        <v>124</v>
      </c>
      <c r="X225" s="193">
        <v>2</v>
      </c>
      <c r="Y225" s="193" t="s">
        <v>34</v>
      </c>
      <c r="Z225" s="193" t="s">
        <v>26</v>
      </c>
      <c r="AA225" s="193" t="s">
        <v>105</v>
      </c>
      <c r="AB225" s="193" t="s">
        <v>36</v>
      </c>
      <c r="AC225" s="193"/>
    </row>
    <row r="226" spans="1:29" x14ac:dyDescent="0.2">
      <c r="A226" s="193" t="s">
        <v>2474</v>
      </c>
      <c r="B226" s="193" t="s">
        <v>769</v>
      </c>
      <c r="C226" s="193" t="s">
        <v>82</v>
      </c>
      <c r="D226" s="193" t="s">
        <v>133</v>
      </c>
      <c r="E226" s="193" t="s">
        <v>428</v>
      </c>
      <c r="F226" s="193" t="s">
        <v>1690</v>
      </c>
      <c r="G226" s="193" t="s">
        <v>1678</v>
      </c>
      <c r="H226" s="193" t="s">
        <v>57</v>
      </c>
      <c r="I226" s="193" t="s">
        <v>57</v>
      </c>
      <c r="J226" s="193" t="s">
        <v>489</v>
      </c>
      <c r="K226" s="193" t="s">
        <v>31</v>
      </c>
      <c r="L226" s="193" t="s">
        <v>771</v>
      </c>
      <c r="M226" s="193" t="s">
        <v>772</v>
      </c>
      <c r="N226" s="193" t="s">
        <v>384</v>
      </c>
      <c r="O226" s="193" t="s">
        <v>773</v>
      </c>
      <c r="P226" s="193" t="s">
        <v>32</v>
      </c>
      <c r="Q226" s="193" t="s">
        <v>774</v>
      </c>
      <c r="R226" s="193"/>
      <c r="S226" s="193"/>
      <c r="T226" s="193" t="s">
        <v>26</v>
      </c>
      <c r="U226" s="193" t="s">
        <v>26</v>
      </c>
      <c r="V226" s="193" t="s">
        <v>775</v>
      </c>
      <c r="W226" s="193" t="s">
        <v>148</v>
      </c>
      <c r="X226" s="193">
        <v>1.2</v>
      </c>
      <c r="Y226" s="193" t="s">
        <v>63</v>
      </c>
      <c r="Z226" s="193" t="s">
        <v>775</v>
      </c>
      <c r="AA226" s="193">
        <v>41326</v>
      </c>
      <c r="AB226" s="193" t="s">
        <v>776</v>
      </c>
      <c r="AC226" s="193">
        <v>1018602</v>
      </c>
    </row>
    <row r="227" spans="1:29" x14ac:dyDescent="0.2">
      <c r="A227" s="193" t="s">
        <v>2475</v>
      </c>
      <c r="B227" s="193" t="s">
        <v>777</v>
      </c>
      <c r="C227" s="193" t="s">
        <v>82</v>
      </c>
      <c r="D227" s="193" t="s">
        <v>100</v>
      </c>
      <c r="E227" s="193" t="s">
        <v>428</v>
      </c>
      <c r="F227" s="193" t="s">
        <v>1672</v>
      </c>
      <c r="G227" s="193" t="s">
        <v>1678</v>
      </c>
      <c r="H227" s="193" t="s">
        <v>57</v>
      </c>
      <c r="I227" s="193" t="s">
        <v>57</v>
      </c>
      <c r="J227" s="193" t="s">
        <v>28</v>
      </c>
      <c r="K227" s="193" t="s">
        <v>38</v>
      </c>
      <c r="L227" s="193" t="s">
        <v>779</v>
      </c>
      <c r="M227" s="193" t="s">
        <v>780</v>
      </c>
      <c r="N227" s="193" t="s">
        <v>781</v>
      </c>
      <c r="O227" s="193" t="s">
        <v>775</v>
      </c>
      <c r="P227" s="193" t="s">
        <v>39</v>
      </c>
      <c r="Q227" s="193" t="s">
        <v>151</v>
      </c>
      <c r="R227" s="193"/>
      <c r="S227" s="193"/>
      <c r="T227" s="193"/>
      <c r="U227" s="193"/>
      <c r="V227" s="193" t="s">
        <v>775</v>
      </c>
      <c r="W227" s="193" t="s">
        <v>148</v>
      </c>
      <c r="X227" s="193">
        <v>1.2</v>
      </c>
      <c r="Y227" s="193" t="s">
        <v>63</v>
      </c>
      <c r="Z227" s="193" t="s">
        <v>775</v>
      </c>
      <c r="AA227" s="193">
        <v>41431</v>
      </c>
      <c r="AB227" s="193" t="s">
        <v>776</v>
      </c>
      <c r="AC227" s="193">
        <v>1003431</v>
      </c>
    </row>
    <row r="228" spans="1:29" x14ac:dyDescent="0.2">
      <c r="A228" s="193" t="s">
        <v>2476</v>
      </c>
      <c r="B228" s="193" t="s">
        <v>782</v>
      </c>
      <c r="C228" s="193" t="s">
        <v>82</v>
      </c>
      <c r="D228" s="193" t="s">
        <v>133</v>
      </c>
      <c r="E228" s="193" t="s">
        <v>428</v>
      </c>
      <c r="F228" s="193" t="s">
        <v>1672</v>
      </c>
      <c r="G228" s="193" t="s">
        <v>1664</v>
      </c>
      <c r="H228" s="193" t="s">
        <v>57</v>
      </c>
      <c r="I228" s="193" t="s">
        <v>57</v>
      </c>
      <c r="J228" s="193" t="s">
        <v>489</v>
      </c>
      <c r="K228" s="193" t="s">
        <v>31</v>
      </c>
      <c r="L228" s="193" t="s">
        <v>382</v>
      </c>
      <c r="M228" s="193" t="s">
        <v>784</v>
      </c>
      <c r="N228" s="193" t="s">
        <v>384</v>
      </c>
      <c r="O228" s="193" t="s">
        <v>385</v>
      </c>
      <c r="P228" s="193" t="s">
        <v>32</v>
      </c>
      <c r="Q228" s="193" t="s">
        <v>358</v>
      </c>
      <c r="R228" s="193"/>
      <c r="S228" s="193"/>
      <c r="T228" s="193"/>
      <c r="U228" s="193"/>
      <c r="V228" s="193" t="s">
        <v>775</v>
      </c>
      <c r="W228" s="193" t="s">
        <v>148</v>
      </c>
      <c r="X228" s="193">
        <v>1.2</v>
      </c>
      <c r="Y228" s="193" t="s">
        <v>63</v>
      </c>
      <c r="Z228" s="193" t="s">
        <v>775</v>
      </c>
      <c r="AA228" s="193">
        <v>41341</v>
      </c>
      <c r="AB228" s="193" t="s">
        <v>776</v>
      </c>
      <c r="AC228" s="193">
        <v>1018599</v>
      </c>
    </row>
    <row r="229" spans="1:29" x14ac:dyDescent="0.2">
      <c r="A229" s="193" t="s">
        <v>2477</v>
      </c>
      <c r="B229" s="196" t="s">
        <v>785</v>
      </c>
      <c r="C229" s="193" t="s">
        <v>82</v>
      </c>
      <c r="D229" s="193" t="s">
        <v>133</v>
      </c>
      <c r="E229" s="193">
        <v>141</v>
      </c>
      <c r="F229" s="193" t="s">
        <v>1668</v>
      </c>
      <c r="G229" s="193" t="s">
        <v>1668</v>
      </c>
      <c r="H229" s="193" t="s">
        <v>57</v>
      </c>
      <c r="I229" s="193" t="s">
        <v>57</v>
      </c>
      <c r="J229" s="193" t="s">
        <v>28</v>
      </c>
      <c r="K229" s="193" t="s">
        <v>38</v>
      </c>
      <c r="L229" s="193" t="s">
        <v>787</v>
      </c>
      <c r="M229" s="193" t="s">
        <v>788</v>
      </c>
      <c r="N229" s="193" t="s">
        <v>781</v>
      </c>
      <c r="O229" s="193" t="s">
        <v>781</v>
      </c>
      <c r="P229" s="193" t="s">
        <v>39</v>
      </c>
      <c r="Q229" s="193" t="s">
        <v>789</v>
      </c>
      <c r="R229" s="193"/>
      <c r="S229" s="193"/>
      <c r="T229" s="193"/>
      <c r="U229" s="193"/>
      <c r="V229" s="193" t="s">
        <v>775</v>
      </c>
      <c r="W229" s="193" t="s">
        <v>113</v>
      </c>
      <c r="X229" s="193">
        <v>2</v>
      </c>
      <c r="Y229" s="193" t="s">
        <v>34</v>
      </c>
      <c r="Z229" s="193" t="s">
        <v>775</v>
      </c>
      <c r="AA229" s="193">
        <v>41431</v>
      </c>
      <c r="AB229" s="193" t="s">
        <v>776</v>
      </c>
      <c r="AC229" s="193" t="s">
        <v>790</v>
      </c>
    </row>
    <row r="230" spans="1:29" x14ac:dyDescent="0.2">
      <c r="A230" s="193" t="s">
        <v>2478</v>
      </c>
      <c r="B230" s="196" t="s">
        <v>791</v>
      </c>
      <c r="C230" s="193" t="s">
        <v>82</v>
      </c>
      <c r="D230" s="193" t="s">
        <v>133</v>
      </c>
      <c r="E230" s="193">
        <v>141</v>
      </c>
      <c r="F230" s="193" t="s">
        <v>1668</v>
      </c>
      <c r="G230" s="193" t="s">
        <v>1668</v>
      </c>
      <c r="H230" s="193" t="s">
        <v>57</v>
      </c>
      <c r="I230" s="193" t="s">
        <v>57</v>
      </c>
      <c r="J230" s="193" t="s">
        <v>28</v>
      </c>
      <c r="K230" s="193" t="s">
        <v>38</v>
      </c>
      <c r="L230" s="193" t="s">
        <v>792</v>
      </c>
      <c r="M230" s="193" t="s">
        <v>793</v>
      </c>
      <c r="N230" s="193" t="s">
        <v>781</v>
      </c>
      <c r="O230" s="193" t="s">
        <v>781</v>
      </c>
      <c r="P230" s="193" t="s">
        <v>39</v>
      </c>
      <c r="Q230" s="193" t="s">
        <v>794</v>
      </c>
      <c r="R230" s="193"/>
      <c r="S230" s="193"/>
      <c r="T230" s="193"/>
      <c r="U230" s="193"/>
      <c r="V230" s="193" t="s">
        <v>775</v>
      </c>
      <c r="W230" s="193" t="s">
        <v>113</v>
      </c>
      <c r="X230" s="193">
        <v>2</v>
      </c>
      <c r="Y230" s="193" t="s">
        <v>34</v>
      </c>
      <c r="Z230" s="193" t="s">
        <v>775</v>
      </c>
      <c r="AA230" s="193">
        <v>41431</v>
      </c>
      <c r="AB230" s="193" t="s">
        <v>776</v>
      </c>
      <c r="AC230" s="193" t="s">
        <v>790</v>
      </c>
    </row>
    <row r="231" spans="1:29" x14ac:dyDescent="0.2">
      <c r="A231" s="193" t="s">
        <v>2479</v>
      </c>
      <c r="B231" s="196" t="s">
        <v>795</v>
      </c>
      <c r="C231" s="193" t="s">
        <v>82</v>
      </c>
      <c r="D231" s="193" t="s">
        <v>100</v>
      </c>
      <c r="E231" s="193">
        <v>135</v>
      </c>
      <c r="F231" s="193" t="s">
        <v>1659</v>
      </c>
      <c r="G231" s="193" t="s">
        <v>1659</v>
      </c>
      <c r="H231" s="193" t="s">
        <v>84</v>
      </c>
      <c r="I231" s="193" t="s">
        <v>84</v>
      </c>
      <c r="J231" s="193" t="s">
        <v>797</v>
      </c>
      <c r="K231" s="193" t="s">
        <v>31</v>
      </c>
      <c r="L231" s="193" t="s">
        <v>798</v>
      </c>
      <c r="M231" s="193" t="s">
        <v>799</v>
      </c>
      <c r="N231" s="193" t="s">
        <v>800</v>
      </c>
      <c r="O231" s="193" t="s">
        <v>801</v>
      </c>
      <c r="P231" s="193" t="s">
        <v>32</v>
      </c>
      <c r="Q231" s="193" t="s">
        <v>358</v>
      </c>
      <c r="R231" s="193"/>
      <c r="S231" s="193"/>
      <c r="T231" s="193"/>
      <c r="U231" s="193"/>
      <c r="V231" s="193">
        <v>100</v>
      </c>
      <c r="W231" s="193" t="s">
        <v>451</v>
      </c>
      <c r="X231" s="193">
        <v>1</v>
      </c>
      <c r="Y231" s="193" t="s">
        <v>63</v>
      </c>
      <c r="Z231" s="193" t="s">
        <v>775</v>
      </c>
      <c r="AA231" s="193">
        <v>41443</v>
      </c>
      <c r="AB231" s="193" t="s">
        <v>776</v>
      </c>
      <c r="AC231" s="193">
        <v>1043336</v>
      </c>
    </row>
    <row r="232" spans="1:29" x14ac:dyDescent="0.2">
      <c r="A232" s="193" t="s">
        <v>2480</v>
      </c>
      <c r="B232" s="196" t="s">
        <v>802</v>
      </c>
      <c r="C232" s="193" t="s">
        <v>82</v>
      </c>
      <c r="D232" s="193" t="s">
        <v>100</v>
      </c>
      <c r="E232" s="193">
        <v>135</v>
      </c>
      <c r="F232" s="193" t="s">
        <v>1688</v>
      </c>
      <c r="G232" s="193" t="s">
        <v>1684</v>
      </c>
      <c r="H232" s="193" t="s">
        <v>1654</v>
      </c>
      <c r="I232" s="193" t="s">
        <v>1654</v>
      </c>
      <c r="J232" s="193" t="s">
        <v>28</v>
      </c>
      <c r="K232" s="193" t="s">
        <v>38</v>
      </c>
      <c r="L232" s="193" t="s">
        <v>804</v>
      </c>
      <c r="M232" s="193" t="s">
        <v>805</v>
      </c>
      <c r="N232" s="193" t="s">
        <v>781</v>
      </c>
      <c r="O232" s="193" t="s">
        <v>781</v>
      </c>
      <c r="P232" s="193" t="s">
        <v>39</v>
      </c>
      <c r="Q232" s="193" t="s">
        <v>806</v>
      </c>
      <c r="R232" s="193"/>
      <c r="S232" s="193"/>
      <c r="T232" s="193"/>
      <c r="U232" s="193"/>
      <c r="V232" s="193">
        <v>180</v>
      </c>
      <c r="W232" s="193" t="s">
        <v>451</v>
      </c>
      <c r="X232" s="193">
        <v>1</v>
      </c>
      <c r="Y232" s="193" t="s">
        <v>63</v>
      </c>
      <c r="Z232" s="193" t="s">
        <v>775</v>
      </c>
      <c r="AA232" s="193">
        <v>41110</v>
      </c>
      <c r="AB232" s="193" t="s">
        <v>776</v>
      </c>
      <c r="AC232" s="193"/>
    </row>
    <row r="233" spans="1:29" x14ac:dyDescent="0.2">
      <c r="A233" s="193" t="s">
        <v>2481</v>
      </c>
      <c r="B233" s="193" t="s">
        <v>807</v>
      </c>
      <c r="C233" s="193" t="s">
        <v>82</v>
      </c>
      <c r="D233" s="193" t="s">
        <v>100</v>
      </c>
      <c r="E233" s="193" t="s">
        <v>428</v>
      </c>
      <c r="F233" s="193" t="s">
        <v>1659</v>
      </c>
      <c r="G233" s="193" t="s">
        <v>1659</v>
      </c>
      <c r="H233" s="193" t="s">
        <v>84</v>
      </c>
      <c r="I233" s="193" t="s">
        <v>84</v>
      </c>
      <c r="J233" s="193" t="s">
        <v>28</v>
      </c>
      <c r="K233" s="193" t="s">
        <v>38</v>
      </c>
      <c r="L233" s="193" t="s">
        <v>808</v>
      </c>
      <c r="M233" s="193" t="s">
        <v>809</v>
      </c>
      <c r="N233" s="193" t="s">
        <v>781</v>
      </c>
      <c r="O233" s="193" t="s">
        <v>781</v>
      </c>
      <c r="P233" s="193" t="s">
        <v>39</v>
      </c>
      <c r="Q233" s="193" t="s">
        <v>810</v>
      </c>
      <c r="R233" s="193"/>
      <c r="S233" s="193"/>
      <c r="T233" s="193"/>
      <c r="U233" s="193"/>
      <c r="V233" s="193" t="s">
        <v>811</v>
      </c>
      <c r="W233" s="193" t="s">
        <v>148</v>
      </c>
      <c r="X233" s="193">
        <v>1.2</v>
      </c>
      <c r="Y233" s="193" t="s">
        <v>63</v>
      </c>
      <c r="Z233" s="193" t="s">
        <v>775</v>
      </c>
      <c r="AA233" s="193">
        <v>41515</v>
      </c>
      <c r="AB233" s="193" t="s">
        <v>776</v>
      </c>
      <c r="AC233" s="193">
        <v>1036869</v>
      </c>
    </row>
    <row r="234" spans="1:29" x14ac:dyDescent="0.2">
      <c r="A234" s="193" t="s">
        <v>2482</v>
      </c>
      <c r="B234" s="193" t="s">
        <v>127</v>
      </c>
      <c r="C234" s="193" t="s">
        <v>82</v>
      </c>
      <c r="D234" s="193" t="s">
        <v>100</v>
      </c>
      <c r="E234" s="193">
        <v>135</v>
      </c>
      <c r="F234" s="193" t="s">
        <v>121</v>
      </c>
      <c r="G234" s="193" t="s">
        <v>121</v>
      </c>
      <c r="H234" s="193" t="s">
        <v>122</v>
      </c>
      <c r="I234" s="193" t="s">
        <v>122</v>
      </c>
      <c r="J234" s="193" t="s">
        <v>28</v>
      </c>
      <c r="K234" s="193" t="s">
        <v>38</v>
      </c>
      <c r="L234" s="193" t="s">
        <v>128</v>
      </c>
      <c r="M234" s="193" t="s">
        <v>41</v>
      </c>
      <c r="N234" s="193" t="s">
        <v>26</v>
      </c>
      <c r="O234" s="193" t="s">
        <v>30</v>
      </c>
      <c r="P234" s="193" t="s">
        <v>39</v>
      </c>
      <c r="Q234" s="193" t="s">
        <v>129</v>
      </c>
      <c r="R234" s="193"/>
      <c r="S234" s="193"/>
      <c r="T234" s="193" t="s">
        <v>26</v>
      </c>
      <c r="U234" s="193" t="s">
        <v>26</v>
      </c>
      <c r="V234" s="193" t="s">
        <v>26</v>
      </c>
      <c r="W234" s="193" t="s">
        <v>124</v>
      </c>
      <c r="X234" s="193">
        <v>1</v>
      </c>
      <c r="Y234" s="193" t="s">
        <v>130</v>
      </c>
      <c r="Z234" s="193" t="s">
        <v>26</v>
      </c>
      <c r="AA234" s="193" t="s">
        <v>131</v>
      </c>
      <c r="AB234" s="193" t="s">
        <v>36</v>
      </c>
      <c r="AC234" s="193"/>
    </row>
    <row r="235" spans="1:29" x14ac:dyDescent="0.2">
      <c r="A235" s="193" t="s">
        <v>2483</v>
      </c>
      <c r="B235" s="193" t="s">
        <v>812</v>
      </c>
      <c r="C235" s="193" t="s">
        <v>82</v>
      </c>
      <c r="D235" s="193" t="s">
        <v>100</v>
      </c>
      <c r="E235" s="193">
        <v>141</v>
      </c>
      <c r="F235" s="193" t="s">
        <v>1659</v>
      </c>
      <c r="G235" s="193" t="s">
        <v>1659</v>
      </c>
      <c r="H235" s="193" t="s">
        <v>84</v>
      </c>
      <c r="I235" s="193" t="s">
        <v>84</v>
      </c>
      <c r="J235" s="193" t="s">
        <v>28</v>
      </c>
      <c r="K235" s="193" t="s">
        <v>38</v>
      </c>
      <c r="L235" s="193" t="s">
        <v>813</v>
      </c>
      <c r="M235" s="193" t="s">
        <v>814</v>
      </c>
      <c r="N235" s="193" t="s">
        <v>781</v>
      </c>
      <c r="O235" s="193" t="s">
        <v>781</v>
      </c>
      <c r="P235" s="193" t="s">
        <v>39</v>
      </c>
      <c r="Q235" s="193" t="s">
        <v>97</v>
      </c>
      <c r="R235" s="193"/>
      <c r="S235" s="193"/>
      <c r="T235" s="193"/>
      <c r="U235" s="193"/>
      <c r="V235" s="193" t="s">
        <v>775</v>
      </c>
      <c r="W235" s="193" t="s">
        <v>143</v>
      </c>
      <c r="X235" s="193">
        <v>2.4</v>
      </c>
      <c r="Y235" s="193" t="s">
        <v>34</v>
      </c>
      <c r="Z235" s="193" t="s">
        <v>775</v>
      </c>
      <c r="AA235" s="193">
        <v>41684</v>
      </c>
      <c r="AB235" s="193" t="s">
        <v>776</v>
      </c>
      <c r="AC235" s="193"/>
    </row>
    <row r="236" spans="1:29" x14ac:dyDescent="0.2">
      <c r="A236" s="193" t="s">
        <v>2484</v>
      </c>
      <c r="B236" s="196" t="s">
        <v>815</v>
      </c>
      <c r="C236" s="193" t="s">
        <v>82</v>
      </c>
      <c r="D236" s="193" t="s">
        <v>816</v>
      </c>
      <c r="E236" s="193">
        <v>135</v>
      </c>
      <c r="F236" s="193" t="s">
        <v>1688</v>
      </c>
      <c r="G236" s="193" t="s">
        <v>1684</v>
      </c>
      <c r="H236" s="193" t="s">
        <v>1654</v>
      </c>
      <c r="I236" s="193" t="s">
        <v>1654</v>
      </c>
      <c r="J236" s="193" t="s">
        <v>28</v>
      </c>
      <c r="K236" s="193" t="s">
        <v>31</v>
      </c>
      <c r="L236" s="193" t="s">
        <v>818</v>
      </c>
      <c r="M236" s="193" t="s">
        <v>819</v>
      </c>
      <c r="N236" s="193" t="s">
        <v>781</v>
      </c>
      <c r="O236" s="193" t="s">
        <v>781</v>
      </c>
      <c r="P236" s="193" t="s">
        <v>32</v>
      </c>
      <c r="Q236" s="193" t="s">
        <v>484</v>
      </c>
      <c r="R236" s="193"/>
      <c r="S236" s="193"/>
      <c r="T236" s="193"/>
      <c r="U236" s="193"/>
      <c r="V236" s="193">
        <v>100</v>
      </c>
      <c r="W236" s="193" t="s">
        <v>451</v>
      </c>
      <c r="X236" s="193">
        <v>1</v>
      </c>
      <c r="Y236" s="193" t="s">
        <v>63</v>
      </c>
      <c r="Z236" s="193" t="s">
        <v>775</v>
      </c>
      <c r="AA236" s="193">
        <v>41443</v>
      </c>
      <c r="AB236" s="193" t="s">
        <v>776</v>
      </c>
      <c r="AC236" s="193" t="s">
        <v>820</v>
      </c>
    </row>
    <row r="237" spans="1:29" x14ac:dyDescent="0.2">
      <c r="A237" s="193" t="s">
        <v>2485</v>
      </c>
      <c r="B237" s="196" t="s">
        <v>821</v>
      </c>
      <c r="C237" s="193" t="s">
        <v>82</v>
      </c>
      <c r="D237" s="193" t="s">
        <v>133</v>
      </c>
      <c r="E237" s="193">
        <v>138</v>
      </c>
      <c r="F237" s="193" t="s">
        <v>1688</v>
      </c>
      <c r="G237" s="193" t="s">
        <v>1659</v>
      </c>
      <c r="H237" s="269" t="s">
        <v>84</v>
      </c>
      <c r="I237" s="270" t="s">
        <v>1654</v>
      </c>
      <c r="J237" s="193" t="s">
        <v>28</v>
      </c>
      <c r="K237" s="193" t="s">
        <v>31</v>
      </c>
      <c r="L237" s="193" t="s">
        <v>823</v>
      </c>
      <c r="M237" s="193" t="s">
        <v>824</v>
      </c>
      <c r="N237" s="193" t="s">
        <v>781</v>
      </c>
      <c r="O237" s="193" t="s">
        <v>781</v>
      </c>
      <c r="P237" s="193" t="s">
        <v>32</v>
      </c>
      <c r="Q237" s="193" t="s">
        <v>825</v>
      </c>
      <c r="R237" s="193"/>
      <c r="S237" s="193"/>
      <c r="T237" s="193"/>
      <c r="U237" s="193"/>
      <c r="V237" s="193" t="s">
        <v>811</v>
      </c>
      <c r="W237" s="193" t="s">
        <v>148</v>
      </c>
      <c r="X237" s="193">
        <v>1.2</v>
      </c>
      <c r="Y237" s="193" t="s">
        <v>63</v>
      </c>
      <c r="Z237" s="193" t="s">
        <v>775</v>
      </c>
      <c r="AA237" s="193">
        <v>41743</v>
      </c>
      <c r="AB237" s="193" t="s">
        <v>776</v>
      </c>
      <c r="AC237" s="193"/>
    </row>
    <row r="238" spans="1:29" x14ac:dyDescent="0.2">
      <c r="A238" s="193" t="s">
        <v>2486</v>
      </c>
      <c r="B238" s="193" t="s">
        <v>826</v>
      </c>
      <c r="C238" s="193" t="s">
        <v>82</v>
      </c>
      <c r="D238" s="193" t="s">
        <v>133</v>
      </c>
      <c r="E238" s="193">
        <v>138</v>
      </c>
      <c r="F238" s="193" t="s">
        <v>1688</v>
      </c>
      <c r="G238" s="193" t="s">
        <v>1659</v>
      </c>
      <c r="H238" s="193" t="s">
        <v>84</v>
      </c>
      <c r="I238" s="193" t="s">
        <v>1654</v>
      </c>
      <c r="J238" s="193" t="s">
        <v>28</v>
      </c>
      <c r="K238" s="193" t="s">
        <v>38</v>
      </c>
      <c r="L238" s="193" t="s">
        <v>827</v>
      </c>
      <c r="M238" s="193" t="s">
        <v>828</v>
      </c>
      <c r="N238" s="193" t="s">
        <v>781</v>
      </c>
      <c r="O238" s="193" t="s">
        <v>781</v>
      </c>
      <c r="P238" s="193" t="s">
        <v>39</v>
      </c>
      <c r="Q238" s="193" t="s">
        <v>829</v>
      </c>
      <c r="R238" s="193"/>
      <c r="S238" s="193"/>
      <c r="T238" s="193"/>
      <c r="U238" s="193"/>
      <c r="V238" s="193" t="s">
        <v>811</v>
      </c>
      <c r="W238" s="193" t="s">
        <v>148</v>
      </c>
      <c r="X238" s="193">
        <v>1.2</v>
      </c>
      <c r="Y238" s="193" t="s">
        <v>63</v>
      </c>
      <c r="Z238" s="193" t="s">
        <v>775</v>
      </c>
      <c r="AA238" s="193">
        <v>41743</v>
      </c>
      <c r="AB238" s="193" t="s">
        <v>776</v>
      </c>
      <c r="AC238" s="193"/>
    </row>
    <row r="239" spans="1:29" x14ac:dyDescent="0.2">
      <c r="A239" s="193" t="s">
        <v>2487</v>
      </c>
      <c r="B239" s="193" t="s">
        <v>830</v>
      </c>
      <c r="C239" s="193" t="s">
        <v>82</v>
      </c>
      <c r="D239" s="193" t="s">
        <v>100</v>
      </c>
      <c r="E239" s="193" t="s">
        <v>428</v>
      </c>
      <c r="F239" s="193" t="s">
        <v>1692</v>
      </c>
      <c r="G239" s="193" t="s">
        <v>1684</v>
      </c>
      <c r="H239" s="193" t="s">
        <v>1662</v>
      </c>
      <c r="I239" s="193" t="s">
        <v>1654</v>
      </c>
      <c r="J239" s="193" t="s">
        <v>489</v>
      </c>
      <c r="K239" s="193" t="s">
        <v>38</v>
      </c>
      <c r="L239" s="193" t="s">
        <v>832</v>
      </c>
      <c r="M239" s="193" t="s">
        <v>833</v>
      </c>
      <c r="N239" s="193" t="s">
        <v>834</v>
      </c>
      <c r="O239" s="193" t="s">
        <v>835</v>
      </c>
      <c r="P239" s="193" t="s">
        <v>39</v>
      </c>
      <c r="Q239" s="193" t="s">
        <v>129</v>
      </c>
      <c r="R239" s="193"/>
      <c r="S239" s="193"/>
      <c r="T239" s="193"/>
      <c r="U239" s="193"/>
      <c r="V239" s="193" t="s">
        <v>836</v>
      </c>
      <c r="W239" s="193" t="s">
        <v>837</v>
      </c>
      <c r="X239" s="193">
        <v>1.2</v>
      </c>
      <c r="Y239" s="193" t="s">
        <v>63</v>
      </c>
      <c r="Z239" s="193" t="s">
        <v>775</v>
      </c>
      <c r="AA239" s="193">
        <v>41975</v>
      </c>
      <c r="AB239" s="193" t="s">
        <v>776</v>
      </c>
      <c r="AC239" s="193">
        <v>1047736</v>
      </c>
    </row>
    <row r="240" spans="1:29" x14ac:dyDescent="0.2">
      <c r="A240" s="193" t="s">
        <v>2488</v>
      </c>
      <c r="B240" s="193" t="s">
        <v>838</v>
      </c>
      <c r="C240" s="193" t="s">
        <v>82</v>
      </c>
      <c r="D240" s="193" t="s">
        <v>133</v>
      </c>
      <c r="E240" s="193">
        <v>141</v>
      </c>
      <c r="F240" s="193" t="s">
        <v>1684</v>
      </c>
      <c r="G240" s="193" t="s">
        <v>121</v>
      </c>
      <c r="H240" s="193" t="s">
        <v>1654</v>
      </c>
      <c r="I240" s="193" t="s">
        <v>122</v>
      </c>
      <c r="J240" s="193" t="s">
        <v>489</v>
      </c>
      <c r="K240" s="193" t="s">
        <v>38</v>
      </c>
      <c r="L240" s="193" t="s">
        <v>840</v>
      </c>
      <c r="M240" s="193" t="s">
        <v>841</v>
      </c>
      <c r="N240" s="193" t="s">
        <v>842</v>
      </c>
      <c r="O240" s="193" t="s">
        <v>843</v>
      </c>
      <c r="P240" s="193" t="s">
        <v>39</v>
      </c>
      <c r="Q240" s="193" t="s">
        <v>789</v>
      </c>
      <c r="R240" s="193"/>
      <c r="S240" s="193"/>
      <c r="T240" s="193"/>
      <c r="U240" s="193"/>
      <c r="V240" s="193">
        <v>180</v>
      </c>
      <c r="W240" s="193" t="s">
        <v>844</v>
      </c>
      <c r="X240" s="193">
        <v>2.4</v>
      </c>
      <c r="Y240" s="193" t="s">
        <v>34</v>
      </c>
      <c r="Z240" s="193" t="s">
        <v>775</v>
      </c>
      <c r="AA240" s="193">
        <v>42016</v>
      </c>
      <c r="AB240" s="193" t="s">
        <v>776</v>
      </c>
      <c r="AC240" s="193">
        <v>1039665</v>
      </c>
    </row>
    <row r="241" spans="1:29" x14ac:dyDescent="0.2">
      <c r="A241" s="193" t="s">
        <v>2489</v>
      </c>
      <c r="B241" s="193" t="s">
        <v>845</v>
      </c>
      <c r="C241" s="193" t="s">
        <v>82</v>
      </c>
      <c r="D241" s="193" t="s">
        <v>133</v>
      </c>
      <c r="E241" s="193">
        <v>141</v>
      </c>
      <c r="F241" s="193" t="s">
        <v>1684</v>
      </c>
      <c r="G241" s="193" t="s">
        <v>121</v>
      </c>
      <c r="H241" s="193" t="s">
        <v>1654</v>
      </c>
      <c r="I241" s="193" t="s">
        <v>122</v>
      </c>
      <c r="J241" s="193" t="s">
        <v>489</v>
      </c>
      <c r="K241" s="193" t="s">
        <v>38</v>
      </c>
      <c r="L241" s="193" t="s">
        <v>840</v>
      </c>
      <c r="M241" s="193" t="s">
        <v>841</v>
      </c>
      <c r="N241" s="193" t="s">
        <v>846</v>
      </c>
      <c r="O241" s="193" t="s">
        <v>847</v>
      </c>
      <c r="P241" s="193" t="s">
        <v>39</v>
      </c>
      <c r="Q241" s="193" t="s">
        <v>789</v>
      </c>
      <c r="R241" s="193"/>
      <c r="S241" s="193"/>
      <c r="T241" s="193"/>
      <c r="U241" s="193"/>
      <c r="V241" s="193">
        <v>180</v>
      </c>
      <c r="W241" s="193" t="s">
        <v>844</v>
      </c>
      <c r="X241" s="193">
        <v>2.4</v>
      </c>
      <c r="Y241" s="193" t="s">
        <v>34</v>
      </c>
      <c r="Z241" s="193" t="s">
        <v>775</v>
      </c>
      <c r="AA241" s="193">
        <v>42016</v>
      </c>
      <c r="AB241" s="193" t="s">
        <v>776</v>
      </c>
      <c r="AC241" s="193">
        <v>1039665</v>
      </c>
    </row>
    <row r="242" spans="1:29" x14ac:dyDescent="0.2">
      <c r="A242" s="193" t="s">
        <v>2490</v>
      </c>
      <c r="B242" s="196" t="s">
        <v>848</v>
      </c>
      <c r="C242" s="193" t="s">
        <v>82</v>
      </c>
      <c r="D242" s="193" t="s">
        <v>133</v>
      </c>
      <c r="E242" s="193">
        <v>141</v>
      </c>
      <c r="F242" s="193" t="s">
        <v>1714</v>
      </c>
      <c r="G242" s="193" t="s">
        <v>1715</v>
      </c>
      <c r="H242" s="193" t="s">
        <v>1654</v>
      </c>
      <c r="I242" s="193" t="s">
        <v>1711</v>
      </c>
      <c r="J242" s="193" t="s">
        <v>28</v>
      </c>
      <c r="K242" s="193" t="s">
        <v>38</v>
      </c>
      <c r="L242" s="193" t="s">
        <v>851</v>
      </c>
      <c r="M242" s="193" t="s">
        <v>852</v>
      </c>
      <c r="N242" s="193" t="s">
        <v>781</v>
      </c>
      <c r="O242" s="193" t="s">
        <v>781</v>
      </c>
      <c r="P242" s="193" t="s">
        <v>39</v>
      </c>
      <c r="Q242" s="193" t="s">
        <v>151</v>
      </c>
      <c r="R242" s="193"/>
      <c r="S242" s="193"/>
      <c r="T242" s="193"/>
      <c r="U242" s="193"/>
      <c r="V242" s="193">
        <v>300</v>
      </c>
      <c r="W242" s="193" t="s">
        <v>113</v>
      </c>
      <c r="X242" s="193">
        <v>2</v>
      </c>
      <c r="Y242" s="193" t="s">
        <v>34</v>
      </c>
      <c r="Z242" s="193" t="s">
        <v>775</v>
      </c>
      <c r="AA242" s="193">
        <v>42402</v>
      </c>
      <c r="AB242" s="193" t="s">
        <v>776</v>
      </c>
      <c r="AC242" s="193" t="s">
        <v>853</v>
      </c>
    </row>
    <row r="243" spans="1:29" x14ac:dyDescent="0.2">
      <c r="A243" s="193" t="s">
        <v>2491</v>
      </c>
      <c r="B243" s="196" t="s">
        <v>854</v>
      </c>
      <c r="C243" s="193" t="s">
        <v>82</v>
      </c>
      <c r="D243" s="193" t="s">
        <v>133</v>
      </c>
      <c r="E243" s="193">
        <v>141</v>
      </c>
      <c r="F243" s="193" t="s">
        <v>1714</v>
      </c>
      <c r="G243" s="193" t="s">
        <v>121</v>
      </c>
      <c r="H243" s="193" t="s">
        <v>1654</v>
      </c>
      <c r="I243" s="193" t="s">
        <v>122</v>
      </c>
      <c r="J243" s="193" t="s">
        <v>489</v>
      </c>
      <c r="K243" s="193" t="s">
        <v>31</v>
      </c>
      <c r="L243" s="193" t="s">
        <v>856</v>
      </c>
      <c r="M243" s="193" t="s">
        <v>857</v>
      </c>
      <c r="N243" s="193" t="s">
        <v>254</v>
      </c>
      <c r="O243" s="193" t="s">
        <v>858</v>
      </c>
      <c r="P243" s="193" t="s">
        <v>32</v>
      </c>
      <c r="Q243" s="193" t="s">
        <v>358</v>
      </c>
      <c r="R243" s="193"/>
      <c r="S243" s="193"/>
      <c r="T243" s="193"/>
      <c r="U243" s="193"/>
      <c r="V243" s="193" t="s">
        <v>859</v>
      </c>
      <c r="W243" s="193" t="s">
        <v>860</v>
      </c>
      <c r="X243" s="193">
        <v>2</v>
      </c>
      <c r="Y243" s="193" t="s">
        <v>34</v>
      </c>
      <c r="Z243" s="193" t="s">
        <v>775</v>
      </c>
      <c r="AA243" s="193">
        <v>42502</v>
      </c>
      <c r="AB243" s="193" t="s">
        <v>776</v>
      </c>
      <c r="AC243" s="193" t="s">
        <v>853</v>
      </c>
    </row>
    <row r="244" spans="1:29" x14ac:dyDescent="0.2">
      <c r="A244" s="193" t="s">
        <v>2492</v>
      </c>
      <c r="B244" s="193" t="s">
        <v>861</v>
      </c>
      <c r="C244" s="193" t="s">
        <v>82</v>
      </c>
      <c r="D244" s="193" t="s">
        <v>133</v>
      </c>
      <c r="E244" s="193">
        <v>141</v>
      </c>
      <c r="F244" s="193" t="s">
        <v>1659</v>
      </c>
      <c r="G244" s="193" t="s">
        <v>121</v>
      </c>
      <c r="H244" s="193" t="s">
        <v>84</v>
      </c>
      <c r="I244" s="193" t="s">
        <v>122</v>
      </c>
      <c r="J244" s="193" t="s">
        <v>489</v>
      </c>
      <c r="K244" s="193" t="s">
        <v>38</v>
      </c>
      <c r="L244" s="193" t="s">
        <v>863</v>
      </c>
      <c r="M244" s="193" t="s">
        <v>864</v>
      </c>
      <c r="N244" s="193" t="s">
        <v>213</v>
      </c>
      <c r="O244" s="193" t="s">
        <v>702</v>
      </c>
      <c r="P244" s="193" t="s">
        <v>39</v>
      </c>
      <c r="Q244" s="193" t="s">
        <v>151</v>
      </c>
      <c r="R244" s="193"/>
      <c r="S244" s="193"/>
      <c r="T244" s="193"/>
      <c r="U244" s="193"/>
      <c r="V244" s="193" t="s">
        <v>775</v>
      </c>
      <c r="W244" s="193" t="s">
        <v>860</v>
      </c>
      <c r="X244" s="193">
        <v>2</v>
      </c>
      <c r="Y244" s="193" t="s">
        <v>34</v>
      </c>
      <c r="Z244" s="193" t="s">
        <v>775</v>
      </c>
      <c r="AA244" s="193">
        <v>42635</v>
      </c>
      <c r="AB244" s="193" t="s">
        <v>776</v>
      </c>
      <c r="AC244" s="193"/>
    </row>
    <row r="245" spans="1:29" x14ac:dyDescent="0.2">
      <c r="A245" s="193" t="s">
        <v>2493</v>
      </c>
      <c r="B245" s="193" t="s">
        <v>42</v>
      </c>
      <c r="C245" s="193" t="s">
        <v>22</v>
      </c>
      <c r="D245" s="193" t="s">
        <v>43</v>
      </c>
      <c r="E245" s="193">
        <v>111</v>
      </c>
      <c r="F245" s="193" t="s">
        <v>121</v>
      </c>
      <c r="G245" s="193" t="s">
        <v>1653</v>
      </c>
      <c r="H245" s="193" t="s">
        <v>1654</v>
      </c>
      <c r="I245" s="193" t="s">
        <v>122</v>
      </c>
      <c r="J245" s="193" t="s">
        <v>46</v>
      </c>
      <c r="K245" s="193" t="s">
        <v>38</v>
      </c>
      <c r="L245" s="193" t="s">
        <v>47</v>
      </c>
      <c r="M245" s="193" t="s">
        <v>48</v>
      </c>
      <c r="N245" s="193" t="s">
        <v>49</v>
      </c>
      <c r="O245" s="193" t="s">
        <v>702</v>
      </c>
      <c r="P245" s="193" t="s">
        <v>39</v>
      </c>
      <c r="Q245" s="193"/>
      <c r="R245" s="193"/>
      <c r="S245" s="193"/>
      <c r="T245" s="193" t="s">
        <v>26</v>
      </c>
      <c r="U245" s="193" t="s">
        <v>26</v>
      </c>
      <c r="V245" s="193" t="s">
        <v>1738</v>
      </c>
      <c r="W245" s="193" t="s">
        <v>52</v>
      </c>
      <c r="X245" s="193">
        <v>2.5</v>
      </c>
      <c r="Y245" s="193" t="s">
        <v>26</v>
      </c>
      <c r="Z245" s="193" t="s">
        <v>26</v>
      </c>
      <c r="AA245" s="193" t="s">
        <v>53</v>
      </c>
      <c r="AB245" s="193" t="s">
        <v>36</v>
      </c>
      <c r="AC245" s="193"/>
    </row>
    <row r="246" spans="1:29" x14ac:dyDescent="0.2">
      <c r="A246" s="193" t="s">
        <v>2494</v>
      </c>
      <c r="B246" s="193" t="s">
        <v>2202</v>
      </c>
      <c r="C246" s="193" t="s">
        <v>22</v>
      </c>
      <c r="D246" s="193" t="s">
        <v>55</v>
      </c>
      <c r="E246" s="193" t="s">
        <v>1782</v>
      </c>
      <c r="F246" s="193" t="s">
        <v>1656</v>
      </c>
      <c r="G246" s="193" t="s">
        <v>1656</v>
      </c>
      <c r="H246" s="193" t="s">
        <v>77</v>
      </c>
      <c r="I246" s="193" t="s">
        <v>77</v>
      </c>
      <c r="J246" s="193" t="s">
        <v>28</v>
      </c>
      <c r="K246" s="193" t="s">
        <v>31</v>
      </c>
      <c r="L246" s="193" t="s">
        <v>2203</v>
      </c>
      <c r="M246" s="193" t="s">
        <v>2204</v>
      </c>
      <c r="N246" s="193" t="s">
        <v>26</v>
      </c>
      <c r="O246" s="193" t="s">
        <v>30</v>
      </c>
      <c r="P246" s="193" t="s">
        <v>32</v>
      </c>
      <c r="Q246" s="193"/>
      <c r="R246" s="193"/>
      <c r="S246" s="193"/>
      <c r="T246" s="193" t="s">
        <v>26</v>
      </c>
      <c r="U246" s="193" t="s">
        <v>26</v>
      </c>
      <c r="V246" s="193" t="s">
        <v>26</v>
      </c>
      <c r="W246" s="193" t="s">
        <v>2205</v>
      </c>
      <c r="X246" s="193" t="s">
        <v>1017</v>
      </c>
      <c r="Y246" s="193" t="s">
        <v>63</v>
      </c>
      <c r="Z246" s="193" t="s">
        <v>26</v>
      </c>
      <c r="AA246" s="193" t="s">
        <v>2206</v>
      </c>
      <c r="AB246" s="193" t="s">
        <v>36</v>
      </c>
      <c r="AC246" s="193"/>
    </row>
    <row r="247" spans="1:29" x14ac:dyDescent="0.2">
      <c r="A247" s="193" t="s">
        <v>2495</v>
      </c>
      <c r="B247" s="196" t="s">
        <v>54</v>
      </c>
      <c r="C247" s="193" t="s">
        <v>22</v>
      </c>
      <c r="D247" s="193" t="s">
        <v>55</v>
      </c>
      <c r="E247" s="193">
        <v>135</v>
      </c>
      <c r="F247" s="193" t="s">
        <v>1655</v>
      </c>
      <c r="G247" s="193" t="s">
        <v>1655</v>
      </c>
      <c r="H247" s="193" t="s">
        <v>57</v>
      </c>
      <c r="I247" s="193" t="s">
        <v>57</v>
      </c>
      <c r="J247" s="193" t="s">
        <v>46</v>
      </c>
      <c r="K247" s="193" t="s">
        <v>38</v>
      </c>
      <c r="L247" s="193" t="s">
        <v>58</v>
      </c>
      <c r="M247" s="193" t="s">
        <v>41</v>
      </c>
      <c r="N247" s="193" t="s">
        <v>1739</v>
      </c>
      <c r="O247" s="193" t="s">
        <v>60</v>
      </c>
      <c r="P247" s="193" t="s">
        <v>61</v>
      </c>
      <c r="Q247" s="193"/>
      <c r="R247" s="193"/>
      <c r="S247" s="193"/>
      <c r="T247" s="193" t="s">
        <v>26</v>
      </c>
      <c r="U247" s="193" t="s">
        <v>26</v>
      </c>
      <c r="V247" s="193" t="s">
        <v>26</v>
      </c>
      <c r="W247" s="193" t="s">
        <v>62</v>
      </c>
      <c r="X247" s="193">
        <v>1</v>
      </c>
      <c r="Y247" s="193" t="s">
        <v>63</v>
      </c>
      <c r="Z247" s="193" t="s">
        <v>26</v>
      </c>
      <c r="AA247" s="193" t="s">
        <v>64</v>
      </c>
      <c r="AB247" s="193" t="s">
        <v>36</v>
      </c>
      <c r="AC247" s="193"/>
    </row>
    <row r="248" spans="1:29" x14ac:dyDescent="0.2">
      <c r="A248" s="193" t="s">
        <v>2496</v>
      </c>
      <c r="B248" s="193" t="s">
        <v>65</v>
      </c>
      <c r="C248" s="193" t="s">
        <v>22</v>
      </c>
      <c r="D248" s="193" t="s">
        <v>55</v>
      </c>
      <c r="E248" s="193">
        <v>135</v>
      </c>
      <c r="F248" s="193" t="s">
        <v>1655</v>
      </c>
      <c r="G248" s="193" t="s">
        <v>1655</v>
      </c>
      <c r="H248" s="193" t="s">
        <v>57</v>
      </c>
      <c r="I248" s="193" t="s">
        <v>57</v>
      </c>
      <c r="J248" s="193" t="s">
        <v>46</v>
      </c>
      <c r="K248" s="193" t="s">
        <v>38</v>
      </c>
      <c r="L248" s="193" t="s">
        <v>58</v>
      </c>
      <c r="M248" s="193" t="s">
        <v>41</v>
      </c>
      <c r="N248" s="193" t="s">
        <v>1740</v>
      </c>
      <c r="O248" s="193" t="s">
        <v>67</v>
      </c>
      <c r="P248" s="193" t="s">
        <v>61</v>
      </c>
      <c r="Q248" s="193"/>
      <c r="R248" s="193"/>
      <c r="S248" s="193"/>
      <c r="T248" s="193" t="s">
        <v>26</v>
      </c>
      <c r="U248" s="193" t="s">
        <v>26</v>
      </c>
      <c r="V248" s="193" t="s">
        <v>26</v>
      </c>
      <c r="W248" s="193" t="s">
        <v>62</v>
      </c>
      <c r="X248" s="193">
        <v>1</v>
      </c>
      <c r="Y248" s="193" t="s">
        <v>63</v>
      </c>
      <c r="Z248" s="193" t="s">
        <v>26</v>
      </c>
      <c r="AA248" s="193" t="s">
        <v>64</v>
      </c>
      <c r="AB248" s="193" t="s">
        <v>36</v>
      </c>
      <c r="AC248" s="193"/>
    </row>
    <row r="249" spans="1:29" x14ac:dyDescent="0.2">
      <c r="A249" s="193" t="s">
        <v>2497</v>
      </c>
      <c r="B249" s="193" t="s">
        <v>68</v>
      </c>
      <c r="C249" s="193" t="s">
        <v>22</v>
      </c>
      <c r="D249" s="193" t="s">
        <v>55</v>
      </c>
      <c r="E249" s="193">
        <v>111</v>
      </c>
      <c r="F249" s="193" t="s">
        <v>121</v>
      </c>
      <c r="G249" s="193" t="s">
        <v>1655</v>
      </c>
      <c r="H249" s="193" t="s">
        <v>57</v>
      </c>
      <c r="I249" s="193" t="s">
        <v>122</v>
      </c>
      <c r="J249" s="193" t="s">
        <v>46</v>
      </c>
      <c r="K249" s="193" t="s">
        <v>38</v>
      </c>
      <c r="L249" s="193" t="s">
        <v>71</v>
      </c>
      <c r="M249" s="193" t="s">
        <v>72</v>
      </c>
      <c r="N249" s="193" t="s">
        <v>73</v>
      </c>
      <c r="O249" s="193" t="s">
        <v>74</v>
      </c>
      <c r="P249" s="193" t="s">
        <v>61</v>
      </c>
      <c r="Q249" s="193"/>
      <c r="R249" s="193"/>
      <c r="S249" s="193"/>
      <c r="T249" s="193" t="s">
        <v>26</v>
      </c>
      <c r="U249" s="193" t="s">
        <v>26</v>
      </c>
      <c r="V249" s="193" t="s">
        <v>26</v>
      </c>
      <c r="W249" s="193" t="s">
        <v>52</v>
      </c>
      <c r="X249" s="193">
        <v>2.5</v>
      </c>
      <c r="Y249" s="193" t="s">
        <v>26</v>
      </c>
      <c r="Z249" s="193" t="s">
        <v>26</v>
      </c>
      <c r="AA249" s="193" t="s">
        <v>53</v>
      </c>
      <c r="AB249" s="193" t="s">
        <v>36</v>
      </c>
      <c r="AC249" s="193"/>
    </row>
    <row r="250" spans="1:29" x14ac:dyDescent="0.2">
      <c r="A250" s="193" t="s">
        <v>2498</v>
      </c>
      <c r="B250" s="193" t="s">
        <v>75</v>
      </c>
      <c r="C250" s="193" t="s">
        <v>22</v>
      </c>
      <c r="D250" s="193" t="s">
        <v>55</v>
      </c>
      <c r="E250" s="193">
        <v>135</v>
      </c>
      <c r="F250" s="193" t="s">
        <v>1656</v>
      </c>
      <c r="G250" s="193" t="s">
        <v>1656</v>
      </c>
      <c r="H250" s="193" t="s">
        <v>77</v>
      </c>
      <c r="I250" s="193" t="s">
        <v>77</v>
      </c>
      <c r="J250" s="193" t="s">
        <v>28</v>
      </c>
      <c r="K250" s="193" t="s">
        <v>31</v>
      </c>
      <c r="L250" s="193" t="s">
        <v>78</v>
      </c>
      <c r="M250" s="193" t="s">
        <v>79</v>
      </c>
      <c r="N250" s="193" t="s">
        <v>26</v>
      </c>
      <c r="O250" s="193" t="s">
        <v>30</v>
      </c>
      <c r="P250" s="193" t="s">
        <v>32</v>
      </c>
      <c r="Q250" s="193"/>
      <c r="R250" s="193"/>
      <c r="S250" s="193"/>
      <c r="T250" s="193" t="s">
        <v>26</v>
      </c>
      <c r="U250" s="193" t="s">
        <v>26</v>
      </c>
      <c r="V250" s="193" t="s">
        <v>26</v>
      </c>
      <c r="W250" s="193" t="s">
        <v>80</v>
      </c>
      <c r="X250" s="193">
        <v>1.2</v>
      </c>
      <c r="Y250" s="193" t="s">
        <v>63</v>
      </c>
      <c r="Z250" s="193" t="s">
        <v>26</v>
      </c>
      <c r="AA250" s="193" t="s">
        <v>64</v>
      </c>
      <c r="AB250" s="193" t="s">
        <v>36</v>
      </c>
      <c r="AC250" s="193"/>
    </row>
    <row r="251" spans="1:29" x14ac:dyDescent="0.2">
      <c r="A251" s="193" t="s">
        <v>2499</v>
      </c>
      <c r="B251" s="193" t="s">
        <v>2182</v>
      </c>
      <c r="C251" s="193" t="s">
        <v>22</v>
      </c>
      <c r="D251" s="193" t="s">
        <v>2183</v>
      </c>
      <c r="E251" s="193" t="s">
        <v>1842</v>
      </c>
      <c r="F251" s="193" t="s">
        <v>2184</v>
      </c>
      <c r="G251" s="193" t="s">
        <v>2185</v>
      </c>
      <c r="H251" s="193" t="s">
        <v>2186</v>
      </c>
      <c r="I251" s="193" t="s">
        <v>2187</v>
      </c>
      <c r="J251" s="193" t="s">
        <v>46</v>
      </c>
      <c r="K251" s="193" t="s">
        <v>38</v>
      </c>
      <c r="L251" s="193" t="s">
        <v>2188</v>
      </c>
      <c r="M251" s="193" t="s">
        <v>2189</v>
      </c>
      <c r="N251" s="193" t="s">
        <v>2190</v>
      </c>
      <c r="O251" s="193" t="s">
        <v>1757</v>
      </c>
      <c r="P251" s="193" t="s">
        <v>39</v>
      </c>
      <c r="Q251" s="193"/>
      <c r="R251" s="193"/>
      <c r="S251" s="193"/>
      <c r="T251" s="193" t="s">
        <v>26</v>
      </c>
      <c r="U251" s="193" t="s">
        <v>26</v>
      </c>
      <c r="V251" s="193" t="s">
        <v>1738</v>
      </c>
      <c r="W251" s="193" t="s">
        <v>52</v>
      </c>
      <c r="X251" s="193" t="s">
        <v>219</v>
      </c>
      <c r="Y251" s="193" t="s">
        <v>26</v>
      </c>
      <c r="Z251" s="193" t="s">
        <v>26</v>
      </c>
      <c r="AA251" s="193" t="s">
        <v>2191</v>
      </c>
      <c r="AB251" s="193" t="s">
        <v>36</v>
      </c>
      <c r="AC251" s="193"/>
    </row>
    <row r="252" spans="1:29" x14ac:dyDescent="0.2">
      <c r="A252" s="193" t="s">
        <v>2500</v>
      </c>
      <c r="B252" s="196" t="s">
        <v>2192</v>
      </c>
      <c r="C252" s="193" t="s">
        <v>22</v>
      </c>
      <c r="D252" s="193" t="s">
        <v>55</v>
      </c>
      <c r="E252" s="193" t="s">
        <v>1782</v>
      </c>
      <c r="F252" s="193" t="s">
        <v>1655</v>
      </c>
      <c r="G252" s="193" t="s">
        <v>1655</v>
      </c>
      <c r="H252" s="193" t="s">
        <v>57</v>
      </c>
      <c r="I252" s="193" t="s">
        <v>57</v>
      </c>
      <c r="J252" s="193" t="s">
        <v>46</v>
      </c>
      <c r="K252" s="193" t="s">
        <v>38</v>
      </c>
      <c r="L252" s="193" t="s">
        <v>58</v>
      </c>
      <c r="M252" s="193" t="s">
        <v>41</v>
      </c>
      <c r="N252" s="193" t="s">
        <v>2193</v>
      </c>
      <c r="O252" s="193" t="s">
        <v>2194</v>
      </c>
      <c r="P252" s="193" t="s">
        <v>61</v>
      </c>
      <c r="Q252" s="193"/>
      <c r="R252" s="193"/>
      <c r="S252" s="193"/>
      <c r="T252" s="193" t="s">
        <v>26</v>
      </c>
      <c r="U252" s="193" t="s">
        <v>26</v>
      </c>
      <c r="V252" s="193" t="s">
        <v>26</v>
      </c>
      <c r="W252" s="193" t="s">
        <v>62</v>
      </c>
      <c r="X252" s="193" t="s">
        <v>1017</v>
      </c>
      <c r="Y252" s="193" t="s">
        <v>63</v>
      </c>
      <c r="Z252" s="193" t="s">
        <v>26</v>
      </c>
      <c r="AA252" s="193" t="s">
        <v>64</v>
      </c>
      <c r="AB252" s="193" t="s">
        <v>36</v>
      </c>
      <c r="AC252" s="193"/>
    </row>
    <row r="253" spans="1:29" x14ac:dyDescent="0.2">
      <c r="A253" s="193" t="s">
        <v>2501</v>
      </c>
      <c r="B253" s="193" t="s">
        <v>2195</v>
      </c>
      <c r="C253" s="193" t="s">
        <v>22</v>
      </c>
      <c r="D253" s="193" t="s">
        <v>55</v>
      </c>
      <c r="E253" s="193" t="s">
        <v>1782</v>
      </c>
      <c r="F253" s="193" t="s">
        <v>1655</v>
      </c>
      <c r="G253" s="193" t="s">
        <v>1655</v>
      </c>
      <c r="H253" s="193" t="s">
        <v>57</v>
      </c>
      <c r="I253" s="193" t="s">
        <v>57</v>
      </c>
      <c r="J253" s="193" t="s">
        <v>46</v>
      </c>
      <c r="K253" s="193" t="s">
        <v>38</v>
      </c>
      <c r="L253" s="193" t="s">
        <v>58</v>
      </c>
      <c r="M253" s="193" t="s">
        <v>41</v>
      </c>
      <c r="N253" s="193" t="s">
        <v>2196</v>
      </c>
      <c r="O253" s="193" t="s">
        <v>2197</v>
      </c>
      <c r="P253" s="193" t="s">
        <v>61</v>
      </c>
      <c r="Q253" s="193"/>
      <c r="R253" s="193"/>
      <c r="S253" s="193"/>
      <c r="T253" s="193" t="s">
        <v>26</v>
      </c>
      <c r="U253" s="193" t="s">
        <v>26</v>
      </c>
      <c r="V253" s="193" t="s">
        <v>26</v>
      </c>
      <c r="W253" s="193" t="s">
        <v>62</v>
      </c>
      <c r="X253" s="193" t="s">
        <v>1017</v>
      </c>
      <c r="Y253" s="193" t="s">
        <v>63</v>
      </c>
      <c r="Z253" s="193" t="s">
        <v>26</v>
      </c>
      <c r="AA253" s="193" t="s">
        <v>64</v>
      </c>
      <c r="AB253" s="193" t="s">
        <v>36</v>
      </c>
      <c r="AC253" s="193"/>
    </row>
    <row r="254" spans="1:29" x14ac:dyDescent="0.2">
      <c r="A254" s="193" t="s">
        <v>2502</v>
      </c>
      <c r="B254" s="193" t="s">
        <v>2198</v>
      </c>
      <c r="C254" s="193" t="s">
        <v>22</v>
      </c>
      <c r="D254" s="193" t="s">
        <v>55</v>
      </c>
      <c r="E254" s="193" t="s">
        <v>1842</v>
      </c>
      <c r="F254" s="193" t="s">
        <v>2221</v>
      </c>
      <c r="G254" s="193" t="s">
        <v>1655</v>
      </c>
      <c r="H254" s="193" t="s">
        <v>2186</v>
      </c>
      <c r="I254" s="193" t="s">
        <v>57</v>
      </c>
      <c r="J254" s="193" t="s">
        <v>46</v>
      </c>
      <c r="K254" s="193" t="s">
        <v>38</v>
      </c>
      <c r="L254" s="193" t="s">
        <v>2199</v>
      </c>
      <c r="M254" s="193" t="s">
        <v>2200</v>
      </c>
      <c r="N254" s="193" t="s">
        <v>1015</v>
      </c>
      <c r="O254" s="193" t="s">
        <v>2201</v>
      </c>
      <c r="P254" s="193" t="s">
        <v>61</v>
      </c>
      <c r="Q254" s="193"/>
      <c r="R254" s="193"/>
      <c r="S254" s="193"/>
      <c r="T254" s="193" t="s">
        <v>26</v>
      </c>
      <c r="U254" s="193" t="s">
        <v>26</v>
      </c>
      <c r="V254" s="193" t="s">
        <v>26</v>
      </c>
      <c r="W254" s="193" t="s">
        <v>52</v>
      </c>
      <c r="X254" s="193" t="s">
        <v>219</v>
      </c>
      <c r="Y254" s="193" t="s">
        <v>26</v>
      </c>
      <c r="Z254" s="193" t="s">
        <v>26</v>
      </c>
      <c r="AA254" s="193" t="s">
        <v>2191</v>
      </c>
      <c r="AB254" s="193" t="s">
        <v>36</v>
      </c>
      <c r="AC254" s="193"/>
    </row>
    <row r="255" spans="1:29" x14ac:dyDescent="0.2">
      <c r="A255" s="193" t="s">
        <v>2503</v>
      </c>
      <c r="B255" s="193" t="s">
        <v>21</v>
      </c>
      <c r="C255" s="193" t="s">
        <v>22</v>
      </c>
      <c r="D255" s="193" t="s">
        <v>23</v>
      </c>
      <c r="E255" s="193">
        <v>141</v>
      </c>
      <c r="F255" s="193" t="s">
        <v>1651</v>
      </c>
      <c r="G255" s="193" t="s">
        <v>1651</v>
      </c>
      <c r="H255" s="193" t="s">
        <v>1652</v>
      </c>
      <c r="I255" s="193" t="s">
        <v>1652</v>
      </c>
      <c r="J255" s="193" t="s">
        <v>28</v>
      </c>
      <c r="K255" s="193" t="s">
        <v>31</v>
      </c>
      <c r="L255" s="193">
        <v>2</v>
      </c>
      <c r="M255" s="193" t="s">
        <v>29</v>
      </c>
      <c r="N255" s="193" t="s">
        <v>26</v>
      </c>
      <c r="O255" s="193" t="s">
        <v>30</v>
      </c>
      <c r="P255" s="193" t="s">
        <v>32</v>
      </c>
      <c r="Q255" s="193"/>
      <c r="R255" s="193"/>
      <c r="S255" s="193"/>
      <c r="T255" s="193" t="s">
        <v>26</v>
      </c>
      <c r="U255" s="193" t="s">
        <v>27</v>
      </c>
      <c r="V255" s="193" t="s">
        <v>26</v>
      </c>
      <c r="W255" s="193" t="s">
        <v>33</v>
      </c>
      <c r="X255" s="193">
        <v>2</v>
      </c>
      <c r="Y255" s="193" t="s">
        <v>34</v>
      </c>
      <c r="Z255" s="193" t="s">
        <v>26</v>
      </c>
      <c r="AA255" s="193" t="s">
        <v>35</v>
      </c>
      <c r="AB255" s="193" t="s">
        <v>36</v>
      </c>
      <c r="AC255" s="193"/>
    </row>
    <row r="256" spans="1:29" x14ac:dyDescent="0.2">
      <c r="A256" s="193" t="s">
        <v>2504</v>
      </c>
      <c r="B256" s="193" t="s">
        <v>37</v>
      </c>
      <c r="C256" s="193" t="s">
        <v>22</v>
      </c>
      <c r="D256" s="193" t="s">
        <v>23</v>
      </c>
      <c r="E256" s="267">
        <v>141</v>
      </c>
      <c r="F256" s="193" t="s">
        <v>1651</v>
      </c>
      <c r="G256" s="193" t="s">
        <v>1651</v>
      </c>
      <c r="H256" s="267" t="s">
        <v>1652</v>
      </c>
      <c r="I256" s="267" t="s">
        <v>1652</v>
      </c>
      <c r="J256" s="193" t="s">
        <v>28</v>
      </c>
      <c r="K256" s="193" t="s">
        <v>38</v>
      </c>
      <c r="L256" s="193">
        <v>2</v>
      </c>
      <c r="M256" s="267" t="s">
        <v>29</v>
      </c>
      <c r="N256" s="193" t="s">
        <v>26</v>
      </c>
      <c r="O256" s="193" t="s">
        <v>30</v>
      </c>
      <c r="P256" s="193" t="s">
        <v>39</v>
      </c>
      <c r="Q256" s="193"/>
      <c r="R256" s="193"/>
      <c r="S256" s="193"/>
      <c r="T256" s="193" t="s">
        <v>26</v>
      </c>
      <c r="U256" s="193" t="s">
        <v>27</v>
      </c>
      <c r="V256" s="271" t="s">
        <v>26</v>
      </c>
      <c r="W256" s="267" t="s">
        <v>33</v>
      </c>
      <c r="X256" s="267">
        <v>2</v>
      </c>
      <c r="Y256" s="271" t="s">
        <v>34</v>
      </c>
      <c r="Z256" s="271" t="s">
        <v>26</v>
      </c>
      <c r="AA256" s="193" t="s">
        <v>35</v>
      </c>
      <c r="AB256" s="193" t="s">
        <v>36</v>
      </c>
      <c r="AC256" s="193"/>
    </row>
    <row r="257" spans="1:29" x14ac:dyDescent="0.2">
      <c r="A257" s="193" t="s">
        <v>2505</v>
      </c>
      <c r="B257" s="193" t="s">
        <v>40</v>
      </c>
      <c r="C257" s="193" t="s">
        <v>22</v>
      </c>
      <c r="D257" s="193" t="s">
        <v>23</v>
      </c>
      <c r="E257" s="193">
        <v>141</v>
      </c>
      <c r="F257" s="193" t="s">
        <v>1651</v>
      </c>
      <c r="G257" s="193" t="s">
        <v>1651</v>
      </c>
      <c r="H257" s="193" t="s">
        <v>1652</v>
      </c>
      <c r="I257" s="193" t="s">
        <v>1652</v>
      </c>
      <c r="J257" s="193" t="s">
        <v>28</v>
      </c>
      <c r="K257" s="193" t="s">
        <v>38</v>
      </c>
      <c r="L257" s="193">
        <v>6</v>
      </c>
      <c r="M257" s="193" t="s">
        <v>41</v>
      </c>
      <c r="N257" s="193" t="s">
        <v>26</v>
      </c>
      <c r="O257" s="193" t="s">
        <v>30</v>
      </c>
      <c r="P257" s="193" t="s">
        <v>39</v>
      </c>
      <c r="Q257" s="193"/>
      <c r="R257" s="193"/>
      <c r="S257" s="193"/>
      <c r="T257" s="193" t="s">
        <v>26</v>
      </c>
      <c r="U257" s="193" t="s">
        <v>27</v>
      </c>
      <c r="V257" s="193" t="s">
        <v>26</v>
      </c>
      <c r="W257" s="193" t="s">
        <v>33</v>
      </c>
      <c r="X257" s="193">
        <v>2</v>
      </c>
      <c r="Y257" s="193" t="s">
        <v>34</v>
      </c>
      <c r="Z257" s="193" t="s">
        <v>26</v>
      </c>
      <c r="AA257" s="193" t="s">
        <v>35</v>
      </c>
      <c r="AB257" s="193" t="s">
        <v>36</v>
      </c>
      <c r="AC257" s="193"/>
    </row>
    <row r="258" spans="1:29" x14ac:dyDescent="0.2">
      <c r="A258" s="193" t="s">
        <v>2506</v>
      </c>
      <c r="B258" s="193" t="s">
        <v>2178</v>
      </c>
      <c r="C258" s="193" t="s">
        <v>22</v>
      </c>
      <c r="D258" s="193" t="s">
        <v>23</v>
      </c>
      <c r="E258" s="193" t="s">
        <v>1777</v>
      </c>
      <c r="F258" s="193" t="s">
        <v>1651</v>
      </c>
      <c r="G258" s="193" t="s">
        <v>1651</v>
      </c>
      <c r="H258" s="193" t="s">
        <v>1652</v>
      </c>
      <c r="I258" s="193" t="s">
        <v>1652</v>
      </c>
      <c r="J258" s="193" t="s">
        <v>28</v>
      </c>
      <c r="K258" s="193" t="s">
        <v>31</v>
      </c>
      <c r="L258" s="193">
        <v>7.3333333333333304</v>
      </c>
      <c r="M258" s="193" t="s">
        <v>29</v>
      </c>
      <c r="N258" s="193" t="s">
        <v>26</v>
      </c>
      <c r="O258" s="193" t="s">
        <v>30</v>
      </c>
      <c r="P258" s="193" t="s">
        <v>32</v>
      </c>
      <c r="Q258" s="193"/>
      <c r="R258" s="193"/>
      <c r="S258" s="193"/>
      <c r="T258" s="193" t="s">
        <v>26</v>
      </c>
      <c r="U258" s="193" t="s">
        <v>27</v>
      </c>
      <c r="V258" s="193" t="s">
        <v>26</v>
      </c>
      <c r="W258" s="193" t="s">
        <v>33</v>
      </c>
      <c r="X258" s="193" t="s">
        <v>225</v>
      </c>
      <c r="Y258" s="193" t="s">
        <v>34</v>
      </c>
      <c r="Z258" s="193" t="s">
        <v>26</v>
      </c>
      <c r="AA258" s="193" t="s">
        <v>35</v>
      </c>
      <c r="AB258" s="193" t="s">
        <v>36</v>
      </c>
      <c r="AC258" s="193"/>
    </row>
    <row r="259" spans="1:29" x14ac:dyDescent="0.2">
      <c r="A259" s="193" t="s">
        <v>2507</v>
      </c>
      <c r="B259" s="193" t="s">
        <v>2179</v>
      </c>
      <c r="C259" s="193" t="s">
        <v>22</v>
      </c>
      <c r="D259" s="193" t="s">
        <v>23</v>
      </c>
      <c r="E259" s="193" t="s">
        <v>1777</v>
      </c>
      <c r="F259" s="193" t="s">
        <v>1651</v>
      </c>
      <c r="G259" s="193" t="s">
        <v>1651</v>
      </c>
      <c r="H259" s="193" t="s">
        <v>1652</v>
      </c>
      <c r="I259" s="193" t="s">
        <v>1652</v>
      </c>
      <c r="J259" s="193" t="s">
        <v>28</v>
      </c>
      <c r="K259" s="193" t="s">
        <v>38</v>
      </c>
      <c r="L259" s="193">
        <v>9.3333333333333304</v>
      </c>
      <c r="M259" s="193" t="s">
        <v>29</v>
      </c>
      <c r="N259" s="193" t="s">
        <v>26</v>
      </c>
      <c r="O259" s="193" t="s">
        <v>30</v>
      </c>
      <c r="P259" s="193" t="s">
        <v>39</v>
      </c>
      <c r="Q259" s="193"/>
      <c r="R259" s="193"/>
      <c r="S259" s="193"/>
      <c r="T259" s="193" t="s">
        <v>26</v>
      </c>
      <c r="U259" s="193" t="s">
        <v>27</v>
      </c>
      <c r="V259" s="193" t="s">
        <v>26</v>
      </c>
      <c r="W259" s="193" t="s">
        <v>33</v>
      </c>
      <c r="X259" s="193" t="s">
        <v>225</v>
      </c>
      <c r="Y259" s="193" t="s">
        <v>34</v>
      </c>
      <c r="Z259" s="193" t="s">
        <v>26</v>
      </c>
      <c r="AA259" s="193" t="s">
        <v>35</v>
      </c>
      <c r="AB259" s="193" t="s">
        <v>36</v>
      </c>
      <c r="AC259" s="193"/>
    </row>
    <row r="260" spans="1:29" x14ac:dyDescent="0.2">
      <c r="A260" s="193" t="s">
        <v>2508</v>
      </c>
      <c r="B260" s="193" t="s">
        <v>2180</v>
      </c>
      <c r="C260" s="193" t="s">
        <v>22</v>
      </c>
      <c r="D260" s="193" t="s">
        <v>23</v>
      </c>
      <c r="E260" s="193" t="s">
        <v>1777</v>
      </c>
      <c r="F260" s="193" t="s">
        <v>1651</v>
      </c>
      <c r="G260" s="193" t="s">
        <v>1651</v>
      </c>
      <c r="H260" s="193" t="s">
        <v>1652</v>
      </c>
      <c r="I260" s="193" t="s">
        <v>1652</v>
      </c>
      <c r="J260" s="193" t="s">
        <v>28</v>
      </c>
      <c r="K260" s="193" t="s">
        <v>38</v>
      </c>
      <c r="L260" s="193">
        <v>11.3333333333333</v>
      </c>
      <c r="M260" s="193" t="s">
        <v>2181</v>
      </c>
      <c r="N260" s="193" t="s">
        <v>26</v>
      </c>
      <c r="O260" s="193" t="s">
        <v>30</v>
      </c>
      <c r="P260" s="193" t="s">
        <v>39</v>
      </c>
      <c r="Q260" s="193"/>
      <c r="R260" s="193"/>
      <c r="S260" s="193"/>
      <c r="T260" s="193" t="s">
        <v>26</v>
      </c>
      <c r="U260" s="193" t="s">
        <v>27</v>
      </c>
      <c r="V260" s="193" t="s">
        <v>26</v>
      </c>
      <c r="W260" s="193" t="s">
        <v>33</v>
      </c>
      <c r="X260" s="193" t="s">
        <v>225</v>
      </c>
      <c r="Y260" s="193" t="s">
        <v>34</v>
      </c>
      <c r="Z260" s="193" t="s">
        <v>26</v>
      </c>
      <c r="AA260" s="193" t="s">
        <v>35</v>
      </c>
      <c r="AB260" s="193" t="s">
        <v>36</v>
      </c>
      <c r="AC260" s="193"/>
    </row>
    <row r="261" spans="1:29" x14ac:dyDescent="0.2">
      <c r="A261" s="193" t="s">
        <v>2509</v>
      </c>
      <c r="B261" s="193" t="s">
        <v>754</v>
      </c>
      <c r="C261" s="193" t="s">
        <v>82</v>
      </c>
      <c r="D261" s="193" t="s">
        <v>133</v>
      </c>
      <c r="E261" s="193">
        <v>138</v>
      </c>
      <c r="F261" s="193" t="s">
        <v>1694</v>
      </c>
      <c r="G261" s="193" t="s">
        <v>1653</v>
      </c>
      <c r="H261" s="193" t="s">
        <v>1662</v>
      </c>
      <c r="I261" s="193" t="s">
        <v>1654</v>
      </c>
      <c r="J261" s="193" t="s">
        <v>135</v>
      </c>
      <c r="K261" s="193" t="s">
        <v>31</v>
      </c>
      <c r="L261" s="193" t="s">
        <v>756</v>
      </c>
      <c r="M261" s="193" t="s">
        <v>757</v>
      </c>
      <c r="N261" s="193" t="s">
        <v>302</v>
      </c>
      <c r="O261" s="193" t="s">
        <v>1751</v>
      </c>
      <c r="P261" s="193" t="s">
        <v>32</v>
      </c>
      <c r="Q261" s="193" t="s">
        <v>563</v>
      </c>
      <c r="R261" s="193"/>
      <c r="S261" s="193"/>
      <c r="T261" s="193" t="s">
        <v>26</v>
      </c>
      <c r="U261" s="193" t="s">
        <v>26</v>
      </c>
      <c r="V261" s="193" t="s">
        <v>26</v>
      </c>
      <c r="W261" s="193" t="s">
        <v>148</v>
      </c>
      <c r="X261" s="193">
        <v>1.2</v>
      </c>
      <c r="Y261" s="193" t="s">
        <v>63</v>
      </c>
      <c r="Z261" s="193" t="s">
        <v>26</v>
      </c>
      <c r="AA261" s="193" t="s">
        <v>643</v>
      </c>
      <c r="AB261" s="193" t="s">
        <v>306</v>
      </c>
      <c r="AC261" s="193" t="s">
        <v>1762</v>
      </c>
    </row>
    <row r="262" spans="1:29" x14ac:dyDescent="0.2">
      <c r="A262" s="193" t="s">
        <v>2510</v>
      </c>
      <c r="B262" s="193" t="s">
        <v>761</v>
      </c>
      <c r="C262" s="193" t="s">
        <v>82</v>
      </c>
      <c r="D262" s="193" t="s">
        <v>133</v>
      </c>
      <c r="E262" s="193">
        <v>138</v>
      </c>
      <c r="F262" s="193" t="s">
        <v>1659</v>
      </c>
      <c r="G262" s="193" t="s">
        <v>1713</v>
      </c>
      <c r="H262" s="193" t="s">
        <v>84</v>
      </c>
      <c r="I262" s="193" t="s">
        <v>92</v>
      </c>
      <c r="J262" s="193" t="s">
        <v>28</v>
      </c>
      <c r="K262" s="193" t="s">
        <v>31</v>
      </c>
      <c r="L262" s="193" t="s">
        <v>764</v>
      </c>
      <c r="M262" s="193" t="s">
        <v>765</v>
      </c>
      <c r="N262" s="193" t="s">
        <v>26</v>
      </c>
      <c r="O262" s="193" t="s">
        <v>766</v>
      </c>
      <c r="P262" s="193" t="s">
        <v>32</v>
      </c>
      <c r="Q262" s="193" t="s">
        <v>767</v>
      </c>
      <c r="R262" s="193"/>
      <c r="S262" s="193"/>
      <c r="T262" s="193" t="s">
        <v>26</v>
      </c>
      <c r="U262" s="193" t="s">
        <v>26</v>
      </c>
      <c r="V262" s="193">
        <v>220</v>
      </c>
      <c r="W262" s="271" t="s">
        <v>148</v>
      </c>
      <c r="X262" s="271">
        <v>1.2</v>
      </c>
      <c r="Y262" s="267" t="s">
        <v>63</v>
      </c>
      <c r="Z262" s="193" t="s">
        <v>26</v>
      </c>
      <c r="AA262" s="193" t="s">
        <v>768</v>
      </c>
      <c r="AB262" s="193" t="s">
        <v>306</v>
      </c>
      <c r="AC262" s="193">
        <v>1030980</v>
      </c>
    </row>
  </sheetData>
  <phoneticPr fontId="47" type="noConversion"/>
  <hyperlinks>
    <hyperlink ref="B161" r:id="rId1" xr:uid="{436D62D7-A3A8-49C3-95EA-5C317A920E47}"/>
    <hyperlink ref="B247" r:id="rId2" xr:uid="{54F8B568-CFD0-49CF-8CF3-5896C07EB085}"/>
    <hyperlink ref="B13" r:id="rId3" xr:uid="{49C3D7C8-BA5C-4A4C-A6DA-F1DB7141F1F0}"/>
    <hyperlink ref="B123" r:id="rId4" xr:uid="{C1D5D821-D3BF-45E9-8A30-14749C848B74}"/>
    <hyperlink ref="B120" r:id="rId5" xr:uid="{7ACDFF16-C94B-4033-8260-DB7DB2987C0F}"/>
    <hyperlink ref="B110" r:id="rId6" xr:uid="{AB244202-6358-45A0-91D8-2A0AD89C9781}"/>
    <hyperlink ref="B252" r:id="rId7" display="IK/01/02/2" xr:uid="{11F550E3-7CE7-4678-AAA1-2E65ECC45441}"/>
    <hyperlink ref="B108" r:id="rId8" xr:uid="{CF769216-7C1B-4F88-B2F1-F1CE03667B30}"/>
    <hyperlink ref="B107" r:id="rId9" xr:uid="{7685B6CE-29C9-4985-A3CE-CEEBE49D0B29}"/>
    <hyperlink ref="B106" r:id="rId10" xr:uid="{314152AC-5CB4-4531-BD41-84433C59B289}"/>
    <hyperlink ref="B48" r:id="rId11" xr:uid="{EC1DFC4A-11FC-49D9-84E8-05D607F79884}"/>
    <hyperlink ref="B215" r:id="rId12" xr:uid="{CFF291F4-064F-4924-B0BA-00D12FD7CB53}"/>
    <hyperlink ref="B59" r:id="rId13" xr:uid="{BA30D77B-DA16-419F-8B8D-8E1D90492B54}"/>
    <hyperlink ref="B188" r:id="rId14" xr:uid="{7190805E-EA8A-4A11-87EC-351A09C4598D}"/>
    <hyperlink ref="B30" r:id="rId15" xr:uid="{7334FA3D-775E-47C6-8ECB-765B283D9650}"/>
    <hyperlink ref="B126" r:id="rId16" xr:uid="{1FE64ACF-97FC-4E11-B3C4-7679D7A319AA}"/>
    <hyperlink ref="B137" r:id="rId17" xr:uid="{C9815F3B-E8EC-425C-9115-66A8E12AE6D5}"/>
    <hyperlink ref="B133" r:id="rId18" xr:uid="{28A8981B-DC23-456E-8538-6CFBCC368CA7}"/>
    <hyperlink ref="B104" r:id="rId19" xr:uid="{676080A0-A05B-4A6D-8328-5CD8C031C736}"/>
    <hyperlink ref="B18" r:id="rId20" xr:uid="{403A8C87-C71C-44CB-A04A-EB9B66E5B00A}"/>
    <hyperlink ref="B12" r:id="rId21" xr:uid="{ABFAA42A-1BF1-4580-AFFD-7DD03DA5D5DC}"/>
    <hyperlink ref="B9" r:id="rId22" xr:uid="{BFAC8D2F-AFF1-4B2B-BAF7-E78C13366EB3}"/>
    <hyperlink ref="B202" r:id="rId23" xr:uid="{FB17934E-B463-49B4-BC2F-3D0A125D0457}"/>
    <hyperlink ref="B103" r:id="rId24" xr:uid="{2B1CA842-12AC-4BDC-A98E-4B343CD2B2B8}"/>
    <hyperlink ref="B68" r:id="rId25" xr:uid="{000ABE4C-6A98-4D00-8D43-7CF9938FCE5B}"/>
    <hyperlink ref="B125" r:id="rId26" xr:uid="{45D40072-1EB1-4DED-90C5-651D2B16D7F3}"/>
    <hyperlink ref="B199" r:id="rId27" xr:uid="{613E3A1C-BF3E-4BD5-8258-C8DD2E1799BB}"/>
    <hyperlink ref="B41" r:id="rId28" xr:uid="{BC19DF20-2702-4020-BDE5-1DBB83C37DBB}"/>
    <hyperlink ref="B243" r:id="rId29" xr:uid="{A8FA39D4-9D32-455C-821F-70A10A230498}"/>
    <hyperlink ref="B142" r:id="rId30" xr:uid="{7BB4D70C-D818-4F00-9524-E752875CD8F5}"/>
    <hyperlink ref="B152" r:id="rId31" xr:uid="{94F311F8-80B0-4F97-BCE5-BDD85DE51D1E}"/>
    <hyperlink ref="B33" r:id="rId32" xr:uid="{110848AF-1A55-4C58-A0CD-C09D53A0318A}"/>
    <hyperlink ref="B105" r:id="rId33" xr:uid="{5A08F4B6-7C7E-4390-B2D5-4E4181DA3A68}"/>
    <hyperlink ref="B200" r:id="rId34" xr:uid="{3A10D73E-8692-43EF-B328-86381D1246CF}"/>
    <hyperlink ref="B39" r:id="rId35" xr:uid="{E25E8CCF-B2E5-4C2E-AE5C-F0DCF0A8CF4D}"/>
    <hyperlink ref="B97" r:id="rId36" xr:uid="{04365231-D9A5-4384-B90A-D1BCAFDD71D7}"/>
    <hyperlink ref="B23" r:id="rId37" xr:uid="{4EE2D39F-25A0-4AE6-8B64-85434F7989A4}"/>
    <hyperlink ref="B86" r:id="rId38" xr:uid="{A66CE05D-1E33-4892-990E-C48F309DD399}"/>
    <hyperlink ref="B130" r:id="rId39" xr:uid="{8BBED367-0F5D-4490-8108-BDEA8E61CD6D}"/>
    <hyperlink ref="B101" r:id="rId40" xr:uid="{80A4EC34-9531-4131-A7C8-988F34E898BC}"/>
    <hyperlink ref="B140" r:id="rId41" xr:uid="{796ADC06-1B5C-4D88-8998-A6AF99687F4F}"/>
    <hyperlink ref="B102" r:id="rId42" xr:uid="{8022B54E-8EC8-4F5A-A04B-6EF68BBEAFD0}"/>
    <hyperlink ref="B92" r:id="rId43" xr:uid="{195F8EEA-BA27-4D4C-AC63-42B4F0DFC4BC}"/>
    <hyperlink ref="B229" r:id="rId44" xr:uid="{E55517D5-2BAA-466D-B425-77614C2EDC0E}"/>
    <hyperlink ref="B51" r:id="rId45" xr:uid="{8D3696A9-4423-477C-BCC0-9F4ECBA8F05A}"/>
    <hyperlink ref="B52" r:id="rId46" xr:uid="{417A2DC9-ABF2-48F2-8183-7F6158B9A4CC}"/>
    <hyperlink ref="B15" r:id="rId47" xr:uid="{DDADF993-18D2-4553-BA83-A1F5EF27F83E}"/>
    <hyperlink ref="B236" r:id="rId48" xr:uid="{3282D7EC-5F2B-45A9-96A5-39CEAB19763A}"/>
    <hyperlink ref="B232" r:id="rId49" xr:uid="{4B89DFA6-A427-4CAC-A7AD-5E0F4FB69E1C}"/>
    <hyperlink ref="B32" r:id="rId50" xr:uid="{69D406E5-2462-4E9F-87A9-FCE2CF1C9B3C}"/>
    <hyperlink ref="B31" r:id="rId51" xr:uid="{0F262DB1-80BB-4D39-BF14-FDC162E9A308}"/>
    <hyperlink ref="B35" r:id="rId52" xr:uid="{CD681336-D1FD-4A18-8A8B-34EC53A44B77}"/>
    <hyperlink ref="B242" r:id="rId53" xr:uid="{E0EB2BBD-07C4-4432-BF4D-3836BE78318A}"/>
    <hyperlink ref="B45" r:id="rId54" xr:uid="{F25652CD-3AFE-4D6E-8289-4E97C8132670}"/>
    <hyperlink ref="B74" r:id="rId55" xr:uid="{8EA7A30F-F8FA-4AD1-96A3-D07E37FA0B46}"/>
    <hyperlink ref="B75" r:id="rId56" xr:uid="{0735C340-1203-41C7-8946-2EF5C5CE33A6}"/>
    <hyperlink ref="B25" r:id="rId57" xr:uid="{A48A1690-AAFA-48BF-B93B-1A7C83632E0A}"/>
    <hyperlink ref="B134" r:id="rId58" xr:uid="{562DDC87-B1D6-4902-A2DB-D33199C3F187}"/>
    <hyperlink ref="B96" r:id="rId59" xr:uid="{02DEBF60-A282-4F31-9898-22944B5999AD}"/>
    <hyperlink ref="B237" r:id="rId60" xr:uid="{F70894C6-FD60-42B5-ACC8-30C2290A448B}"/>
    <hyperlink ref="B222" r:id="rId61" xr:uid="{FD72E907-BBCA-4F2D-A21C-396FA6371885}"/>
    <hyperlink ref="B221" r:id="rId62" xr:uid="{E3DE50E6-5FAB-4CD3-A71B-2D993071FBD5}"/>
    <hyperlink ref="B29" r:id="rId63" xr:uid="{1C6CBDC0-B7C1-453A-891A-B6770B16DB45}"/>
    <hyperlink ref="B209" r:id="rId64" xr:uid="{010685FA-F76A-40D1-84E8-7273D21DC65C}"/>
    <hyperlink ref="B144" r:id="rId65" xr:uid="{D8C443A0-0D2B-4FAE-ABA7-C491C4509291}"/>
    <hyperlink ref="B146" r:id="rId66" xr:uid="{BEAB3E98-23FB-4750-95A8-31D121C5FAA2}"/>
    <hyperlink ref="B147" r:id="rId67" xr:uid="{E762DF6C-F308-4C07-9F23-14E1BA2BD8A2}"/>
    <hyperlink ref="B85" r:id="rId68" xr:uid="{33B66DFE-19C4-4FFC-94CB-AE19BE465183}"/>
    <hyperlink ref="B230" r:id="rId69" xr:uid="{10088D9D-A7E1-4916-8936-E6FC9EBB765D}"/>
    <hyperlink ref="B81" r:id="rId70" xr:uid="{99FEA7B8-4D0F-47F2-AA97-F4AB09D6B213}"/>
    <hyperlink ref="B154" r:id="rId71" xr:uid="{DBFA5FDA-3579-41C2-A01F-CC1719100409}"/>
    <hyperlink ref="B178" r:id="rId72" xr:uid="{ACF589C0-5332-4AA2-96A8-F8E63A82130B}"/>
    <hyperlink ref="B43" r:id="rId73" xr:uid="{50719A64-2F46-4D19-BA87-99D5CE8D402A}"/>
    <hyperlink ref="B47" r:id="rId74" xr:uid="{4D10793E-613A-4323-8776-38E8285DDEA9}"/>
    <hyperlink ref="B38" r:id="rId75" xr:uid="{A39502C4-AEA8-4DFB-8C6F-6A24FEB9A4E6}"/>
    <hyperlink ref="B191" r:id="rId76" xr:uid="{419FF29E-88DD-44F4-A07F-4211F254E329}"/>
    <hyperlink ref="B189" r:id="rId77" xr:uid="{6112B705-3311-4287-A296-A9219961C0C3}"/>
    <hyperlink ref="B72" r:id="rId78" xr:uid="{DFAF4985-532E-4107-BC18-626830B74C2E}"/>
    <hyperlink ref="B78" r:id="rId79" xr:uid="{F58DF828-CF71-4F87-BEB9-1FCD9F5A7103}"/>
    <hyperlink ref="B37" r:id="rId80" xr:uid="{74B46810-DE87-485C-899D-6A23E2D7B034}"/>
    <hyperlink ref="B98" r:id="rId81" xr:uid="{2A4159D4-1E6A-43DB-9590-50A09C69D470}"/>
    <hyperlink ref="B84" r:id="rId82" xr:uid="{89689478-D26F-4C8C-8266-01253F0ACBD9}"/>
    <hyperlink ref="B231" r:id="rId83" xr:uid="{59E3A026-4245-41E9-9384-15F94F331191}"/>
    <hyperlink ref="B88" r:id="rId84" xr:uid="{2446F15F-CE39-43B8-8F57-5DB4E85F81E2}"/>
    <hyperlink ref="B87" r:id="rId85" xr:uid="{36C9013C-99FB-4A1C-9D12-E572126AA8C2}"/>
    <hyperlink ref="B63" r:id="rId86" xr:uid="{6F99367E-6BD0-42D9-9C2A-03370C52C631}"/>
    <hyperlink ref="B73" r:id="rId87" xr:uid="{109F4750-CA56-4BE5-AC53-6C67C56CC370}"/>
    <hyperlink ref="B193" r:id="rId88" xr:uid="{3435FFD2-D824-4D1C-8C8B-D456F98D1AFF}"/>
    <hyperlink ref="B42" r:id="rId89" xr:uid="{D8889AF7-136E-48CD-A10C-B7E5B056B5F6}"/>
    <hyperlink ref="B111" r:id="rId90" xr:uid="{5F1BEC60-F789-4349-A094-22EF134B028A}"/>
    <hyperlink ref="B112:B114" r:id="rId91" display="186/SLV/DPL" xr:uid="{2B31A66F-F4A9-4258-AD7E-63FFFAF01DA0}"/>
    <hyperlink ref="B115" r:id="rId92" xr:uid="{947686DD-F1D2-404D-95BA-8851DEAF8854}"/>
    <hyperlink ref="B116" r:id="rId93" xr:uid="{E3BA3EE8-28F4-469D-B647-61E80312E9BE}"/>
    <hyperlink ref="B40" r:id="rId94" xr:uid="{D8D68502-9B1C-4425-9A80-20F85929FE09}"/>
    <hyperlink ref="B122" r:id="rId95" xr:uid="{83842877-346E-4873-A94E-3D5299587723}"/>
  </hyperlinks>
  <pageMargins left="0.7" right="0.7" top="0.75" bottom="0.75" header="0.3" footer="0.3"/>
  <pageSetup orientation="portrait" horizontalDpi="300" verticalDpi="300" r:id="rId96"/>
  <tableParts count="1">
    <tablePart r:id="rId9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18"/>
  <sheetViews>
    <sheetView showGridLines="0" zoomScale="85" zoomScaleNormal="85" workbookViewId="0">
      <pane xSplit="1" ySplit="1" topLeftCell="B2" activePane="bottomRight" state="frozenSplit"/>
      <selection pane="topRight" activeCell="C1" sqref="C1"/>
      <selection pane="bottomLeft" activeCell="A330" sqref="A330"/>
      <selection pane="bottomRight" activeCell="R15" sqref="R15"/>
    </sheetView>
  </sheetViews>
  <sheetFormatPr defaultColWidth="9.140625" defaultRowHeight="12.75" x14ac:dyDescent="0.2"/>
  <cols>
    <col min="1" max="1" width="18.140625" style="1" customWidth="1"/>
    <col min="2" max="2" width="12.42578125" style="1" customWidth="1"/>
    <col min="3" max="3" width="20.42578125" style="1" customWidth="1"/>
    <col min="4" max="4" width="37.85546875" style="1" customWidth="1"/>
    <col min="5" max="6" width="43.7109375" style="1" customWidth="1"/>
    <col min="7" max="7" width="7.85546875" style="1" customWidth="1"/>
    <col min="8" max="8" width="10.5703125" style="1" customWidth="1"/>
    <col min="9" max="9" width="10.42578125" style="1" customWidth="1"/>
    <col min="10" max="10" width="9.85546875" style="1" customWidth="1"/>
    <col min="11" max="11" width="13.42578125" style="1" customWidth="1"/>
    <col min="12" max="12" width="23.85546875" style="1" customWidth="1"/>
    <col min="13" max="13" width="33.140625" style="2" bestFit="1" customWidth="1"/>
    <col min="14" max="14" width="15.85546875" style="1" customWidth="1"/>
    <col min="15" max="15" width="18.85546875" style="1" customWidth="1"/>
    <col min="16" max="16" width="10.5703125" style="1" customWidth="1"/>
    <col min="17" max="17" width="12" style="1" customWidth="1"/>
    <col min="18" max="18" width="17.42578125" style="1" customWidth="1"/>
    <col min="19" max="19" width="15.85546875" style="1" customWidth="1"/>
    <col min="20" max="20" width="40.140625" style="1" customWidth="1"/>
    <col min="21" max="21" width="13.140625" style="1" customWidth="1"/>
    <col min="22" max="22" width="11.85546875" style="1" customWidth="1"/>
    <col min="23" max="23" width="14.140625" style="1" customWidth="1"/>
    <col min="24" max="24" width="14.140625" style="3" customWidth="1"/>
    <col min="25" max="25" width="19.85546875" style="1" customWidth="1"/>
    <col min="26" max="26" width="73.85546875" style="1" customWidth="1"/>
    <col min="27" max="16384" width="9.140625" style="1"/>
  </cols>
  <sheetData>
    <row r="1" spans="1:26" ht="48" x14ac:dyDescent="0.2">
      <c r="A1" s="180" t="s">
        <v>0</v>
      </c>
      <c r="B1" s="181" t="s">
        <v>1</v>
      </c>
      <c r="C1" s="181" t="s">
        <v>2</v>
      </c>
      <c r="D1" s="159" t="s">
        <v>3</v>
      </c>
      <c r="E1" s="159" t="s">
        <v>4</v>
      </c>
      <c r="F1" s="159" t="s">
        <v>5</v>
      </c>
      <c r="G1" s="158" t="s">
        <v>6</v>
      </c>
      <c r="H1" s="158" t="s">
        <v>7</v>
      </c>
      <c r="I1" s="159" t="s">
        <v>8</v>
      </c>
      <c r="J1" s="159" t="s">
        <v>9</v>
      </c>
      <c r="K1" s="159" t="s">
        <v>10</v>
      </c>
      <c r="L1" s="160" t="s">
        <v>1646</v>
      </c>
      <c r="M1" s="190" t="s">
        <v>1647</v>
      </c>
      <c r="N1" s="160" t="s">
        <v>11</v>
      </c>
      <c r="O1" s="160" t="s">
        <v>1650</v>
      </c>
      <c r="P1" s="160" t="s">
        <v>12</v>
      </c>
      <c r="Q1" s="160" t="s">
        <v>13</v>
      </c>
      <c r="R1" s="191" t="s">
        <v>14</v>
      </c>
      <c r="S1" s="160" t="s">
        <v>15</v>
      </c>
      <c r="T1" s="160" t="s">
        <v>1648</v>
      </c>
      <c r="U1" s="160" t="s">
        <v>1649</v>
      </c>
      <c r="V1" s="160" t="s">
        <v>16</v>
      </c>
      <c r="W1" s="160" t="s">
        <v>17</v>
      </c>
      <c r="X1" s="161" t="s">
        <v>18</v>
      </c>
      <c r="Y1" s="160" t="s">
        <v>19</v>
      </c>
      <c r="Z1" s="160" t="s">
        <v>20</v>
      </c>
    </row>
    <row r="2" spans="1:26" s="10" customFormat="1" ht="24.95" customHeight="1" x14ac:dyDescent="0.2">
      <c r="A2" s="162" t="s">
        <v>21</v>
      </c>
      <c r="B2" s="4" t="s">
        <v>22</v>
      </c>
      <c r="C2" s="4" t="s">
        <v>23</v>
      </c>
      <c r="D2" s="4">
        <v>141</v>
      </c>
      <c r="E2" s="4" t="s">
        <v>24</v>
      </c>
      <c r="F2" s="4" t="s">
        <v>25</v>
      </c>
      <c r="G2" s="5"/>
      <c r="H2" s="5"/>
      <c r="I2" s="4" t="s">
        <v>26</v>
      </c>
      <c r="J2" s="4" t="s">
        <v>27</v>
      </c>
      <c r="K2" s="6" t="s">
        <v>28</v>
      </c>
      <c r="L2" s="53">
        <v>2</v>
      </c>
      <c r="M2" s="7" t="s">
        <v>29</v>
      </c>
      <c r="N2" s="4" t="s">
        <v>26</v>
      </c>
      <c r="O2" s="4" t="s">
        <v>30</v>
      </c>
      <c r="P2" s="4" t="s">
        <v>31</v>
      </c>
      <c r="Q2" s="4" t="s">
        <v>32</v>
      </c>
      <c r="R2" s="4"/>
      <c r="S2" s="8" t="s">
        <v>26</v>
      </c>
      <c r="T2" s="4" t="s">
        <v>33</v>
      </c>
      <c r="U2" s="51">
        <v>2</v>
      </c>
      <c r="V2" s="4" t="s">
        <v>34</v>
      </c>
      <c r="W2" s="8" t="s">
        <v>26</v>
      </c>
      <c r="X2" s="9" t="s">
        <v>35</v>
      </c>
      <c r="Y2" s="6" t="s">
        <v>36</v>
      </c>
      <c r="Z2" s="6"/>
    </row>
    <row r="3" spans="1:26" s="10" customFormat="1" ht="24.95" customHeight="1" x14ac:dyDescent="0.2">
      <c r="A3" s="162" t="s">
        <v>37</v>
      </c>
      <c r="B3" s="4" t="s">
        <v>22</v>
      </c>
      <c r="C3" s="4" t="s">
        <v>23</v>
      </c>
      <c r="D3" s="4">
        <v>141</v>
      </c>
      <c r="E3" s="4" t="s">
        <v>24</v>
      </c>
      <c r="F3" s="4" t="s">
        <v>25</v>
      </c>
      <c r="G3" s="5"/>
      <c r="H3" s="5"/>
      <c r="I3" s="4" t="s">
        <v>26</v>
      </c>
      <c r="J3" s="4" t="s">
        <v>27</v>
      </c>
      <c r="K3" s="6" t="s">
        <v>28</v>
      </c>
      <c r="L3" s="53">
        <v>2</v>
      </c>
      <c r="M3" s="7" t="s">
        <v>29</v>
      </c>
      <c r="N3" s="4" t="s">
        <v>26</v>
      </c>
      <c r="O3" s="4" t="s">
        <v>30</v>
      </c>
      <c r="P3" s="4" t="s">
        <v>38</v>
      </c>
      <c r="Q3" s="4" t="s">
        <v>39</v>
      </c>
      <c r="R3" s="4"/>
      <c r="S3" s="8" t="s">
        <v>26</v>
      </c>
      <c r="T3" s="4" t="s">
        <v>33</v>
      </c>
      <c r="U3" s="51">
        <v>2</v>
      </c>
      <c r="V3" s="4" t="s">
        <v>34</v>
      </c>
      <c r="W3" s="8" t="s">
        <v>26</v>
      </c>
      <c r="X3" s="9" t="s">
        <v>35</v>
      </c>
      <c r="Y3" s="6" t="s">
        <v>36</v>
      </c>
      <c r="Z3" s="6"/>
    </row>
    <row r="4" spans="1:26" s="10" customFormat="1" ht="24.95" customHeight="1" x14ac:dyDescent="0.2">
      <c r="A4" s="162" t="s">
        <v>40</v>
      </c>
      <c r="B4" s="4" t="s">
        <v>22</v>
      </c>
      <c r="C4" s="4" t="s">
        <v>23</v>
      </c>
      <c r="D4" s="4">
        <v>141</v>
      </c>
      <c r="E4" s="4" t="s">
        <v>24</v>
      </c>
      <c r="F4" s="4" t="s">
        <v>25</v>
      </c>
      <c r="G4" s="5"/>
      <c r="H4" s="5"/>
      <c r="I4" s="4" t="s">
        <v>26</v>
      </c>
      <c r="J4" s="4" t="s">
        <v>27</v>
      </c>
      <c r="K4" s="6" t="s">
        <v>28</v>
      </c>
      <c r="L4" s="53">
        <v>6</v>
      </c>
      <c r="M4" s="7" t="s">
        <v>41</v>
      </c>
      <c r="N4" s="4" t="s">
        <v>26</v>
      </c>
      <c r="O4" s="4" t="s">
        <v>30</v>
      </c>
      <c r="P4" s="4" t="s">
        <v>38</v>
      </c>
      <c r="Q4" s="4" t="s">
        <v>39</v>
      </c>
      <c r="R4" s="4"/>
      <c r="S4" s="8" t="s">
        <v>26</v>
      </c>
      <c r="T4" s="4" t="s">
        <v>33</v>
      </c>
      <c r="U4" s="51">
        <v>2</v>
      </c>
      <c r="V4" s="4" t="s">
        <v>34</v>
      </c>
      <c r="W4" s="8" t="s">
        <v>26</v>
      </c>
      <c r="X4" s="9" t="s">
        <v>35</v>
      </c>
      <c r="Y4" s="6" t="s">
        <v>36</v>
      </c>
      <c r="Z4" s="6"/>
    </row>
    <row r="5" spans="1:26" s="10" customFormat="1" ht="24.95" customHeight="1" x14ac:dyDescent="0.2">
      <c r="A5" s="162" t="s">
        <v>42</v>
      </c>
      <c r="B5" s="4" t="s">
        <v>22</v>
      </c>
      <c r="C5" s="4" t="s">
        <v>43</v>
      </c>
      <c r="D5" s="4">
        <v>111</v>
      </c>
      <c r="E5" s="4" t="s">
        <v>44</v>
      </c>
      <c r="F5" s="4" t="s">
        <v>45</v>
      </c>
      <c r="G5" s="5"/>
      <c r="H5" s="5"/>
      <c r="I5" s="4" t="s">
        <v>26</v>
      </c>
      <c r="J5" s="4" t="s">
        <v>26</v>
      </c>
      <c r="K5" s="6" t="s">
        <v>46</v>
      </c>
      <c r="L5" s="4" t="s">
        <v>47</v>
      </c>
      <c r="M5" s="7" t="s">
        <v>48</v>
      </c>
      <c r="N5" s="4" t="s">
        <v>49</v>
      </c>
      <c r="O5" s="49" t="s">
        <v>50</v>
      </c>
      <c r="P5" s="4" t="s">
        <v>38</v>
      </c>
      <c r="Q5" s="4" t="s">
        <v>39</v>
      </c>
      <c r="R5" s="4"/>
      <c r="S5" s="8" t="s">
        <v>51</v>
      </c>
      <c r="T5" s="4" t="s">
        <v>52</v>
      </c>
      <c r="U5" s="51">
        <v>2.5</v>
      </c>
      <c r="V5" s="4" t="s">
        <v>26</v>
      </c>
      <c r="W5" s="8" t="s">
        <v>26</v>
      </c>
      <c r="X5" s="9" t="s">
        <v>53</v>
      </c>
      <c r="Y5" s="6" t="s">
        <v>36</v>
      </c>
      <c r="Z5" s="6"/>
    </row>
    <row r="6" spans="1:26" s="10" customFormat="1" ht="24.95" customHeight="1" x14ac:dyDescent="0.2">
      <c r="A6" s="162" t="s">
        <v>54</v>
      </c>
      <c r="B6" s="4" t="s">
        <v>22</v>
      </c>
      <c r="C6" s="4" t="s">
        <v>55</v>
      </c>
      <c r="D6" s="4">
        <v>135</v>
      </c>
      <c r="E6" s="4" t="s">
        <v>56</v>
      </c>
      <c r="F6" s="4" t="s">
        <v>57</v>
      </c>
      <c r="G6" s="5"/>
      <c r="H6" s="5"/>
      <c r="I6" s="4" t="s">
        <v>26</v>
      </c>
      <c r="J6" s="4" t="s">
        <v>26</v>
      </c>
      <c r="K6" s="6" t="s">
        <v>46</v>
      </c>
      <c r="L6" s="49" t="s">
        <v>58</v>
      </c>
      <c r="M6" s="7" t="s">
        <v>41</v>
      </c>
      <c r="N6" s="4" t="s">
        <v>59</v>
      </c>
      <c r="O6" s="6" t="s">
        <v>60</v>
      </c>
      <c r="P6" s="4" t="s">
        <v>38</v>
      </c>
      <c r="Q6" s="4" t="s">
        <v>61</v>
      </c>
      <c r="R6" s="4"/>
      <c r="S6" s="8" t="s">
        <v>26</v>
      </c>
      <c r="T6" s="4" t="s">
        <v>62</v>
      </c>
      <c r="U6" s="52">
        <v>1</v>
      </c>
      <c r="V6" s="8" t="s">
        <v>63</v>
      </c>
      <c r="W6" s="8" t="s">
        <v>26</v>
      </c>
      <c r="X6" s="9" t="s">
        <v>64</v>
      </c>
      <c r="Y6" s="6" t="s">
        <v>36</v>
      </c>
      <c r="Z6" s="6"/>
    </row>
    <row r="7" spans="1:26" s="10" customFormat="1" ht="24.95" customHeight="1" x14ac:dyDescent="0.2">
      <c r="A7" s="162" t="s">
        <v>65</v>
      </c>
      <c r="B7" s="4" t="s">
        <v>22</v>
      </c>
      <c r="C7" s="4" t="s">
        <v>55</v>
      </c>
      <c r="D7" s="4">
        <v>135</v>
      </c>
      <c r="E7" s="4" t="s">
        <v>56</v>
      </c>
      <c r="F7" s="4" t="s">
        <v>57</v>
      </c>
      <c r="G7" s="5"/>
      <c r="H7" s="5"/>
      <c r="I7" s="4" t="s">
        <v>26</v>
      </c>
      <c r="J7" s="4" t="s">
        <v>26</v>
      </c>
      <c r="K7" s="6" t="s">
        <v>46</v>
      </c>
      <c r="L7" s="49" t="s">
        <v>58</v>
      </c>
      <c r="M7" s="7" t="s">
        <v>41</v>
      </c>
      <c r="N7" s="4" t="s">
        <v>66</v>
      </c>
      <c r="O7" s="6" t="s">
        <v>67</v>
      </c>
      <c r="P7" s="4" t="s">
        <v>38</v>
      </c>
      <c r="Q7" s="4" t="s">
        <v>61</v>
      </c>
      <c r="R7" s="4"/>
      <c r="S7" s="8" t="s">
        <v>26</v>
      </c>
      <c r="T7" s="4" t="s">
        <v>62</v>
      </c>
      <c r="U7" s="52">
        <v>1</v>
      </c>
      <c r="V7" s="8" t="s">
        <v>63</v>
      </c>
      <c r="W7" s="8" t="s">
        <v>26</v>
      </c>
      <c r="X7" s="9" t="s">
        <v>64</v>
      </c>
      <c r="Y7" s="6" t="s">
        <v>36</v>
      </c>
      <c r="Z7" s="6"/>
    </row>
    <row r="8" spans="1:26" s="10" customFormat="1" ht="24.95" customHeight="1" x14ac:dyDescent="0.2">
      <c r="A8" s="162" t="s">
        <v>68</v>
      </c>
      <c r="B8" s="4" t="s">
        <v>22</v>
      </c>
      <c r="C8" s="4" t="s">
        <v>55</v>
      </c>
      <c r="D8" s="4">
        <v>111</v>
      </c>
      <c r="E8" s="4" t="s">
        <v>69</v>
      </c>
      <c r="F8" s="4" t="s">
        <v>70</v>
      </c>
      <c r="G8" s="5"/>
      <c r="H8" s="5"/>
      <c r="I8" s="4" t="s">
        <v>26</v>
      </c>
      <c r="J8" s="4" t="s">
        <v>26</v>
      </c>
      <c r="K8" s="6" t="s">
        <v>46</v>
      </c>
      <c r="L8" s="49" t="s">
        <v>71</v>
      </c>
      <c r="M8" s="7" t="s">
        <v>72</v>
      </c>
      <c r="N8" s="4" t="s">
        <v>73</v>
      </c>
      <c r="O8" s="6" t="s">
        <v>74</v>
      </c>
      <c r="P8" s="4" t="s">
        <v>38</v>
      </c>
      <c r="Q8" s="4" t="s">
        <v>61</v>
      </c>
      <c r="R8" s="4"/>
      <c r="S8" s="8" t="s">
        <v>26</v>
      </c>
      <c r="T8" s="4" t="s">
        <v>52</v>
      </c>
      <c r="U8" s="51">
        <v>2.5</v>
      </c>
      <c r="V8" s="8" t="s">
        <v>26</v>
      </c>
      <c r="W8" s="8" t="s">
        <v>26</v>
      </c>
      <c r="X8" s="9" t="s">
        <v>53</v>
      </c>
      <c r="Y8" s="6" t="s">
        <v>36</v>
      </c>
      <c r="Z8" s="6"/>
    </row>
    <row r="9" spans="1:26" s="10" customFormat="1" ht="24.95" customHeight="1" x14ac:dyDescent="0.2">
      <c r="A9" s="162" t="s">
        <v>75</v>
      </c>
      <c r="B9" s="4" t="s">
        <v>22</v>
      </c>
      <c r="C9" s="4" t="s">
        <v>55</v>
      </c>
      <c r="D9" s="11">
        <v>135</v>
      </c>
      <c r="E9" s="4" t="s">
        <v>76</v>
      </c>
      <c r="F9" s="4" t="s">
        <v>77</v>
      </c>
      <c r="G9" s="5"/>
      <c r="H9" s="5"/>
      <c r="I9" s="4" t="s">
        <v>26</v>
      </c>
      <c r="J9" s="4" t="s">
        <v>26</v>
      </c>
      <c r="K9" s="6" t="s">
        <v>28</v>
      </c>
      <c r="L9" s="49" t="s">
        <v>78</v>
      </c>
      <c r="M9" s="7" t="s">
        <v>79</v>
      </c>
      <c r="N9" s="4" t="s">
        <v>26</v>
      </c>
      <c r="O9" s="4" t="s">
        <v>30</v>
      </c>
      <c r="P9" s="4" t="s">
        <v>31</v>
      </c>
      <c r="Q9" s="4" t="s">
        <v>32</v>
      </c>
      <c r="R9" s="4"/>
      <c r="S9" s="11" t="s">
        <v>26</v>
      </c>
      <c r="T9" s="4" t="s">
        <v>80</v>
      </c>
      <c r="U9" s="51">
        <v>1.2</v>
      </c>
      <c r="V9" s="8" t="s">
        <v>63</v>
      </c>
      <c r="W9" s="4" t="s">
        <v>26</v>
      </c>
      <c r="X9" s="9" t="s">
        <v>64</v>
      </c>
      <c r="Y9" s="6" t="s">
        <v>36</v>
      </c>
      <c r="Z9" s="6"/>
    </row>
    <row r="10" spans="1:26" s="10" customFormat="1" ht="24.95" customHeight="1" x14ac:dyDescent="0.2">
      <c r="A10" s="162" t="s">
        <v>81</v>
      </c>
      <c r="B10" s="4" t="s">
        <v>82</v>
      </c>
      <c r="C10" s="4" t="s">
        <v>55</v>
      </c>
      <c r="D10" s="11">
        <v>135</v>
      </c>
      <c r="E10" s="4" t="s">
        <v>83</v>
      </c>
      <c r="F10" s="4" t="s">
        <v>84</v>
      </c>
      <c r="G10" s="5"/>
      <c r="H10" s="5"/>
      <c r="I10" s="4" t="s">
        <v>26</v>
      </c>
      <c r="J10" s="4" t="s">
        <v>26</v>
      </c>
      <c r="K10" s="6" t="s">
        <v>28</v>
      </c>
      <c r="L10" s="49" t="s">
        <v>85</v>
      </c>
      <c r="M10" s="50" t="s">
        <v>86</v>
      </c>
      <c r="N10" s="4" t="s">
        <v>26</v>
      </c>
      <c r="O10" s="4" t="s">
        <v>30</v>
      </c>
      <c r="P10" s="4" t="s">
        <v>87</v>
      </c>
      <c r="Q10" s="4" t="s">
        <v>32</v>
      </c>
      <c r="R10" s="4"/>
      <c r="S10" s="11" t="s">
        <v>26</v>
      </c>
      <c r="T10" s="8" t="s">
        <v>88</v>
      </c>
      <c r="U10" s="52">
        <v>1</v>
      </c>
      <c r="V10" s="8" t="s">
        <v>63</v>
      </c>
      <c r="W10" s="4" t="s">
        <v>26</v>
      </c>
      <c r="X10" s="9" t="s">
        <v>89</v>
      </c>
      <c r="Y10" s="6" t="s">
        <v>36</v>
      </c>
      <c r="Z10" s="6"/>
    </row>
    <row r="11" spans="1:26" s="10" customFormat="1" ht="24.95" customHeight="1" x14ac:dyDescent="0.2">
      <c r="A11" s="162" t="s">
        <v>90</v>
      </c>
      <c r="B11" s="4" t="s">
        <v>82</v>
      </c>
      <c r="C11" s="4" t="s">
        <v>55</v>
      </c>
      <c r="D11" s="11">
        <v>135</v>
      </c>
      <c r="E11" s="4" t="s">
        <v>91</v>
      </c>
      <c r="F11" s="4" t="s">
        <v>92</v>
      </c>
      <c r="G11" s="5"/>
      <c r="H11" s="5"/>
      <c r="I11" s="4" t="s">
        <v>26</v>
      </c>
      <c r="J11" s="4" t="s">
        <v>26</v>
      </c>
      <c r="K11" s="6" t="s">
        <v>28</v>
      </c>
      <c r="L11" s="49" t="s">
        <v>93</v>
      </c>
      <c r="M11" s="7" t="s">
        <v>94</v>
      </c>
      <c r="N11" s="4" t="s">
        <v>26</v>
      </c>
      <c r="O11" s="4" t="s">
        <v>30</v>
      </c>
      <c r="P11" s="4" t="s">
        <v>31</v>
      </c>
      <c r="Q11" s="4" t="s">
        <v>32</v>
      </c>
      <c r="R11" s="4"/>
      <c r="S11" s="11" t="s">
        <v>26</v>
      </c>
      <c r="T11" s="8" t="s">
        <v>95</v>
      </c>
      <c r="U11" s="52">
        <v>1.2</v>
      </c>
      <c r="V11" s="8" t="s">
        <v>63</v>
      </c>
      <c r="W11" s="4" t="s">
        <v>26</v>
      </c>
      <c r="X11" s="9" t="s">
        <v>89</v>
      </c>
      <c r="Y11" s="6" t="s">
        <v>36</v>
      </c>
      <c r="Z11" s="6"/>
    </row>
    <row r="12" spans="1:26" s="10" customFormat="1" ht="24.95" customHeight="1" x14ac:dyDescent="0.2">
      <c r="A12" s="162" t="s">
        <v>96</v>
      </c>
      <c r="B12" s="4" t="s">
        <v>82</v>
      </c>
      <c r="C12" s="4" t="s">
        <v>55</v>
      </c>
      <c r="D12" s="11">
        <v>135</v>
      </c>
      <c r="E12" s="4" t="s">
        <v>91</v>
      </c>
      <c r="F12" s="4" t="s">
        <v>92</v>
      </c>
      <c r="G12" s="5"/>
      <c r="H12" s="5"/>
      <c r="I12" s="4" t="s">
        <v>26</v>
      </c>
      <c r="J12" s="4" t="s">
        <v>26</v>
      </c>
      <c r="K12" s="6" t="s">
        <v>28</v>
      </c>
      <c r="L12" s="49" t="s">
        <v>93</v>
      </c>
      <c r="M12" s="7" t="s">
        <v>94</v>
      </c>
      <c r="N12" s="4" t="s">
        <v>26</v>
      </c>
      <c r="O12" s="4" t="s">
        <v>30</v>
      </c>
      <c r="P12" s="4" t="s">
        <v>38</v>
      </c>
      <c r="Q12" s="4" t="s">
        <v>39</v>
      </c>
      <c r="R12" s="4" t="s">
        <v>97</v>
      </c>
      <c r="S12" s="11" t="s">
        <v>26</v>
      </c>
      <c r="T12" s="8" t="s">
        <v>95</v>
      </c>
      <c r="U12" s="52">
        <v>1.2</v>
      </c>
      <c r="V12" s="8" t="s">
        <v>63</v>
      </c>
      <c r="W12" s="4" t="s">
        <v>26</v>
      </c>
      <c r="X12" s="9" t="s">
        <v>98</v>
      </c>
      <c r="Y12" s="6" t="s">
        <v>36</v>
      </c>
      <c r="Z12" s="6"/>
    </row>
    <row r="13" spans="1:26" s="10" customFormat="1" ht="24.95" customHeight="1" x14ac:dyDescent="0.2">
      <c r="A13" s="162" t="s">
        <v>99</v>
      </c>
      <c r="B13" s="4" t="s">
        <v>82</v>
      </c>
      <c r="C13" s="4" t="s">
        <v>100</v>
      </c>
      <c r="D13" s="11">
        <v>135</v>
      </c>
      <c r="E13" s="4" t="s">
        <v>101</v>
      </c>
      <c r="F13" s="4" t="s">
        <v>92</v>
      </c>
      <c r="G13" s="5"/>
      <c r="H13" s="5"/>
      <c r="I13" s="4" t="s">
        <v>26</v>
      </c>
      <c r="J13" s="4" t="s">
        <v>26</v>
      </c>
      <c r="K13" s="6" t="s">
        <v>28</v>
      </c>
      <c r="L13" s="49" t="s">
        <v>102</v>
      </c>
      <c r="M13" s="7" t="s">
        <v>103</v>
      </c>
      <c r="N13" s="4" t="s">
        <v>26</v>
      </c>
      <c r="O13" s="4" t="s">
        <v>30</v>
      </c>
      <c r="P13" s="4" t="s">
        <v>31</v>
      </c>
      <c r="Q13" s="4" t="s">
        <v>32</v>
      </c>
      <c r="R13" s="4" t="s">
        <v>104</v>
      </c>
      <c r="S13" s="8" t="s">
        <v>26</v>
      </c>
      <c r="T13" s="4" t="s">
        <v>88</v>
      </c>
      <c r="U13" s="51">
        <v>1</v>
      </c>
      <c r="V13" s="4" t="s">
        <v>63</v>
      </c>
      <c r="W13" s="8" t="s">
        <v>26</v>
      </c>
      <c r="X13" s="12" t="s">
        <v>105</v>
      </c>
      <c r="Y13" s="6" t="s">
        <v>36</v>
      </c>
      <c r="Z13" s="6"/>
    </row>
    <row r="14" spans="1:26" s="10" customFormat="1" ht="24.95" customHeight="1" x14ac:dyDescent="0.2">
      <c r="A14" s="163" t="s">
        <v>106</v>
      </c>
      <c r="B14" s="4" t="s">
        <v>82</v>
      </c>
      <c r="C14" s="4" t="s">
        <v>55</v>
      </c>
      <c r="D14" s="11">
        <v>135</v>
      </c>
      <c r="E14" s="4" t="s">
        <v>91</v>
      </c>
      <c r="F14" s="4" t="s">
        <v>92</v>
      </c>
      <c r="G14" s="5"/>
      <c r="H14" s="5"/>
      <c r="I14" s="4" t="s">
        <v>26</v>
      </c>
      <c r="J14" s="4" t="s">
        <v>26</v>
      </c>
      <c r="K14" s="6" t="s">
        <v>28</v>
      </c>
      <c r="L14" s="49" t="s">
        <v>93</v>
      </c>
      <c r="M14" s="7" t="s">
        <v>94</v>
      </c>
      <c r="N14" s="4" t="s">
        <v>26</v>
      </c>
      <c r="O14" s="4" t="s">
        <v>30</v>
      </c>
      <c r="P14" s="4" t="s">
        <v>38</v>
      </c>
      <c r="Q14" s="4" t="s">
        <v>39</v>
      </c>
      <c r="R14" s="4" t="s">
        <v>97</v>
      </c>
      <c r="S14" s="11" t="s">
        <v>26</v>
      </c>
      <c r="T14" s="8" t="s">
        <v>88</v>
      </c>
      <c r="U14" s="52">
        <v>1</v>
      </c>
      <c r="V14" s="8" t="s">
        <v>63</v>
      </c>
      <c r="W14" s="4" t="s">
        <v>26</v>
      </c>
      <c r="X14" s="9" t="s">
        <v>98</v>
      </c>
      <c r="Y14" s="6" t="s">
        <v>36</v>
      </c>
      <c r="Z14" s="6"/>
    </row>
    <row r="15" spans="1:26" s="10" customFormat="1" ht="24.95" customHeight="1" x14ac:dyDescent="0.2">
      <c r="A15" s="162" t="s">
        <v>107</v>
      </c>
      <c r="B15" s="4" t="s">
        <v>82</v>
      </c>
      <c r="C15" s="4" t="s">
        <v>55</v>
      </c>
      <c r="D15" s="4">
        <v>141</v>
      </c>
      <c r="E15" s="4" t="s">
        <v>108</v>
      </c>
      <c r="F15" s="4" t="s">
        <v>109</v>
      </c>
      <c r="G15" s="5"/>
      <c r="H15" s="5"/>
      <c r="I15" s="4" t="s">
        <v>26</v>
      </c>
      <c r="J15" s="4" t="s">
        <v>26</v>
      </c>
      <c r="K15" s="6" t="s">
        <v>28</v>
      </c>
      <c r="L15" s="49" t="s">
        <v>110</v>
      </c>
      <c r="M15" s="7" t="s">
        <v>111</v>
      </c>
      <c r="N15" s="4" t="s">
        <v>112</v>
      </c>
      <c r="O15" s="49" t="s">
        <v>50</v>
      </c>
      <c r="P15" s="4" t="s">
        <v>31</v>
      </c>
      <c r="Q15" s="4" t="s">
        <v>32</v>
      </c>
      <c r="R15" s="4" t="s">
        <v>104</v>
      </c>
      <c r="S15" s="11" t="s">
        <v>26</v>
      </c>
      <c r="T15" s="4" t="s">
        <v>113</v>
      </c>
      <c r="U15" s="52">
        <v>2</v>
      </c>
      <c r="V15" s="8" t="s">
        <v>34</v>
      </c>
      <c r="W15" s="8" t="s">
        <v>26</v>
      </c>
      <c r="X15" s="9" t="s">
        <v>114</v>
      </c>
      <c r="Y15" s="6" t="s">
        <v>36</v>
      </c>
      <c r="Z15" s="6"/>
    </row>
    <row r="16" spans="1:26" s="10" customFormat="1" ht="24.95" customHeight="1" x14ac:dyDescent="0.2">
      <c r="A16" s="163" t="s">
        <v>115</v>
      </c>
      <c r="B16" s="4" t="s">
        <v>82</v>
      </c>
      <c r="C16" s="4" t="s">
        <v>100</v>
      </c>
      <c r="D16" s="11">
        <v>141</v>
      </c>
      <c r="E16" s="11" t="s">
        <v>116</v>
      </c>
      <c r="F16" s="4" t="s">
        <v>77</v>
      </c>
      <c r="G16" s="5"/>
      <c r="H16" s="5"/>
      <c r="I16" s="4" t="s">
        <v>26</v>
      </c>
      <c r="J16" s="4" t="s">
        <v>26</v>
      </c>
      <c r="K16" s="6" t="s">
        <v>28</v>
      </c>
      <c r="L16" s="50" t="s">
        <v>110</v>
      </c>
      <c r="M16" s="7" t="s">
        <v>111</v>
      </c>
      <c r="N16" s="11" t="s">
        <v>26</v>
      </c>
      <c r="O16" s="4" t="s">
        <v>30</v>
      </c>
      <c r="P16" s="4" t="s">
        <v>38</v>
      </c>
      <c r="Q16" s="4" t="s">
        <v>39</v>
      </c>
      <c r="R16" s="4" t="s">
        <v>117</v>
      </c>
      <c r="S16" s="8" t="s">
        <v>26</v>
      </c>
      <c r="T16" s="11" t="s">
        <v>118</v>
      </c>
      <c r="U16" s="52">
        <v>2</v>
      </c>
      <c r="V16" s="8" t="s">
        <v>34</v>
      </c>
      <c r="W16" s="8" t="s">
        <v>26</v>
      </c>
      <c r="X16" s="12" t="s">
        <v>119</v>
      </c>
      <c r="Y16" s="6" t="s">
        <v>36</v>
      </c>
      <c r="Z16" s="6"/>
    </row>
    <row r="17" spans="1:26" s="10" customFormat="1" ht="24.95" customHeight="1" x14ac:dyDescent="0.2">
      <c r="A17" s="163" t="s">
        <v>120</v>
      </c>
      <c r="B17" s="4" t="s">
        <v>82</v>
      </c>
      <c r="C17" s="4" t="s">
        <v>100</v>
      </c>
      <c r="D17" s="11">
        <v>141</v>
      </c>
      <c r="E17" s="11" t="s">
        <v>121</v>
      </c>
      <c r="F17" s="4" t="s">
        <v>122</v>
      </c>
      <c r="G17" s="5"/>
      <c r="H17" s="5"/>
      <c r="I17" s="4" t="s">
        <v>26</v>
      </c>
      <c r="J17" s="4" t="s">
        <v>26</v>
      </c>
      <c r="K17" s="6" t="s">
        <v>28</v>
      </c>
      <c r="L17" s="50" t="s">
        <v>102</v>
      </c>
      <c r="M17" s="7" t="s">
        <v>103</v>
      </c>
      <c r="N17" s="11" t="s">
        <v>26</v>
      </c>
      <c r="O17" s="4" t="s">
        <v>30</v>
      </c>
      <c r="P17" s="4" t="s">
        <v>31</v>
      </c>
      <c r="Q17" s="4" t="s">
        <v>32</v>
      </c>
      <c r="R17" s="4" t="s">
        <v>123</v>
      </c>
      <c r="S17" s="4" t="s">
        <v>26</v>
      </c>
      <c r="T17" s="11" t="s">
        <v>124</v>
      </c>
      <c r="U17" s="52">
        <v>2</v>
      </c>
      <c r="V17" s="8" t="s">
        <v>34</v>
      </c>
      <c r="W17" s="11" t="s">
        <v>26</v>
      </c>
      <c r="X17" s="12" t="s">
        <v>105</v>
      </c>
      <c r="Y17" s="6" t="s">
        <v>36</v>
      </c>
      <c r="Z17" s="6"/>
    </row>
    <row r="18" spans="1:26" s="10" customFormat="1" ht="24.95" customHeight="1" x14ac:dyDescent="0.2">
      <c r="A18" s="163" t="s">
        <v>125</v>
      </c>
      <c r="B18" s="4" t="s">
        <v>82</v>
      </c>
      <c r="C18" s="4" t="s">
        <v>100</v>
      </c>
      <c r="D18" s="11">
        <v>141</v>
      </c>
      <c r="E18" s="11" t="s">
        <v>121</v>
      </c>
      <c r="F18" s="4" t="s">
        <v>122</v>
      </c>
      <c r="G18" s="5"/>
      <c r="H18" s="5"/>
      <c r="I18" s="4" t="s">
        <v>26</v>
      </c>
      <c r="J18" s="4" t="s">
        <v>26</v>
      </c>
      <c r="K18" s="6" t="s">
        <v>28</v>
      </c>
      <c r="L18" s="50" t="s">
        <v>102</v>
      </c>
      <c r="M18" s="7" t="s">
        <v>103</v>
      </c>
      <c r="N18" s="11" t="s">
        <v>26</v>
      </c>
      <c r="O18" s="4" t="s">
        <v>30</v>
      </c>
      <c r="P18" s="4" t="s">
        <v>38</v>
      </c>
      <c r="Q18" s="4" t="s">
        <v>38</v>
      </c>
      <c r="R18" s="4" t="s">
        <v>126</v>
      </c>
      <c r="S18" s="4" t="s">
        <v>26</v>
      </c>
      <c r="T18" s="11" t="s">
        <v>124</v>
      </c>
      <c r="U18" s="52">
        <v>2</v>
      </c>
      <c r="V18" s="8" t="s">
        <v>34</v>
      </c>
      <c r="W18" s="11" t="s">
        <v>26</v>
      </c>
      <c r="X18" s="12" t="s">
        <v>105</v>
      </c>
      <c r="Y18" s="6" t="s">
        <v>36</v>
      </c>
      <c r="Z18" s="6"/>
    </row>
    <row r="19" spans="1:26" s="10" customFormat="1" ht="24.95" customHeight="1" x14ac:dyDescent="0.2">
      <c r="A19" s="163" t="s">
        <v>127</v>
      </c>
      <c r="B19" s="4" t="s">
        <v>82</v>
      </c>
      <c r="C19" s="4" t="s">
        <v>100</v>
      </c>
      <c r="D19" s="11">
        <v>135</v>
      </c>
      <c r="E19" s="4" t="s">
        <v>121</v>
      </c>
      <c r="F19" s="4" t="s">
        <v>122</v>
      </c>
      <c r="G19" s="5"/>
      <c r="H19" s="5"/>
      <c r="I19" s="4" t="s">
        <v>26</v>
      </c>
      <c r="J19" s="4" t="s">
        <v>26</v>
      </c>
      <c r="K19" s="6" t="s">
        <v>28</v>
      </c>
      <c r="L19" s="50" t="s">
        <v>128</v>
      </c>
      <c r="M19" s="7" t="s">
        <v>41</v>
      </c>
      <c r="N19" s="4" t="s">
        <v>26</v>
      </c>
      <c r="O19" s="4" t="s">
        <v>30</v>
      </c>
      <c r="P19" s="4" t="s">
        <v>38</v>
      </c>
      <c r="Q19" s="4" t="s">
        <v>39</v>
      </c>
      <c r="R19" s="4" t="s">
        <v>129</v>
      </c>
      <c r="S19" s="11" t="s">
        <v>26</v>
      </c>
      <c r="T19" s="11" t="s">
        <v>124</v>
      </c>
      <c r="U19" s="52">
        <v>1</v>
      </c>
      <c r="V19" s="8" t="s">
        <v>130</v>
      </c>
      <c r="W19" s="4" t="s">
        <v>26</v>
      </c>
      <c r="X19" s="12" t="s">
        <v>131</v>
      </c>
      <c r="Y19" s="6" t="s">
        <v>36</v>
      </c>
      <c r="Z19" s="6"/>
    </row>
    <row r="20" spans="1:26" s="10" customFormat="1" ht="24.95" customHeight="1" x14ac:dyDescent="0.2">
      <c r="A20" s="162" t="s">
        <v>132</v>
      </c>
      <c r="B20" s="4" t="s">
        <v>82</v>
      </c>
      <c r="C20" s="4" t="s">
        <v>133</v>
      </c>
      <c r="D20" s="11">
        <v>135</v>
      </c>
      <c r="E20" s="11" t="s">
        <v>134</v>
      </c>
      <c r="F20" s="4" t="s">
        <v>84</v>
      </c>
      <c r="G20" s="5"/>
      <c r="H20" s="5"/>
      <c r="I20" s="4" t="s">
        <v>26</v>
      </c>
      <c r="J20" s="4" t="s">
        <v>26</v>
      </c>
      <c r="K20" s="6" t="s">
        <v>135</v>
      </c>
      <c r="L20" s="49" t="s">
        <v>79</v>
      </c>
      <c r="M20" s="7" t="s">
        <v>136</v>
      </c>
      <c r="N20" s="4" t="s">
        <v>73</v>
      </c>
      <c r="O20" s="49" t="s">
        <v>50</v>
      </c>
      <c r="P20" s="4" t="s">
        <v>38</v>
      </c>
      <c r="Q20" s="4" t="s">
        <v>39</v>
      </c>
      <c r="R20" s="4" t="s">
        <v>137</v>
      </c>
      <c r="S20" s="8" t="s">
        <v>26</v>
      </c>
      <c r="T20" s="4" t="s">
        <v>88</v>
      </c>
      <c r="U20" s="51">
        <v>1</v>
      </c>
      <c r="V20" s="8" t="s">
        <v>63</v>
      </c>
      <c r="W20" s="8" t="s">
        <v>26</v>
      </c>
      <c r="X20" s="12" t="s">
        <v>105</v>
      </c>
      <c r="Y20" s="6" t="s">
        <v>36</v>
      </c>
      <c r="Z20" s="6"/>
    </row>
    <row r="21" spans="1:26" s="10" customFormat="1" ht="24.95" customHeight="1" x14ac:dyDescent="0.2">
      <c r="A21" s="162" t="s">
        <v>138</v>
      </c>
      <c r="B21" s="4" t="s">
        <v>82</v>
      </c>
      <c r="C21" s="4" t="s">
        <v>100</v>
      </c>
      <c r="D21" s="4">
        <v>141</v>
      </c>
      <c r="E21" s="11" t="s">
        <v>139</v>
      </c>
      <c r="F21" s="4" t="s">
        <v>140</v>
      </c>
      <c r="G21" s="5"/>
      <c r="H21" s="5"/>
      <c r="I21" s="4" t="s">
        <v>26</v>
      </c>
      <c r="J21" s="4" t="s">
        <v>26</v>
      </c>
      <c r="K21" s="6" t="s">
        <v>28</v>
      </c>
      <c r="L21" s="49" t="s">
        <v>79</v>
      </c>
      <c r="M21" s="7" t="s">
        <v>141</v>
      </c>
      <c r="N21" s="11" t="s">
        <v>26</v>
      </c>
      <c r="O21" s="4" t="s">
        <v>30</v>
      </c>
      <c r="P21" s="4" t="s">
        <v>38</v>
      </c>
      <c r="Q21" s="4" t="s">
        <v>39</v>
      </c>
      <c r="R21" s="4" t="s">
        <v>142</v>
      </c>
      <c r="S21" s="8" t="s">
        <v>26</v>
      </c>
      <c r="T21" s="4" t="s">
        <v>143</v>
      </c>
      <c r="U21" s="52">
        <v>2</v>
      </c>
      <c r="V21" s="8" t="s">
        <v>34</v>
      </c>
      <c r="W21" s="8" t="s">
        <v>26</v>
      </c>
      <c r="X21" s="9" t="s">
        <v>105</v>
      </c>
      <c r="Y21" s="6" t="s">
        <v>36</v>
      </c>
      <c r="Z21" s="6"/>
    </row>
    <row r="22" spans="1:26" s="10" customFormat="1" ht="24.95" customHeight="1" x14ac:dyDescent="0.2">
      <c r="A22" s="163" t="s">
        <v>144</v>
      </c>
      <c r="B22" s="4" t="s">
        <v>82</v>
      </c>
      <c r="C22" s="4" t="s">
        <v>100</v>
      </c>
      <c r="D22" s="4">
        <v>138</v>
      </c>
      <c r="E22" s="4" t="s">
        <v>83</v>
      </c>
      <c r="F22" s="4" t="s">
        <v>84</v>
      </c>
      <c r="G22" s="5"/>
      <c r="H22" s="5"/>
      <c r="I22" s="4" t="s">
        <v>26</v>
      </c>
      <c r="J22" s="4" t="s">
        <v>26</v>
      </c>
      <c r="K22" s="6" t="s">
        <v>28</v>
      </c>
      <c r="L22" s="49" t="s">
        <v>145</v>
      </c>
      <c r="M22" s="7" t="s">
        <v>146</v>
      </c>
      <c r="N22" s="4" t="s">
        <v>26</v>
      </c>
      <c r="O22" s="4" t="s">
        <v>30</v>
      </c>
      <c r="P22" s="4" t="s">
        <v>38</v>
      </c>
      <c r="Q22" s="4" t="s">
        <v>39</v>
      </c>
      <c r="R22" s="4" t="s">
        <v>147</v>
      </c>
      <c r="S22" s="11" t="s">
        <v>26</v>
      </c>
      <c r="T22" s="4" t="s">
        <v>148</v>
      </c>
      <c r="U22" s="52">
        <v>1.2</v>
      </c>
      <c r="V22" s="8" t="s">
        <v>63</v>
      </c>
      <c r="W22" s="4" t="s">
        <v>26</v>
      </c>
      <c r="X22" s="9" t="s">
        <v>149</v>
      </c>
      <c r="Y22" s="6" t="s">
        <v>36</v>
      </c>
      <c r="Z22" s="6"/>
    </row>
    <row r="23" spans="1:26" s="10" customFormat="1" ht="24.95" customHeight="1" x14ac:dyDescent="0.2">
      <c r="A23" s="162" t="s">
        <v>150</v>
      </c>
      <c r="B23" s="4" t="s">
        <v>82</v>
      </c>
      <c r="C23" s="4" t="s">
        <v>100</v>
      </c>
      <c r="D23" s="4">
        <v>138</v>
      </c>
      <c r="E23" s="4" t="s">
        <v>83</v>
      </c>
      <c r="F23" s="4" t="s">
        <v>84</v>
      </c>
      <c r="G23" s="5"/>
      <c r="H23" s="5"/>
      <c r="I23" s="4" t="s">
        <v>26</v>
      </c>
      <c r="J23" s="4" t="s">
        <v>26</v>
      </c>
      <c r="K23" s="6" t="s">
        <v>28</v>
      </c>
      <c r="L23" s="49" t="s">
        <v>145</v>
      </c>
      <c r="M23" s="7" t="s">
        <v>146</v>
      </c>
      <c r="N23" s="4" t="s">
        <v>26</v>
      </c>
      <c r="O23" s="4" t="s">
        <v>30</v>
      </c>
      <c r="P23" s="4" t="s">
        <v>38</v>
      </c>
      <c r="Q23" s="4" t="s">
        <v>39</v>
      </c>
      <c r="R23" s="4" t="s">
        <v>151</v>
      </c>
      <c r="S23" s="11" t="s">
        <v>26</v>
      </c>
      <c r="T23" s="4" t="s">
        <v>148</v>
      </c>
      <c r="U23" s="52">
        <v>1.2</v>
      </c>
      <c r="V23" s="8" t="s">
        <v>63</v>
      </c>
      <c r="W23" s="4" t="s">
        <v>26</v>
      </c>
      <c r="X23" s="9" t="s">
        <v>149</v>
      </c>
      <c r="Y23" s="6" t="s">
        <v>36</v>
      </c>
      <c r="Z23" s="6"/>
    </row>
    <row r="24" spans="1:26" s="10" customFormat="1" ht="24.95" customHeight="1" x14ac:dyDescent="0.2">
      <c r="A24" s="162" t="s">
        <v>152</v>
      </c>
      <c r="B24" s="4" t="s">
        <v>82</v>
      </c>
      <c r="C24" s="4" t="s">
        <v>100</v>
      </c>
      <c r="D24" s="11">
        <v>138</v>
      </c>
      <c r="E24" s="4" t="s">
        <v>83</v>
      </c>
      <c r="F24" s="4" t="s">
        <v>84</v>
      </c>
      <c r="G24" s="5"/>
      <c r="H24" s="5"/>
      <c r="I24" s="4" t="s">
        <v>26</v>
      </c>
      <c r="J24" s="4" t="s">
        <v>26</v>
      </c>
      <c r="K24" s="6" t="s">
        <v>28</v>
      </c>
      <c r="L24" s="49" t="s">
        <v>153</v>
      </c>
      <c r="M24" s="7" t="s">
        <v>154</v>
      </c>
      <c r="N24" s="4" t="s">
        <v>26</v>
      </c>
      <c r="O24" s="4" t="s">
        <v>30</v>
      </c>
      <c r="P24" s="4" t="s">
        <v>38</v>
      </c>
      <c r="Q24" s="4" t="s">
        <v>39</v>
      </c>
      <c r="R24" s="4" t="s">
        <v>151</v>
      </c>
      <c r="S24" s="11" t="s">
        <v>26</v>
      </c>
      <c r="T24" s="4" t="s">
        <v>148</v>
      </c>
      <c r="U24" s="52">
        <v>1.2</v>
      </c>
      <c r="V24" s="8" t="s">
        <v>63</v>
      </c>
      <c r="W24" s="4" t="s">
        <v>26</v>
      </c>
      <c r="X24" s="9" t="s">
        <v>105</v>
      </c>
      <c r="Y24" s="6" t="s">
        <v>36</v>
      </c>
      <c r="Z24" s="6"/>
    </row>
    <row r="25" spans="1:26" s="10" customFormat="1" ht="24.95" customHeight="1" x14ac:dyDescent="0.2">
      <c r="A25" s="162" t="s">
        <v>155</v>
      </c>
      <c r="B25" s="4" t="s">
        <v>82</v>
      </c>
      <c r="C25" s="4" t="s">
        <v>100</v>
      </c>
      <c r="D25" s="4">
        <v>138</v>
      </c>
      <c r="E25" s="4" t="s">
        <v>156</v>
      </c>
      <c r="F25" s="4" t="s">
        <v>157</v>
      </c>
      <c r="G25" s="5"/>
      <c r="H25" s="5"/>
      <c r="I25" s="11" t="s">
        <v>26</v>
      </c>
      <c r="J25" s="11" t="s">
        <v>26</v>
      </c>
      <c r="K25" s="6" t="s">
        <v>46</v>
      </c>
      <c r="L25" s="49" t="s">
        <v>158</v>
      </c>
      <c r="M25" s="7" t="s">
        <v>154</v>
      </c>
      <c r="N25" s="4" t="s">
        <v>159</v>
      </c>
      <c r="O25" s="49" t="s">
        <v>50</v>
      </c>
      <c r="P25" s="4" t="s">
        <v>38</v>
      </c>
      <c r="Q25" s="4" t="s">
        <v>39</v>
      </c>
      <c r="R25" s="4" t="s">
        <v>129</v>
      </c>
      <c r="S25" s="8" t="s">
        <v>26</v>
      </c>
      <c r="T25" s="4" t="s">
        <v>148</v>
      </c>
      <c r="U25" s="52">
        <v>1.2</v>
      </c>
      <c r="V25" s="8" t="s">
        <v>63</v>
      </c>
      <c r="W25" s="4" t="s">
        <v>26</v>
      </c>
      <c r="X25" s="9" t="s">
        <v>105</v>
      </c>
      <c r="Y25" s="6" t="s">
        <v>36</v>
      </c>
      <c r="Z25" s="6"/>
    </row>
    <row r="26" spans="1:26" s="10" customFormat="1" ht="24.95" customHeight="1" x14ac:dyDescent="0.2">
      <c r="A26" s="164" t="s">
        <v>160</v>
      </c>
      <c r="B26" s="4" t="s">
        <v>82</v>
      </c>
      <c r="C26" s="4" t="s">
        <v>100</v>
      </c>
      <c r="D26" s="4">
        <v>141</v>
      </c>
      <c r="E26" s="4" t="s">
        <v>121</v>
      </c>
      <c r="F26" s="4" t="s">
        <v>122</v>
      </c>
      <c r="G26" s="5"/>
      <c r="H26" s="5"/>
      <c r="I26" s="4" t="s">
        <v>26</v>
      </c>
      <c r="J26" s="4" t="s">
        <v>26</v>
      </c>
      <c r="K26" s="6" t="s">
        <v>28</v>
      </c>
      <c r="L26" s="49" t="s">
        <v>110</v>
      </c>
      <c r="M26" s="7" t="s">
        <v>111</v>
      </c>
      <c r="N26" s="11" t="s">
        <v>26</v>
      </c>
      <c r="O26" s="4" t="s">
        <v>30</v>
      </c>
      <c r="P26" s="4" t="s">
        <v>38</v>
      </c>
      <c r="Q26" s="4" t="s">
        <v>39</v>
      </c>
      <c r="R26" s="4" t="s">
        <v>142</v>
      </c>
      <c r="S26" s="11" t="s">
        <v>26</v>
      </c>
      <c r="T26" s="11" t="s">
        <v>124</v>
      </c>
      <c r="U26" s="52">
        <v>2</v>
      </c>
      <c r="V26" s="4" t="s">
        <v>34</v>
      </c>
      <c r="W26" s="8" t="s">
        <v>26</v>
      </c>
      <c r="X26" s="9" t="s">
        <v>161</v>
      </c>
      <c r="Y26" s="4" t="s">
        <v>36</v>
      </c>
      <c r="Z26" s="4"/>
    </row>
    <row r="27" spans="1:26" s="10" customFormat="1" ht="24.95" customHeight="1" x14ac:dyDescent="0.2">
      <c r="A27" s="165" t="s">
        <v>162</v>
      </c>
      <c r="B27" s="4" t="s">
        <v>82</v>
      </c>
      <c r="C27" s="4" t="s">
        <v>100</v>
      </c>
      <c r="D27" s="4">
        <v>135</v>
      </c>
      <c r="E27" s="4" t="s">
        <v>163</v>
      </c>
      <c r="F27" s="4" t="s">
        <v>164</v>
      </c>
      <c r="G27" s="5"/>
      <c r="H27" s="5"/>
      <c r="I27" s="4" t="s">
        <v>26</v>
      </c>
      <c r="J27" s="4" t="s">
        <v>26</v>
      </c>
      <c r="K27" s="6" t="s">
        <v>28</v>
      </c>
      <c r="L27" s="49" t="s">
        <v>165</v>
      </c>
      <c r="M27" s="7" t="s">
        <v>154</v>
      </c>
      <c r="N27" s="11" t="s">
        <v>26</v>
      </c>
      <c r="O27" s="4" t="s">
        <v>30</v>
      </c>
      <c r="P27" s="4" t="s">
        <v>38</v>
      </c>
      <c r="Q27" s="4" t="s">
        <v>39</v>
      </c>
      <c r="R27" s="4" t="s">
        <v>97</v>
      </c>
      <c r="S27" s="11" t="s">
        <v>26</v>
      </c>
      <c r="T27" s="11" t="s">
        <v>166</v>
      </c>
      <c r="U27" s="52">
        <v>1</v>
      </c>
      <c r="V27" s="4" t="s">
        <v>63</v>
      </c>
      <c r="W27" s="8" t="s">
        <v>26</v>
      </c>
      <c r="X27" s="9" t="s">
        <v>161</v>
      </c>
      <c r="Y27" s="4" t="s">
        <v>36</v>
      </c>
      <c r="Z27" s="4"/>
    </row>
    <row r="28" spans="1:26" s="10" customFormat="1" ht="24.95" customHeight="1" x14ac:dyDescent="0.2">
      <c r="A28" s="163" t="s">
        <v>167</v>
      </c>
      <c r="B28" s="4" t="s">
        <v>82</v>
      </c>
      <c r="C28" s="4" t="s">
        <v>100</v>
      </c>
      <c r="D28" s="11">
        <v>135</v>
      </c>
      <c r="E28" s="4" t="s">
        <v>168</v>
      </c>
      <c r="F28" s="4" t="s">
        <v>169</v>
      </c>
      <c r="G28" s="5"/>
      <c r="H28" s="5"/>
      <c r="I28" s="4" t="s">
        <v>26</v>
      </c>
      <c r="J28" s="4" t="s">
        <v>26</v>
      </c>
      <c r="K28" s="6" t="s">
        <v>28</v>
      </c>
      <c r="L28" s="49" t="s">
        <v>165</v>
      </c>
      <c r="M28" s="7" t="s">
        <v>154</v>
      </c>
      <c r="N28" s="11" t="s">
        <v>26</v>
      </c>
      <c r="O28" s="4" t="s">
        <v>30</v>
      </c>
      <c r="P28" s="4" t="s">
        <v>38</v>
      </c>
      <c r="Q28" s="4" t="s">
        <v>39</v>
      </c>
      <c r="R28" s="4" t="s">
        <v>151</v>
      </c>
      <c r="S28" s="11" t="s">
        <v>26</v>
      </c>
      <c r="T28" s="11" t="s">
        <v>166</v>
      </c>
      <c r="U28" s="52">
        <v>1</v>
      </c>
      <c r="V28" s="4" t="s">
        <v>63</v>
      </c>
      <c r="W28" s="8" t="s">
        <v>26</v>
      </c>
      <c r="X28" s="9" t="s">
        <v>170</v>
      </c>
      <c r="Y28" s="4" t="s">
        <v>36</v>
      </c>
      <c r="Z28" s="6"/>
    </row>
    <row r="29" spans="1:26" s="10" customFormat="1" ht="24.95" customHeight="1" x14ac:dyDescent="0.2">
      <c r="A29" s="166" t="s">
        <v>171</v>
      </c>
      <c r="B29" s="4" t="s">
        <v>82</v>
      </c>
      <c r="C29" s="4" t="s">
        <v>100</v>
      </c>
      <c r="D29" s="11">
        <v>135</v>
      </c>
      <c r="E29" s="4" t="s">
        <v>172</v>
      </c>
      <c r="F29" s="4" t="s">
        <v>164</v>
      </c>
      <c r="G29" s="5"/>
      <c r="H29" s="5"/>
      <c r="I29" s="4" t="s">
        <v>26</v>
      </c>
      <c r="J29" s="4" t="s">
        <v>26</v>
      </c>
      <c r="K29" s="6" t="s">
        <v>28</v>
      </c>
      <c r="L29" s="49" t="s">
        <v>145</v>
      </c>
      <c r="M29" s="7" t="s">
        <v>146</v>
      </c>
      <c r="N29" s="4" t="s">
        <v>159</v>
      </c>
      <c r="O29" s="49" t="s">
        <v>50</v>
      </c>
      <c r="P29" s="4" t="s">
        <v>38</v>
      </c>
      <c r="Q29" s="4" t="s">
        <v>39</v>
      </c>
      <c r="R29" s="4" t="s">
        <v>129</v>
      </c>
      <c r="S29" s="11" t="s">
        <v>26</v>
      </c>
      <c r="T29" s="11" t="s">
        <v>166</v>
      </c>
      <c r="U29" s="52">
        <v>1</v>
      </c>
      <c r="V29" s="4" t="s">
        <v>63</v>
      </c>
      <c r="W29" s="8" t="s">
        <v>26</v>
      </c>
      <c r="X29" s="9" t="s">
        <v>161</v>
      </c>
      <c r="Y29" s="4" t="s">
        <v>36</v>
      </c>
      <c r="Z29" s="6"/>
    </row>
    <row r="30" spans="1:26" s="10" customFormat="1" ht="24.95" customHeight="1" x14ac:dyDescent="0.2">
      <c r="A30" s="162" t="s">
        <v>173</v>
      </c>
      <c r="B30" s="4" t="s">
        <v>82</v>
      </c>
      <c r="C30" s="4" t="s">
        <v>133</v>
      </c>
      <c r="D30" s="11">
        <v>141</v>
      </c>
      <c r="E30" s="4" t="s">
        <v>174</v>
      </c>
      <c r="F30" s="4" t="s">
        <v>175</v>
      </c>
      <c r="G30" s="5"/>
      <c r="H30" s="5"/>
      <c r="I30" s="4" t="s">
        <v>26</v>
      </c>
      <c r="J30" s="4" t="s">
        <v>26</v>
      </c>
      <c r="K30" s="6" t="s">
        <v>46</v>
      </c>
      <c r="L30" s="49" t="s">
        <v>176</v>
      </c>
      <c r="M30" s="50" t="s">
        <v>177</v>
      </c>
      <c r="N30" s="4" t="s">
        <v>178</v>
      </c>
      <c r="O30" s="49" t="s">
        <v>50</v>
      </c>
      <c r="P30" s="4" t="s">
        <v>31</v>
      </c>
      <c r="Q30" s="4" t="s">
        <v>39</v>
      </c>
      <c r="R30" s="4" t="s">
        <v>179</v>
      </c>
      <c r="S30" s="11" t="s">
        <v>26</v>
      </c>
      <c r="T30" s="4" t="s">
        <v>113</v>
      </c>
      <c r="U30" s="51">
        <v>2</v>
      </c>
      <c r="V30" s="4" t="s">
        <v>34</v>
      </c>
      <c r="W30" s="4" t="s">
        <v>26</v>
      </c>
      <c r="X30" s="12" t="s">
        <v>105</v>
      </c>
      <c r="Y30" s="6" t="s">
        <v>36</v>
      </c>
      <c r="Z30" s="6"/>
    </row>
    <row r="31" spans="1:26" s="10" customFormat="1" ht="24.95" customHeight="1" x14ac:dyDescent="0.2">
      <c r="A31" s="163" t="s">
        <v>180</v>
      </c>
      <c r="B31" s="4" t="s">
        <v>82</v>
      </c>
      <c r="C31" s="4" t="s">
        <v>55</v>
      </c>
      <c r="D31" s="11">
        <v>135</v>
      </c>
      <c r="E31" s="4" t="s">
        <v>91</v>
      </c>
      <c r="F31" s="4" t="s">
        <v>92</v>
      </c>
      <c r="G31" s="5"/>
      <c r="H31" s="5"/>
      <c r="I31" s="4" t="s">
        <v>26</v>
      </c>
      <c r="J31" s="4" t="s">
        <v>26</v>
      </c>
      <c r="K31" s="6" t="s">
        <v>28</v>
      </c>
      <c r="L31" s="49" t="s">
        <v>93</v>
      </c>
      <c r="M31" s="7" t="s">
        <v>94</v>
      </c>
      <c r="N31" s="4" t="s">
        <v>26</v>
      </c>
      <c r="O31" s="4" t="s">
        <v>30</v>
      </c>
      <c r="P31" s="4" t="s">
        <v>31</v>
      </c>
      <c r="Q31" s="4" t="s">
        <v>32</v>
      </c>
      <c r="R31" s="4" t="s">
        <v>123</v>
      </c>
      <c r="S31" s="11" t="s">
        <v>26</v>
      </c>
      <c r="T31" s="8" t="s">
        <v>88</v>
      </c>
      <c r="U31" s="52">
        <v>1</v>
      </c>
      <c r="V31" s="8" t="s">
        <v>63</v>
      </c>
      <c r="W31" s="4" t="s">
        <v>26</v>
      </c>
      <c r="X31" s="9" t="s">
        <v>98</v>
      </c>
      <c r="Y31" s="6" t="s">
        <v>36</v>
      </c>
      <c r="Z31" s="6"/>
    </row>
    <row r="32" spans="1:26" s="10" customFormat="1" ht="24.95" customHeight="1" x14ac:dyDescent="0.2">
      <c r="A32" s="162" t="s">
        <v>181</v>
      </c>
      <c r="B32" s="4" t="s">
        <v>82</v>
      </c>
      <c r="C32" s="4" t="s">
        <v>133</v>
      </c>
      <c r="D32" s="4">
        <v>141</v>
      </c>
      <c r="E32" s="4" t="s">
        <v>182</v>
      </c>
      <c r="F32" s="4" t="s">
        <v>57</v>
      </c>
      <c r="G32" s="5"/>
      <c r="H32" s="5"/>
      <c r="I32" s="4" t="s">
        <v>26</v>
      </c>
      <c r="J32" s="4" t="s">
        <v>26</v>
      </c>
      <c r="K32" s="6" t="s">
        <v>135</v>
      </c>
      <c r="L32" s="49" t="s">
        <v>183</v>
      </c>
      <c r="M32" s="7" t="s">
        <v>184</v>
      </c>
      <c r="N32" s="49" t="s">
        <v>183</v>
      </c>
      <c r="O32" s="49" t="s">
        <v>185</v>
      </c>
      <c r="P32" s="4" t="s">
        <v>31</v>
      </c>
      <c r="Q32" s="4" t="s">
        <v>32</v>
      </c>
      <c r="R32" s="4" t="s">
        <v>179</v>
      </c>
      <c r="S32" s="8" t="s">
        <v>26</v>
      </c>
      <c r="T32" s="4" t="s">
        <v>113</v>
      </c>
      <c r="U32" s="52">
        <v>2</v>
      </c>
      <c r="V32" s="4" t="s">
        <v>34</v>
      </c>
      <c r="W32" s="8" t="s">
        <v>26</v>
      </c>
      <c r="X32" s="12" t="s">
        <v>186</v>
      </c>
      <c r="Y32" s="6" t="s">
        <v>36</v>
      </c>
      <c r="Z32" s="6"/>
    </row>
    <row r="33" spans="1:26" s="10" customFormat="1" ht="24.95" customHeight="1" x14ac:dyDescent="0.2">
      <c r="A33" s="162" t="s">
        <v>187</v>
      </c>
      <c r="B33" s="4" t="s">
        <v>82</v>
      </c>
      <c r="C33" s="4" t="s">
        <v>133</v>
      </c>
      <c r="D33" s="4">
        <v>111</v>
      </c>
      <c r="E33" s="4" t="s">
        <v>188</v>
      </c>
      <c r="F33" s="4" t="s">
        <v>189</v>
      </c>
      <c r="G33" s="5"/>
      <c r="H33" s="5"/>
      <c r="I33" s="4" t="s">
        <v>26</v>
      </c>
      <c r="J33" s="4" t="s">
        <v>26</v>
      </c>
      <c r="K33" s="6" t="s">
        <v>46</v>
      </c>
      <c r="L33" s="49" t="s">
        <v>183</v>
      </c>
      <c r="M33" s="7" t="s">
        <v>184</v>
      </c>
      <c r="N33" s="49" t="s">
        <v>183</v>
      </c>
      <c r="O33" s="49" t="s">
        <v>185</v>
      </c>
      <c r="P33" s="4" t="s">
        <v>31</v>
      </c>
      <c r="Q33" s="4" t="s">
        <v>32</v>
      </c>
      <c r="R33" s="4" t="s">
        <v>179</v>
      </c>
      <c r="S33" s="8" t="s">
        <v>26</v>
      </c>
      <c r="T33" s="4" t="s">
        <v>190</v>
      </c>
      <c r="U33" s="52">
        <v>2.5</v>
      </c>
      <c r="V33" s="4" t="s">
        <v>26</v>
      </c>
      <c r="W33" s="8" t="s">
        <v>26</v>
      </c>
      <c r="X33" s="12" t="s">
        <v>105</v>
      </c>
      <c r="Y33" s="6" t="s">
        <v>36</v>
      </c>
      <c r="Z33" s="6"/>
    </row>
    <row r="34" spans="1:26" s="10" customFormat="1" ht="24.95" customHeight="1" x14ac:dyDescent="0.2">
      <c r="A34" s="165" t="s">
        <v>191</v>
      </c>
      <c r="B34" s="4" t="s">
        <v>82</v>
      </c>
      <c r="C34" s="4" t="s">
        <v>133</v>
      </c>
      <c r="D34" s="4">
        <v>141</v>
      </c>
      <c r="E34" s="4" t="s">
        <v>192</v>
      </c>
      <c r="F34" s="4" t="s">
        <v>122</v>
      </c>
      <c r="G34" s="5"/>
      <c r="H34" s="5"/>
      <c r="I34" s="4" t="s">
        <v>26</v>
      </c>
      <c r="J34" s="4" t="s">
        <v>26</v>
      </c>
      <c r="K34" s="6" t="s">
        <v>135</v>
      </c>
      <c r="L34" s="49" t="s">
        <v>193</v>
      </c>
      <c r="M34" s="7" t="s">
        <v>26</v>
      </c>
      <c r="N34" s="49" t="s">
        <v>194</v>
      </c>
      <c r="O34" s="49" t="s">
        <v>195</v>
      </c>
      <c r="P34" s="4" t="s">
        <v>38</v>
      </c>
      <c r="Q34" s="4" t="s">
        <v>39</v>
      </c>
      <c r="R34" s="4" t="s">
        <v>151</v>
      </c>
      <c r="S34" s="8" t="s">
        <v>26</v>
      </c>
      <c r="T34" s="4" t="s">
        <v>196</v>
      </c>
      <c r="U34" s="52">
        <v>2.4</v>
      </c>
      <c r="V34" s="4" t="s">
        <v>34</v>
      </c>
      <c r="W34" s="8" t="s">
        <v>26</v>
      </c>
      <c r="X34" s="12" t="s">
        <v>186</v>
      </c>
      <c r="Y34" s="6" t="s">
        <v>36</v>
      </c>
      <c r="Z34" s="6"/>
    </row>
    <row r="35" spans="1:26" s="10" customFormat="1" ht="24.95" customHeight="1" x14ac:dyDescent="0.2">
      <c r="A35" s="162" t="s">
        <v>197</v>
      </c>
      <c r="B35" s="4" t="s">
        <v>82</v>
      </c>
      <c r="C35" s="4" t="s">
        <v>133</v>
      </c>
      <c r="D35" s="4">
        <v>135</v>
      </c>
      <c r="E35" s="4" t="s">
        <v>198</v>
      </c>
      <c r="F35" s="4" t="s">
        <v>199</v>
      </c>
      <c r="G35" s="5"/>
      <c r="H35" s="5"/>
      <c r="I35" s="11" t="s">
        <v>26</v>
      </c>
      <c r="J35" s="11" t="s">
        <v>26</v>
      </c>
      <c r="K35" s="6" t="s">
        <v>28</v>
      </c>
      <c r="L35" s="49" t="s">
        <v>200</v>
      </c>
      <c r="M35" s="7" t="s">
        <v>201</v>
      </c>
      <c r="N35" s="4" t="s">
        <v>26</v>
      </c>
      <c r="O35" s="4" t="s">
        <v>30</v>
      </c>
      <c r="P35" s="4" t="s">
        <v>202</v>
      </c>
      <c r="Q35" s="4" t="s">
        <v>32</v>
      </c>
      <c r="R35" s="4" t="s">
        <v>203</v>
      </c>
      <c r="S35" s="8" t="s">
        <v>26</v>
      </c>
      <c r="T35" s="8" t="s">
        <v>88</v>
      </c>
      <c r="U35" s="52">
        <v>1</v>
      </c>
      <c r="V35" s="4" t="s">
        <v>63</v>
      </c>
      <c r="W35" s="8" t="s">
        <v>26</v>
      </c>
      <c r="X35" s="9" t="s">
        <v>105</v>
      </c>
      <c r="Y35" s="6" t="s">
        <v>36</v>
      </c>
      <c r="Z35" s="6"/>
    </row>
    <row r="36" spans="1:26" s="10" customFormat="1" ht="24.95" customHeight="1" x14ac:dyDescent="0.2">
      <c r="A36" s="162" t="s">
        <v>204</v>
      </c>
      <c r="B36" s="4" t="s">
        <v>82</v>
      </c>
      <c r="C36" s="4" t="s">
        <v>100</v>
      </c>
      <c r="D36" s="4">
        <v>135</v>
      </c>
      <c r="E36" s="4" t="s">
        <v>205</v>
      </c>
      <c r="F36" s="4" t="s">
        <v>57</v>
      </c>
      <c r="G36" s="5"/>
      <c r="H36" s="5"/>
      <c r="I36" s="11" t="s">
        <v>26</v>
      </c>
      <c r="J36" s="11" t="s">
        <v>26</v>
      </c>
      <c r="K36" s="6" t="s">
        <v>28</v>
      </c>
      <c r="L36" s="49" t="s">
        <v>206</v>
      </c>
      <c r="M36" s="7" t="s">
        <v>207</v>
      </c>
      <c r="N36" s="4" t="s">
        <v>26</v>
      </c>
      <c r="O36" s="4" t="s">
        <v>30</v>
      </c>
      <c r="P36" s="4" t="s">
        <v>31</v>
      </c>
      <c r="Q36" s="4" t="s">
        <v>32</v>
      </c>
      <c r="R36" s="4" t="s">
        <v>104</v>
      </c>
      <c r="S36" s="8" t="s">
        <v>26</v>
      </c>
      <c r="T36" s="4" t="s">
        <v>62</v>
      </c>
      <c r="U36" s="52">
        <v>1</v>
      </c>
      <c r="V36" s="4" t="s">
        <v>63</v>
      </c>
      <c r="W36" s="8" t="s">
        <v>26</v>
      </c>
      <c r="X36" s="9" t="s">
        <v>105</v>
      </c>
      <c r="Y36" s="6" t="s">
        <v>36</v>
      </c>
      <c r="Z36" s="6"/>
    </row>
    <row r="37" spans="1:26" s="10" customFormat="1" ht="24.95" customHeight="1" x14ac:dyDescent="0.2">
      <c r="A37" s="162" t="s">
        <v>208</v>
      </c>
      <c r="B37" s="4" t="s">
        <v>82</v>
      </c>
      <c r="C37" s="4" t="s">
        <v>133</v>
      </c>
      <c r="D37" s="4">
        <v>135</v>
      </c>
      <c r="E37" s="4" t="s">
        <v>209</v>
      </c>
      <c r="F37" s="4" t="s">
        <v>210</v>
      </c>
      <c r="G37" s="5"/>
      <c r="H37" s="5"/>
      <c r="I37" s="11" t="s">
        <v>26</v>
      </c>
      <c r="J37" s="11" t="s">
        <v>26</v>
      </c>
      <c r="K37" s="6" t="s">
        <v>135</v>
      </c>
      <c r="L37" s="49" t="s">
        <v>211</v>
      </c>
      <c r="M37" s="7" t="s">
        <v>212</v>
      </c>
      <c r="N37" s="4" t="s">
        <v>213</v>
      </c>
      <c r="O37" s="4" t="s">
        <v>214</v>
      </c>
      <c r="P37" s="4" t="s">
        <v>31</v>
      </c>
      <c r="Q37" s="4" t="s">
        <v>32</v>
      </c>
      <c r="R37" s="4" t="s">
        <v>215</v>
      </c>
      <c r="S37" s="8" t="s">
        <v>26</v>
      </c>
      <c r="T37" s="4" t="s">
        <v>62</v>
      </c>
      <c r="U37" s="52">
        <v>1</v>
      </c>
      <c r="V37" s="4" t="s">
        <v>63</v>
      </c>
      <c r="W37" s="8" t="s">
        <v>26</v>
      </c>
      <c r="X37" s="9" t="s">
        <v>105</v>
      </c>
      <c r="Y37" s="6" t="s">
        <v>36</v>
      </c>
      <c r="Z37" s="6"/>
    </row>
    <row r="38" spans="1:26" s="10" customFormat="1" ht="24.95" customHeight="1" x14ac:dyDescent="0.2">
      <c r="A38" s="162" t="s">
        <v>216</v>
      </c>
      <c r="B38" s="4" t="s">
        <v>82</v>
      </c>
      <c r="C38" s="4" t="s">
        <v>100</v>
      </c>
      <c r="D38" s="4">
        <v>135</v>
      </c>
      <c r="E38" s="4" t="s">
        <v>217</v>
      </c>
      <c r="F38" s="4" t="s">
        <v>218</v>
      </c>
      <c r="G38" s="5"/>
      <c r="H38" s="5"/>
      <c r="I38" s="11" t="s">
        <v>26</v>
      </c>
      <c r="J38" s="11" t="s">
        <v>26</v>
      </c>
      <c r="K38" s="6" t="s">
        <v>28</v>
      </c>
      <c r="L38" s="49" t="s">
        <v>219</v>
      </c>
      <c r="M38" s="7" t="s">
        <v>220</v>
      </c>
      <c r="N38" s="4" t="s">
        <v>26</v>
      </c>
      <c r="O38" s="4" t="s">
        <v>30</v>
      </c>
      <c r="P38" s="4" t="s">
        <v>38</v>
      </c>
      <c r="Q38" s="4" t="s">
        <v>39</v>
      </c>
      <c r="R38" s="4" t="s">
        <v>151</v>
      </c>
      <c r="S38" s="8" t="s">
        <v>26</v>
      </c>
      <c r="T38" s="4" t="s">
        <v>166</v>
      </c>
      <c r="U38" s="52">
        <v>1</v>
      </c>
      <c r="V38" s="4" t="s">
        <v>63</v>
      </c>
      <c r="W38" s="8" t="s">
        <v>26</v>
      </c>
      <c r="X38" s="9" t="s">
        <v>221</v>
      </c>
      <c r="Y38" s="6" t="s">
        <v>36</v>
      </c>
      <c r="Z38" s="6"/>
    </row>
    <row r="39" spans="1:26" s="10" customFormat="1" ht="24.95" customHeight="1" x14ac:dyDescent="0.2">
      <c r="A39" s="164" t="s">
        <v>222</v>
      </c>
      <c r="B39" s="4" t="s">
        <v>82</v>
      </c>
      <c r="C39" s="4" t="s">
        <v>100</v>
      </c>
      <c r="D39" s="4">
        <v>135</v>
      </c>
      <c r="E39" s="4" t="s">
        <v>223</v>
      </c>
      <c r="F39" s="4" t="s">
        <v>77</v>
      </c>
      <c r="G39" s="5"/>
      <c r="H39" s="5"/>
      <c r="I39" s="4" t="s">
        <v>26</v>
      </c>
      <c r="J39" s="4" t="s">
        <v>26</v>
      </c>
      <c r="K39" s="6" t="s">
        <v>28</v>
      </c>
      <c r="L39" s="49" t="s">
        <v>219</v>
      </c>
      <c r="M39" s="7" t="s">
        <v>220</v>
      </c>
      <c r="N39" s="4" t="s">
        <v>26</v>
      </c>
      <c r="O39" s="4" t="s">
        <v>30</v>
      </c>
      <c r="P39" s="4" t="s">
        <v>38</v>
      </c>
      <c r="Q39" s="4" t="s">
        <v>39</v>
      </c>
      <c r="R39" s="4" t="s">
        <v>151</v>
      </c>
      <c r="S39" s="4" t="s">
        <v>26</v>
      </c>
      <c r="T39" s="8" t="s">
        <v>88</v>
      </c>
      <c r="U39" s="52">
        <v>1</v>
      </c>
      <c r="V39" s="4" t="s">
        <v>63</v>
      </c>
      <c r="W39" s="8" t="s">
        <v>26</v>
      </c>
      <c r="X39" s="9" t="s">
        <v>221</v>
      </c>
      <c r="Y39" s="6" t="s">
        <v>36</v>
      </c>
      <c r="Z39" s="4"/>
    </row>
    <row r="40" spans="1:26" s="10" customFormat="1" ht="24.95" customHeight="1" x14ac:dyDescent="0.2">
      <c r="A40" s="162" t="s">
        <v>224</v>
      </c>
      <c r="B40" s="4" t="s">
        <v>82</v>
      </c>
      <c r="C40" s="4" t="s">
        <v>100</v>
      </c>
      <c r="D40" s="4">
        <v>141</v>
      </c>
      <c r="E40" s="4" t="s">
        <v>121</v>
      </c>
      <c r="F40" s="4" t="s">
        <v>122</v>
      </c>
      <c r="G40" s="5"/>
      <c r="H40" s="5"/>
      <c r="I40" s="4" t="s">
        <v>26</v>
      </c>
      <c r="J40" s="4" t="s">
        <v>26</v>
      </c>
      <c r="K40" s="6" t="s">
        <v>28</v>
      </c>
      <c r="L40" s="49" t="s">
        <v>225</v>
      </c>
      <c r="M40" s="7" t="s">
        <v>226</v>
      </c>
      <c r="N40" s="4" t="s">
        <v>26</v>
      </c>
      <c r="O40" s="4" t="s">
        <v>30</v>
      </c>
      <c r="P40" s="4" t="s">
        <v>38</v>
      </c>
      <c r="Q40" s="4" t="s">
        <v>39</v>
      </c>
      <c r="R40" s="4" t="s">
        <v>142</v>
      </c>
      <c r="S40" s="4" t="s">
        <v>26</v>
      </c>
      <c r="T40" s="11" t="s">
        <v>124</v>
      </c>
      <c r="U40" s="51">
        <v>1</v>
      </c>
      <c r="V40" s="4" t="s">
        <v>34</v>
      </c>
      <c r="W40" s="4" t="s">
        <v>26</v>
      </c>
      <c r="X40" s="9" t="s">
        <v>227</v>
      </c>
      <c r="Y40" s="4" t="s">
        <v>36</v>
      </c>
      <c r="Z40" s="4"/>
    </row>
    <row r="41" spans="1:26" s="10" customFormat="1" ht="24.95" customHeight="1" x14ac:dyDescent="0.2">
      <c r="A41" s="164" t="s">
        <v>228</v>
      </c>
      <c r="B41" s="4" t="s">
        <v>82</v>
      </c>
      <c r="C41" s="4" t="s">
        <v>100</v>
      </c>
      <c r="D41" s="8">
        <v>141</v>
      </c>
      <c r="E41" s="4" t="s">
        <v>217</v>
      </c>
      <c r="F41" s="4" t="s">
        <v>218</v>
      </c>
      <c r="G41" s="5"/>
      <c r="H41" s="5"/>
      <c r="I41" s="4" t="s">
        <v>26</v>
      </c>
      <c r="J41" s="4" t="s">
        <v>26</v>
      </c>
      <c r="K41" s="6" t="s">
        <v>28</v>
      </c>
      <c r="L41" s="49" t="s">
        <v>225</v>
      </c>
      <c r="M41" s="7" t="s">
        <v>226</v>
      </c>
      <c r="N41" s="4" t="s">
        <v>26</v>
      </c>
      <c r="O41" s="4" t="s">
        <v>30</v>
      </c>
      <c r="P41" s="4" t="s">
        <v>38</v>
      </c>
      <c r="Q41" s="4" t="s">
        <v>39</v>
      </c>
      <c r="R41" s="4" t="s">
        <v>142</v>
      </c>
      <c r="S41" s="4" t="s">
        <v>26</v>
      </c>
      <c r="T41" s="11" t="s">
        <v>113</v>
      </c>
      <c r="U41" s="51">
        <v>2</v>
      </c>
      <c r="V41" s="4" t="s">
        <v>34</v>
      </c>
      <c r="W41" s="4" t="s">
        <v>26</v>
      </c>
      <c r="X41" s="9" t="s">
        <v>227</v>
      </c>
      <c r="Y41" s="4" t="s">
        <v>36</v>
      </c>
      <c r="Z41" s="4"/>
    </row>
    <row r="42" spans="1:26" s="10" customFormat="1" ht="24.95" customHeight="1" x14ac:dyDescent="0.2">
      <c r="A42" s="164" t="s">
        <v>229</v>
      </c>
      <c r="B42" s="4" t="s">
        <v>82</v>
      </c>
      <c r="C42" s="4" t="s">
        <v>100</v>
      </c>
      <c r="D42" s="8">
        <v>141</v>
      </c>
      <c r="E42" s="4" t="s">
        <v>217</v>
      </c>
      <c r="F42" s="4" t="s">
        <v>218</v>
      </c>
      <c r="G42" s="5"/>
      <c r="H42" s="5"/>
      <c r="I42" s="4" t="s">
        <v>26</v>
      </c>
      <c r="J42" s="4" t="s">
        <v>26</v>
      </c>
      <c r="K42" s="6" t="s">
        <v>28</v>
      </c>
      <c r="L42" s="49" t="s">
        <v>110</v>
      </c>
      <c r="M42" s="7" t="s">
        <v>111</v>
      </c>
      <c r="N42" s="4" t="s">
        <v>26</v>
      </c>
      <c r="O42" s="4" t="s">
        <v>30</v>
      </c>
      <c r="P42" s="4" t="s">
        <v>38</v>
      </c>
      <c r="Q42" s="4" t="s">
        <v>39</v>
      </c>
      <c r="R42" s="4" t="s">
        <v>142</v>
      </c>
      <c r="S42" s="4" t="s">
        <v>26</v>
      </c>
      <c r="T42" s="11" t="s">
        <v>113</v>
      </c>
      <c r="U42" s="51">
        <v>2</v>
      </c>
      <c r="V42" s="4" t="s">
        <v>34</v>
      </c>
      <c r="W42" s="4" t="s">
        <v>26</v>
      </c>
      <c r="X42" s="9" t="s">
        <v>227</v>
      </c>
      <c r="Y42" s="4" t="s">
        <v>36</v>
      </c>
      <c r="Z42" s="4"/>
    </row>
    <row r="43" spans="1:26" s="10" customFormat="1" ht="24.95" customHeight="1" x14ac:dyDescent="0.2">
      <c r="A43" s="164" t="s">
        <v>230</v>
      </c>
      <c r="B43" s="4" t="s">
        <v>82</v>
      </c>
      <c r="C43" s="4" t="s">
        <v>100</v>
      </c>
      <c r="D43" s="8">
        <v>141</v>
      </c>
      <c r="E43" s="4" t="s">
        <v>231</v>
      </c>
      <c r="F43" s="4" t="s">
        <v>232</v>
      </c>
      <c r="G43" s="5"/>
      <c r="H43" s="5"/>
      <c r="I43" s="4" t="s">
        <v>26</v>
      </c>
      <c r="J43" s="4" t="s">
        <v>26</v>
      </c>
      <c r="K43" s="6" t="s">
        <v>46</v>
      </c>
      <c r="L43" s="49" t="s">
        <v>233</v>
      </c>
      <c r="M43" s="7" t="s">
        <v>234</v>
      </c>
      <c r="N43" s="4" t="s">
        <v>235</v>
      </c>
      <c r="O43" s="49" t="s">
        <v>236</v>
      </c>
      <c r="P43" s="4" t="s">
        <v>38</v>
      </c>
      <c r="Q43" s="4" t="s">
        <v>39</v>
      </c>
      <c r="R43" s="4" t="s">
        <v>142</v>
      </c>
      <c r="S43" s="4" t="s">
        <v>26</v>
      </c>
      <c r="T43" s="11" t="s">
        <v>113</v>
      </c>
      <c r="U43" s="51">
        <v>2</v>
      </c>
      <c r="V43" s="4" t="s">
        <v>34</v>
      </c>
      <c r="W43" s="4" t="s">
        <v>26</v>
      </c>
      <c r="X43" s="9" t="s">
        <v>105</v>
      </c>
      <c r="Y43" s="4" t="s">
        <v>36</v>
      </c>
      <c r="Z43" s="4"/>
    </row>
    <row r="44" spans="1:26" s="10" customFormat="1" ht="24.95" customHeight="1" x14ac:dyDescent="0.2">
      <c r="A44" s="167" t="s">
        <v>237</v>
      </c>
      <c r="B44" s="11" t="s">
        <v>82</v>
      </c>
      <c r="C44" s="4" t="s">
        <v>133</v>
      </c>
      <c r="D44" s="8">
        <v>141</v>
      </c>
      <c r="E44" s="11" t="s">
        <v>238</v>
      </c>
      <c r="F44" s="4" t="s">
        <v>189</v>
      </c>
      <c r="G44" s="5"/>
      <c r="H44" s="5"/>
      <c r="I44" s="4" t="s">
        <v>26</v>
      </c>
      <c r="J44" s="4" t="s">
        <v>26</v>
      </c>
      <c r="K44" s="6" t="s">
        <v>46</v>
      </c>
      <c r="L44" s="49" t="s">
        <v>102</v>
      </c>
      <c r="M44" s="7" t="s">
        <v>103</v>
      </c>
      <c r="N44" s="4" t="s">
        <v>239</v>
      </c>
      <c r="O44" s="49" t="s">
        <v>240</v>
      </c>
      <c r="P44" s="4" t="s">
        <v>38</v>
      </c>
      <c r="Q44" s="4" t="s">
        <v>39</v>
      </c>
      <c r="R44" s="4" t="s">
        <v>142</v>
      </c>
      <c r="S44" s="4" t="s">
        <v>26</v>
      </c>
      <c r="T44" s="11" t="s">
        <v>196</v>
      </c>
      <c r="U44" s="51">
        <v>2</v>
      </c>
      <c r="V44" s="4" t="s">
        <v>34</v>
      </c>
      <c r="W44" s="4" t="s">
        <v>26</v>
      </c>
      <c r="X44" s="9" t="s">
        <v>105</v>
      </c>
      <c r="Y44" s="4" t="s">
        <v>36</v>
      </c>
      <c r="Z44" s="4"/>
    </row>
    <row r="45" spans="1:26" s="10" customFormat="1" ht="24.95" customHeight="1" x14ac:dyDescent="0.2">
      <c r="A45" s="167" t="s">
        <v>241</v>
      </c>
      <c r="B45" s="11" t="s">
        <v>82</v>
      </c>
      <c r="C45" s="4" t="s">
        <v>133</v>
      </c>
      <c r="D45" s="8">
        <v>141</v>
      </c>
      <c r="E45" s="11" t="s">
        <v>242</v>
      </c>
      <c r="F45" s="4" t="s">
        <v>189</v>
      </c>
      <c r="G45" s="5"/>
      <c r="H45" s="5"/>
      <c r="I45" s="4" t="s">
        <v>26</v>
      </c>
      <c r="J45" s="4" t="s">
        <v>26</v>
      </c>
      <c r="K45" s="6" t="s">
        <v>243</v>
      </c>
      <c r="L45" s="50" t="s">
        <v>244</v>
      </c>
      <c r="M45" s="7" t="s">
        <v>245</v>
      </c>
      <c r="N45" s="11" t="s">
        <v>246</v>
      </c>
      <c r="O45" s="49" t="s">
        <v>247</v>
      </c>
      <c r="P45" s="11" t="s">
        <v>243</v>
      </c>
      <c r="Q45" s="4" t="s">
        <v>32</v>
      </c>
      <c r="R45" s="4" t="s">
        <v>248</v>
      </c>
      <c r="S45" s="4" t="s">
        <v>26</v>
      </c>
      <c r="T45" s="4" t="s">
        <v>196</v>
      </c>
      <c r="U45" s="51">
        <v>2.4</v>
      </c>
      <c r="V45" s="4" t="s">
        <v>34</v>
      </c>
      <c r="W45" s="4" t="s">
        <v>26</v>
      </c>
      <c r="X45" s="9" t="s">
        <v>105</v>
      </c>
      <c r="Y45" s="4" t="s">
        <v>36</v>
      </c>
      <c r="Z45" s="4"/>
    </row>
    <row r="46" spans="1:26" s="10" customFormat="1" ht="24.95" customHeight="1" x14ac:dyDescent="0.2">
      <c r="A46" s="167" t="s">
        <v>249</v>
      </c>
      <c r="B46" s="11" t="s">
        <v>82</v>
      </c>
      <c r="C46" s="4" t="s">
        <v>100</v>
      </c>
      <c r="D46" s="8">
        <v>135</v>
      </c>
      <c r="E46" s="11" t="s">
        <v>250</v>
      </c>
      <c r="F46" s="4" t="s">
        <v>251</v>
      </c>
      <c r="G46" s="5"/>
      <c r="H46" s="5"/>
      <c r="I46" s="4" t="s">
        <v>26</v>
      </c>
      <c r="J46" s="4" t="s">
        <v>26</v>
      </c>
      <c r="K46" s="6" t="s">
        <v>46</v>
      </c>
      <c r="L46" s="50" t="s">
        <v>252</v>
      </c>
      <c r="M46" s="7" t="s">
        <v>253</v>
      </c>
      <c r="N46" s="11" t="s">
        <v>254</v>
      </c>
      <c r="O46" s="49" t="s">
        <v>255</v>
      </c>
      <c r="P46" s="11" t="s">
        <v>38</v>
      </c>
      <c r="Q46" s="4" t="s">
        <v>39</v>
      </c>
      <c r="R46" s="4" t="s">
        <v>151</v>
      </c>
      <c r="S46" s="4" t="s">
        <v>26</v>
      </c>
      <c r="T46" s="8" t="s">
        <v>88</v>
      </c>
      <c r="U46" s="51">
        <v>1</v>
      </c>
      <c r="V46" s="4" t="s">
        <v>63</v>
      </c>
      <c r="W46" s="4" t="s">
        <v>26</v>
      </c>
      <c r="X46" s="9" t="s">
        <v>256</v>
      </c>
      <c r="Y46" s="4" t="s">
        <v>36</v>
      </c>
      <c r="Z46" s="4"/>
    </row>
    <row r="47" spans="1:26" s="10" customFormat="1" ht="24.95" customHeight="1" x14ac:dyDescent="0.2">
      <c r="A47" s="167" t="s">
        <v>257</v>
      </c>
      <c r="B47" s="11" t="s">
        <v>82</v>
      </c>
      <c r="C47" s="4" t="s">
        <v>100</v>
      </c>
      <c r="D47" s="8">
        <v>141</v>
      </c>
      <c r="E47" s="11" t="s">
        <v>258</v>
      </c>
      <c r="F47" s="4" t="s">
        <v>259</v>
      </c>
      <c r="G47" s="5"/>
      <c r="H47" s="5"/>
      <c r="I47" s="4" t="s">
        <v>26</v>
      </c>
      <c r="J47" s="4" t="s">
        <v>26</v>
      </c>
      <c r="K47" s="6" t="s">
        <v>46</v>
      </c>
      <c r="L47" s="50" t="s">
        <v>252</v>
      </c>
      <c r="M47" s="7" t="s">
        <v>253</v>
      </c>
      <c r="N47" s="11" t="s">
        <v>49</v>
      </c>
      <c r="O47" s="49" t="s">
        <v>260</v>
      </c>
      <c r="P47" s="11" t="s">
        <v>38</v>
      </c>
      <c r="Q47" s="4" t="s">
        <v>39</v>
      </c>
      <c r="R47" s="4" t="s">
        <v>142</v>
      </c>
      <c r="S47" s="4" t="s">
        <v>26</v>
      </c>
      <c r="T47" s="4" t="s">
        <v>196</v>
      </c>
      <c r="U47" s="51">
        <v>2</v>
      </c>
      <c r="V47" s="4" t="s">
        <v>34</v>
      </c>
      <c r="W47" s="4" t="s">
        <v>26</v>
      </c>
      <c r="X47" s="9" t="s">
        <v>256</v>
      </c>
      <c r="Y47" s="4" t="s">
        <v>36</v>
      </c>
      <c r="Z47" s="4"/>
    </row>
    <row r="48" spans="1:26" s="10" customFormat="1" ht="24.95" customHeight="1" x14ac:dyDescent="0.2">
      <c r="A48" s="167" t="s">
        <v>261</v>
      </c>
      <c r="B48" s="11" t="s">
        <v>82</v>
      </c>
      <c r="C48" s="4" t="s">
        <v>100</v>
      </c>
      <c r="D48" s="8">
        <v>138</v>
      </c>
      <c r="E48" s="11" t="s">
        <v>262</v>
      </c>
      <c r="F48" s="4" t="s">
        <v>263</v>
      </c>
      <c r="G48" s="5"/>
      <c r="H48" s="5"/>
      <c r="I48" s="4" t="s">
        <v>26</v>
      </c>
      <c r="J48" s="4" t="s">
        <v>26</v>
      </c>
      <c r="K48" s="6" t="s">
        <v>135</v>
      </c>
      <c r="L48" s="50" t="s">
        <v>264</v>
      </c>
      <c r="M48" s="7" t="s">
        <v>265</v>
      </c>
      <c r="N48" s="11" t="s">
        <v>266</v>
      </c>
      <c r="O48" s="49" t="s">
        <v>267</v>
      </c>
      <c r="P48" s="11" t="s">
        <v>31</v>
      </c>
      <c r="Q48" s="4" t="s">
        <v>32</v>
      </c>
      <c r="R48" s="4" t="s">
        <v>268</v>
      </c>
      <c r="S48" s="4" t="s">
        <v>26</v>
      </c>
      <c r="T48" s="4" t="s">
        <v>148</v>
      </c>
      <c r="U48" s="51">
        <v>1.2</v>
      </c>
      <c r="V48" s="4" t="s">
        <v>63</v>
      </c>
      <c r="W48" s="4" t="s">
        <v>26</v>
      </c>
      <c r="X48" s="9" t="s">
        <v>105</v>
      </c>
      <c r="Y48" s="4" t="s">
        <v>36</v>
      </c>
      <c r="Z48" s="4" t="s">
        <v>269</v>
      </c>
    </row>
    <row r="49" spans="1:26" s="10" customFormat="1" ht="24.95" customHeight="1" x14ac:dyDescent="0.2">
      <c r="A49" s="167" t="s">
        <v>270</v>
      </c>
      <c r="B49" s="11" t="s">
        <v>82</v>
      </c>
      <c r="C49" s="4" t="s">
        <v>100</v>
      </c>
      <c r="D49" s="8">
        <v>138</v>
      </c>
      <c r="E49" s="11" t="s">
        <v>271</v>
      </c>
      <c r="F49" s="4" t="s">
        <v>272</v>
      </c>
      <c r="G49" s="5"/>
      <c r="H49" s="5"/>
      <c r="I49" s="4" t="s">
        <v>26</v>
      </c>
      <c r="J49" s="4" t="s">
        <v>26</v>
      </c>
      <c r="K49" s="6" t="s">
        <v>135</v>
      </c>
      <c r="L49" s="50" t="s">
        <v>273</v>
      </c>
      <c r="M49" s="7" t="s">
        <v>274</v>
      </c>
      <c r="N49" s="11" t="s">
        <v>275</v>
      </c>
      <c r="O49" s="49" t="s">
        <v>276</v>
      </c>
      <c r="P49" s="11" t="s">
        <v>31</v>
      </c>
      <c r="Q49" s="4" t="s">
        <v>32</v>
      </c>
      <c r="R49" s="4" t="s">
        <v>268</v>
      </c>
      <c r="S49" s="4" t="s">
        <v>26</v>
      </c>
      <c r="T49" s="4" t="s">
        <v>148</v>
      </c>
      <c r="U49" s="51">
        <v>1.2</v>
      </c>
      <c r="V49" s="4" t="s">
        <v>63</v>
      </c>
      <c r="W49" s="4" t="s">
        <v>26</v>
      </c>
      <c r="X49" s="9" t="s">
        <v>105</v>
      </c>
      <c r="Y49" s="4" t="s">
        <v>36</v>
      </c>
      <c r="Z49" s="4" t="s">
        <v>269</v>
      </c>
    </row>
    <row r="50" spans="1:26" s="10" customFormat="1" ht="24.95" customHeight="1" x14ac:dyDescent="0.2">
      <c r="A50" s="167" t="s">
        <v>277</v>
      </c>
      <c r="B50" s="11" t="s">
        <v>82</v>
      </c>
      <c r="C50" s="4" t="s">
        <v>100</v>
      </c>
      <c r="D50" s="8">
        <v>138</v>
      </c>
      <c r="E50" s="11" t="s">
        <v>278</v>
      </c>
      <c r="F50" s="4" t="s">
        <v>210</v>
      </c>
      <c r="G50" s="5"/>
      <c r="H50" s="5"/>
      <c r="I50" s="4" t="s">
        <v>26</v>
      </c>
      <c r="J50" s="4" t="s">
        <v>26</v>
      </c>
      <c r="K50" s="6" t="s">
        <v>135</v>
      </c>
      <c r="L50" s="50" t="s">
        <v>273</v>
      </c>
      <c r="M50" s="7" t="s">
        <v>274</v>
      </c>
      <c r="N50" s="11" t="s">
        <v>279</v>
      </c>
      <c r="O50" s="49" t="s">
        <v>280</v>
      </c>
      <c r="P50" s="11" t="s">
        <v>31</v>
      </c>
      <c r="Q50" s="4" t="s">
        <v>32</v>
      </c>
      <c r="R50" s="4" t="s">
        <v>268</v>
      </c>
      <c r="S50" s="4" t="s">
        <v>26</v>
      </c>
      <c r="T50" s="4" t="s">
        <v>148</v>
      </c>
      <c r="U50" s="51">
        <v>1.2</v>
      </c>
      <c r="V50" s="4" t="s">
        <v>63</v>
      </c>
      <c r="W50" s="4" t="s">
        <v>26</v>
      </c>
      <c r="X50" s="9" t="s">
        <v>105</v>
      </c>
      <c r="Y50" s="4" t="s">
        <v>36</v>
      </c>
      <c r="Z50" s="4" t="s">
        <v>269</v>
      </c>
    </row>
    <row r="51" spans="1:26" s="10" customFormat="1" ht="24.95" customHeight="1" x14ac:dyDescent="0.2">
      <c r="A51" s="167" t="s">
        <v>281</v>
      </c>
      <c r="B51" s="11" t="s">
        <v>82</v>
      </c>
      <c r="C51" s="4" t="s">
        <v>100</v>
      </c>
      <c r="D51" s="8">
        <v>136</v>
      </c>
      <c r="E51" s="11" t="s">
        <v>278</v>
      </c>
      <c r="F51" s="4" t="s">
        <v>210</v>
      </c>
      <c r="G51" s="5"/>
      <c r="H51" s="5"/>
      <c r="I51" s="4" t="s">
        <v>26</v>
      </c>
      <c r="J51" s="4" t="s">
        <v>26</v>
      </c>
      <c r="K51" s="6" t="s">
        <v>135</v>
      </c>
      <c r="L51" s="50" t="s">
        <v>273</v>
      </c>
      <c r="M51" s="7" t="s">
        <v>274</v>
      </c>
      <c r="N51" s="11" t="s">
        <v>279</v>
      </c>
      <c r="O51" s="49" t="s">
        <v>280</v>
      </c>
      <c r="P51" s="11" t="s">
        <v>31</v>
      </c>
      <c r="Q51" s="4" t="s">
        <v>32</v>
      </c>
      <c r="R51" s="4" t="s">
        <v>268</v>
      </c>
      <c r="S51" s="4" t="s">
        <v>26</v>
      </c>
      <c r="T51" s="4" t="s">
        <v>282</v>
      </c>
      <c r="U51" s="51">
        <v>1.2</v>
      </c>
      <c r="V51" s="4" t="s">
        <v>63</v>
      </c>
      <c r="W51" s="4" t="s">
        <v>26</v>
      </c>
      <c r="X51" s="9" t="s">
        <v>105</v>
      </c>
      <c r="Y51" s="4" t="s">
        <v>36</v>
      </c>
      <c r="Z51" s="4" t="s">
        <v>269</v>
      </c>
    </row>
    <row r="52" spans="1:26" s="10" customFormat="1" ht="24.95" customHeight="1" x14ac:dyDescent="0.2">
      <c r="A52" s="167" t="s">
        <v>283</v>
      </c>
      <c r="B52" s="11" t="s">
        <v>82</v>
      </c>
      <c r="C52" s="4" t="s">
        <v>100</v>
      </c>
      <c r="D52" s="8">
        <v>136</v>
      </c>
      <c r="E52" s="11" t="s">
        <v>284</v>
      </c>
      <c r="F52" s="4" t="s">
        <v>169</v>
      </c>
      <c r="G52" s="5"/>
      <c r="H52" s="5"/>
      <c r="I52" s="4" t="s">
        <v>26</v>
      </c>
      <c r="J52" s="4" t="s">
        <v>26</v>
      </c>
      <c r="K52" s="6" t="s">
        <v>135</v>
      </c>
      <c r="L52" s="50" t="s">
        <v>273</v>
      </c>
      <c r="M52" s="7" t="s">
        <v>274</v>
      </c>
      <c r="N52" s="11" t="s">
        <v>279</v>
      </c>
      <c r="O52" s="49" t="s">
        <v>280</v>
      </c>
      <c r="P52" s="11" t="s">
        <v>31</v>
      </c>
      <c r="Q52" s="4" t="s">
        <v>32</v>
      </c>
      <c r="R52" s="4" t="s">
        <v>268</v>
      </c>
      <c r="S52" s="4" t="s">
        <v>26</v>
      </c>
      <c r="T52" s="4" t="s">
        <v>282</v>
      </c>
      <c r="U52" s="51">
        <v>1.2</v>
      </c>
      <c r="V52" s="4" t="s">
        <v>63</v>
      </c>
      <c r="W52" s="4" t="s">
        <v>26</v>
      </c>
      <c r="X52" s="9" t="s">
        <v>105</v>
      </c>
      <c r="Y52" s="4" t="s">
        <v>36</v>
      </c>
      <c r="Z52" s="4" t="s">
        <v>269</v>
      </c>
    </row>
    <row r="53" spans="1:26" s="10" customFormat="1" ht="24.95" customHeight="1" x14ac:dyDescent="0.2">
      <c r="A53" s="167" t="s">
        <v>285</v>
      </c>
      <c r="B53" s="11" t="s">
        <v>82</v>
      </c>
      <c r="C53" s="4" t="s">
        <v>100</v>
      </c>
      <c r="D53" s="8">
        <v>135</v>
      </c>
      <c r="E53" s="11" t="s">
        <v>286</v>
      </c>
      <c r="F53" s="4" t="s">
        <v>287</v>
      </c>
      <c r="G53" s="5"/>
      <c r="H53" s="5"/>
      <c r="I53" s="4" t="s">
        <v>26</v>
      </c>
      <c r="J53" s="4" t="s">
        <v>26</v>
      </c>
      <c r="K53" s="6" t="s">
        <v>28</v>
      </c>
      <c r="L53" s="50" t="s">
        <v>145</v>
      </c>
      <c r="M53" s="7" t="s">
        <v>146</v>
      </c>
      <c r="N53" s="4" t="s">
        <v>26</v>
      </c>
      <c r="O53" s="4" t="s">
        <v>30</v>
      </c>
      <c r="P53" s="4" t="s">
        <v>38</v>
      </c>
      <c r="Q53" s="4" t="s">
        <v>39</v>
      </c>
      <c r="R53" s="4" t="s">
        <v>126</v>
      </c>
      <c r="S53" s="4" t="s">
        <v>26</v>
      </c>
      <c r="T53" s="8" t="s">
        <v>88</v>
      </c>
      <c r="U53" s="51">
        <v>1</v>
      </c>
      <c r="V53" s="4" t="s">
        <v>63</v>
      </c>
      <c r="W53" s="4" t="s">
        <v>26</v>
      </c>
      <c r="X53" s="9" t="s">
        <v>288</v>
      </c>
      <c r="Y53" s="4" t="s">
        <v>36</v>
      </c>
      <c r="Z53" s="6"/>
    </row>
    <row r="54" spans="1:26" s="10" customFormat="1" ht="24.95" customHeight="1" x14ac:dyDescent="0.2">
      <c r="A54" s="167" t="s">
        <v>289</v>
      </c>
      <c r="B54" s="11" t="s">
        <v>82</v>
      </c>
      <c r="C54" s="4" t="s">
        <v>100</v>
      </c>
      <c r="D54" s="8">
        <v>138</v>
      </c>
      <c r="E54" s="11" t="s">
        <v>286</v>
      </c>
      <c r="F54" s="4" t="s">
        <v>287</v>
      </c>
      <c r="G54" s="5"/>
      <c r="H54" s="5"/>
      <c r="I54" s="4" t="s">
        <v>26</v>
      </c>
      <c r="J54" s="4" t="s">
        <v>26</v>
      </c>
      <c r="K54" s="6" t="s">
        <v>28</v>
      </c>
      <c r="L54" s="50" t="s">
        <v>145</v>
      </c>
      <c r="M54" s="7" t="s">
        <v>146</v>
      </c>
      <c r="N54" s="4" t="s">
        <v>26</v>
      </c>
      <c r="O54" s="4" t="s">
        <v>30</v>
      </c>
      <c r="P54" s="4" t="s">
        <v>38</v>
      </c>
      <c r="Q54" s="4" t="s">
        <v>39</v>
      </c>
      <c r="R54" s="4" t="s">
        <v>126</v>
      </c>
      <c r="S54" s="4" t="s">
        <v>26</v>
      </c>
      <c r="T54" s="4" t="s">
        <v>148</v>
      </c>
      <c r="U54" s="51">
        <v>1.2</v>
      </c>
      <c r="V54" s="4" t="s">
        <v>63</v>
      </c>
      <c r="W54" s="4" t="s">
        <v>26</v>
      </c>
      <c r="X54" s="9" t="s">
        <v>288</v>
      </c>
      <c r="Y54" s="4" t="s">
        <v>36</v>
      </c>
      <c r="Z54" s="6"/>
    </row>
    <row r="55" spans="1:26" s="10" customFormat="1" ht="24.95" customHeight="1" x14ac:dyDescent="0.2">
      <c r="A55" s="166" t="s">
        <v>290</v>
      </c>
      <c r="B55" s="11" t="s">
        <v>82</v>
      </c>
      <c r="C55" s="4" t="s">
        <v>100</v>
      </c>
      <c r="D55" s="8">
        <v>135</v>
      </c>
      <c r="E55" s="11" t="s">
        <v>286</v>
      </c>
      <c r="F55" s="4" t="s">
        <v>287</v>
      </c>
      <c r="G55" s="5"/>
      <c r="H55" s="5"/>
      <c r="I55" s="4" t="s">
        <v>26</v>
      </c>
      <c r="J55" s="4" t="s">
        <v>26</v>
      </c>
      <c r="K55" s="6" t="s">
        <v>28</v>
      </c>
      <c r="L55" s="50" t="s">
        <v>145</v>
      </c>
      <c r="M55" s="7" t="s">
        <v>146</v>
      </c>
      <c r="N55" s="4" t="s">
        <v>26</v>
      </c>
      <c r="O55" s="4" t="s">
        <v>30</v>
      </c>
      <c r="P55" s="4" t="s">
        <v>38</v>
      </c>
      <c r="Q55" s="4" t="s">
        <v>39</v>
      </c>
      <c r="R55" s="4" t="s">
        <v>291</v>
      </c>
      <c r="S55" s="4" t="s">
        <v>26</v>
      </c>
      <c r="T55" s="8" t="s">
        <v>88</v>
      </c>
      <c r="U55" s="51">
        <v>1</v>
      </c>
      <c r="V55" s="4" t="s">
        <v>63</v>
      </c>
      <c r="W55" s="4" t="s">
        <v>26</v>
      </c>
      <c r="X55" s="9" t="s">
        <v>292</v>
      </c>
      <c r="Y55" s="4" t="s">
        <v>36</v>
      </c>
      <c r="Z55" s="6"/>
    </row>
    <row r="56" spans="1:26" s="10" customFormat="1" ht="24.95" customHeight="1" x14ac:dyDescent="0.2">
      <c r="A56" s="167" t="s">
        <v>293</v>
      </c>
      <c r="B56" s="11" t="s">
        <v>82</v>
      </c>
      <c r="C56" s="4" t="s">
        <v>133</v>
      </c>
      <c r="D56" s="8">
        <v>135</v>
      </c>
      <c r="E56" s="11" t="s">
        <v>294</v>
      </c>
      <c r="F56" s="4" t="s">
        <v>295</v>
      </c>
      <c r="G56" s="5"/>
      <c r="H56" s="5"/>
      <c r="I56" s="4" t="s">
        <v>26</v>
      </c>
      <c r="J56" s="4" t="s">
        <v>26</v>
      </c>
      <c r="K56" s="6" t="s">
        <v>28</v>
      </c>
      <c r="L56" s="50" t="s">
        <v>219</v>
      </c>
      <c r="M56" s="7" t="s">
        <v>296</v>
      </c>
      <c r="N56" s="4" t="s">
        <v>26</v>
      </c>
      <c r="O56" s="4" t="s">
        <v>30</v>
      </c>
      <c r="P56" s="4" t="s">
        <v>38</v>
      </c>
      <c r="Q56" s="4" t="s">
        <v>39</v>
      </c>
      <c r="R56" s="4" t="s">
        <v>291</v>
      </c>
      <c r="S56" s="4" t="s">
        <v>26</v>
      </c>
      <c r="T56" s="4" t="s">
        <v>166</v>
      </c>
      <c r="U56" s="51">
        <v>1</v>
      </c>
      <c r="V56" s="4" t="s">
        <v>63</v>
      </c>
      <c r="W56" s="4" t="s">
        <v>26</v>
      </c>
      <c r="X56" s="9" t="s">
        <v>297</v>
      </c>
      <c r="Y56" s="4" t="s">
        <v>36</v>
      </c>
      <c r="Z56" s="6" t="s">
        <v>298</v>
      </c>
    </row>
    <row r="57" spans="1:26" s="10" customFormat="1" ht="24.95" customHeight="1" x14ac:dyDescent="0.2">
      <c r="A57" s="167" t="s">
        <v>299</v>
      </c>
      <c r="B57" s="11" t="s">
        <v>82</v>
      </c>
      <c r="C57" s="4" t="s">
        <v>133</v>
      </c>
      <c r="D57" s="8">
        <v>135</v>
      </c>
      <c r="E57" s="11" t="s">
        <v>300</v>
      </c>
      <c r="F57" s="4" t="s">
        <v>210</v>
      </c>
      <c r="G57" s="5"/>
      <c r="H57" s="5"/>
      <c r="I57" s="4" t="s">
        <v>26</v>
      </c>
      <c r="J57" s="4" t="s">
        <v>26</v>
      </c>
      <c r="K57" s="6" t="s">
        <v>28</v>
      </c>
      <c r="L57" s="50" t="s">
        <v>48</v>
      </c>
      <c r="M57" s="4" t="s">
        <v>301</v>
      </c>
      <c r="N57" s="4" t="s">
        <v>302</v>
      </c>
      <c r="O57" s="49" t="s">
        <v>303</v>
      </c>
      <c r="P57" s="4" t="s">
        <v>31</v>
      </c>
      <c r="Q57" s="4" t="s">
        <v>32</v>
      </c>
      <c r="R57" s="4" t="s">
        <v>304</v>
      </c>
      <c r="S57" s="4">
        <v>180</v>
      </c>
      <c r="T57" s="4" t="s">
        <v>88</v>
      </c>
      <c r="U57" s="51">
        <v>1</v>
      </c>
      <c r="V57" s="4" t="s">
        <v>63</v>
      </c>
      <c r="W57" s="4" t="s">
        <v>26</v>
      </c>
      <c r="X57" s="9" t="s">
        <v>305</v>
      </c>
      <c r="Y57" s="4" t="s">
        <v>306</v>
      </c>
      <c r="Z57" s="6"/>
    </row>
    <row r="58" spans="1:26" s="10" customFormat="1" ht="24.95" customHeight="1" x14ac:dyDescent="0.2">
      <c r="A58" s="167" t="s">
        <v>307</v>
      </c>
      <c r="B58" s="11" t="s">
        <v>82</v>
      </c>
      <c r="C58" s="4" t="s">
        <v>133</v>
      </c>
      <c r="D58" s="8">
        <v>135</v>
      </c>
      <c r="E58" s="11" t="s">
        <v>308</v>
      </c>
      <c r="F58" s="4" t="s">
        <v>309</v>
      </c>
      <c r="G58" s="5"/>
      <c r="H58" s="5"/>
      <c r="I58" s="4" t="s">
        <v>26</v>
      </c>
      <c r="J58" s="4" t="s">
        <v>26</v>
      </c>
      <c r="K58" s="6" t="s">
        <v>28</v>
      </c>
      <c r="L58" s="49" t="s">
        <v>310</v>
      </c>
      <c r="M58" s="7" t="s">
        <v>311</v>
      </c>
      <c r="N58" s="4" t="s">
        <v>26</v>
      </c>
      <c r="O58" s="4" t="s">
        <v>30</v>
      </c>
      <c r="P58" s="4" t="s">
        <v>38</v>
      </c>
      <c r="Q58" s="4" t="s">
        <v>32</v>
      </c>
      <c r="R58" s="4" t="s">
        <v>268</v>
      </c>
      <c r="S58" s="4" t="s">
        <v>26</v>
      </c>
      <c r="T58" s="8" t="s">
        <v>312</v>
      </c>
      <c r="U58" s="51">
        <v>1</v>
      </c>
      <c r="V58" s="4" t="s">
        <v>63</v>
      </c>
      <c r="W58" s="4" t="s">
        <v>26</v>
      </c>
      <c r="X58" s="9" t="s">
        <v>105</v>
      </c>
      <c r="Y58" s="4" t="s">
        <v>36</v>
      </c>
      <c r="Z58" s="6"/>
    </row>
    <row r="59" spans="1:26" s="10" customFormat="1" ht="24.95" customHeight="1" x14ac:dyDescent="0.2">
      <c r="A59" s="166" t="s">
        <v>313</v>
      </c>
      <c r="B59" s="11" t="s">
        <v>82</v>
      </c>
      <c r="C59" s="4" t="s">
        <v>100</v>
      </c>
      <c r="D59" s="8">
        <v>135</v>
      </c>
      <c r="E59" s="11" t="s">
        <v>314</v>
      </c>
      <c r="F59" s="4" t="s">
        <v>140</v>
      </c>
      <c r="G59" s="5"/>
      <c r="H59" s="5"/>
      <c r="I59" s="4" t="s">
        <v>26</v>
      </c>
      <c r="J59" s="4" t="s">
        <v>26</v>
      </c>
      <c r="K59" s="6" t="s">
        <v>28</v>
      </c>
      <c r="L59" s="49" t="s">
        <v>310</v>
      </c>
      <c r="M59" s="7" t="s">
        <v>315</v>
      </c>
      <c r="N59" s="4" t="s">
        <v>26</v>
      </c>
      <c r="O59" s="4" t="s">
        <v>30</v>
      </c>
      <c r="P59" s="4" t="s">
        <v>31</v>
      </c>
      <c r="Q59" s="4" t="s">
        <v>32</v>
      </c>
      <c r="R59" s="4" t="s">
        <v>104</v>
      </c>
      <c r="S59" s="4" t="s">
        <v>26</v>
      </c>
      <c r="T59" s="8" t="s">
        <v>88</v>
      </c>
      <c r="U59" s="51">
        <v>1</v>
      </c>
      <c r="V59" s="4" t="s">
        <v>63</v>
      </c>
      <c r="W59" s="4" t="s">
        <v>26</v>
      </c>
      <c r="X59" s="9" t="s">
        <v>105</v>
      </c>
      <c r="Y59" s="4" t="s">
        <v>36</v>
      </c>
      <c r="Z59" s="6"/>
    </row>
    <row r="60" spans="1:26" s="10" customFormat="1" ht="24.95" customHeight="1" x14ac:dyDescent="0.2">
      <c r="A60" s="166" t="s">
        <v>316</v>
      </c>
      <c r="B60" s="11" t="s">
        <v>82</v>
      </c>
      <c r="C60" s="4" t="s">
        <v>133</v>
      </c>
      <c r="D60" s="8">
        <v>135</v>
      </c>
      <c r="E60" s="11" t="s">
        <v>317</v>
      </c>
      <c r="F60" s="4" t="s">
        <v>318</v>
      </c>
      <c r="G60" s="5"/>
      <c r="H60" s="5"/>
      <c r="I60" s="4" t="s">
        <v>26</v>
      </c>
      <c r="J60" s="4" t="s">
        <v>26</v>
      </c>
      <c r="K60" s="6" t="s">
        <v>28</v>
      </c>
      <c r="L60" s="49" t="s">
        <v>319</v>
      </c>
      <c r="M60" s="7" t="s">
        <v>320</v>
      </c>
      <c r="N60" s="4" t="s">
        <v>26</v>
      </c>
      <c r="O60" s="4" t="s">
        <v>30</v>
      </c>
      <c r="P60" s="4" t="s">
        <v>31</v>
      </c>
      <c r="Q60" s="4" t="s">
        <v>32</v>
      </c>
      <c r="R60" s="4" t="s">
        <v>268</v>
      </c>
      <c r="S60" s="4" t="s">
        <v>26</v>
      </c>
      <c r="T60" s="4" t="s">
        <v>166</v>
      </c>
      <c r="U60" s="51">
        <v>1</v>
      </c>
      <c r="V60" s="4" t="s">
        <v>63</v>
      </c>
      <c r="W60" s="4" t="s">
        <v>26</v>
      </c>
      <c r="X60" s="9" t="s">
        <v>321</v>
      </c>
      <c r="Y60" s="4" t="s">
        <v>36</v>
      </c>
      <c r="Z60" s="6"/>
    </row>
    <row r="61" spans="1:26" s="10" customFormat="1" ht="24.95" customHeight="1" x14ac:dyDescent="0.2">
      <c r="A61" s="167" t="s">
        <v>322</v>
      </c>
      <c r="B61" s="11" t="s">
        <v>82</v>
      </c>
      <c r="C61" s="4" t="s">
        <v>323</v>
      </c>
      <c r="D61" s="8">
        <v>141</v>
      </c>
      <c r="E61" s="11" t="s">
        <v>324</v>
      </c>
      <c r="F61" s="4" t="s">
        <v>325</v>
      </c>
      <c r="G61" s="5"/>
      <c r="H61" s="5"/>
      <c r="I61" s="4" t="s">
        <v>26</v>
      </c>
      <c r="J61" s="4" t="s">
        <v>26</v>
      </c>
      <c r="K61" s="6" t="s">
        <v>46</v>
      </c>
      <c r="L61" s="49" t="s">
        <v>326</v>
      </c>
      <c r="M61" s="7" t="s">
        <v>327</v>
      </c>
      <c r="N61" s="4" t="s">
        <v>159</v>
      </c>
      <c r="O61" s="49" t="s">
        <v>50</v>
      </c>
      <c r="P61" s="4" t="s">
        <v>38</v>
      </c>
      <c r="Q61" s="4" t="s">
        <v>39</v>
      </c>
      <c r="R61" s="4" t="s">
        <v>151</v>
      </c>
      <c r="S61" s="4" t="s">
        <v>26</v>
      </c>
      <c r="T61" s="8" t="s">
        <v>328</v>
      </c>
      <c r="U61" s="51">
        <v>2</v>
      </c>
      <c r="V61" s="4" t="s">
        <v>34</v>
      </c>
      <c r="W61" s="4" t="s">
        <v>26</v>
      </c>
      <c r="X61" s="9" t="s">
        <v>329</v>
      </c>
      <c r="Y61" s="4" t="s">
        <v>36</v>
      </c>
      <c r="Z61" s="6"/>
    </row>
    <row r="62" spans="1:26" s="10" customFormat="1" ht="24.95" customHeight="1" x14ac:dyDescent="0.2">
      <c r="A62" s="166" t="s">
        <v>330</v>
      </c>
      <c r="B62" s="11" t="s">
        <v>82</v>
      </c>
      <c r="C62" s="4" t="s">
        <v>133</v>
      </c>
      <c r="D62" s="8">
        <v>138</v>
      </c>
      <c r="E62" s="11" t="s">
        <v>331</v>
      </c>
      <c r="F62" s="4" t="s">
        <v>157</v>
      </c>
      <c r="G62" s="5"/>
      <c r="H62" s="5"/>
      <c r="I62" s="4" t="s">
        <v>26</v>
      </c>
      <c r="J62" s="4" t="s">
        <v>26</v>
      </c>
      <c r="K62" s="6" t="s">
        <v>46</v>
      </c>
      <c r="L62" s="49" t="s">
        <v>332</v>
      </c>
      <c r="M62" s="7" t="s">
        <v>333</v>
      </c>
      <c r="N62" s="4" t="s">
        <v>279</v>
      </c>
      <c r="O62" s="49" t="s">
        <v>280</v>
      </c>
      <c r="P62" s="4" t="s">
        <v>31</v>
      </c>
      <c r="Q62" s="4" t="s">
        <v>32</v>
      </c>
      <c r="R62" s="4" t="s">
        <v>268</v>
      </c>
      <c r="S62" s="4" t="s">
        <v>26</v>
      </c>
      <c r="T62" s="4" t="s">
        <v>148</v>
      </c>
      <c r="U62" s="51">
        <v>1.2</v>
      </c>
      <c r="V62" s="4" t="s">
        <v>63</v>
      </c>
      <c r="W62" s="4" t="s">
        <v>26</v>
      </c>
      <c r="X62" s="9" t="s">
        <v>105</v>
      </c>
      <c r="Y62" s="4" t="s">
        <v>36</v>
      </c>
      <c r="Z62" s="6"/>
    </row>
    <row r="63" spans="1:26" s="10" customFormat="1" ht="24.95" customHeight="1" x14ac:dyDescent="0.2">
      <c r="A63" s="162" t="s">
        <v>334</v>
      </c>
      <c r="B63" s="4" t="s">
        <v>82</v>
      </c>
      <c r="C63" s="4" t="s">
        <v>133</v>
      </c>
      <c r="D63" s="4">
        <v>138</v>
      </c>
      <c r="E63" s="11" t="s">
        <v>335</v>
      </c>
      <c r="F63" s="4" t="s">
        <v>318</v>
      </c>
      <c r="G63" s="5"/>
      <c r="H63" s="5"/>
      <c r="I63" s="4" t="s">
        <v>26</v>
      </c>
      <c r="J63" s="4" t="s">
        <v>26</v>
      </c>
      <c r="K63" s="6" t="s">
        <v>46</v>
      </c>
      <c r="L63" s="49" t="s">
        <v>332</v>
      </c>
      <c r="M63" s="7" t="s">
        <v>336</v>
      </c>
      <c r="N63" s="4" t="s">
        <v>279</v>
      </c>
      <c r="O63" s="49" t="s">
        <v>280</v>
      </c>
      <c r="P63" s="4" t="s">
        <v>31</v>
      </c>
      <c r="Q63" s="4" t="s">
        <v>32</v>
      </c>
      <c r="R63" s="4" t="s">
        <v>268</v>
      </c>
      <c r="S63" s="4" t="s">
        <v>26</v>
      </c>
      <c r="T63" s="4" t="s">
        <v>148</v>
      </c>
      <c r="U63" s="51">
        <v>1.2</v>
      </c>
      <c r="V63" s="4" t="s">
        <v>63</v>
      </c>
      <c r="W63" s="4" t="s">
        <v>26</v>
      </c>
      <c r="X63" s="9" t="s">
        <v>105</v>
      </c>
      <c r="Y63" s="4" t="s">
        <v>36</v>
      </c>
      <c r="Z63" s="6"/>
    </row>
    <row r="64" spans="1:26" s="10" customFormat="1" ht="24.95" customHeight="1" x14ac:dyDescent="0.2">
      <c r="A64" s="162" t="s">
        <v>337</v>
      </c>
      <c r="B64" s="4" t="s">
        <v>82</v>
      </c>
      <c r="C64" s="4" t="s">
        <v>100</v>
      </c>
      <c r="D64" s="4">
        <v>141</v>
      </c>
      <c r="E64" s="11" t="s">
        <v>338</v>
      </c>
      <c r="F64" s="4" t="s">
        <v>339</v>
      </c>
      <c r="G64" s="5"/>
      <c r="H64" s="5"/>
      <c r="I64" s="4" t="s">
        <v>26</v>
      </c>
      <c r="J64" s="4" t="s">
        <v>26</v>
      </c>
      <c r="K64" s="6" t="s">
        <v>28</v>
      </c>
      <c r="L64" s="49" t="s">
        <v>103</v>
      </c>
      <c r="M64" s="7" t="s">
        <v>340</v>
      </c>
      <c r="N64" s="4" t="s">
        <v>26</v>
      </c>
      <c r="O64" s="4" t="s">
        <v>30</v>
      </c>
      <c r="P64" s="4" t="s">
        <v>38</v>
      </c>
      <c r="Q64" s="4" t="s">
        <v>39</v>
      </c>
      <c r="R64" s="4" t="s">
        <v>126</v>
      </c>
      <c r="S64" s="4" t="s">
        <v>26</v>
      </c>
      <c r="T64" s="4" t="s">
        <v>196</v>
      </c>
      <c r="U64" s="51">
        <v>2.4</v>
      </c>
      <c r="V64" s="4" t="s">
        <v>34</v>
      </c>
      <c r="W64" s="4" t="s">
        <v>26</v>
      </c>
      <c r="X64" s="9" t="s">
        <v>341</v>
      </c>
      <c r="Y64" s="4" t="s">
        <v>36</v>
      </c>
      <c r="Z64" s="6"/>
    </row>
    <row r="65" spans="1:26" s="10" customFormat="1" ht="24.95" customHeight="1" x14ac:dyDescent="0.2">
      <c r="A65" s="167" t="s">
        <v>342</v>
      </c>
      <c r="B65" s="11" t="s">
        <v>82</v>
      </c>
      <c r="C65" s="4" t="s">
        <v>100</v>
      </c>
      <c r="D65" s="8">
        <v>135</v>
      </c>
      <c r="E65" s="11" t="s">
        <v>343</v>
      </c>
      <c r="F65" s="4" t="s">
        <v>344</v>
      </c>
      <c r="G65" s="5"/>
      <c r="H65" s="5"/>
      <c r="I65" s="4" t="s">
        <v>26</v>
      </c>
      <c r="J65" s="4" t="s">
        <v>26</v>
      </c>
      <c r="K65" s="6" t="s">
        <v>28</v>
      </c>
      <c r="L65" s="49" t="s">
        <v>345</v>
      </c>
      <c r="M65" s="7" t="s">
        <v>346</v>
      </c>
      <c r="N65" s="4" t="s">
        <v>26</v>
      </c>
      <c r="O65" s="4" t="s">
        <v>30</v>
      </c>
      <c r="P65" s="4" t="s">
        <v>31</v>
      </c>
      <c r="Q65" s="4" t="s">
        <v>32</v>
      </c>
      <c r="R65" s="4" t="s">
        <v>104</v>
      </c>
      <c r="S65" s="4" t="s">
        <v>26</v>
      </c>
      <c r="T65" s="8" t="s">
        <v>88</v>
      </c>
      <c r="U65" s="51">
        <v>1</v>
      </c>
      <c r="V65" s="4" t="s">
        <v>63</v>
      </c>
      <c r="W65" s="4" t="s">
        <v>26</v>
      </c>
      <c r="X65" s="9" t="s">
        <v>105</v>
      </c>
      <c r="Y65" s="4" t="s">
        <v>36</v>
      </c>
      <c r="Z65" s="6"/>
    </row>
    <row r="66" spans="1:26" s="10" customFormat="1" ht="24.95" customHeight="1" x14ac:dyDescent="0.2">
      <c r="A66" s="164" t="s">
        <v>347</v>
      </c>
      <c r="B66" s="4" t="s">
        <v>82</v>
      </c>
      <c r="C66" s="4" t="s">
        <v>133</v>
      </c>
      <c r="D66" s="4">
        <v>135</v>
      </c>
      <c r="E66" s="11" t="s">
        <v>348</v>
      </c>
      <c r="F66" s="4" t="s">
        <v>164</v>
      </c>
      <c r="G66" s="5"/>
      <c r="H66" s="5"/>
      <c r="I66" s="4" t="s">
        <v>26</v>
      </c>
      <c r="J66" s="4" t="s">
        <v>26</v>
      </c>
      <c r="K66" s="6" t="s">
        <v>46</v>
      </c>
      <c r="L66" s="50" t="s">
        <v>349</v>
      </c>
      <c r="M66" s="7" t="s">
        <v>350</v>
      </c>
      <c r="N66" s="4" t="s">
        <v>351</v>
      </c>
      <c r="O66" s="49" t="s">
        <v>352</v>
      </c>
      <c r="P66" s="11" t="s">
        <v>31</v>
      </c>
      <c r="Q66" s="4" t="s">
        <v>32</v>
      </c>
      <c r="R66" s="4" t="s">
        <v>268</v>
      </c>
      <c r="S66" s="4" t="s">
        <v>26</v>
      </c>
      <c r="T66" s="8" t="s">
        <v>88</v>
      </c>
      <c r="U66" s="51">
        <v>1</v>
      </c>
      <c r="V66" s="4" t="s">
        <v>63</v>
      </c>
      <c r="W66" s="4" t="s">
        <v>26</v>
      </c>
      <c r="X66" s="13" t="s">
        <v>105</v>
      </c>
      <c r="Y66" s="4" t="s">
        <v>36</v>
      </c>
      <c r="Z66" s="4"/>
    </row>
    <row r="67" spans="1:26" s="10" customFormat="1" ht="24.95" customHeight="1" x14ac:dyDescent="0.2">
      <c r="A67" s="164" t="s">
        <v>353</v>
      </c>
      <c r="B67" s="4" t="s">
        <v>82</v>
      </c>
      <c r="C67" s="4" t="s">
        <v>133</v>
      </c>
      <c r="D67" s="4">
        <v>141</v>
      </c>
      <c r="E67" s="11" t="s">
        <v>338</v>
      </c>
      <c r="F67" s="4" t="s">
        <v>339</v>
      </c>
      <c r="G67" s="5"/>
      <c r="H67" s="5"/>
      <c r="I67" s="4" t="s">
        <v>26</v>
      </c>
      <c r="J67" s="4" t="s">
        <v>26</v>
      </c>
      <c r="K67" s="6" t="s">
        <v>332</v>
      </c>
      <c r="L67" s="49" t="s">
        <v>354</v>
      </c>
      <c r="M67" s="7" t="s">
        <v>355</v>
      </c>
      <c r="N67" s="4" t="s">
        <v>213</v>
      </c>
      <c r="O67" s="49" t="s">
        <v>50</v>
      </c>
      <c r="P67" s="4" t="s">
        <v>31</v>
      </c>
      <c r="Q67" s="4" t="s">
        <v>32</v>
      </c>
      <c r="R67" s="4" t="s">
        <v>268</v>
      </c>
      <c r="S67" s="4" t="s">
        <v>26</v>
      </c>
      <c r="T67" s="4" t="s">
        <v>196</v>
      </c>
      <c r="U67" s="51">
        <v>2</v>
      </c>
      <c r="V67" s="4" t="s">
        <v>34</v>
      </c>
      <c r="W67" s="4" t="s">
        <v>26</v>
      </c>
      <c r="X67" s="13" t="s">
        <v>105</v>
      </c>
      <c r="Y67" s="4" t="s">
        <v>36</v>
      </c>
      <c r="Z67" s="4"/>
    </row>
    <row r="68" spans="1:26" s="10" customFormat="1" ht="24.95" customHeight="1" x14ac:dyDescent="0.2">
      <c r="A68" s="164" t="s">
        <v>356</v>
      </c>
      <c r="B68" s="4" t="s">
        <v>82</v>
      </c>
      <c r="C68" s="4" t="s">
        <v>133</v>
      </c>
      <c r="D68" s="4">
        <v>135</v>
      </c>
      <c r="E68" s="11" t="s">
        <v>357</v>
      </c>
      <c r="F68" s="4" t="s">
        <v>164</v>
      </c>
      <c r="G68" s="5"/>
      <c r="H68" s="5"/>
      <c r="I68" s="4" t="s">
        <v>26</v>
      </c>
      <c r="J68" s="4" t="s">
        <v>26</v>
      </c>
      <c r="K68" s="6" t="s">
        <v>358</v>
      </c>
      <c r="L68" s="49" t="s">
        <v>359</v>
      </c>
      <c r="M68" s="7" t="s">
        <v>360</v>
      </c>
      <c r="N68" s="4" t="s">
        <v>26</v>
      </c>
      <c r="O68" s="4" t="s">
        <v>30</v>
      </c>
      <c r="P68" s="4" t="s">
        <v>31</v>
      </c>
      <c r="Q68" s="4" t="s">
        <v>32</v>
      </c>
      <c r="R68" s="4" t="s">
        <v>268</v>
      </c>
      <c r="S68" s="4" t="s">
        <v>26</v>
      </c>
      <c r="T68" s="8" t="s">
        <v>88</v>
      </c>
      <c r="U68" s="51">
        <v>1</v>
      </c>
      <c r="V68" s="4" t="s">
        <v>63</v>
      </c>
      <c r="W68" s="4" t="s">
        <v>26</v>
      </c>
      <c r="X68" s="13" t="s">
        <v>361</v>
      </c>
      <c r="Y68" s="4" t="s">
        <v>36</v>
      </c>
      <c r="Z68" s="4"/>
    </row>
    <row r="69" spans="1:26" s="10" customFormat="1" ht="24.95" customHeight="1" x14ac:dyDescent="0.2">
      <c r="A69" s="164" t="s">
        <v>362</v>
      </c>
      <c r="B69" s="4" t="s">
        <v>82</v>
      </c>
      <c r="C69" s="4" t="s">
        <v>133</v>
      </c>
      <c r="D69" s="4">
        <v>135</v>
      </c>
      <c r="E69" s="4" t="s">
        <v>363</v>
      </c>
      <c r="F69" s="4" t="s">
        <v>169</v>
      </c>
      <c r="G69" s="5"/>
      <c r="H69" s="5"/>
      <c r="I69" s="4" t="s">
        <v>26</v>
      </c>
      <c r="J69" s="4" t="s">
        <v>26</v>
      </c>
      <c r="K69" s="6" t="s">
        <v>358</v>
      </c>
      <c r="L69" s="49" t="s">
        <v>364</v>
      </c>
      <c r="M69" s="7" t="s">
        <v>365</v>
      </c>
      <c r="N69" s="4" t="s">
        <v>26</v>
      </c>
      <c r="O69" s="4" t="s">
        <v>30</v>
      </c>
      <c r="P69" s="4" t="s">
        <v>31</v>
      </c>
      <c r="Q69" s="4" t="s">
        <v>32</v>
      </c>
      <c r="R69" s="4" t="s">
        <v>268</v>
      </c>
      <c r="S69" s="4" t="s">
        <v>26</v>
      </c>
      <c r="T69" s="8" t="s">
        <v>166</v>
      </c>
      <c r="U69" s="51">
        <v>1</v>
      </c>
      <c r="V69" s="8" t="s">
        <v>63</v>
      </c>
      <c r="W69" s="4" t="s">
        <v>26</v>
      </c>
      <c r="X69" s="13" t="s">
        <v>105</v>
      </c>
      <c r="Y69" s="4" t="s">
        <v>36</v>
      </c>
      <c r="Z69" s="4"/>
    </row>
    <row r="70" spans="1:26" s="10" customFormat="1" ht="24.95" customHeight="1" x14ac:dyDescent="0.2">
      <c r="A70" s="167" t="s">
        <v>366</v>
      </c>
      <c r="B70" s="11" t="s">
        <v>82</v>
      </c>
      <c r="C70" s="4" t="s">
        <v>100</v>
      </c>
      <c r="D70" s="8">
        <v>138</v>
      </c>
      <c r="E70" s="11" t="s">
        <v>367</v>
      </c>
      <c r="F70" s="4" t="s">
        <v>169</v>
      </c>
      <c r="G70" s="5"/>
      <c r="H70" s="5"/>
      <c r="I70" s="4" t="s">
        <v>26</v>
      </c>
      <c r="J70" s="4" t="s">
        <v>26</v>
      </c>
      <c r="K70" s="6" t="s">
        <v>135</v>
      </c>
      <c r="L70" s="50" t="s">
        <v>368</v>
      </c>
      <c r="M70" s="54" t="s">
        <v>136</v>
      </c>
      <c r="N70" s="4" t="s">
        <v>369</v>
      </c>
      <c r="O70" s="49" t="s">
        <v>370</v>
      </c>
      <c r="P70" s="4" t="s">
        <v>31</v>
      </c>
      <c r="Q70" s="4" t="s">
        <v>32</v>
      </c>
      <c r="R70" s="4" t="s">
        <v>268</v>
      </c>
      <c r="S70" s="4" t="s">
        <v>26</v>
      </c>
      <c r="T70" s="4" t="s">
        <v>148</v>
      </c>
      <c r="U70" s="51">
        <v>1.2</v>
      </c>
      <c r="V70" s="4" t="s">
        <v>63</v>
      </c>
      <c r="W70" s="4" t="s">
        <v>26</v>
      </c>
      <c r="X70" s="9" t="s">
        <v>105</v>
      </c>
      <c r="Y70" s="4" t="s">
        <v>36</v>
      </c>
      <c r="Z70" s="6"/>
    </row>
    <row r="71" spans="1:26" s="10" customFormat="1" ht="24.95" customHeight="1" x14ac:dyDescent="0.2">
      <c r="A71" s="167" t="s">
        <v>371</v>
      </c>
      <c r="B71" s="11" t="s">
        <v>82</v>
      </c>
      <c r="C71" s="4" t="s">
        <v>100</v>
      </c>
      <c r="D71" s="8">
        <v>138</v>
      </c>
      <c r="E71" s="11" t="s">
        <v>367</v>
      </c>
      <c r="F71" s="4" t="s">
        <v>169</v>
      </c>
      <c r="G71" s="5"/>
      <c r="H71" s="5"/>
      <c r="I71" s="4" t="s">
        <v>26</v>
      </c>
      <c r="J71" s="4" t="s">
        <v>26</v>
      </c>
      <c r="K71" s="6" t="s">
        <v>135</v>
      </c>
      <c r="L71" s="50" t="s">
        <v>372</v>
      </c>
      <c r="M71" s="7" t="s">
        <v>146</v>
      </c>
      <c r="N71" s="4" t="s">
        <v>369</v>
      </c>
      <c r="O71" s="49" t="s">
        <v>370</v>
      </c>
      <c r="P71" s="4" t="s">
        <v>38</v>
      </c>
      <c r="Q71" s="4" t="s">
        <v>39</v>
      </c>
      <c r="R71" s="4" t="s">
        <v>129</v>
      </c>
      <c r="S71" s="4" t="s">
        <v>26</v>
      </c>
      <c r="T71" s="4" t="s">
        <v>148</v>
      </c>
      <c r="U71" s="51">
        <v>1.2</v>
      </c>
      <c r="V71" s="4" t="s">
        <v>63</v>
      </c>
      <c r="W71" s="4" t="s">
        <v>26</v>
      </c>
      <c r="X71" s="9" t="s">
        <v>105</v>
      </c>
      <c r="Y71" s="4" t="s">
        <v>36</v>
      </c>
      <c r="Z71" s="6"/>
    </row>
    <row r="72" spans="1:26" s="10" customFormat="1" ht="24.95" customHeight="1" x14ac:dyDescent="0.2">
      <c r="A72" s="164" t="s">
        <v>373</v>
      </c>
      <c r="B72" s="4" t="s">
        <v>82</v>
      </c>
      <c r="C72" s="4" t="s">
        <v>133</v>
      </c>
      <c r="D72" s="4">
        <v>135</v>
      </c>
      <c r="E72" s="11" t="s">
        <v>374</v>
      </c>
      <c r="F72" s="4" t="s">
        <v>375</v>
      </c>
      <c r="G72" s="5"/>
      <c r="H72" s="5"/>
      <c r="I72" s="4" t="s">
        <v>26</v>
      </c>
      <c r="J72" s="4" t="s">
        <v>26</v>
      </c>
      <c r="K72" s="11" t="s">
        <v>376</v>
      </c>
      <c r="L72" s="49" t="s">
        <v>377</v>
      </c>
      <c r="M72" s="7" t="s">
        <v>378</v>
      </c>
      <c r="N72" s="4" t="s">
        <v>379</v>
      </c>
      <c r="O72" s="49" t="s">
        <v>50</v>
      </c>
      <c r="P72" s="4" t="s">
        <v>31</v>
      </c>
      <c r="Q72" s="4" t="s">
        <v>32</v>
      </c>
      <c r="R72" s="4" t="s">
        <v>268</v>
      </c>
      <c r="S72" s="4" t="s">
        <v>26</v>
      </c>
      <c r="T72" s="8" t="s">
        <v>88</v>
      </c>
      <c r="U72" s="51">
        <v>1</v>
      </c>
      <c r="V72" s="4" t="s">
        <v>63</v>
      </c>
      <c r="W72" s="4" t="s">
        <v>26</v>
      </c>
      <c r="X72" s="13" t="s">
        <v>341</v>
      </c>
      <c r="Y72" s="4" t="s">
        <v>36</v>
      </c>
      <c r="Z72" s="4"/>
    </row>
    <row r="73" spans="1:26" s="10" customFormat="1" ht="24.95" customHeight="1" x14ac:dyDescent="0.2">
      <c r="A73" s="167" t="s">
        <v>380</v>
      </c>
      <c r="B73" s="11" t="s">
        <v>82</v>
      </c>
      <c r="C73" s="4" t="s">
        <v>100</v>
      </c>
      <c r="D73" s="8">
        <v>136</v>
      </c>
      <c r="E73" s="11" t="s">
        <v>381</v>
      </c>
      <c r="F73" s="4" t="s">
        <v>169</v>
      </c>
      <c r="G73" s="5"/>
      <c r="H73" s="5"/>
      <c r="I73" s="4" t="s">
        <v>26</v>
      </c>
      <c r="J73" s="4" t="s">
        <v>26</v>
      </c>
      <c r="K73" s="6" t="s">
        <v>46</v>
      </c>
      <c r="L73" s="50" t="s">
        <v>382</v>
      </c>
      <c r="M73" s="54" t="s">
        <v>383</v>
      </c>
      <c r="N73" s="4" t="s">
        <v>384</v>
      </c>
      <c r="O73" s="55" t="s">
        <v>385</v>
      </c>
      <c r="P73" s="4" t="s">
        <v>31</v>
      </c>
      <c r="Q73" s="4" t="s">
        <v>32</v>
      </c>
      <c r="R73" s="4" t="s">
        <v>358</v>
      </c>
      <c r="S73" s="4" t="s">
        <v>26</v>
      </c>
      <c r="T73" s="4" t="s">
        <v>282</v>
      </c>
      <c r="U73" s="51">
        <v>1.2</v>
      </c>
      <c r="V73" s="4" t="s">
        <v>63</v>
      </c>
      <c r="W73" s="4" t="s">
        <v>26</v>
      </c>
      <c r="X73" s="9" t="s">
        <v>105</v>
      </c>
      <c r="Y73" s="4" t="s">
        <v>36</v>
      </c>
      <c r="Z73" s="6"/>
    </row>
    <row r="74" spans="1:26" s="10" customFormat="1" ht="24.95" customHeight="1" x14ac:dyDescent="0.2">
      <c r="A74" s="167" t="s">
        <v>386</v>
      </c>
      <c r="B74" s="11" t="s">
        <v>82</v>
      </c>
      <c r="C74" s="4" t="s">
        <v>100</v>
      </c>
      <c r="D74" s="8">
        <v>135</v>
      </c>
      <c r="E74" s="11" t="s">
        <v>387</v>
      </c>
      <c r="F74" s="4" t="s">
        <v>232</v>
      </c>
      <c r="G74" s="5"/>
      <c r="H74" s="5"/>
      <c r="I74" s="4" t="s">
        <v>26</v>
      </c>
      <c r="J74" s="4" t="s">
        <v>26</v>
      </c>
      <c r="K74" s="6" t="s">
        <v>46</v>
      </c>
      <c r="L74" s="50" t="s">
        <v>388</v>
      </c>
      <c r="M74" s="54" t="s">
        <v>389</v>
      </c>
      <c r="N74" s="4" t="s">
        <v>384</v>
      </c>
      <c r="O74" s="55" t="s">
        <v>385</v>
      </c>
      <c r="P74" s="4" t="s">
        <v>31</v>
      </c>
      <c r="Q74" s="4" t="s">
        <v>32</v>
      </c>
      <c r="R74" s="4" t="s">
        <v>390</v>
      </c>
      <c r="S74" s="4" t="s">
        <v>26</v>
      </c>
      <c r="T74" s="4" t="s">
        <v>166</v>
      </c>
      <c r="U74" s="51">
        <v>1</v>
      </c>
      <c r="V74" s="4" t="s">
        <v>63</v>
      </c>
      <c r="W74" s="4" t="s">
        <v>26</v>
      </c>
      <c r="X74" s="9" t="s">
        <v>105</v>
      </c>
      <c r="Y74" s="4" t="s">
        <v>36</v>
      </c>
      <c r="Z74" s="6"/>
    </row>
    <row r="75" spans="1:26" s="10" customFormat="1" ht="24.95" customHeight="1" x14ac:dyDescent="0.2">
      <c r="A75" s="167" t="s">
        <v>391</v>
      </c>
      <c r="B75" s="11" t="s">
        <v>82</v>
      </c>
      <c r="C75" s="4" t="s">
        <v>100</v>
      </c>
      <c r="D75" s="8">
        <v>141</v>
      </c>
      <c r="E75" s="11" t="s">
        <v>392</v>
      </c>
      <c r="F75" s="4" t="s">
        <v>189</v>
      </c>
      <c r="G75" s="5"/>
      <c r="H75" s="5"/>
      <c r="I75" s="4" t="s">
        <v>26</v>
      </c>
      <c r="J75" s="4" t="s">
        <v>26</v>
      </c>
      <c r="K75" s="6" t="s">
        <v>28</v>
      </c>
      <c r="L75" s="50" t="s">
        <v>393</v>
      </c>
      <c r="M75" s="54" t="s">
        <v>394</v>
      </c>
      <c r="N75" s="4" t="s">
        <v>26</v>
      </c>
      <c r="O75" s="55" t="s">
        <v>385</v>
      </c>
      <c r="P75" s="4" t="s">
        <v>31</v>
      </c>
      <c r="Q75" s="4" t="s">
        <v>32</v>
      </c>
      <c r="R75" s="4" t="s">
        <v>358</v>
      </c>
      <c r="S75" s="4" t="s">
        <v>26</v>
      </c>
      <c r="T75" s="4" t="s">
        <v>395</v>
      </c>
      <c r="U75" s="51">
        <v>2</v>
      </c>
      <c r="V75" s="4" t="s">
        <v>34</v>
      </c>
      <c r="W75" s="4" t="s">
        <v>26</v>
      </c>
      <c r="X75" s="9" t="s">
        <v>105</v>
      </c>
      <c r="Y75" s="4" t="s">
        <v>36</v>
      </c>
      <c r="Z75" s="6"/>
    </row>
    <row r="76" spans="1:26" s="10" customFormat="1" ht="24.95" customHeight="1" x14ac:dyDescent="0.2">
      <c r="A76" s="167" t="s">
        <v>396</v>
      </c>
      <c r="B76" s="11" t="s">
        <v>82</v>
      </c>
      <c r="C76" s="4" t="s">
        <v>100</v>
      </c>
      <c r="D76" s="8">
        <v>141</v>
      </c>
      <c r="E76" s="11" t="s">
        <v>392</v>
      </c>
      <c r="F76" s="4" t="s">
        <v>189</v>
      </c>
      <c r="G76" s="5"/>
      <c r="H76" s="5"/>
      <c r="I76" s="4" t="s">
        <v>26</v>
      </c>
      <c r="J76" s="4" t="s">
        <v>26</v>
      </c>
      <c r="K76" s="6" t="s">
        <v>28</v>
      </c>
      <c r="L76" s="50" t="s">
        <v>364</v>
      </c>
      <c r="M76" s="7" t="s">
        <v>146</v>
      </c>
      <c r="N76" s="4" t="s">
        <v>26</v>
      </c>
      <c r="O76" s="4" t="s">
        <v>30</v>
      </c>
      <c r="P76" s="4" t="s">
        <v>38</v>
      </c>
      <c r="Q76" s="4" t="s">
        <v>39</v>
      </c>
      <c r="R76" s="4" t="s">
        <v>129</v>
      </c>
      <c r="S76" s="4" t="s">
        <v>26</v>
      </c>
      <c r="T76" s="4" t="s">
        <v>395</v>
      </c>
      <c r="U76" s="51">
        <v>2</v>
      </c>
      <c r="V76" s="4" t="s">
        <v>34</v>
      </c>
      <c r="W76" s="4" t="s">
        <v>26</v>
      </c>
      <c r="X76" s="9" t="s">
        <v>105</v>
      </c>
      <c r="Y76" s="4" t="s">
        <v>36</v>
      </c>
      <c r="Z76" s="6"/>
    </row>
    <row r="77" spans="1:26" s="10" customFormat="1" ht="24.95" customHeight="1" x14ac:dyDescent="0.2">
      <c r="A77" s="166" t="s">
        <v>397</v>
      </c>
      <c r="B77" s="11" t="s">
        <v>82</v>
      </c>
      <c r="C77" s="4" t="s">
        <v>100</v>
      </c>
      <c r="D77" s="8">
        <v>135</v>
      </c>
      <c r="E77" s="11" t="s">
        <v>398</v>
      </c>
      <c r="F77" s="4" t="s">
        <v>287</v>
      </c>
      <c r="G77" s="5"/>
      <c r="H77" s="5"/>
      <c r="I77" s="4" t="s">
        <v>26</v>
      </c>
      <c r="J77" s="4" t="s">
        <v>26</v>
      </c>
      <c r="K77" s="6" t="s">
        <v>135</v>
      </c>
      <c r="L77" s="50" t="s">
        <v>399</v>
      </c>
      <c r="M77" s="54" t="s">
        <v>400</v>
      </c>
      <c r="N77" s="4" t="s">
        <v>26</v>
      </c>
      <c r="O77" s="4" t="s">
        <v>30</v>
      </c>
      <c r="P77" s="4" t="s">
        <v>31</v>
      </c>
      <c r="Q77" s="4" t="s">
        <v>32</v>
      </c>
      <c r="R77" s="4" t="s">
        <v>401</v>
      </c>
      <c r="S77" s="4" t="s">
        <v>26</v>
      </c>
      <c r="T77" s="4" t="s">
        <v>88</v>
      </c>
      <c r="U77" s="51">
        <v>1</v>
      </c>
      <c r="V77" s="4" t="s">
        <v>63</v>
      </c>
      <c r="W77" s="4" t="s">
        <v>26</v>
      </c>
      <c r="X77" s="9" t="s">
        <v>105</v>
      </c>
      <c r="Y77" s="4" t="s">
        <v>36</v>
      </c>
      <c r="Z77" s="6"/>
    </row>
    <row r="78" spans="1:26" s="10" customFormat="1" ht="24.95" customHeight="1" x14ac:dyDescent="0.2">
      <c r="A78" s="166" t="s">
        <v>402</v>
      </c>
      <c r="B78" s="11" t="s">
        <v>82</v>
      </c>
      <c r="C78" s="4" t="s">
        <v>100</v>
      </c>
      <c r="D78" s="8">
        <v>135</v>
      </c>
      <c r="E78" s="11" t="s">
        <v>331</v>
      </c>
      <c r="F78" s="4" t="s">
        <v>157</v>
      </c>
      <c r="G78" s="5"/>
      <c r="H78" s="5"/>
      <c r="I78" s="4" t="s">
        <v>26</v>
      </c>
      <c r="J78" s="4" t="s">
        <v>26</v>
      </c>
      <c r="K78" s="6" t="s">
        <v>46</v>
      </c>
      <c r="L78" s="50" t="s">
        <v>403</v>
      </c>
      <c r="M78" s="54" t="s">
        <v>404</v>
      </c>
      <c r="N78" s="4" t="s">
        <v>405</v>
      </c>
      <c r="O78" s="49" t="s">
        <v>406</v>
      </c>
      <c r="P78" s="4" t="s">
        <v>38</v>
      </c>
      <c r="Q78" s="4" t="s">
        <v>39</v>
      </c>
      <c r="R78" s="4" t="s">
        <v>147</v>
      </c>
      <c r="S78" s="4" t="s">
        <v>26</v>
      </c>
      <c r="T78" s="4" t="s">
        <v>88</v>
      </c>
      <c r="U78" s="51">
        <v>1</v>
      </c>
      <c r="V78" s="4" t="s">
        <v>63</v>
      </c>
      <c r="W78" s="4" t="s">
        <v>26</v>
      </c>
      <c r="X78" s="9" t="s">
        <v>105</v>
      </c>
      <c r="Y78" s="4" t="s">
        <v>36</v>
      </c>
      <c r="Z78" s="6"/>
    </row>
    <row r="79" spans="1:26" s="10" customFormat="1" ht="24.95" customHeight="1" x14ac:dyDescent="0.2">
      <c r="A79" s="167" t="s">
        <v>407</v>
      </c>
      <c r="B79" s="11" t="s">
        <v>82</v>
      </c>
      <c r="C79" s="4" t="s">
        <v>100</v>
      </c>
      <c r="D79" s="8">
        <v>138</v>
      </c>
      <c r="E79" s="11" t="s">
        <v>408</v>
      </c>
      <c r="F79" s="4" t="s">
        <v>287</v>
      </c>
      <c r="G79" s="5"/>
      <c r="H79" s="5"/>
      <c r="I79" s="4" t="s">
        <v>26</v>
      </c>
      <c r="J79" s="4" t="s">
        <v>26</v>
      </c>
      <c r="K79" s="6" t="s">
        <v>46</v>
      </c>
      <c r="L79" s="50" t="s">
        <v>409</v>
      </c>
      <c r="M79" s="54" t="s">
        <v>410</v>
      </c>
      <c r="N79" s="4" t="s">
        <v>26</v>
      </c>
      <c r="O79" s="55" t="s">
        <v>385</v>
      </c>
      <c r="P79" s="4" t="s">
        <v>31</v>
      </c>
      <c r="Q79" s="4" t="s">
        <v>32</v>
      </c>
      <c r="R79" s="4" t="s">
        <v>268</v>
      </c>
      <c r="S79" s="4" t="s">
        <v>26</v>
      </c>
      <c r="T79" s="4" t="s">
        <v>148</v>
      </c>
      <c r="U79" s="51">
        <v>1.2</v>
      </c>
      <c r="V79" s="4" t="s">
        <v>63</v>
      </c>
      <c r="W79" s="4" t="s">
        <v>26</v>
      </c>
      <c r="X79" s="9" t="s">
        <v>105</v>
      </c>
      <c r="Y79" s="4" t="s">
        <v>36</v>
      </c>
      <c r="Z79" s="6"/>
    </row>
    <row r="80" spans="1:26" s="10" customFormat="1" ht="24.95" customHeight="1" x14ac:dyDescent="0.2">
      <c r="A80" s="167" t="s">
        <v>411</v>
      </c>
      <c r="B80" s="11" t="s">
        <v>82</v>
      </c>
      <c r="C80" s="4" t="s">
        <v>100</v>
      </c>
      <c r="D80" s="8">
        <v>135</v>
      </c>
      <c r="E80" s="11" t="s">
        <v>408</v>
      </c>
      <c r="F80" s="4" t="s">
        <v>287</v>
      </c>
      <c r="G80" s="5"/>
      <c r="H80" s="5"/>
      <c r="I80" s="4" t="s">
        <v>26</v>
      </c>
      <c r="J80" s="4" t="s">
        <v>26</v>
      </c>
      <c r="K80" s="6" t="s">
        <v>135</v>
      </c>
      <c r="L80" s="50" t="s">
        <v>412</v>
      </c>
      <c r="M80" s="54" t="s">
        <v>136</v>
      </c>
      <c r="N80" s="4" t="s">
        <v>413</v>
      </c>
      <c r="O80" s="55" t="s">
        <v>414</v>
      </c>
      <c r="P80" s="4" t="s">
        <v>38</v>
      </c>
      <c r="Q80" s="4" t="s">
        <v>39</v>
      </c>
      <c r="R80" s="4" t="s">
        <v>142</v>
      </c>
      <c r="S80" s="4" t="s">
        <v>26</v>
      </c>
      <c r="T80" s="4" t="s">
        <v>88</v>
      </c>
      <c r="U80" s="51">
        <v>1</v>
      </c>
      <c r="V80" s="4" t="s">
        <v>63</v>
      </c>
      <c r="W80" s="4" t="s">
        <v>26</v>
      </c>
      <c r="X80" s="9" t="s">
        <v>105</v>
      </c>
      <c r="Y80" s="4" t="s">
        <v>36</v>
      </c>
      <c r="Z80" s="6"/>
    </row>
    <row r="81" spans="1:26" s="10" customFormat="1" ht="24.95" customHeight="1" x14ac:dyDescent="0.2">
      <c r="A81" s="167" t="s">
        <v>415</v>
      </c>
      <c r="B81" s="11" t="s">
        <v>82</v>
      </c>
      <c r="C81" s="4" t="s">
        <v>100</v>
      </c>
      <c r="D81" s="8">
        <v>135</v>
      </c>
      <c r="E81" s="11" t="s">
        <v>408</v>
      </c>
      <c r="F81" s="4" t="s">
        <v>287</v>
      </c>
      <c r="G81" s="5"/>
      <c r="H81" s="5"/>
      <c r="I81" s="4" t="s">
        <v>26</v>
      </c>
      <c r="J81" s="4" t="s">
        <v>26</v>
      </c>
      <c r="K81" s="6" t="s">
        <v>135</v>
      </c>
      <c r="L81" s="50" t="s">
        <v>412</v>
      </c>
      <c r="M81" s="54" t="s">
        <v>136</v>
      </c>
      <c r="N81" s="4" t="s">
        <v>416</v>
      </c>
      <c r="O81" s="55" t="s">
        <v>417</v>
      </c>
      <c r="P81" s="4" t="s">
        <v>38</v>
      </c>
      <c r="Q81" s="4" t="s">
        <v>39</v>
      </c>
      <c r="R81" s="4" t="s">
        <v>418</v>
      </c>
      <c r="S81" s="4" t="s">
        <v>26</v>
      </c>
      <c r="T81" s="4" t="s">
        <v>88</v>
      </c>
      <c r="U81" s="51">
        <v>1</v>
      </c>
      <c r="V81" s="4" t="s">
        <v>63</v>
      </c>
      <c r="W81" s="4" t="s">
        <v>26</v>
      </c>
      <c r="X81" s="9" t="s">
        <v>105</v>
      </c>
      <c r="Y81" s="4" t="s">
        <v>36</v>
      </c>
      <c r="Z81" s="6"/>
    </row>
    <row r="82" spans="1:26" s="10" customFormat="1" ht="24.95" customHeight="1" x14ac:dyDescent="0.2">
      <c r="A82" s="166" t="s">
        <v>419</v>
      </c>
      <c r="B82" s="11" t="s">
        <v>82</v>
      </c>
      <c r="C82" s="4" t="s">
        <v>100</v>
      </c>
      <c r="D82" s="8">
        <v>135</v>
      </c>
      <c r="E82" s="11" t="s">
        <v>331</v>
      </c>
      <c r="F82" s="4" t="s">
        <v>157</v>
      </c>
      <c r="G82" s="5"/>
      <c r="H82" s="5"/>
      <c r="I82" s="4" t="s">
        <v>26</v>
      </c>
      <c r="J82" s="4" t="s">
        <v>26</v>
      </c>
      <c r="K82" s="6" t="s">
        <v>46</v>
      </c>
      <c r="L82" s="50" t="s">
        <v>420</v>
      </c>
      <c r="M82" s="54" t="s">
        <v>421</v>
      </c>
      <c r="N82" s="4" t="s">
        <v>26</v>
      </c>
      <c r="O82" s="49" t="s">
        <v>422</v>
      </c>
      <c r="P82" s="4" t="s">
        <v>31</v>
      </c>
      <c r="Q82" s="4" t="s">
        <v>32</v>
      </c>
      <c r="R82" s="4" t="s">
        <v>390</v>
      </c>
      <c r="S82" s="4" t="s">
        <v>26</v>
      </c>
      <c r="T82" s="4" t="s">
        <v>88</v>
      </c>
      <c r="U82" s="51">
        <v>1</v>
      </c>
      <c r="V82" s="4" t="s">
        <v>63</v>
      </c>
      <c r="W82" s="4" t="s">
        <v>26</v>
      </c>
      <c r="X82" s="9" t="s">
        <v>105</v>
      </c>
      <c r="Y82" s="4" t="s">
        <v>36</v>
      </c>
      <c r="Z82" s="6"/>
    </row>
    <row r="83" spans="1:26" s="10" customFormat="1" ht="24.95" customHeight="1" x14ac:dyDescent="0.2">
      <c r="A83" s="167" t="s">
        <v>423</v>
      </c>
      <c r="B83" s="11" t="s">
        <v>82</v>
      </c>
      <c r="C83" s="4" t="s">
        <v>100</v>
      </c>
      <c r="D83" s="8">
        <v>135</v>
      </c>
      <c r="E83" s="11" t="s">
        <v>424</v>
      </c>
      <c r="F83" s="4" t="s">
        <v>375</v>
      </c>
      <c r="G83" s="5"/>
      <c r="H83" s="5"/>
      <c r="I83" s="4" t="s">
        <v>26</v>
      </c>
      <c r="J83" s="4" t="s">
        <v>26</v>
      </c>
      <c r="K83" s="6" t="s">
        <v>135</v>
      </c>
      <c r="L83" s="50" t="s">
        <v>425</v>
      </c>
      <c r="M83" s="7" t="s">
        <v>146</v>
      </c>
      <c r="N83" s="4" t="s">
        <v>26</v>
      </c>
      <c r="O83" s="4" t="s">
        <v>30</v>
      </c>
      <c r="P83" s="4" t="s">
        <v>31</v>
      </c>
      <c r="Q83" s="4" t="s">
        <v>32</v>
      </c>
      <c r="R83" s="4" t="s">
        <v>426</v>
      </c>
      <c r="S83" s="4" t="s">
        <v>26</v>
      </c>
      <c r="T83" s="4" t="s">
        <v>88</v>
      </c>
      <c r="U83" s="51">
        <v>1</v>
      </c>
      <c r="V83" s="4" t="s">
        <v>63</v>
      </c>
      <c r="W83" s="4" t="s">
        <v>26</v>
      </c>
      <c r="X83" s="9" t="s">
        <v>105</v>
      </c>
      <c r="Y83" s="4" t="s">
        <v>36</v>
      </c>
      <c r="Z83" s="6"/>
    </row>
    <row r="84" spans="1:26" s="10" customFormat="1" ht="24.95" customHeight="1" x14ac:dyDescent="0.2">
      <c r="A84" s="167" t="s">
        <v>427</v>
      </c>
      <c r="B84" s="11" t="s">
        <v>82</v>
      </c>
      <c r="C84" s="4" t="s">
        <v>100</v>
      </c>
      <c r="D84" s="8" t="s">
        <v>428</v>
      </c>
      <c r="E84" s="11" t="s">
        <v>271</v>
      </c>
      <c r="F84" s="4" t="s">
        <v>272</v>
      </c>
      <c r="G84" s="5"/>
      <c r="H84" s="5"/>
      <c r="I84" s="4" t="s">
        <v>26</v>
      </c>
      <c r="J84" s="4" t="s">
        <v>26</v>
      </c>
      <c r="K84" s="6" t="s">
        <v>135</v>
      </c>
      <c r="L84" s="50" t="s">
        <v>429</v>
      </c>
      <c r="M84" s="54" t="s">
        <v>430</v>
      </c>
      <c r="N84" s="4" t="s">
        <v>266</v>
      </c>
      <c r="O84" s="4" t="s">
        <v>431</v>
      </c>
      <c r="P84" s="4" t="s">
        <v>31</v>
      </c>
      <c r="Q84" s="4" t="s">
        <v>32</v>
      </c>
      <c r="R84" s="4" t="s">
        <v>432</v>
      </c>
      <c r="S84" s="4" t="s">
        <v>26</v>
      </c>
      <c r="T84" s="4" t="s">
        <v>148</v>
      </c>
      <c r="U84" s="51">
        <v>1.2</v>
      </c>
      <c r="V84" s="4" t="s">
        <v>63</v>
      </c>
      <c r="W84" s="4" t="s">
        <v>26</v>
      </c>
      <c r="X84" s="9" t="s">
        <v>105</v>
      </c>
      <c r="Y84" s="4" t="s">
        <v>36</v>
      </c>
      <c r="Z84" s="6"/>
    </row>
    <row r="85" spans="1:26" s="10" customFormat="1" ht="24.95" customHeight="1" x14ac:dyDescent="0.2">
      <c r="A85" s="167" t="s">
        <v>433</v>
      </c>
      <c r="B85" s="11" t="s">
        <v>82</v>
      </c>
      <c r="C85" s="4" t="s">
        <v>100</v>
      </c>
      <c r="D85" s="8" t="s">
        <v>428</v>
      </c>
      <c r="E85" s="11" t="s">
        <v>262</v>
      </c>
      <c r="F85" s="4" t="s">
        <v>263</v>
      </c>
      <c r="G85" s="5"/>
      <c r="H85" s="5"/>
      <c r="I85" s="4" t="s">
        <v>26</v>
      </c>
      <c r="J85" s="4" t="s">
        <v>26</v>
      </c>
      <c r="K85" s="6" t="s">
        <v>135</v>
      </c>
      <c r="L85" s="50" t="s">
        <v>429</v>
      </c>
      <c r="M85" s="54" t="s">
        <v>430</v>
      </c>
      <c r="N85" s="4" t="s">
        <v>266</v>
      </c>
      <c r="O85" s="4" t="s">
        <v>431</v>
      </c>
      <c r="P85" s="4" t="s">
        <v>31</v>
      </c>
      <c r="Q85" s="4" t="s">
        <v>32</v>
      </c>
      <c r="R85" s="4" t="s">
        <v>432</v>
      </c>
      <c r="S85" s="4" t="s">
        <v>26</v>
      </c>
      <c r="T85" s="4" t="s">
        <v>148</v>
      </c>
      <c r="U85" s="51">
        <v>1.2</v>
      </c>
      <c r="V85" s="4" t="s">
        <v>63</v>
      </c>
      <c r="W85" s="4" t="s">
        <v>26</v>
      </c>
      <c r="X85" s="9" t="s">
        <v>105</v>
      </c>
      <c r="Y85" s="4" t="s">
        <v>36</v>
      </c>
      <c r="Z85" s="6"/>
    </row>
    <row r="86" spans="1:26" s="10" customFormat="1" ht="24.95" customHeight="1" x14ac:dyDescent="0.2">
      <c r="A86" s="164" t="s">
        <v>434</v>
      </c>
      <c r="B86" s="4" t="s">
        <v>82</v>
      </c>
      <c r="C86" s="4" t="s">
        <v>435</v>
      </c>
      <c r="D86" s="8">
        <v>135</v>
      </c>
      <c r="E86" s="11" t="s">
        <v>436</v>
      </c>
      <c r="F86" s="4" t="s">
        <v>287</v>
      </c>
      <c r="G86" s="5"/>
      <c r="H86" s="5"/>
      <c r="I86" s="4" t="s">
        <v>26</v>
      </c>
      <c r="J86" s="4" t="s">
        <v>26</v>
      </c>
      <c r="K86" s="6" t="s">
        <v>28</v>
      </c>
      <c r="L86" s="49" t="s">
        <v>437</v>
      </c>
      <c r="M86" s="7" t="s">
        <v>438</v>
      </c>
      <c r="N86" s="4" t="s">
        <v>26</v>
      </c>
      <c r="O86" s="4" t="s">
        <v>30</v>
      </c>
      <c r="P86" s="4" t="s">
        <v>439</v>
      </c>
      <c r="Q86" s="4" t="s">
        <v>32</v>
      </c>
      <c r="R86" s="4" t="s">
        <v>439</v>
      </c>
      <c r="S86" s="4" t="s">
        <v>26</v>
      </c>
      <c r="T86" s="4" t="s">
        <v>166</v>
      </c>
      <c r="U86" s="51">
        <v>1</v>
      </c>
      <c r="V86" s="4" t="s">
        <v>63</v>
      </c>
      <c r="W86" s="4" t="s">
        <v>26</v>
      </c>
      <c r="X86" s="9" t="s">
        <v>440</v>
      </c>
      <c r="Y86" s="4" t="s">
        <v>36</v>
      </c>
      <c r="Z86" s="4"/>
    </row>
    <row r="87" spans="1:26" s="10" customFormat="1" ht="24.95" customHeight="1" x14ac:dyDescent="0.2">
      <c r="A87" s="164" t="s">
        <v>441</v>
      </c>
      <c r="B87" s="4" t="s">
        <v>82</v>
      </c>
      <c r="C87" s="4" t="s">
        <v>435</v>
      </c>
      <c r="D87" s="8">
        <v>135</v>
      </c>
      <c r="E87" s="11" t="s">
        <v>436</v>
      </c>
      <c r="F87" s="4" t="s">
        <v>287</v>
      </c>
      <c r="G87" s="5"/>
      <c r="H87" s="5"/>
      <c r="I87" s="4" t="s">
        <v>26</v>
      </c>
      <c r="J87" s="4" t="s">
        <v>26</v>
      </c>
      <c r="K87" s="6" t="s">
        <v>28</v>
      </c>
      <c r="L87" s="49" t="s">
        <v>437</v>
      </c>
      <c r="M87" s="7" t="s">
        <v>438</v>
      </c>
      <c r="N87" s="4" t="s">
        <v>26</v>
      </c>
      <c r="O87" s="4" t="s">
        <v>30</v>
      </c>
      <c r="P87" s="4" t="s">
        <v>439</v>
      </c>
      <c r="Q87" s="4" t="s">
        <v>32</v>
      </c>
      <c r="R87" s="4" t="s">
        <v>439</v>
      </c>
      <c r="S87" s="4" t="s">
        <v>26</v>
      </c>
      <c r="T87" s="4" t="s">
        <v>88</v>
      </c>
      <c r="U87" s="51">
        <v>1</v>
      </c>
      <c r="V87" s="4" t="s">
        <v>63</v>
      </c>
      <c r="W87" s="4" t="s">
        <v>26</v>
      </c>
      <c r="X87" s="9" t="s">
        <v>442</v>
      </c>
      <c r="Y87" s="4" t="s">
        <v>36</v>
      </c>
      <c r="Z87" s="4"/>
    </row>
    <row r="88" spans="1:26" s="10" customFormat="1" ht="24.95" customHeight="1" x14ac:dyDescent="0.2">
      <c r="A88" s="164" t="s">
        <v>443</v>
      </c>
      <c r="B88" s="4" t="s">
        <v>82</v>
      </c>
      <c r="C88" s="4" t="s">
        <v>435</v>
      </c>
      <c r="D88" s="8">
        <v>135</v>
      </c>
      <c r="E88" s="11" t="s">
        <v>436</v>
      </c>
      <c r="F88" s="4" t="s">
        <v>287</v>
      </c>
      <c r="G88" s="5"/>
      <c r="H88" s="5"/>
      <c r="I88" s="4" t="s">
        <v>26</v>
      </c>
      <c r="J88" s="4" t="s">
        <v>26</v>
      </c>
      <c r="K88" s="6" t="s">
        <v>28</v>
      </c>
      <c r="L88" s="49" t="s">
        <v>437</v>
      </c>
      <c r="M88" s="7" t="s">
        <v>438</v>
      </c>
      <c r="N88" s="4" t="s">
        <v>26</v>
      </c>
      <c r="O88" s="4" t="s">
        <v>30</v>
      </c>
      <c r="P88" s="4" t="s">
        <v>439</v>
      </c>
      <c r="Q88" s="4" t="s">
        <v>32</v>
      </c>
      <c r="R88" s="4" t="s">
        <v>439</v>
      </c>
      <c r="S88" s="4" t="s">
        <v>26</v>
      </c>
      <c r="T88" s="4" t="s">
        <v>166</v>
      </c>
      <c r="U88" s="51">
        <v>1</v>
      </c>
      <c r="V88" s="4" t="s">
        <v>63</v>
      </c>
      <c r="W88" s="4" t="s">
        <v>26</v>
      </c>
      <c r="X88" s="9" t="s">
        <v>444</v>
      </c>
      <c r="Y88" s="4" t="s">
        <v>36</v>
      </c>
      <c r="Z88" s="4"/>
    </row>
    <row r="89" spans="1:26" s="10" customFormat="1" ht="24.95" customHeight="1" x14ac:dyDescent="0.2">
      <c r="A89" s="164" t="s">
        <v>445</v>
      </c>
      <c r="B89" s="4" t="s">
        <v>82</v>
      </c>
      <c r="C89" s="4" t="s">
        <v>435</v>
      </c>
      <c r="D89" s="8">
        <v>135</v>
      </c>
      <c r="E89" s="11" t="s">
        <v>436</v>
      </c>
      <c r="F89" s="4" t="s">
        <v>287</v>
      </c>
      <c r="G89" s="5"/>
      <c r="H89" s="5"/>
      <c r="I89" s="4" t="s">
        <v>26</v>
      </c>
      <c r="J89" s="4" t="s">
        <v>26</v>
      </c>
      <c r="K89" s="6" t="s">
        <v>28</v>
      </c>
      <c r="L89" s="49" t="s">
        <v>437</v>
      </c>
      <c r="M89" s="7" t="s">
        <v>438</v>
      </c>
      <c r="N89" s="4" t="s">
        <v>26</v>
      </c>
      <c r="O89" s="4" t="s">
        <v>30</v>
      </c>
      <c r="P89" s="4" t="s">
        <v>439</v>
      </c>
      <c r="Q89" s="4" t="s">
        <v>32</v>
      </c>
      <c r="R89" s="4" t="s">
        <v>439</v>
      </c>
      <c r="S89" s="4" t="s">
        <v>26</v>
      </c>
      <c r="T89" s="4" t="s">
        <v>88</v>
      </c>
      <c r="U89" s="51">
        <v>1</v>
      </c>
      <c r="V89" s="4" t="s">
        <v>63</v>
      </c>
      <c r="W89" s="4" t="s">
        <v>26</v>
      </c>
      <c r="X89" s="9" t="s">
        <v>444</v>
      </c>
      <c r="Y89" s="4" t="s">
        <v>36</v>
      </c>
      <c r="Z89" s="4"/>
    </row>
    <row r="90" spans="1:26" s="10" customFormat="1" ht="24.95" customHeight="1" x14ac:dyDescent="0.2">
      <c r="A90" s="164" t="s">
        <v>446</v>
      </c>
      <c r="B90" s="4" t="s">
        <v>82</v>
      </c>
      <c r="C90" s="4" t="s">
        <v>435</v>
      </c>
      <c r="D90" s="8">
        <v>135</v>
      </c>
      <c r="E90" s="11" t="s">
        <v>447</v>
      </c>
      <c r="F90" s="4" t="s">
        <v>448</v>
      </c>
      <c r="G90" s="5"/>
      <c r="H90" s="5"/>
      <c r="I90" s="4" t="s">
        <v>26</v>
      </c>
      <c r="J90" s="4" t="s">
        <v>26</v>
      </c>
      <c r="K90" s="6" t="s">
        <v>28</v>
      </c>
      <c r="L90" s="49" t="s">
        <v>449</v>
      </c>
      <c r="M90" s="7" t="s">
        <v>450</v>
      </c>
      <c r="N90" s="4" t="s">
        <v>26</v>
      </c>
      <c r="O90" s="4" t="s">
        <v>30</v>
      </c>
      <c r="P90" s="4" t="s">
        <v>439</v>
      </c>
      <c r="Q90" s="4" t="s">
        <v>32</v>
      </c>
      <c r="R90" s="4" t="s">
        <v>439</v>
      </c>
      <c r="S90" s="4" t="s">
        <v>26</v>
      </c>
      <c r="T90" s="4" t="s">
        <v>451</v>
      </c>
      <c r="U90" s="51">
        <v>1</v>
      </c>
      <c r="V90" s="4" t="s">
        <v>63</v>
      </c>
      <c r="W90" s="4" t="s">
        <v>26</v>
      </c>
      <c r="X90" s="9" t="s">
        <v>452</v>
      </c>
      <c r="Y90" s="4" t="s">
        <v>36</v>
      </c>
      <c r="Z90" s="4"/>
    </row>
    <row r="91" spans="1:26" s="10" customFormat="1" ht="24.95" customHeight="1" x14ac:dyDescent="0.2">
      <c r="A91" s="164" t="s">
        <v>453</v>
      </c>
      <c r="B91" s="4" t="s">
        <v>82</v>
      </c>
      <c r="C91" s="4" t="s">
        <v>435</v>
      </c>
      <c r="D91" s="8">
        <v>135</v>
      </c>
      <c r="E91" s="11" t="s">
        <v>447</v>
      </c>
      <c r="F91" s="4" t="s">
        <v>448</v>
      </c>
      <c r="G91" s="5"/>
      <c r="H91" s="5"/>
      <c r="I91" s="4" t="s">
        <v>26</v>
      </c>
      <c r="J91" s="4" t="s">
        <v>26</v>
      </c>
      <c r="K91" s="6" t="s">
        <v>28</v>
      </c>
      <c r="L91" s="49" t="s">
        <v>437</v>
      </c>
      <c r="M91" s="7" t="s">
        <v>438</v>
      </c>
      <c r="N91" s="4" t="s">
        <v>26</v>
      </c>
      <c r="O91" s="4" t="s">
        <v>30</v>
      </c>
      <c r="P91" s="4" t="s">
        <v>439</v>
      </c>
      <c r="Q91" s="4" t="s">
        <v>32</v>
      </c>
      <c r="R91" s="4" t="s">
        <v>439</v>
      </c>
      <c r="S91" s="4" t="s">
        <v>26</v>
      </c>
      <c r="T91" s="4" t="s">
        <v>451</v>
      </c>
      <c r="U91" s="51">
        <v>1</v>
      </c>
      <c r="V91" s="4" t="s">
        <v>63</v>
      </c>
      <c r="W91" s="4" t="s">
        <v>26</v>
      </c>
      <c r="X91" s="9" t="s">
        <v>452</v>
      </c>
      <c r="Y91" s="4" t="s">
        <v>36</v>
      </c>
      <c r="Z91" s="4"/>
    </row>
    <row r="92" spans="1:26" s="10" customFormat="1" ht="24.95" customHeight="1" x14ac:dyDescent="0.2">
      <c r="A92" s="167" t="s">
        <v>454</v>
      </c>
      <c r="B92" s="11" t="s">
        <v>82</v>
      </c>
      <c r="C92" s="4" t="s">
        <v>100</v>
      </c>
      <c r="D92" s="8">
        <v>135</v>
      </c>
      <c r="E92" s="11" t="s">
        <v>455</v>
      </c>
      <c r="F92" s="4" t="s">
        <v>456</v>
      </c>
      <c r="G92" s="5"/>
      <c r="H92" s="5"/>
      <c r="I92" s="4" t="s">
        <v>26</v>
      </c>
      <c r="J92" s="4" t="s">
        <v>26</v>
      </c>
      <c r="K92" s="6" t="s">
        <v>28</v>
      </c>
      <c r="L92" s="50" t="s">
        <v>457</v>
      </c>
      <c r="M92" s="7" t="s">
        <v>458</v>
      </c>
      <c r="N92" s="4" t="s">
        <v>26</v>
      </c>
      <c r="O92" s="4" t="s">
        <v>30</v>
      </c>
      <c r="P92" s="4" t="s">
        <v>38</v>
      </c>
      <c r="Q92" s="4" t="s">
        <v>39</v>
      </c>
      <c r="R92" s="4" t="s">
        <v>126</v>
      </c>
      <c r="S92" s="4" t="s">
        <v>26</v>
      </c>
      <c r="T92" s="4" t="s">
        <v>88</v>
      </c>
      <c r="U92" s="51">
        <v>1</v>
      </c>
      <c r="V92" s="4" t="s">
        <v>63</v>
      </c>
      <c r="W92" s="4" t="s">
        <v>26</v>
      </c>
      <c r="X92" s="9" t="s">
        <v>459</v>
      </c>
      <c r="Y92" s="4" t="s">
        <v>36</v>
      </c>
      <c r="Z92" s="6"/>
    </row>
    <row r="93" spans="1:26" s="10" customFormat="1" ht="24.95" customHeight="1" x14ac:dyDescent="0.2">
      <c r="A93" s="167" t="s">
        <v>460</v>
      </c>
      <c r="B93" s="11" t="s">
        <v>82</v>
      </c>
      <c r="C93" s="4" t="s">
        <v>100</v>
      </c>
      <c r="D93" s="8">
        <v>135</v>
      </c>
      <c r="E93" s="11" t="s">
        <v>461</v>
      </c>
      <c r="F93" s="4" t="s">
        <v>169</v>
      </c>
      <c r="G93" s="5"/>
      <c r="H93" s="5"/>
      <c r="I93" s="4" t="s">
        <v>26</v>
      </c>
      <c r="J93" s="4" t="s">
        <v>26</v>
      </c>
      <c r="K93" s="6" t="s">
        <v>46</v>
      </c>
      <c r="L93" s="50" t="s">
        <v>462</v>
      </c>
      <c r="M93" s="7" t="s">
        <v>463</v>
      </c>
      <c r="N93" s="4" t="s">
        <v>369</v>
      </c>
      <c r="O93" s="49" t="s">
        <v>370</v>
      </c>
      <c r="P93" s="4" t="s">
        <v>31</v>
      </c>
      <c r="Q93" s="4" t="s">
        <v>32</v>
      </c>
      <c r="R93" s="4" t="s">
        <v>464</v>
      </c>
      <c r="S93" s="4" t="s">
        <v>26</v>
      </c>
      <c r="T93" s="4" t="s">
        <v>148</v>
      </c>
      <c r="U93" s="51">
        <v>1.2</v>
      </c>
      <c r="V93" s="4" t="s">
        <v>63</v>
      </c>
      <c r="W93" s="4" t="s">
        <v>26</v>
      </c>
      <c r="X93" s="9" t="s">
        <v>465</v>
      </c>
      <c r="Y93" s="4" t="s">
        <v>36</v>
      </c>
      <c r="Z93" s="6"/>
    </row>
    <row r="94" spans="1:26" s="10" customFormat="1" ht="24.95" customHeight="1" x14ac:dyDescent="0.2">
      <c r="A94" s="167" t="s">
        <v>466</v>
      </c>
      <c r="B94" s="11" t="s">
        <v>82</v>
      </c>
      <c r="C94" s="4" t="s">
        <v>100</v>
      </c>
      <c r="D94" s="8">
        <v>136</v>
      </c>
      <c r="E94" s="11" t="s">
        <v>461</v>
      </c>
      <c r="F94" s="4" t="s">
        <v>169</v>
      </c>
      <c r="G94" s="5"/>
      <c r="H94" s="5"/>
      <c r="I94" s="4" t="s">
        <v>26</v>
      </c>
      <c r="J94" s="4" t="s">
        <v>26</v>
      </c>
      <c r="K94" s="6" t="s">
        <v>46</v>
      </c>
      <c r="L94" s="50" t="s">
        <v>467</v>
      </c>
      <c r="M94" s="7" t="s">
        <v>146</v>
      </c>
      <c r="N94" s="4" t="s">
        <v>369</v>
      </c>
      <c r="O94" s="49" t="s">
        <v>370</v>
      </c>
      <c r="P94" s="4" t="s">
        <v>38</v>
      </c>
      <c r="Q94" s="4" t="s">
        <v>39</v>
      </c>
      <c r="R94" s="4" t="s">
        <v>129</v>
      </c>
      <c r="S94" s="4" t="s">
        <v>26</v>
      </c>
      <c r="T94" s="4" t="s">
        <v>282</v>
      </c>
      <c r="U94" s="51">
        <v>1.2</v>
      </c>
      <c r="V94" s="4" t="s">
        <v>63</v>
      </c>
      <c r="W94" s="4" t="s">
        <v>26</v>
      </c>
      <c r="X94" s="9" t="s">
        <v>465</v>
      </c>
      <c r="Y94" s="4" t="s">
        <v>36</v>
      </c>
      <c r="Z94" s="6"/>
    </row>
    <row r="95" spans="1:26" s="10" customFormat="1" ht="24.95" customHeight="1" x14ac:dyDescent="0.2">
      <c r="A95" s="166" t="s">
        <v>468</v>
      </c>
      <c r="B95" s="11" t="s">
        <v>82</v>
      </c>
      <c r="C95" s="4" t="s">
        <v>100</v>
      </c>
      <c r="D95" s="8">
        <v>135</v>
      </c>
      <c r="E95" s="11" t="s">
        <v>469</v>
      </c>
      <c r="F95" s="4" t="s">
        <v>318</v>
      </c>
      <c r="G95" s="5"/>
      <c r="H95" s="5"/>
      <c r="I95" s="4" t="s">
        <v>26</v>
      </c>
      <c r="J95" s="4" t="s">
        <v>26</v>
      </c>
      <c r="K95" s="6" t="s">
        <v>46</v>
      </c>
      <c r="L95" s="50" t="s">
        <v>470</v>
      </c>
      <c r="M95" s="7" t="s">
        <v>471</v>
      </c>
      <c r="N95" s="4" t="s">
        <v>472</v>
      </c>
      <c r="O95" s="49" t="s">
        <v>473</v>
      </c>
      <c r="P95" s="4" t="s">
        <v>31</v>
      </c>
      <c r="Q95" s="4" t="s">
        <v>32</v>
      </c>
      <c r="R95" s="4" t="s">
        <v>474</v>
      </c>
      <c r="S95" s="4" t="s">
        <v>26</v>
      </c>
      <c r="T95" s="4" t="s">
        <v>166</v>
      </c>
      <c r="U95" s="51">
        <v>1</v>
      </c>
      <c r="V95" s="4" t="s">
        <v>63</v>
      </c>
      <c r="W95" s="4" t="s">
        <v>26</v>
      </c>
      <c r="X95" s="9" t="s">
        <v>475</v>
      </c>
      <c r="Y95" s="4" t="s">
        <v>36</v>
      </c>
      <c r="Z95" s="6"/>
    </row>
    <row r="96" spans="1:26" s="10" customFormat="1" ht="24.95" customHeight="1" x14ac:dyDescent="0.2">
      <c r="A96" s="167" t="s">
        <v>476</v>
      </c>
      <c r="B96" s="11" t="s">
        <v>82</v>
      </c>
      <c r="C96" s="4" t="s">
        <v>100</v>
      </c>
      <c r="D96" s="8">
        <v>135</v>
      </c>
      <c r="E96" s="11" t="s">
        <v>477</v>
      </c>
      <c r="F96" s="4" t="s">
        <v>169</v>
      </c>
      <c r="G96" s="5"/>
      <c r="H96" s="5"/>
      <c r="I96" s="4" t="s">
        <v>26</v>
      </c>
      <c r="J96" s="4" t="s">
        <v>26</v>
      </c>
      <c r="K96" s="6" t="s">
        <v>28</v>
      </c>
      <c r="L96" s="50" t="s">
        <v>478</v>
      </c>
      <c r="M96" s="7" t="s">
        <v>479</v>
      </c>
      <c r="N96" s="4"/>
      <c r="O96" s="4" t="s">
        <v>30</v>
      </c>
      <c r="P96" s="4" t="s">
        <v>31</v>
      </c>
      <c r="Q96" s="4" t="s">
        <v>32</v>
      </c>
      <c r="R96" s="4" t="s">
        <v>480</v>
      </c>
      <c r="S96" s="4" t="s">
        <v>26</v>
      </c>
      <c r="T96" s="4" t="s">
        <v>166</v>
      </c>
      <c r="U96" s="51">
        <v>1</v>
      </c>
      <c r="V96" s="4" t="s">
        <v>63</v>
      </c>
      <c r="W96" s="4" t="s">
        <v>26</v>
      </c>
      <c r="X96" s="9" t="s">
        <v>475</v>
      </c>
      <c r="Y96" s="4" t="s">
        <v>36</v>
      </c>
      <c r="Z96" s="6"/>
    </row>
    <row r="97" spans="1:26" s="10" customFormat="1" ht="24.95" customHeight="1" x14ac:dyDescent="0.2">
      <c r="A97" s="167" t="s">
        <v>481</v>
      </c>
      <c r="B97" s="11" t="s">
        <v>82</v>
      </c>
      <c r="C97" s="4" t="s">
        <v>100</v>
      </c>
      <c r="D97" s="8">
        <v>135</v>
      </c>
      <c r="E97" s="11" t="s">
        <v>455</v>
      </c>
      <c r="F97" s="4" t="s">
        <v>456</v>
      </c>
      <c r="G97" s="5"/>
      <c r="H97" s="5"/>
      <c r="I97" s="4" t="s">
        <v>26</v>
      </c>
      <c r="J97" s="4" t="s">
        <v>26</v>
      </c>
      <c r="K97" s="6" t="s">
        <v>28</v>
      </c>
      <c r="L97" s="50" t="s">
        <v>482</v>
      </c>
      <c r="M97" s="7" t="s">
        <v>483</v>
      </c>
      <c r="N97" s="4"/>
      <c r="O97" s="4" t="s">
        <v>30</v>
      </c>
      <c r="P97" s="4" t="s">
        <v>31</v>
      </c>
      <c r="Q97" s="4" t="s">
        <v>32</v>
      </c>
      <c r="R97" s="4" t="s">
        <v>484</v>
      </c>
      <c r="S97" s="4" t="s">
        <v>26</v>
      </c>
      <c r="T97" s="4" t="s">
        <v>451</v>
      </c>
      <c r="U97" s="51">
        <v>1</v>
      </c>
      <c r="V97" s="4" t="s">
        <v>63</v>
      </c>
      <c r="W97" s="4" t="s">
        <v>26</v>
      </c>
      <c r="X97" s="9" t="s">
        <v>485</v>
      </c>
      <c r="Y97" s="4" t="s">
        <v>36</v>
      </c>
      <c r="Z97" s="6"/>
    </row>
    <row r="98" spans="1:26" s="10" customFormat="1" ht="24.95" customHeight="1" x14ac:dyDescent="0.2">
      <c r="A98" s="167" t="s">
        <v>486</v>
      </c>
      <c r="B98" s="11" t="s">
        <v>82</v>
      </c>
      <c r="C98" s="4" t="s">
        <v>133</v>
      </c>
      <c r="D98" s="8" t="s">
        <v>487</v>
      </c>
      <c r="E98" s="11" t="s">
        <v>488</v>
      </c>
      <c r="F98" s="4" t="s">
        <v>339</v>
      </c>
      <c r="G98" s="5"/>
      <c r="H98" s="5"/>
      <c r="I98" s="4" t="s">
        <v>26</v>
      </c>
      <c r="J98" s="4" t="s">
        <v>26</v>
      </c>
      <c r="K98" s="6" t="s">
        <v>489</v>
      </c>
      <c r="L98" s="50" t="s">
        <v>490</v>
      </c>
      <c r="M98" s="7" t="s">
        <v>491</v>
      </c>
      <c r="N98" s="4" t="s">
        <v>213</v>
      </c>
      <c r="O98" s="49" t="s">
        <v>50</v>
      </c>
      <c r="P98" s="4" t="s">
        <v>31</v>
      </c>
      <c r="Q98" s="4" t="s">
        <v>32</v>
      </c>
      <c r="R98" s="4" t="s">
        <v>332</v>
      </c>
      <c r="S98" s="4" t="s">
        <v>26</v>
      </c>
      <c r="T98" s="4" t="s">
        <v>492</v>
      </c>
      <c r="U98" s="51" t="s">
        <v>493</v>
      </c>
      <c r="V98" s="4" t="s">
        <v>494</v>
      </c>
      <c r="W98" s="4" t="s">
        <v>26</v>
      </c>
      <c r="X98" s="9" t="s">
        <v>495</v>
      </c>
      <c r="Y98" s="4" t="s">
        <v>36</v>
      </c>
      <c r="Z98" s="6"/>
    </row>
    <row r="99" spans="1:26" s="10" customFormat="1" ht="24.95" customHeight="1" x14ac:dyDescent="0.2">
      <c r="A99" s="166" t="s">
        <v>496</v>
      </c>
      <c r="B99" s="11" t="s">
        <v>82</v>
      </c>
      <c r="C99" s="4" t="s">
        <v>100</v>
      </c>
      <c r="D99" s="8">
        <v>111</v>
      </c>
      <c r="E99" s="11" t="s">
        <v>497</v>
      </c>
      <c r="F99" s="4" t="s">
        <v>498</v>
      </c>
      <c r="G99" s="5"/>
      <c r="H99" s="5"/>
      <c r="I99" s="4" t="s">
        <v>26</v>
      </c>
      <c r="J99" s="4" t="s">
        <v>26</v>
      </c>
      <c r="K99" s="6" t="s">
        <v>489</v>
      </c>
      <c r="L99" s="50" t="s">
        <v>499</v>
      </c>
      <c r="M99" s="7" t="s">
        <v>146</v>
      </c>
      <c r="N99" s="4" t="s">
        <v>500</v>
      </c>
      <c r="O99" s="49" t="s">
        <v>50</v>
      </c>
      <c r="P99" s="4" t="s">
        <v>38</v>
      </c>
      <c r="Q99" s="4" t="s">
        <v>39</v>
      </c>
      <c r="R99" s="4" t="s">
        <v>151</v>
      </c>
      <c r="S99" s="4" t="s">
        <v>26</v>
      </c>
      <c r="T99" s="4" t="s">
        <v>190</v>
      </c>
      <c r="U99" s="51">
        <v>2.5</v>
      </c>
      <c r="V99" s="4" t="s">
        <v>26</v>
      </c>
      <c r="W99" s="4" t="s">
        <v>26</v>
      </c>
      <c r="X99" s="9" t="s">
        <v>501</v>
      </c>
      <c r="Y99" s="4" t="s">
        <v>306</v>
      </c>
      <c r="Z99" s="6"/>
    </row>
    <row r="100" spans="1:26" s="10" customFormat="1" ht="42.75" customHeight="1" x14ac:dyDescent="0.2">
      <c r="A100" s="167" t="s">
        <v>502</v>
      </c>
      <c r="B100" s="11" t="s">
        <v>82</v>
      </c>
      <c r="C100" s="4" t="s">
        <v>100</v>
      </c>
      <c r="D100" s="8" t="s">
        <v>503</v>
      </c>
      <c r="E100" s="11" t="s">
        <v>284</v>
      </c>
      <c r="F100" s="4" t="s">
        <v>169</v>
      </c>
      <c r="G100" s="5"/>
      <c r="H100" s="5"/>
      <c r="I100" s="4" t="s">
        <v>26</v>
      </c>
      <c r="J100" s="4" t="s">
        <v>26</v>
      </c>
      <c r="K100" s="6" t="s">
        <v>489</v>
      </c>
      <c r="L100" s="50" t="s">
        <v>504</v>
      </c>
      <c r="M100" s="56" t="s">
        <v>505</v>
      </c>
      <c r="N100" s="4" t="s">
        <v>506</v>
      </c>
      <c r="O100" s="49" t="s">
        <v>507</v>
      </c>
      <c r="P100" s="4" t="s">
        <v>38</v>
      </c>
      <c r="Q100" s="4" t="s">
        <v>39</v>
      </c>
      <c r="R100" s="4" t="s">
        <v>126</v>
      </c>
      <c r="S100" s="4" t="s">
        <v>26</v>
      </c>
      <c r="T100" s="4" t="s">
        <v>508</v>
      </c>
      <c r="U100" s="51" t="s">
        <v>509</v>
      </c>
      <c r="V100" s="4" t="s">
        <v>510</v>
      </c>
      <c r="W100" s="4" t="s">
        <v>26</v>
      </c>
      <c r="X100" s="9" t="s">
        <v>511</v>
      </c>
      <c r="Y100" s="4" t="s">
        <v>306</v>
      </c>
      <c r="Z100" s="6" t="s">
        <v>512</v>
      </c>
    </row>
    <row r="101" spans="1:26" s="10" customFormat="1" ht="42.75" customHeight="1" x14ac:dyDescent="0.2">
      <c r="A101" s="167" t="s">
        <v>513</v>
      </c>
      <c r="B101" s="11" t="s">
        <v>82</v>
      </c>
      <c r="C101" s="4" t="s">
        <v>100</v>
      </c>
      <c r="D101" s="8">
        <v>135</v>
      </c>
      <c r="E101" s="11" t="s">
        <v>514</v>
      </c>
      <c r="F101" s="4" t="s">
        <v>232</v>
      </c>
      <c r="G101" s="5"/>
      <c r="H101" s="5"/>
      <c r="I101" s="4" t="s">
        <v>26</v>
      </c>
      <c r="J101" s="4" t="s">
        <v>26</v>
      </c>
      <c r="K101" s="6" t="s">
        <v>489</v>
      </c>
      <c r="L101" s="50" t="s">
        <v>515</v>
      </c>
      <c r="M101" s="56" t="s">
        <v>516</v>
      </c>
      <c r="N101" s="4" t="s">
        <v>517</v>
      </c>
      <c r="O101" s="49" t="s">
        <v>518</v>
      </c>
      <c r="P101" s="4" t="s">
        <v>38</v>
      </c>
      <c r="Q101" s="4" t="s">
        <v>39</v>
      </c>
      <c r="R101" s="4" t="s">
        <v>291</v>
      </c>
      <c r="S101" s="4" t="s">
        <v>26</v>
      </c>
      <c r="T101" s="4" t="s">
        <v>62</v>
      </c>
      <c r="U101" s="51">
        <v>1</v>
      </c>
      <c r="V101" s="4" t="s">
        <v>63</v>
      </c>
      <c r="W101" s="4" t="s">
        <v>26</v>
      </c>
      <c r="X101" s="9" t="s">
        <v>519</v>
      </c>
      <c r="Y101" s="4" t="s">
        <v>306</v>
      </c>
      <c r="Z101" s="6"/>
    </row>
    <row r="102" spans="1:26" s="10" customFormat="1" ht="42.75" customHeight="1" x14ac:dyDescent="0.2">
      <c r="A102" s="167" t="s">
        <v>520</v>
      </c>
      <c r="B102" s="11" t="s">
        <v>82</v>
      </c>
      <c r="C102" s="4" t="s">
        <v>100</v>
      </c>
      <c r="D102" s="8">
        <v>135</v>
      </c>
      <c r="E102" s="11" t="s">
        <v>521</v>
      </c>
      <c r="F102" s="4" t="s">
        <v>189</v>
      </c>
      <c r="G102" s="5"/>
      <c r="H102" s="5"/>
      <c r="I102" s="4" t="s">
        <v>26</v>
      </c>
      <c r="J102" s="4" t="s">
        <v>26</v>
      </c>
      <c r="K102" s="6" t="s">
        <v>489</v>
      </c>
      <c r="L102" s="50" t="s">
        <v>522</v>
      </c>
      <c r="M102" s="56" t="s">
        <v>523</v>
      </c>
      <c r="N102" s="4" t="s">
        <v>73</v>
      </c>
      <c r="O102" s="49" t="s">
        <v>50</v>
      </c>
      <c r="P102" s="4" t="s">
        <v>38</v>
      </c>
      <c r="Q102" s="4" t="s">
        <v>39</v>
      </c>
      <c r="R102" s="4" t="s">
        <v>126</v>
      </c>
      <c r="S102" s="4" t="s">
        <v>26</v>
      </c>
      <c r="T102" s="4" t="s">
        <v>190</v>
      </c>
      <c r="U102" s="51">
        <v>2.5</v>
      </c>
      <c r="V102" s="4" t="s">
        <v>26</v>
      </c>
      <c r="W102" s="4" t="s">
        <v>26</v>
      </c>
      <c r="X102" s="9" t="s">
        <v>519</v>
      </c>
      <c r="Y102" s="4" t="s">
        <v>306</v>
      </c>
      <c r="Z102" s="6"/>
    </row>
    <row r="103" spans="1:26" s="10" customFormat="1" ht="42.75" customHeight="1" x14ac:dyDescent="0.2">
      <c r="A103" s="167" t="s">
        <v>524</v>
      </c>
      <c r="B103" s="11" t="s">
        <v>82</v>
      </c>
      <c r="C103" s="4" t="s">
        <v>100</v>
      </c>
      <c r="D103" s="8" t="s">
        <v>503</v>
      </c>
      <c r="E103" s="11" t="s">
        <v>525</v>
      </c>
      <c r="F103" s="4" t="s">
        <v>157</v>
      </c>
      <c r="G103" s="5"/>
      <c r="H103" s="5"/>
      <c r="I103" s="4" t="s">
        <v>26</v>
      </c>
      <c r="J103" s="4" t="s">
        <v>26</v>
      </c>
      <c r="K103" s="6" t="s">
        <v>489</v>
      </c>
      <c r="L103" s="50" t="s">
        <v>526</v>
      </c>
      <c r="M103" s="56" t="s">
        <v>527</v>
      </c>
      <c r="N103" s="4" t="s">
        <v>112</v>
      </c>
      <c r="O103" s="49" t="s">
        <v>50</v>
      </c>
      <c r="P103" s="4" t="s">
        <v>38</v>
      </c>
      <c r="Q103" s="4" t="s">
        <v>39</v>
      </c>
      <c r="R103" s="4" t="s">
        <v>126</v>
      </c>
      <c r="S103" s="4" t="s">
        <v>26</v>
      </c>
      <c r="T103" s="4" t="s">
        <v>528</v>
      </c>
      <c r="U103" s="51" t="s">
        <v>529</v>
      </c>
      <c r="V103" s="4" t="s">
        <v>510</v>
      </c>
      <c r="W103" s="4" t="s">
        <v>26</v>
      </c>
      <c r="X103" s="9" t="s">
        <v>530</v>
      </c>
      <c r="Y103" s="4" t="s">
        <v>306</v>
      </c>
      <c r="Z103" s="6" t="s">
        <v>512</v>
      </c>
    </row>
    <row r="104" spans="1:26" s="10" customFormat="1" ht="24.95" customHeight="1" x14ac:dyDescent="0.2">
      <c r="A104" s="166" t="s">
        <v>531</v>
      </c>
      <c r="B104" s="11" t="s">
        <v>82</v>
      </c>
      <c r="C104" s="4" t="s">
        <v>100</v>
      </c>
      <c r="D104" s="8">
        <v>135</v>
      </c>
      <c r="E104" s="11" t="s">
        <v>525</v>
      </c>
      <c r="F104" s="4" t="s">
        <v>157</v>
      </c>
      <c r="G104" s="5"/>
      <c r="H104" s="5"/>
      <c r="I104" s="4" t="s">
        <v>26</v>
      </c>
      <c r="J104" s="4" t="s">
        <v>26</v>
      </c>
      <c r="K104" s="6" t="s">
        <v>489</v>
      </c>
      <c r="L104" s="50" t="s">
        <v>532</v>
      </c>
      <c r="M104" s="56" t="s">
        <v>527</v>
      </c>
      <c r="N104" s="4" t="s">
        <v>533</v>
      </c>
      <c r="O104" s="49" t="s">
        <v>50</v>
      </c>
      <c r="P104" s="4" t="s">
        <v>38</v>
      </c>
      <c r="Q104" s="4" t="s">
        <v>39</v>
      </c>
      <c r="R104" s="4" t="s">
        <v>147</v>
      </c>
      <c r="S104" s="4" t="s">
        <v>26</v>
      </c>
      <c r="T104" s="4" t="s">
        <v>451</v>
      </c>
      <c r="U104" s="51">
        <v>1</v>
      </c>
      <c r="V104" s="4" t="s">
        <v>63</v>
      </c>
      <c r="W104" s="4" t="s">
        <v>26</v>
      </c>
      <c r="X104" s="9" t="s">
        <v>534</v>
      </c>
      <c r="Y104" s="4" t="s">
        <v>306</v>
      </c>
      <c r="Z104" s="6"/>
    </row>
    <row r="105" spans="1:26" s="10" customFormat="1" ht="24.95" customHeight="1" x14ac:dyDescent="0.2">
      <c r="A105" s="167" t="s">
        <v>535</v>
      </c>
      <c r="B105" s="11" t="s">
        <v>82</v>
      </c>
      <c r="C105" s="4" t="s">
        <v>100</v>
      </c>
      <c r="D105" s="8">
        <v>135</v>
      </c>
      <c r="E105" s="11" t="s">
        <v>536</v>
      </c>
      <c r="F105" s="4" t="s">
        <v>169</v>
      </c>
      <c r="G105" s="5"/>
      <c r="H105" s="5"/>
      <c r="I105" s="4" t="s">
        <v>26</v>
      </c>
      <c r="J105" s="4" t="s">
        <v>26</v>
      </c>
      <c r="K105" s="6" t="s">
        <v>28</v>
      </c>
      <c r="L105" s="50" t="s">
        <v>93</v>
      </c>
      <c r="M105" s="56" t="s">
        <v>94</v>
      </c>
      <c r="N105" s="4" t="s">
        <v>26</v>
      </c>
      <c r="O105" s="4" t="s">
        <v>30</v>
      </c>
      <c r="P105" s="4" t="s">
        <v>31</v>
      </c>
      <c r="Q105" s="4" t="s">
        <v>32</v>
      </c>
      <c r="R105" s="4" t="s">
        <v>104</v>
      </c>
      <c r="S105" s="4" t="s">
        <v>26</v>
      </c>
      <c r="T105" s="4" t="s">
        <v>166</v>
      </c>
      <c r="U105" s="51">
        <v>1</v>
      </c>
      <c r="V105" s="4" t="s">
        <v>63</v>
      </c>
      <c r="W105" s="4" t="s">
        <v>26</v>
      </c>
      <c r="X105" s="9" t="s">
        <v>537</v>
      </c>
      <c r="Y105" s="4" t="s">
        <v>306</v>
      </c>
      <c r="Z105" s="6"/>
    </row>
    <row r="106" spans="1:26" s="10" customFormat="1" ht="24.95" customHeight="1" x14ac:dyDescent="0.2">
      <c r="A106" s="166" t="s">
        <v>538</v>
      </c>
      <c r="B106" s="11" t="s">
        <v>82</v>
      </c>
      <c r="C106" s="4" t="s">
        <v>100</v>
      </c>
      <c r="D106" s="8">
        <v>111</v>
      </c>
      <c r="E106" s="11" t="s">
        <v>539</v>
      </c>
      <c r="F106" s="4" t="s">
        <v>498</v>
      </c>
      <c r="G106" s="5"/>
      <c r="H106" s="5"/>
      <c r="I106" s="4" t="s">
        <v>26</v>
      </c>
      <c r="J106" s="4" t="s">
        <v>26</v>
      </c>
      <c r="K106" s="6" t="s">
        <v>46</v>
      </c>
      <c r="L106" s="50" t="s">
        <v>540</v>
      </c>
      <c r="M106" s="7" t="s">
        <v>146</v>
      </c>
      <c r="N106" s="4" t="s">
        <v>49</v>
      </c>
      <c r="O106" s="49" t="s">
        <v>50</v>
      </c>
      <c r="P106" s="4" t="s">
        <v>38</v>
      </c>
      <c r="Q106" s="4" t="s">
        <v>39</v>
      </c>
      <c r="R106" s="4" t="s">
        <v>151</v>
      </c>
      <c r="S106" s="4" t="s">
        <v>26</v>
      </c>
      <c r="T106" s="4" t="s">
        <v>190</v>
      </c>
      <c r="U106" s="51">
        <v>2.5</v>
      </c>
      <c r="V106" s="4" t="s">
        <v>26</v>
      </c>
      <c r="W106" s="4" t="s">
        <v>26</v>
      </c>
      <c r="X106" s="9" t="s">
        <v>537</v>
      </c>
      <c r="Y106" s="4" t="s">
        <v>306</v>
      </c>
      <c r="Z106" s="6"/>
    </row>
    <row r="107" spans="1:26" s="10" customFormat="1" ht="24.95" customHeight="1" x14ac:dyDescent="0.2">
      <c r="A107" s="167" t="s">
        <v>541</v>
      </c>
      <c r="B107" s="11" t="s">
        <v>82</v>
      </c>
      <c r="C107" s="4" t="s">
        <v>133</v>
      </c>
      <c r="D107" s="8">
        <v>135</v>
      </c>
      <c r="E107" s="11" t="s">
        <v>542</v>
      </c>
      <c r="F107" s="4" t="s">
        <v>169</v>
      </c>
      <c r="G107" s="5"/>
      <c r="H107" s="5"/>
      <c r="I107" s="4" t="s">
        <v>26</v>
      </c>
      <c r="J107" s="4" t="s">
        <v>26</v>
      </c>
      <c r="K107" s="6" t="s">
        <v>46</v>
      </c>
      <c r="L107" s="50" t="s">
        <v>543</v>
      </c>
      <c r="M107" s="54" t="s">
        <v>41</v>
      </c>
      <c r="N107" s="4" t="s">
        <v>544</v>
      </c>
      <c r="O107" s="49" t="s">
        <v>50</v>
      </c>
      <c r="P107" s="4" t="s">
        <v>545</v>
      </c>
      <c r="Q107" s="4" t="s">
        <v>546</v>
      </c>
      <c r="R107" s="4" t="s">
        <v>547</v>
      </c>
      <c r="S107" s="4" t="s">
        <v>26</v>
      </c>
      <c r="T107" s="4" t="s">
        <v>166</v>
      </c>
      <c r="U107" s="51">
        <v>1</v>
      </c>
      <c r="V107" s="4" t="s">
        <v>63</v>
      </c>
      <c r="W107" s="4" t="s">
        <v>26</v>
      </c>
      <c r="X107" s="9" t="s">
        <v>548</v>
      </c>
      <c r="Y107" s="4" t="s">
        <v>306</v>
      </c>
      <c r="Z107" s="6"/>
    </row>
    <row r="108" spans="1:26" s="10" customFormat="1" ht="24.95" customHeight="1" x14ac:dyDescent="0.2">
      <c r="A108" s="167" t="s">
        <v>549</v>
      </c>
      <c r="B108" s="11" t="s">
        <v>82</v>
      </c>
      <c r="C108" s="4" t="s">
        <v>100</v>
      </c>
      <c r="D108" s="8">
        <v>141</v>
      </c>
      <c r="E108" s="11" t="s">
        <v>550</v>
      </c>
      <c r="F108" s="4" t="s">
        <v>551</v>
      </c>
      <c r="G108" s="5"/>
      <c r="H108" s="5"/>
      <c r="I108" s="4" t="s">
        <v>26</v>
      </c>
      <c r="J108" s="4" t="s">
        <v>26</v>
      </c>
      <c r="K108" s="6" t="s">
        <v>46</v>
      </c>
      <c r="L108" s="50" t="s">
        <v>552</v>
      </c>
      <c r="M108" s="7" t="s">
        <v>553</v>
      </c>
      <c r="N108" s="4" t="s">
        <v>49</v>
      </c>
      <c r="O108" s="49" t="s">
        <v>50</v>
      </c>
      <c r="P108" s="4" t="s">
        <v>38</v>
      </c>
      <c r="Q108" s="4" t="s">
        <v>39</v>
      </c>
      <c r="R108" s="4" t="s">
        <v>126</v>
      </c>
      <c r="S108" s="4" t="s">
        <v>26</v>
      </c>
      <c r="T108" s="4" t="s">
        <v>554</v>
      </c>
      <c r="U108" s="51">
        <v>2</v>
      </c>
      <c r="V108" s="4" t="s">
        <v>34</v>
      </c>
      <c r="W108" s="4" t="s">
        <v>26</v>
      </c>
      <c r="X108" s="9" t="s">
        <v>548</v>
      </c>
      <c r="Y108" s="4" t="s">
        <v>306</v>
      </c>
      <c r="Z108" s="6"/>
    </row>
    <row r="109" spans="1:26" s="10" customFormat="1" ht="24.95" customHeight="1" x14ac:dyDescent="0.2">
      <c r="A109" s="167" t="s">
        <v>555</v>
      </c>
      <c r="B109" s="11" t="s">
        <v>82</v>
      </c>
      <c r="C109" s="4" t="s">
        <v>100</v>
      </c>
      <c r="D109" s="8">
        <v>135</v>
      </c>
      <c r="E109" s="11" t="s">
        <v>556</v>
      </c>
      <c r="F109" s="4" t="s">
        <v>210</v>
      </c>
      <c r="G109" s="5"/>
      <c r="H109" s="5"/>
      <c r="I109" s="4" t="s">
        <v>26</v>
      </c>
      <c r="J109" s="4" t="s">
        <v>26</v>
      </c>
      <c r="K109" s="6" t="s">
        <v>46</v>
      </c>
      <c r="L109" s="50" t="s">
        <v>557</v>
      </c>
      <c r="M109" s="56" t="s">
        <v>479</v>
      </c>
      <c r="N109" s="4" t="s">
        <v>302</v>
      </c>
      <c r="O109" s="49" t="s">
        <v>303</v>
      </c>
      <c r="P109" s="4" t="s">
        <v>38</v>
      </c>
      <c r="Q109" s="4" t="s">
        <v>39</v>
      </c>
      <c r="R109" s="4" t="s">
        <v>129</v>
      </c>
      <c r="S109" s="4" t="s">
        <v>26</v>
      </c>
      <c r="T109" s="4" t="s">
        <v>88</v>
      </c>
      <c r="U109" s="51">
        <v>1</v>
      </c>
      <c r="V109" s="4" t="s">
        <v>63</v>
      </c>
      <c r="W109" s="4" t="s">
        <v>26</v>
      </c>
      <c r="X109" s="9" t="s">
        <v>558</v>
      </c>
      <c r="Y109" s="4" t="s">
        <v>306</v>
      </c>
      <c r="Z109" s="6"/>
    </row>
    <row r="110" spans="1:26" s="10" customFormat="1" ht="24.95" customHeight="1" x14ac:dyDescent="0.2">
      <c r="A110" s="167" t="s">
        <v>559</v>
      </c>
      <c r="B110" s="11" t="s">
        <v>82</v>
      </c>
      <c r="C110" s="4" t="s">
        <v>100</v>
      </c>
      <c r="D110" s="8">
        <v>138</v>
      </c>
      <c r="E110" s="11" t="s">
        <v>560</v>
      </c>
      <c r="F110" s="4" t="s">
        <v>263</v>
      </c>
      <c r="G110" s="5"/>
      <c r="H110" s="5"/>
      <c r="I110" s="4" t="s">
        <v>26</v>
      </c>
      <c r="J110" s="4" t="s">
        <v>26</v>
      </c>
      <c r="K110" s="6" t="s">
        <v>135</v>
      </c>
      <c r="L110" s="50" t="s">
        <v>561</v>
      </c>
      <c r="M110" s="56" t="s">
        <v>562</v>
      </c>
      <c r="N110" s="4" t="s">
        <v>302</v>
      </c>
      <c r="O110" s="49" t="s">
        <v>303</v>
      </c>
      <c r="P110" s="4" t="s">
        <v>31</v>
      </c>
      <c r="Q110" s="4" t="s">
        <v>32</v>
      </c>
      <c r="R110" s="4" t="s">
        <v>563</v>
      </c>
      <c r="S110" s="4" t="s">
        <v>26</v>
      </c>
      <c r="T110" s="4" t="s">
        <v>148</v>
      </c>
      <c r="U110" s="51">
        <v>1.2</v>
      </c>
      <c r="V110" s="4" t="s">
        <v>63</v>
      </c>
      <c r="W110" s="4" t="s">
        <v>26</v>
      </c>
      <c r="X110" s="9" t="s">
        <v>564</v>
      </c>
      <c r="Y110" s="4" t="s">
        <v>306</v>
      </c>
      <c r="Z110" s="6"/>
    </row>
    <row r="111" spans="1:26" s="10" customFormat="1" ht="24.95" customHeight="1" x14ac:dyDescent="0.2">
      <c r="A111" s="167" t="s">
        <v>565</v>
      </c>
      <c r="B111" s="11" t="s">
        <v>82</v>
      </c>
      <c r="C111" s="4" t="s">
        <v>100</v>
      </c>
      <c r="D111" s="8">
        <v>138</v>
      </c>
      <c r="E111" s="11" t="s">
        <v>566</v>
      </c>
      <c r="F111" s="4" t="s">
        <v>263</v>
      </c>
      <c r="G111" s="5"/>
      <c r="H111" s="5"/>
      <c r="I111" s="4" t="s">
        <v>26</v>
      </c>
      <c r="J111" s="4" t="s">
        <v>26</v>
      </c>
      <c r="K111" s="6" t="s">
        <v>135</v>
      </c>
      <c r="L111" s="50" t="s">
        <v>567</v>
      </c>
      <c r="M111" s="56" t="s">
        <v>568</v>
      </c>
      <c r="N111" s="4" t="s">
        <v>569</v>
      </c>
      <c r="O111" s="49" t="s">
        <v>570</v>
      </c>
      <c r="P111" s="4" t="s">
        <v>31</v>
      </c>
      <c r="Q111" s="4" t="s">
        <v>32</v>
      </c>
      <c r="R111" s="4" t="s">
        <v>571</v>
      </c>
      <c r="S111" s="4" t="s">
        <v>26</v>
      </c>
      <c r="T111" s="4" t="s">
        <v>148</v>
      </c>
      <c r="U111" s="51">
        <v>1.2</v>
      </c>
      <c r="V111" s="4" t="s">
        <v>63</v>
      </c>
      <c r="W111" s="4" t="s">
        <v>26</v>
      </c>
      <c r="X111" s="9" t="s">
        <v>572</v>
      </c>
      <c r="Y111" s="4" t="s">
        <v>306</v>
      </c>
      <c r="Z111" s="6"/>
    </row>
    <row r="112" spans="1:26" s="10" customFormat="1" ht="24.95" customHeight="1" x14ac:dyDescent="0.2">
      <c r="A112" s="167" t="s">
        <v>573</v>
      </c>
      <c r="B112" s="11" t="s">
        <v>82</v>
      </c>
      <c r="C112" s="4" t="s">
        <v>100</v>
      </c>
      <c r="D112" s="8">
        <v>111</v>
      </c>
      <c r="E112" s="11" t="s">
        <v>574</v>
      </c>
      <c r="F112" s="4" t="s">
        <v>498</v>
      </c>
      <c r="G112" s="5"/>
      <c r="H112" s="5"/>
      <c r="I112" s="4" t="s">
        <v>26</v>
      </c>
      <c r="J112" s="4" t="s">
        <v>26</v>
      </c>
      <c r="K112" s="6" t="s">
        <v>46</v>
      </c>
      <c r="L112" s="50" t="s">
        <v>575</v>
      </c>
      <c r="M112" s="56" t="s">
        <v>576</v>
      </c>
      <c r="N112" s="4" t="s">
        <v>49</v>
      </c>
      <c r="O112" s="49" t="s">
        <v>50</v>
      </c>
      <c r="P112" s="4" t="s">
        <v>38</v>
      </c>
      <c r="Q112" s="4" t="s">
        <v>39</v>
      </c>
      <c r="R112" s="4" t="s">
        <v>151</v>
      </c>
      <c r="S112" s="4" t="s">
        <v>26</v>
      </c>
      <c r="T112" s="4" t="s">
        <v>190</v>
      </c>
      <c r="U112" s="51">
        <v>2.5</v>
      </c>
      <c r="V112" s="4" t="s">
        <v>26</v>
      </c>
      <c r="W112" s="4" t="s">
        <v>26</v>
      </c>
      <c r="X112" s="9" t="s">
        <v>577</v>
      </c>
      <c r="Y112" s="4" t="s">
        <v>306</v>
      </c>
      <c r="Z112" s="6"/>
    </row>
    <row r="113" spans="1:26" s="10" customFormat="1" ht="24.95" customHeight="1" x14ac:dyDescent="0.2">
      <c r="A113" s="167" t="s">
        <v>578</v>
      </c>
      <c r="B113" s="11" t="s">
        <v>82</v>
      </c>
      <c r="C113" s="4" t="s">
        <v>100</v>
      </c>
      <c r="D113" s="8">
        <v>141</v>
      </c>
      <c r="E113" s="11" t="s">
        <v>579</v>
      </c>
      <c r="F113" s="4" t="s">
        <v>210</v>
      </c>
      <c r="G113" s="5"/>
      <c r="H113" s="5"/>
      <c r="I113" s="4" t="s">
        <v>26</v>
      </c>
      <c r="J113" s="4" t="s">
        <v>26</v>
      </c>
      <c r="K113" s="6" t="s">
        <v>28</v>
      </c>
      <c r="L113" s="50" t="s">
        <v>580</v>
      </c>
      <c r="M113" s="56" t="s">
        <v>48</v>
      </c>
      <c r="N113" s="4" t="s">
        <v>26</v>
      </c>
      <c r="O113" s="4" t="s">
        <v>30</v>
      </c>
      <c r="P113" s="4" t="s">
        <v>38</v>
      </c>
      <c r="Q113" s="4" t="s">
        <v>39</v>
      </c>
      <c r="R113" s="4" t="s">
        <v>151</v>
      </c>
      <c r="S113" s="4" t="s">
        <v>26</v>
      </c>
      <c r="T113" s="4" t="s">
        <v>113</v>
      </c>
      <c r="U113" s="51">
        <v>2</v>
      </c>
      <c r="V113" s="4" t="s">
        <v>34</v>
      </c>
      <c r="W113" s="4" t="s">
        <v>26</v>
      </c>
      <c r="X113" s="9" t="s">
        <v>577</v>
      </c>
      <c r="Y113" s="4" t="s">
        <v>306</v>
      </c>
      <c r="Z113" s="6"/>
    </row>
    <row r="114" spans="1:26" s="10" customFormat="1" ht="24.95" customHeight="1" x14ac:dyDescent="0.2">
      <c r="A114" s="167" t="s">
        <v>581</v>
      </c>
      <c r="B114" s="11" t="s">
        <v>82</v>
      </c>
      <c r="C114" s="4" t="s">
        <v>100</v>
      </c>
      <c r="D114" s="8">
        <v>141</v>
      </c>
      <c r="E114" s="11" t="s">
        <v>582</v>
      </c>
      <c r="F114" s="4" t="s">
        <v>498</v>
      </c>
      <c r="G114" s="5"/>
      <c r="H114" s="5"/>
      <c r="I114" s="4" t="s">
        <v>26</v>
      </c>
      <c r="J114" s="4" t="s">
        <v>26</v>
      </c>
      <c r="K114" s="6" t="s">
        <v>28</v>
      </c>
      <c r="L114" s="50" t="s">
        <v>449</v>
      </c>
      <c r="M114" s="56" t="s">
        <v>136</v>
      </c>
      <c r="N114" s="4" t="s">
        <v>583</v>
      </c>
      <c r="O114" s="55" t="s">
        <v>584</v>
      </c>
      <c r="P114" s="4" t="s">
        <v>38</v>
      </c>
      <c r="Q114" s="4" t="s">
        <v>39</v>
      </c>
      <c r="R114" s="4" t="s">
        <v>151</v>
      </c>
      <c r="S114" s="4" t="s">
        <v>26</v>
      </c>
      <c r="T114" s="4" t="s">
        <v>585</v>
      </c>
      <c r="U114" s="51">
        <v>2</v>
      </c>
      <c r="V114" s="4" t="s">
        <v>34</v>
      </c>
      <c r="W114" s="4" t="s">
        <v>26</v>
      </c>
      <c r="X114" s="9" t="s">
        <v>586</v>
      </c>
      <c r="Y114" s="4" t="s">
        <v>306</v>
      </c>
      <c r="Z114" s="6"/>
    </row>
    <row r="115" spans="1:26" s="10" customFormat="1" ht="24.95" customHeight="1" x14ac:dyDescent="0.2">
      <c r="A115" s="167" t="s">
        <v>587</v>
      </c>
      <c r="B115" s="11" t="s">
        <v>82</v>
      </c>
      <c r="C115" s="4" t="s">
        <v>100</v>
      </c>
      <c r="D115" s="8">
        <v>141</v>
      </c>
      <c r="E115" s="11" t="s">
        <v>588</v>
      </c>
      <c r="F115" s="4" t="s">
        <v>189</v>
      </c>
      <c r="G115" s="5"/>
      <c r="H115" s="5"/>
      <c r="I115" s="4" t="s">
        <v>26</v>
      </c>
      <c r="J115" s="4" t="s">
        <v>26</v>
      </c>
      <c r="K115" s="6" t="s">
        <v>28</v>
      </c>
      <c r="L115" s="50" t="s">
        <v>589</v>
      </c>
      <c r="M115" s="56" t="s">
        <v>136</v>
      </c>
      <c r="N115" s="4" t="s">
        <v>590</v>
      </c>
      <c r="O115" s="55" t="s">
        <v>591</v>
      </c>
      <c r="P115" s="4" t="s">
        <v>38</v>
      </c>
      <c r="Q115" s="4" t="s">
        <v>39</v>
      </c>
      <c r="R115" s="4" t="s">
        <v>243</v>
      </c>
      <c r="S115" s="4" t="s">
        <v>26</v>
      </c>
      <c r="T115" s="4" t="s">
        <v>196</v>
      </c>
      <c r="U115" s="51">
        <v>2</v>
      </c>
      <c r="V115" s="4" t="s">
        <v>34</v>
      </c>
      <c r="W115" s="4" t="s">
        <v>26</v>
      </c>
      <c r="X115" s="9" t="s">
        <v>592</v>
      </c>
      <c r="Y115" s="4" t="s">
        <v>306</v>
      </c>
      <c r="Z115" s="6"/>
    </row>
    <row r="116" spans="1:26" s="10" customFormat="1" ht="24.95" customHeight="1" x14ac:dyDescent="0.2">
      <c r="A116" s="167" t="s">
        <v>593</v>
      </c>
      <c r="B116" s="11" t="s">
        <v>82</v>
      </c>
      <c r="C116" s="4" t="s">
        <v>100</v>
      </c>
      <c r="D116" s="8">
        <v>141</v>
      </c>
      <c r="E116" s="11" t="s">
        <v>594</v>
      </c>
      <c r="F116" s="4" t="s">
        <v>122</v>
      </c>
      <c r="G116" s="5"/>
      <c r="H116" s="5"/>
      <c r="I116" s="4" t="s">
        <v>26</v>
      </c>
      <c r="J116" s="4" t="s">
        <v>26</v>
      </c>
      <c r="K116" s="6" t="s">
        <v>28</v>
      </c>
      <c r="L116" s="50" t="s">
        <v>449</v>
      </c>
      <c r="M116" s="56" t="s">
        <v>136</v>
      </c>
      <c r="N116" s="4" t="s">
        <v>26</v>
      </c>
      <c r="O116" s="4" t="s">
        <v>30</v>
      </c>
      <c r="P116" s="4" t="s">
        <v>38</v>
      </c>
      <c r="Q116" s="4" t="s">
        <v>39</v>
      </c>
      <c r="R116" s="4" t="s">
        <v>117</v>
      </c>
      <c r="S116" s="4" t="s">
        <v>26</v>
      </c>
      <c r="T116" s="4" t="s">
        <v>595</v>
      </c>
      <c r="U116" s="51">
        <v>2</v>
      </c>
      <c r="V116" s="4" t="s">
        <v>34</v>
      </c>
      <c r="W116" s="4" t="s">
        <v>26</v>
      </c>
      <c r="X116" s="9" t="s">
        <v>596</v>
      </c>
      <c r="Y116" s="4" t="s">
        <v>306</v>
      </c>
      <c r="Z116" s="6"/>
    </row>
    <row r="117" spans="1:26" s="10" customFormat="1" ht="24.95" customHeight="1" x14ac:dyDescent="0.2">
      <c r="A117" s="167" t="s">
        <v>597</v>
      </c>
      <c r="B117" s="11" t="s">
        <v>82</v>
      </c>
      <c r="C117" s="4" t="s">
        <v>100</v>
      </c>
      <c r="D117" s="8">
        <v>135</v>
      </c>
      <c r="E117" s="11" t="s">
        <v>594</v>
      </c>
      <c r="F117" s="4" t="s">
        <v>122</v>
      </c>
      <c r="G117" s="5"/>
      <c r="H117" s="5"/>
      <c r="I117" s="4" t="s">
        <v>26</v>
      </c>
      <c r="J117" s="4" t="s">
        <v>26</v>
      </c>
      <c r="K117" s="6" t="s">
        <v>28</v>
      </c>
      <c r="L117" s="50" t="s">
        <v>449</v>
      </c>
      <c r="M117" s="56" t="s">
        <v>136</v>
      </c>
      <c r="N117" s="4" t="s">
        <v>26</v>
      </c>
      <c r="O117" s="4" t="s">
        <v>30</v>
      </c>
      <c r="P117" s="4" t="s">
        <v>38</v>
      </c>
      <c r="Q117" s="4" t="s">
        <v>39</v>
      </c>
      <c r="R117" s="4" t="s">
        <v>129</v>
      </c>
      <c r="S117" s="4" t="s">
        <v>26</v>
      </c>
      <c r="T117" s="4" t="s">
        <v>598</v>
      </c>
      <c r="U117" s="51">
        <v>1</v>
      </c>
      <c r="V117" s="4" t="s">
        <v>130</v>
      </c>
      <c r="W117" s="4" t="s">
        <v>26</v>
      </c>
      <c r="X117" s="9" t="s">
        <v>596</v>
      </c>
      <c r="Y117" s="4" t="s">
        <v>306</v>
      </c>
      <c r="Z117" s="6"/>
    </row>
    <row r="118" spans="1:26" s="10" customFormat="1" ht="24.95" customHeight="1" x14ac:dyDescent="0.2">
      <c r="A118" s="167" t="s">
        <v>599</v>
      </c>
      <c r="B118" s="11" t="s">
        <v>82</v>
      </c>
      <c r="C118" s="4" t="s">
        <v>100</v>
      </c>
      <c r="D118" s="8">
        <v>135</v>
      </c>
      <c r="E118" s="11" t="s">
        <v>594</v>
      </c>
      <c r="F118" s="4" t="s">
        <v>122</v>
      </c>
      <c r="G118" s="5"/>
      <c r="H118" s="5"/>
      <c r="I118" s="4" t="s">
        <v>26</v>
      </c>
      <c r="J118" s="4" t="s">
        <v>26</v>
      </c>
      <c r="K118" s="6" t="s">
        <v>28</v>
      </c>
      <c r="L118" s="50" t="s">
        <v>449</v>
      </c>
      <c r="M118" s="56" t="s">
        <v>41</v>
      </c>
      <c r="N118" s="4" t="s">
        <v>26</v>
      </c>
      <c r="O118" s="4" t="s">
        <v>30</v>
      </c>
      <c r="P118" s="4" t="s">
        <v>31</v>
      </c>
      <c r="Q118" s="4" t="s">
        <v>32</v>
      </c>
      <c r="R118" s="4" t="s">
        <v>600</v>
      </c>
      <c r="S118" s="4" t="s">
        <v>26</v>
      </c>
      <c r="T118" s="4" t="s">
        <v>598</v>
      </c>
      <c r="U118" s="51">
        <v>1</v>
      </c>
      <c r="V118" s="4" t="s">
        <v>130</v>
      </c>
      <c r="W118" s="4" t="s">
        <v>26</v>
      </c>
      <c r="X118" s="9" t="s">
        <v>601</v>
      </c>
      <c r="Y118" s="4" t="s">
        <v>306</v>
      </c>
      <c r="Z118" s="6"/>
    </row>
    <row r="119" spans="1:26" s="10" customFormat="1" ht="24.95" customHeight="1" x14ac:dyDescent="0.2">
      <c r="A119" s="167" t="s">
        <v>602</v>
      </c>
      <c r="B119" s="11" t="s">
        <v>82</v>
      </c>
      <c r="C119" s="4" t="s">
        <v>100</v>
      </c>
      <c r="D119" s="8">
        <v>138</v>
      </c>
      <c r="E119" s="11" t="s">
        <v>603</v>
      </c>
      <c r="F119" s="4" t="s">
        <v>272</v>
      </c>
      <c r="G119" s="5"/>
      <c r="H119" s="5"/>
      <c r="I119" s="4" t="s">
        <v>26</v>
      </c>
      <c r="J119" s="4" t="s">
        <v>26</v>
      </c>
      <c r="K119" s="6" t="s">
        <v>135</v>
      </c>
      <c r="L119" s="50" t="s">
        <v>604</v>
      </c>
      <c r="M119" s="56" t="s">
        <v>605</v>
      </c>
      <c r="N119" s="4" t="s">
        <v>266</v>
      </c>
      <c r="O119" s="49" t="s">
        <v>267</v>
      </c>
      <c r="P119" s="4" t="s">
        <v>31</v>
      </c>
      <c r="Q119" s="4" t="s">
        <v>32</v>
      </c>
      <c r="R119" s="4" t="s">
        <v>606</v>
      </c>
      <c r="S119" s="4" t="s">
        <v>26</v>
      </c>
      <c r="T119" s="4" t="s">
        <v>148</v>
      </c>
      <c r="U119" s="51">
        <v>1.2</v>
      </c>
      <c r="V119" s="4" t="s">
        <v>63</v>
      </c>
      <c r="W119" s="4" t="s">
        <v>26</v>
      </c>
      <c r="X119" s="9" t="s">
        <v>607</v>
      </c>
      <c r="Y119" s="4" t="s">
        <v>306</v>
      </c>
      <c r="Z119" s="6">
        <v>159865</v>
      </c>
    </row>
    <row r="120" spans="1:26" s="10" customFormat="1" ht="42.75" customHeight="1" x14ac:dyDescent="0.2">
      <c r="A120" s="166" t="s">
        <v>608</v>
      </c>
      <c r="B120" s="11" t="s">
        <v>82</v>
      </c>
      <c r="C120" s="4" t="s">
        <v>100</v>
      </c>
      <c r="D120" s="8">
        <v>141</v>
      </c>
      <c r="E120" s="11" t="s">
        <v>609</v>
      </c>
      <c r="F120" s="4" t="s">
        <v>318</v>
      </c>
      <c r="G120" s="5"/>
      <c r="H120" s="5"/>
      <c r="I120" s="4" t="s">
        <v>26</v>
      </c>
      <c r="J120" s="4" t="s">
        <v>26</v>
      </c>
      <c r="K120" s="6" t="s">
        <v>489</v>
      </c>
      <c r="L120" s="50" t="s">
        <v>610</v>
      </c>
      <c r="M120" s="56" t="s">
        <v>611</v>
      </c>
      <c r="N120" s="4" t="s">
        <v>266</v>
      </c>
      <c r="O120" s="55" t="s">
        <v>612</v>
      </c>
      <c r="P120" s="4" t="s">
        <v>38</v>
      </c>
      <c r="Q120" s="4" t="s">
        <v>39</v>
      </c>
      <c r="R120" s="4" t="s">
        <v>142</v>
      </c>
      <c r="S120" s="4" t="s">
        <v>26</v>
      </c>
      <c r="T120" s="4" t="s">
        <v>613</v>
      </c>
      <c r="U120" s="51">
        <v>2</v>
      </c>
      <c r="V120" s="4" t="s">
        <v>34</v>
      </c>
      <c r="W120" s="4" t="s">
        <v>26</v>
      </c>
      <c r="X120" s="9" t="s">
        <v>607</v>
      </c>
      <c r="Y120" s="4" t="s">
        <v>306</v>
      </c>
      <c r="Z120" s="6">
        <v>159865</v>
      </c>
    </row>
    <row r="121" spans="1:26" s="10" customFormat="1" ht="24.95" customHeight="1" x14ac:dyDescent="0.2">
      <c r="A121" s="167" t="s">
        <v>614</v>
      </c>
      <c r="B121" s="11" t="s">
        <v>82</v>
      </c>
      <c r="C121" s="4" t="s">
        <v>100</v>
      </c>
      <c r="D121" s="8">
        <v>135</v>
      </c>
      <c r="E121" s="11" t="s">
        <v>615</v>
      </c>
      <c r="F121" s="4" t="s">
        <v>199</v>
      </c>
      <c r="G121" s="5"/>
      <c r="H121" s="5"/>
      <c r="I121" s="4" t="s">
        <v>26</v>
      </c>
      <c r="J121" s="4" t="s">
        <v>26</v>
      </c>
      <c r="K121" s="6" t="s">
        <v>28</v>
      </c>
      <c r="L121" s="49" t="s">
        <v>332</v>
      </c>
      <c r="M121" s="7" t="s">
        <v>616</v>
      </c>
      <c r="N121" s="4" t="s">
        <v>617</v>
      </c>
      <c r="O121" s="55" t="s">
        <v>618</v>
      </c>
      <c r="P121" s="4" t="s">
        <v>38</v>
      </c>
      <c r="Q121" s="4" t="s">
        <v>32</v>
      </c>
      <c r="R121" s="4" t="s">
        <v>619</v>
      </c>
      <c r="S121" s="4" t="s">
        <v>26</v>
      </c>
      <c r="T121" s="4" t="s">
        <v>166</v>
      </c>
      <c r="U121" s="51">
        <v>1</v>
      </c>
      <c r="V121" s="4" t="s">
        <v>63</v>
      </c>
      <c r="W121" s="4" t="s">
        <v>26</v>
      </c>
      <c r="X121" s="9" t="s">
        <v>620</v>
      </c>
      <c r="Y121" s="4" t="s">
        <v>36</v>
      </c>
      <c r="Z121" s="6"/>
    </row>
    <row r="122" spans="1:26" s="10" customFormat="1" ht="42.75" customHeight="1" x14ac:dyDescent="0.2">
      <c r="A122" s="167" t="s">
        <v>621</v>
      </c>
      <c r="B122" s="11" t="s">
        <v>82</v>
      </c>
      <c r="C122" s="4" t="s">
        <v>100</v>
      </c>
      <c r="D122" s="8" t="s">
        <v>622</v>
      </c>
      <c r="E122" s="11" t="s">
        <v>623</v>
      </c>
      <c r="F122" s="4" t="s">
        <v>189</v>
      </c>
      <c r="G122" s="5"/>
      <c r="H122" s="5"/>
      <c r="I122" s="4" t="s">
        <v>26</v>
      </c>
      <c r="J122" s="4" t="s">
        <v>26</v>
      </c>
      <c r="K122" s="6" t="s">
        <v>489</v>
      </c>
      <c r="L122" s="50" t="s">
        <v>624</v>
      </c>
      <c r="M122" s="56" t="s">
        <v>625</v>
      </c>
      <c r="N122" s="4" t="s">
        <v>49</v>
      </c>
      <c r="O122" s="49" t="s">
        <v>50</v>
      </c>
      <c r="P122" s="4" t="s">
        <v>38</v>
      </c>
      <c r="Q122" s="4" t="s">
        <v>39</v>
      </c>
      <c r="R122" s="4" t="s">
        <v>126</v>
      </c>
      <c r="S122" s="4" t="s">
        <v>26</v>
      </c>
      <c r="T122" s="4" t="s">
        <v>626</v>
      </c>
      <c r="U122" s="51">
        <v>2.5</v>
      </c>
      <c r="V122" s="4" t="s">
        <v>627</v>
      </c>
      <c r="W122" s="4" t="s">
        <v>26</v>
      </c>
      <c r="X122" s="9" t="s">
        <v>628</v>
      </c>
      <c r="Y122" s="4" t="s">
        <v>306</v>
      </c>
      <c r="Z122" s="6"/>
    </row>
    <row r="123" spans="1:26" s="10" customFormat="1" ht="42.75" customHeight="1" x14ac:dyDescent="0.2">
      <c r="A123" s="167" t="s">
        <v>629</v>
      </c>
      <c r="B123" s="11" t="s">
        <v>82</v>
      </c>
      <c r="C123" s="4" t="s">
        <v>100</v>
      </c>
      <c r="D123" s="8">
        <v>135</v>
      </c>
      <c r="E123" s="11" t="s">
        <v>630</v>
      </c>
      <c r="F123" s="4" t="s">
        <v>169</v>
      </c>
      <c r="G123" s="5"/>
      <c r="H123" s="5"/>
      <c r="I123" s="4" t="s">
        <v>26</v>
      </c>
      <c r="J123" s="4" t="s">
        <v>26</v>
      </c>
      <c r="K123" s="6" t="s">
        <v>489</v>
      </c>
      <c r="L123" s="50" t="s">
        <v>631</v>
      </c>
      <c r="M123" s="56" t="s">
        <v>625</v>
      </c>
      <c r="N123" s="4" t="s">
        <v>632</v>
      </c>
      <c r="O123" s="49" t="s">
        <v>633</v>
      </c>
      <c r="P123" s="4" t="s">
        <v>38</v>
      </c>
      <c r="Q123" s="4" t="s">
        <v>39</v>
      </c>
      <c r="R123" s="4" t="s">
        <v>142</v>
      </c>
      <c r="S123" s="4" t="s">
        <v>26</v>
      </c>
      <c r="T123" s="4" t="s">
        <v>62</v>
      </c>
      <c r="U123" s="51">
        <v>1</v>
      </c>
      <c r="V123" s="4" t="s">
        <v>63</v>
      </c>
      <c r="W123" s="4" t="s">
        <v>26</v>
      </c>
      <c r="X123" s="9" t="s">
        <v>634</v>
      </c>
      <c r="Y123" s="4" t="s">
        <v>306</v>
      </c>
      <c r="Z123" s="6"/>
    </row>
    <row r="124" spans="1:26" s="157" customFormat="1" ht="42.75" customHeight="1" x14ac:dyDescent="0.2">
      <c r="A124" s="168" t="s">
        <v>635</v>
      </c>
      <c r="B124" s="147" t="s">
        <v>82</v>
      </c>
      <c r="C124" s="148" t="s">
        <v>100</v>
      </c>
      <c r="D124" s="149">
        <v>135</v>
      </c>
      <c r="E124" s="147" t="s">
        <v>630</v>
      </c>
      <c r="F124" s="148" t="s">
        <v>169</v>
      </c>
      <c r="G124" s="150"/>
      <c r="H124" s="150"/>
      <c r="I124" s="148" t="s">
        <v>26</v>
      </c>
      <c r="J124" s="148" t="s">
        <v>26</v>
      </c>
      <c r="K124" s="151" t="s">
        <v>489</v>
      </c>
      <c r="L124" s="152" t="s">
        <v>326</v>
      </c>
      <c r="M124" s="153" t="s">
        <v>516</v>
      </c>
      <c r="N124" s="148" t="s">
        <v>472</v>
      </c>
      <c r="O124" s="154" t="s">
        <v>636</v>
      </c>
      <c r="P124" s="148" t="s">
        <v>38</v>
      </c>
      <c r="Q124" s="148" t="s">
        <v>39</v>
      </c>
      <c r="R124" s="148" t="s">
        <v>151</v>
      </c>
      <c r="S124" s="148" t="s">
        <v>26</v>
      </c>
      <c r="T124" s="148" t="s">
        <v>166</v>
      </c>
      <c r="U124" s="155">
        <v>1</v>
      </c>
      <c r="V124" s="148" t="s">
        <v>63</v>
      </c>
      <c r="W124" s="148" t="s">
        <v>26</v>
      </c>
      <c r="X124" s="156" t="s">
        <v>634</v>
      </c>
      <c r="Y124" s="148" t="s">
        <v>306</v>
      </c>
      <c r="Z124" s="151"/>
    </row>
    <row r="125" spans="1:26" s="10" customFormat="1" ht="42.75" customHeight="1" x14ac:dyDescent="0.2">
      <c r="A125" s="167" t="s">
        <v>637</v>
      </c>
      <c r="B125" s="11" t="s">
        <v>82</v>
      </c>
      <c r="C125" s="4" t="s">
        <v>133</v>
      </c>
      <c r="D125" s="8">
        <v>135</v>
      </c>
      <c r="E125" s="11" t="s">
        <v>638</v>
      </c>
      <c r="F125" s="4" t="s">
        <v>169</v>
      </c>
      <c r="G125" s="5"/>
      <c r="H125" s="5"/>
      <c r="I125" s="4" t="s">
        <v>26</v>
      </c>
      <c r="J125" s="4" t="s">
        <v>26</v>
      </c>
      <c r="K125" s="6" t="s">
        <v>489</v>
      </c>
      <c r="L125" s="50" t="s">
        <v>631</v>
      </c>
      <c r="M125" s="56" t="s">
        <v>639</v>
      </c>
      <c r="N125" s="4" t="s">
        <v>640</v>
      </c>
      <c r="O125" s="55" t="s">
        <v>641</v>
      </c>
      <c r="P125" s="4" t="s">
        <v>38</v>
      </c>
      <c r="Q125" s="4" t="s">
        <v>39</v>
      </c>
      <c r="R125" s="4" t="s">
        <v>642</v>
      </c>
      <c r="S125" s="4" t="s">
        <v>26</v>
      </c>
      <c r="T125" s="4" t="s">
        <v>166</v>
      </c>
      <c r="U125" s="51">
        <v>1</v>
      </c>
      <c r="V125" s="4" t="s">
        <v>63</v>
      </c>
      <c r="W125" s="4" t="s">
        <v>26</v>
      </c>
      <c r="X125" s="9" t="s">
        <v>643</v>
      </c>
      <c r="Y125" s="4" t="s">
        <v>306</v>
      </c>
      <c r="Z125" s="6">
        <v>159980</v>
      </c>
    </row>
    <row r="126" spans="1:26" s="10" customFormat="1" ht="42.75" customHeight="1" x14ac:dyDescent="0.2">
      <c r="A126" s="167" t="s">
        <v>644</v>
      </c>
      <c r="B126" s="11" t="s">
        <v>82</v>
      </c>
      <c r="C126" s="4" t="s">
        <v>133</v>
      </c>
      <c r="D126" s="8">
        <v>135</v>
      </c>
      <c r="E126" s="11" t="s">
        <v>638</v>
      </c>
      <c r="F126" s="4" t="s">
        <v>169</v>
      </c>
      <c r="G126" s="5"/>
      <c r="H126" s="5"/>
      <c r="I126" s="4" t="s">
        <v>26</v>
      </c>
      <c r="J126" s="4" t="s">
        <v>26</v>
      </c>
      <c r="K126" s="6" t="s">
        <v>489</v>
      </c>
      <c r="L126" s="50" t="s">
        <v>645</v>
      </c>
      <c r="M126" s="56" t="s">
        <v>79</v>
      </c>
      <c r="N126" s="4" t="s">
        <v>640</v>
      </c>
      <c r="O126" s="55" t="s">
        <v>641</v>
      </c>
      <c r="P126" s="4" t="s">
        <v>38</v>
      </c>
      <c r="Q126" s="4" t="s">
        <v>39</v>
      </c>
      <c r="R126" s="4" t="s">
        <v>646</v>
      </c>
      <c r="S126" s="4" t="s">
        <v>26</v>
      </c>
      <c r="T126" s="4" t="s">
        <v>166</v>
      </c>
      <c r="U126" s="51">
        <v>1</v>
      </c>
      <c r="V126" s="4" t="s">
        <v>63</v>
      </c>
      <c r="W126" s="4" t="s">
        <v>26</v>
      </c>
      <c r="X126" s="9" t="s">
        <v>643</v>
      </c>
      <c r="Y126" s="4" t="s">
        <v>306</v>
      </c>
      <c r="Z126" s="6">
        <v>159980</v>
      </c>
    </row>
    <row r="127" spans="1:26" s="10" customFormat="1" ht="24.95" customHeight="1" x14ac:dyDescent="0.2">
      <c r="A127" s="167" t="s">
        <v>647</v>
      </c>
      <c r="B127" s="11" t="s">
        <v>82</v>
      </c>
      <c r="C127" s="4" t="s">
        <v>100</v>
      </c>
      <c r="D127" s="8">
        <v>135</v>
      </c>
      <c r="E127" s="11" t="s">
        <v>424</v>
      </c>
      <c r="F127" s="4" t="s">
        <v>375</v>
      </c>
      <c r="G127" s="5"/>
      <c r="H127" s="5"/>
      <c r="I127" s="4" t="s">
        <v>26</v>
      </c>
      <c r="J127" s="4" t="s">
        <v>26</v>
      </c>
      <c r="K127" s="6" t="s">
        <v>46</v>
      </c>
      <c r="L127" s="50" t="s">
        <v>648</v>
      </c>
      <c r="M127" s="54" t="s">
        <v>649</v>
      </c>
      <c r="N127" s="4" t="s">
        <v>26</v>
      </c>
      <c r="O127" s="4" t="s">
        <v>650</v>
      </c>
      <c r="P127" s="4" t="s">
        <v>31</v>
      </c>
      <c r="Q127" s="4" t="s">
        <v>32</v>
      </c>
      <c r="R127" s="4" t="s">
        <v>474</v>
      </c>
      <c r="S127" s="4" t="s">
        <v>26</v>
      </c>
      <c r="T127" s="4" t="s">
        <v>88</v>
      </c>
      <c r="U127" s="51">
        <v>1</v>
      </c>
      <c r="V127" s="4" t="s">
        <v>63</v>
      </c>
      <c r="W127" s="4" t="s">
        <v>26</v>
      </c>
      <c r="X127" s="9" t="s">
        <v>105</v>
      </c>
      <c r="Y127" s="4" t="s">
        <v>36</v>
      </c>
      <c r="Z127" s="6"/>
    </row>
    <row r="128" spans="1:26" s="10" customFormat="1" ht="24.95" customHeight="1" x14ac:dyDescent="0.2">
      <c r="A128" s="167" t="s">
        <v>651</v>
      </c>
      <c r="B128" s="11" t="s">
        <v>82</v>
      </c>
      <c r="C128" s="4" t="s">
        <v>133</v>
      </c>
      <c r="D128" s="8">
        <v>138</v>
      </c>
      <c r="E128" s="11" t="s">
        <v>652</v>
      </c>
      <c r="F128" s="4" t="s">
        <v>318</v>
      </c>
      <c r="G128" s="5"/>
      <c r="H128" s="5"/>
      <c r="I128" s="4" t="s">
        <v>26</v>
      </c>
      <c r="J128" s="4" t="s">
        <v>26</v>
      </c>
      <c r="K128" s="6" t="s">
        <v>135</v>
      </c>
      <c r="L128" s="50" t="s">
        <v>653</v>
      </c>
      <c r="M128" s="56" t="s">
        <v>639</v>
      </c>
      <c r="N128" s="4" t="s">
        <v>302</v>
      </c>
      <c r="O128" s="49" t="s">
        <v>303</v>
      </c>
      <c r="P128" s="4" t="s">
        <v>31</v>
      </c>
      <c r="Q128" s="4" t="s">
        <v>32</v>
      </c>
      <c r="R128" s="4" t="s">
        <v>203</v>
      </c>
      <c r="S128" s="4" t="s">
        <v>26</v>
      </c>
      <c r="T128" s="4" t="s">
        <v>148</v>
      </c>
      <c r="U128" s="51">
        <v>1.2</v>
      </c>
      <c r="V128" s="4" t="s">
        <v>63</v>
      </c>
      <c r="W128" s="4" t="s">
        <v>26</v>
      </c>
      <c r="X128" s="9" t="s">
        <v>654</v>
      </c>
      <c r="Y128" s="4" t="s">
        <v>306</v>
      </c>
      <c r="Z128" s="6"/>
    </row>
    <row r="129" spans="1:26" s="10" customFormat="1" ht="24.95" customHeight="1" x14ac:dyDescent="0.2">
      <c r="A129" s="167" t="s">
        <v>655</v>
      </c>
      <c r="B129" s="11" t="s">
        <v>82</v>
      </c>
      <c r="C129" s="4" t="s">
        <v>100</v>
      </c>
      <c r="D129" s="8">
        <v>138</v>
      </c>
      <c r="E129" s="11" t="s">
        <v>656</v>
      </c>
      <c r="F129" s="4" t="s">
        <v>263</v>
      </c>
      <c r="G129" s="5"/>
      <c r="H129" s="5"/>
      <c r="I129" s="4" t="s">
        <v>26</v>
      </c>
      <c r="J129" s="4" t="s">
        <v>26</v>
      </c>
      <c r="K129" s="6" t="s">
        <v>135</v>
      </c>
      <c r="L129" s="50" t="s">
        <v>561</v>
      </c>
      <c r="M129" s="56" t="s">
        <v>562</v>
      </c>
      <c r="N129" s="4" t="s">
        <v>302</v>
      </c>
      <c r="O129" s="49" t="s">
        <v>303</v>
      </c>
      <c r="P129" s="4" t="s">
        <v>31</v>
      </c>
      <c r="Q129" s="4" t="s">
        <v>32</v>
      </c>
      <c r="R129" s="4" t="s">
        <v>563</v>
      </c>
      <c r="S129" s="4" t="s">
        <v>26</v>
      </c>
      <c r="T129" s="4" t="s">
        <v>148</v>
      </c>
      <c r="U129" s="51">
        <v>1.2</v>
      </c>
      <c r="V129" s="4" t="s">
        <v>63</v>
      </c>
      <c r="W129" s="4" t="s">
        <v>26</v>
      </c>
      <c r="X129" s="9" t="s">
        <v>657</v>
      </c>
      <c r="Y129" s="4" t="s">
        <v>306</v>
      </c>
      <c r="Z129" s="6">
        <v>176359</v>
      </c>
    </row>
    <row r="130" spans="1:26" s="10" customFormat="1" ht="24.95" customHeight="1" x14ac:dyDescent="0.2">
      <c r="A130" s="166" t="s">
        <v>658</v>
      </c>
      <c r="B130" s="11" t="s">
        <v>82</v>
      </c>
      <c r="C130" s="4" t="s">
        <v>100</v>
      </c>
      <c r="D130" s="8" t="s">
        <v>659</v>
      </c>
      <c r="E130" s="11" t="s">
        <v>660</v>
      </c>
      <c r="F130" s="4" t="s">
        <v>661</v>
      </c>
      <c r="G130" s="5"/>
      <c r="H130" s="4" t="s">
        <v>26</v>
      </c>
      <c r="I130" s="4" t="s">
        <v>26</v>
      </c>
      <c r="J130" s="4" t="s">
        <v>26</v>
      </c>
      <c r="K130" s="50" t="s">
        <v>135</v>
      </c>
      <c r="L130" s="56" t="s">
        <v>662</v>
      </c>
      <c r="M130" s="4" t="s">
        <v>49</v>
      </c>
      <c r="N130" s="55" t="s">
        <v>663</v>
      </c>
      <c r="O130" s="4" t="s">
        <v>38</v>
      </c>
      <c r="P130" s="4" t="s">
        <v>39</v>
      </c>
      <c r="Q130" s="4" t="s">
        <v>151</v>
      </c>
      <c r="R130" s="4" t="s">
        <v>126</v>
      </c>
      <c r="S130" s="4">
        <v>50</v>
      </c>
      <c r="T130" s="51" t="s">
        <v>664</v>
      </c>
      <c r="U130" s="4" t="s">
        <v>26</v>
      </c>
      <c r="V130" s="4" t="s">
        <v>26</v>
      </c>
      <c r="W130" s="9" t="s">
        <v>26</v>
      </c>
      <c r="X130" s="4" t="s">
        <v>634</v>
      </c>
      <c r="Y130" s="4" t="s">
        <v>306</v>
      </c>
      <c r="Z130" s="10">
        <v>176359</v>
      </c>
    </row>
    <row r="131" spans="1:26" s="10" customFormat="1" ht="24.95" customHeight="1" x14ac:dyDescent="0.2">
      <c r="A131" s="167" t="s">
        <v>665</v>
      </c>
      <c r="B131" s="11" t="s">
        <v>82</v>
      </c>
      <c r="C131" s="4" t="s">
        <v>100</v>
      </c>
      <c r="D131" s="8" t="s">
        <v>659</v>
      </c>
      <c r="E131" s="11" t="s">
        <v>666</v>
      </c>
      <c r="F131" s="4" t="s">
        <v>498</v>
      </c>
      <c r="G131" s="5"/>
      <c r="H131" s="4" t="s">
        <v>26</v>
      </c>
      <c r="I131" s="4" t="s">
        <v>26</v>
      </c>
      <c r="J131" s="4" t="s">
        <v>26</v>
      </c>
      <c r="K131" s="50" t="s">
        <v>135</v>
      </c>
      <c r="L131" s="56" t="s">
        <v>667</v>
      </c>
      <c r="M131" s="4" t="s">
        <v>49</v>
      </c>
      <c r="N131" s="55" t="s">
        <v>663</v>
      </c>
      <c r="O131" s="4" t="s">
        <v>38</v>
      </c>
      <c r="P131" s="4" t="s">
        <v>39</v>
      </c>
      <c r="Q131" s="4" t="s">
        <v>151</v>
      </c>
      <c r="R131" s="4" t="s">
        <v>126</v>
      </c>
      <c r="S131" s="4">
        <v>180</v>
      </c>
      <c r="T131" s="51" t="s">
        <v>664</v>
      </c>
      <c r="U131" s="4" t="s">
        <v>26</v>
      </c>
      <c r="V131" s="4" t="s">
        <v>26</v>
      </c>
      <c r="W131" s="9" t="s">
        <v>26</v>
      </c>
      <c r="X131" s="4" t="s">
        <v>634</v>
      </c>
      <c r="Y131" s="4" t="s">
        <v>306</v>
      </c>
      <c r="Z131" s="10">
        <v>176359</v>
      </c>
    </row>
    <row r="132" spans="1:26" s="10" customFormat="1" ht="24.95" customHeight="1" x14ac:dyDescent="0.2">
      <c r="A132" s="166" t="s">
        <v>668</v>
      </c>
      <c r="B132" s="11" t="s">
        <v>82</v>
      </c>
      <c r="C132" s="4" t="s">
        <v>133</v>
      </c>
      <c r="D132" s="8" t="s">
        <v>659</v>
      </c>
      <c r="E132" s="11" t="s">
        <v>652</v>
      </c>
      <c r="F132" s="4" t="s">
        <v>318</v>
      </c>
      <c r="G132" s="5"/>
      <c r="H132" s="4" t="s">
        <v>26</v>
      </c>
      <c r="I132" s="4" t="s">
        <v>26</v>
      </c>
      <c r="J132" s="4" t="s">
        <v>26</v>
      </c>
      <c r="K132" s="50" t="s">
        <v>135</v>
      </c>
      <c r="L132" s="56" t="s">
        <v>430</v>
      </c>
      <c r="M132" s="4" t="s">
        <v>301</v>
      </c>
      <c r="N132" s="55" t="s">
        <v>26</v>
      </c>
      <c r="O132" s="4"/>
      <c r="P132" s="4" t="s">
        <v>31</v>
      </c>
      <c r="Q132" s="4" t="s">
        <v>32</v>
      </c>
      <c r="R132" s="4" t="s">
        <v>304</v>
      </c>
      <c r="S132" s="4">
        <v>50</v>
      </c>
      <c r="T132" s="51" t="s">
        <v>148</v>
      </c>
      <c r="U132" s="4">
        <v>1.2</v>
      </c>
      <c r="V132" s="4" t="s">
        <v>63</v>
      </c>
      <c r="W132" s="9" t="s">
        <v>26</v>
      </c>
      <c r="X132" s="4" t="s">
        <v>634</v>
      </c>
      <c r="Y132" s="4" t="s">
        <v>306</v>
      </c>
      <c r="Z132" s="10">
        <v>176359</v>
      </c>
    </row>
    <row r="133" spans="1:26" s="10" customFormat="1" ht="24.95" customHeight="1" x14ac:dyDescent="0.2">
      <c r="A133" s="167" t="s">
        <v>669</v>
      </c>
      <c r="B133" s="11" t="s">
        <v>82</v>
      </c>
      <c r="C133" s="4" t="s">
        <v>100</v>
      </c>
      <c r="D133" s="8">
        <v>138</v>
      </c>
      <c r="E133" s="11" t="s">
        <v>670</v>
      </c>
      <c r="F133" s="4" t="s">
        <v>263</v>
      </c>
      <c r="G133" s="5"/>
      <c r="H133" s="5"/>
      <c r="I133" s="4" t="s">
        <v>26</v>
      </c>
      <c r="J133" s="4" t="s">
        <v>26</v>
      </c>
      <c r="K133" s="6" t="s">
        <v>135</v>
      </c>
      <c r="L133" s="50" t="s">
        <v>567</v>
      </c>
      <c r="M133" s="56" t="s">
        <v>568</v>
      </c>
      <c r="N133" s="4" t="s">
        <v>569</v>
      </c>
      <c r="O133" s="49" t="s">
        <v>570</v>
      </c>
      <c r="P133" s="4" t="s">
        <v>31</v>
      </c>
      <c r="Q133" s="4" t="s">
        <v>32</v>
      </c>
      <c r="R133" s="4" t="s">
        <v>571</v>
      </c>
      <c r="S133" s="4" t="s">
        <v>26</v>
      </c>
      <c r="T133" s="4" t="s">
        <v>148</v>
      </c>
      <c r="U133" s="51">
        <v>1.2</v>
      </c>
      <c r="V133" s="4" t="s">
        <v>63</v>
      </c>
      <c r="W133" s="4" t="s">
        <v>26</v>
      </c>
      <c r="X133" s="9" t="s">
        <v>671</v>
      </c>
      <c r="Y133" s="4" t="s">
        <v>306</v>
      </c>
      <c r="Z133" s="6">
        <v>159924</v>
      </c>
    </row>
    <row r="134" spans="1:26" s="10" customFormat="1" ht="24.95" customHeight="1" x14ac:dyDescent="0.2">
      <c r="A134" s="167" t="s">
        <v>293</v>
      </c>
      <c r="B134" s="11" t="s">
        <v>82</v>
      </c>
      <c r="C134" s="4" t="s">
        <v>133</v>
      </c>
      <c r="D134" s="8">
        <v>135</v>
      </c>
      <c r="E134" s="11" t="s">
        <v>672</v>
      </c>
      <c r="F134" s="4" t="s">
        <v>673</v>
      </c>
      <c r="G134" s="5"/>
      <c r="H134" s="5"/>
      <c r="I134" s="4" t="s">
        <v>26</v>
      </c>
      <c r="J134" s="4" t="s">
        <v>26</v>
      </c>
      <c r="K134" s="6" t="s">
        <v>46</v>
      </c>
      <c r="L134" s="50" t="s">
        <v>674</v>
      </c>
      <c r="M134" s="56" t="s">
        <v>675</v>
      </c>
      <c r="N134" s="4" t="s">
        <v>254</v>
      </c>
      <c r="O134" s="55" t="s">
        <v>676</v>
      </c>
      <c r="P134" s="4" t="s">
        <v>31</v>
      </c>
      <c r="Q134" s="4" t="s">
        <v>32</v>
      </c>
      <c r="R134" s="4" t="s">
        <v>677</v>
      </c>
      <c r="S134" s="4" t="s">
        <v>26</v>
      </c>
      <c r="T134" s="4" t="s">
        <v>678</v>
      </c>
      <c r="U134" s="51">
        <v>1</v>
      </c>
      <c r="V134" s="4" t="s">
        <v>130</v>
      </c>
      <c r="W134" s="4" t="s">
        <v>26</v>
      </c>
      <c r="X134" s="9" t="s">
        <v>679</v>
      </c>
      <c r="Y134" s="4" t="s">
        <v>306</v>
      </c>
      <c r="Z134" s="6">
        <v>155688</v>
      </c>
    </row>
    <row r="135" spans="1:26" s="10" customFormat="1" ht="42.75" customHeight="1" x14ac:dyDescent="0.2">
      <c r="A135" s="167" t="s">
        <v>680</v>
      </c>
      <c r="B135" s="11" t="s">
        <v>82</v>
      </c>
      <c r="C135" s="4" t="s">
        <v>100</v>
      </c>
      <c r="D135" s="8">
        <v>111</v>
      </c>
      <c r="E135" s="11" t="s">
        <v>623</v>
      </c>
      <c r="F135" s="4" t="s">
        <v>189</v>
      </c>
      <c r="G135" s="5"/>
      <c r="H135" s="5"/>
      <c r="I135" s="4" t="s">
        <v>26</v>
      </c>
      <c r="J135" s="4" t="s">
        <v>26</v>
      </c>
      <c r="K135" s="6" t="s">
        <v>489</v>
      </c>
      <c r="L135" s="50" t="s">
        <v>522</v>
      </c>
      <c r="M135" s="56" t="s">
        <v>523</v>
      </c>
      <c r="N135" s="4" t="s">
        <v>73</v>
      </c>
      <c r="O135" s="55" t="s">
        <v>681</v>
      </c>
      <c r="P135" s="4" t="s">
        <v>38</v>
      </c>
      <c r="Q135" s="4" t="s">
        <v>39</v>
      </c>
      <c r="R135" s="4" t="s">
        <v>126</v>
      </c>
      <c r="S135" s="4" t="s">
        <v>26</v>
      </c>
      <c r="T135" s="4" t="s">
        <v>682</v>
      </c>
      <c r="U135" s="51">
        <v>2</v>
      </c>
      <c r="V135" s="4" t="s">
        <v>34</v>
      </c>
      <c r="W135" s="4" t="s">
        <v>26</v>
      </c>
      <c r="X135" s="9" t="s">
        <v>683</v>
      </c>
      <c r="Y135" s="4" t="s">
        <v>306</v>
      </c>
      <c r="Z135" s="6"/>
    </row>
    <row r="136" spans="1:26" s="10" customFormat="1" ht="42.75" customHeight="1" x14ac:dyDescent="0.2">
      <c r="A136" s="167" t="s">
        <v>684</v>
      </c>
      <c r="B136" s="11" t="s">
        <v>82</v>
      </c>
      <c r="C136" s="4" t="s">
        <v>100</v>
      </c>
      <c r="D136" s="8">
        <v>135</v>
      </c>
      <c r="E136" s="11" t="s">
        <v>630</v>
      </c>
      <c r="F136" s="4" t="s">
        <v>169</v>
      </c>
      <c r="G136" s="5"/>
      <c r="H136" s="5"/>
      <c r="I136" s="4" t="s">
        <v>26</v>
      </c>
      <c r="J136" s="4" t="s">
        <v>26</v>
      </c>
      <c r="K136" s="6" t="s">
        <v>489</v>
      </c>
      <c r="L136" s="50" t="s">
        <v>326</v>
      </c>
      <c r="M136" s="56" t="s">
        <v>516</v>
      </c>
      <c r="N136" s="4" t="s">
        <v>472</v>
      </c>
      <c r="O136" s="55" t="s">
        <v>636</v>
      </c>
      <c r="P136" s="4" t="s">
        <v>38</v>
      </c>
      <c r="Q136" s="4" t="s">
        <v>39</v>
      </c>
      <c r="R136" s="4" t="s">
        <v>291</v>
      </c>
      <c r="S136" s="4" t="s">
        <v>26</v>
      </c>
      <c r="T136" s="4" t="s">
        <v>166</v>
      </c>
      <c r="U136" s="51">
        <v>1</v>
      </c>
      <c r="V136" s="4" t="s">
        <v>63</v>
      </c>
      <c r="W136" s="4" t="s">
        <v>26</v>
      </c>
      <c r="X136" s="9" t="s">
        <v>683</v>
      </c>
      <c r="Y136" s="4" t="s">
        <v>306</v>
      </c>
      <c r="Z136" s="6"/>
    </row>
    <row r="137" spans="1:26" s="10" customFormat="1" ht="24.95" customHeight="1" x14ac:dyDescent="0.2">
      <c r="A137" s="167" t="s">
        <v>685</v>
      </c>
      <c r="B137" s="11" t="s">
        <v>82</v>
      </c>
      <c r="C137" s="4" t="s">
        <v>100</v>
      </c>
      <c r="D137" s="8">
        <v>135</v>
      </c>
      <c r="E137" s="11" t="s">
        <v>615</v>
      </c>
      <c r="F137" s="4" t="s">
        <v>199</v>
      </c>
      <c r="G137" s="5"/>
      <c r="H137" s="5"/>
      <c r="I137" s="4" t="s">
        <v>26</v>
      </c>
      <c r="J137" s="4" t="s">
        <v>26</v>
      </c>
      <c r="K137" s="6" t="s">
        <v>28</v>
      </c>
      <c r="L137" s="49" t="s">
        <v>332</v>
      </c>
      <c r="M137" s="7" t="s">
        <v>686</v>
      </c>
      <c r="N137" s="4" t="s">
        <v>687</v>
      </c>
      <c r="O137" s="55" t="s">
        <v>688</v>
      </c>
      <c r="P137" s="4" t="s">
        <v>38</v>
      </c>
      <c r="Q137" s="4" t="s">
        <v>32</v>
      </c>
      <c r="R137" s="4" t="s">
        <v>619</v>
      </c>
      <c r="S137" s="4" t="s">
        <v>26</v>
      </c>
      <c r="T137" s="4" t="s">
        <v>166</v>
      </c>
      <c r="U137" s="51">
        <v>1</v>
      </c>
      <c r="V137" s="4" t="s">
        <v>63</v>
      </c>
      <c r="W137" s="4" t="s">
        <v>26</v>
      </c>
      <c r="X137" s="9" t="s">
        <v>620</v>
      </c>
      <c r="Y137" s="4" t="s">
        <v>306</v>
      </c>
      <c r="Z137" s="6"/>
    </row>
    <row r="138" spans="1:26" s="10" customFormat="1" ht="24.95" customHeight="1" x14ac:dyDescent="0.2">
      <c r="A138" s="167" t="s">
        <v>689</v>
      </c>
      <c r="B138" s="11" t="s">
        <v>82</v>
      </c>
      <c r="C138" s="4" t="s">
        <v>133</v>
      </c>
      <c r="D138" s="8">
        <v>141</v>
      </c>
      <c r="E138" s="11" t="s">
        <v>690</v>
      </c>
      <c r="F138" s="4" t="s">
        <v>169</v>
      </c>
      <c r="G138" s="5"/>
      <c r="H138" s="5"/>
      <c r="I138" s="4" t="s">
        <v>26</v>
      </c>
      <c r="J138" s="4" t="s">
        <v>26</v>
      </c>
      <c r="K138" s="6" t="s">
        <v>28</v>
      </c>
      <c r="L138" s="49" t="s">
        <v>691</v>
      </c>
      <c r="M138" s="7" t="s">
        <v>692</v>
      </c>
      <c r="N138" s="4" t="s">
        <v>26</v>
      </c>
      <c r="O138" s="55" t="s">
        <v>385</v>
      </c>
      <c r="P138" s="4" t="s">
        <v>31</v>
      </c>
      <c r="Q138" s="4" t="s">
        <v>32</v>
      </c>
      <c r="R138" s="4" t="s">
        <v>693</v>
      </c>
      <c r="S138" s="4" t="s">
        <v>26</v>
      </c>
      <c r="T138" s="4" t="s">
        <v>613</v>
      </c>
      <c r="U138" s="51">
        <v>2</v>
      </c>
      <c r="V138" s="4" t="s">
        <v>34</v>
      </c>
      <c r="W138" s="4" t="s">
        <v>26</v>
      </c>
      <c r="X138" s="9" t="s">
        <v>694</v>
      </c>
      <c r="Y138" s="4" t="s">
        <v>306</v>
      </c>
      <c r="Z138" s="6">
        <v>157250</v>
      </c>
    </row>
    <row r="139" spans="1:26" s="10" customFormat="1" ht="24.95" customHeight="1" x14ac:dyDescent="0.2">
      <c r="A139" s="167" t="s">
        <v>695</v>
      </c>
      <c r="B139" s="11" t="s">
        <v>82</v>
      </c>
      <c r="C139" s="4" t="s">
        <v>100</v>
      </c>
      <c r="D139" s="8">
        <v>135</v>
      </c>
      <c r="E139" s="11" t="s">
        <v>690</v>
      </c>
      <c r="F139" s="4" t="s">
        <v>169</v>
      </c>
      <c r="G139" s="5"/>
      <c r="H139" s="5"/>
      <c r="I139" s="4" t="s">
        <v>26</v>
      </c>
      <c r="J139" s="4" t="s">
        <v>26</v>
      </c>
      <c r="K139" s="6" t="s">
        <v>28</v>
      </c>
      <c r="L139" s="49" t="s">
        <v>349</v>
      </c>
      <c r="M139" s="7" t="s">
        <v>696</v>
      </c>
      <c r="N139" s="4" t="s">
        <v>159</v>
      </c>
      <c r="O139" s="55" t="s">
        <v>385</v>
      </c>
      <c r="P139" s="4" t="s">
        <v>31</v>
      </c>
      <c r="Q139" s="4" t="s">
        <v>32</v>
      </c>
      <c r="R139" s="4" t="s">
        <v>304</v>
      </c>
      <c r="S139" s="4" t="s">
        <v>26</v>
      </c>
      <c r="T139" s="4" t="s">
        <v>166</v>
      </c>
      <c r="U139" s="51">
        <v>1</v>
      </c>
      <c r="V139" s="4" t="s">
        <v>63</v>
      </c>
      <c r="W139" s="4" t="s">
        <v>26</v>
      </c>
      <c r="X139" s="9" t="s">
        <v>697</v>
      </c>
      <c r="Y139" s="4" t="s">
        <v>306</v>
      </c>
      <c r="Z139" s="6">
        <v>157349</v>
      </c>
    </row>
    <row r="140" spans="1:26" s="10" customFormat="1" ht="24.95" customHeight="1" x14ac:dyDescent="0.2">
      <c r="A140" s="167" t="s">
        <v>698</v>
      </c>
      <c r="B140" s="11" t="s">
        <v>82</v>
      </c>
      <c r="C140" s="4" t="s">
        <v>100</v>
      </c>
      <c r="D140" s="8">
        <v>135</v>
      </c>
      <c r="E140" s="11" t="s">
        <v>690</v>
      </c>
      <c r="F140" s="4" t="s">
        <v>169</v>
      </c>
      <c r="G140" s="5"/>
      <c r="H140" s="5"/>
      <c r="I140" s="4" t="s">
        <v>26</v>
      </c>
      <c r="J140" s="4" t="s">
        <v>26</v>
      </c>
      <c r="K140" s="6" t="s">
        <v>28</v>
      </c>
      <c r="L140" s="49" t="s">
        <v>699</v>
      </c>
      <c r="M140" s="50" t="s">
        <v>700</v>
      </c>
      <c r="N140" s="4" t="s">
        <v>701</v>
      </c>
      <c r="O140" s="55" t="s">
        <v>702</v>
      </c>
      <c r="P140" s="4" t="s">
        <v>545</v>
      </c>
      <c r="Q140" s="4" t="s">
        <v>703</v>
      </c>
      <c r="R140" s="4" t="s">
        <v>704</v>
      </c>
      <c r="S140" s="4" t="s">
        <v>26</v>
      </c>
      <c r="T140" s="4" t="s">
        <v>166</v>
      </c>
      <c r="U140" s="51">
        <v>1</v>
      </c>
      <c r="V140" s="4" t="s">
        <v>63</v>
      </c>
      <c r="W140" s="4" t="s">
        <v>26</v>
      </c>
      <c r="X140" s="9" t="s">
        <v>705</v>
      </c>
      <c r="Y140" s="4" t="s">
        <v>306</v>
      </c>
      <c r="Z140" s="6">
        <v>1054687</v>
      </c>
    </row>
    <row r="141" spans="1:26" s="10" customFormat="1" ht="24.95" customHeight="1" x14ac:dyDescent="0.2">
      <c r="A141" s="167" t="s">
        <v>706</v>
      </c>
      <c r="B141" s="11" t="s">
        <v>82</v>
      </c>
      <c r="C141" s="4" t="s">
        <v>133</v>
      </c>
      <c r="D141" s="8">
        <v>135</v>
      </c>
      <c r="E141" s="11" t="s">
        <v>707</v>
      </c>
      <c r="F141" s="4" t="s">
        <v>708</v>
      </c>
      <c r="G141" s="5"/>
      <c r="H141" s="5"/>
      <c r="I141" s="4" t="s">
        <v>26</v>
      </c>
      <c r="J141" s="4" t="s">
        <v>26</v>
      </c>
      <c r="K141" s="6" t="s">
        <v>28</v>
      </c>
      <c r="L141" s="49" t="s">
        <v>709</v>
      </c>
      <c r="M141" s="50" t="s">
        <v>710</v>
      </c>
      <c r="N141" s="4" t="s">
        <v>26</v>
      </c>
      <c r="O141" s="55" t="s">
        <v>385</v>
      </c>
      <c r="P141" s="4" t="s">
        <v>31</v>
      </c>
      <c r="Q141" s="4" t="s">
        <v>32</v>
      </c>
      <c r="R141" s="4" t="s">
        <v>711</v>
      </c>
      <c r="S141" s="4">
        <v>180</v>
      </c>
      <c r="T141" s="4" t="s">
        <v>166</v>
      </c>
      <c r="U141" s="51">
        <v>1</v>
      </c>
      <c r="V141" s="4" t="s">
        <v>63</v>
      </c>
      <c r="W141" s="4" t="s">
        <v>26</v>
      </c>
      <c r="X141" s="9" t="s">
        <v>712</v>
      </c>
      <c r="Y141" s="4" t="s">
        <v>306</v>
      </c>
      <c r="Z141" s="6">
        <v>1035001</v>
      </c>
    </row>
    <row r="142" spans="1:26" s="10" customFormat="1" ht="24.95" customHeight="1" x14ac:dyDescent="0.2">
      <c r="A142" s="167" t="s">
        <v>713</v>
      </c>
      <c r="B142" s="11" t="s">
        <v>82</v>
      </c>
      <c r="C142" s="4" t="s">
        <v>133</v>
      </c>
      <c r="D142" s="8">
        <v>135</v>
      </c>
      <c r="E142" s="11" t="s">
        <v>714</v>
      </c>
      <c r="F142" s="4" t="s">
        <v>210</v>
      </c>
      <c r="G142" s="5"/>
      <c r="H142" s="5"/>
      <c r="I142" s="4" t="s">
        <v>26</v>
      </c>
      <c r="J142" s="4" t="s">
        <v>26</v>
      </c>
      <c r="K142" s="6" t="s">
        <v>28</v>
      </c>
      <c r="L142" s="49" t="s">
        <v>715</v>
      </c>
      <c r="M142" s="50" t="s">
        <v>716</v>
      </c>
      <c r="N142" s="4" t="s">
        <v>26</v>
      </c>
      <c r="O142" s="55" t="s">
        <v>385</v>
      </c>
      <c r="P142" s="4" t="s">
        <v>545</v>
      </c>
      <c r="Q142" s="4" t="s">
        <v>703</v>
      </c>
      <c r="R142" s="4" t="s">
        <v>717</v>
      </c>
      <c r="S142" s="4">
        <v>180</v>
      </c>
      <c r="T142" s="4" t="s">
        <v>166</v>
      </c>
      <c r="U142" s="51">
        <v>1</v>
      </c>
      <c r="V142" s="4" t="s">
        <v>63</v>
      </c>
      <c r="W142" s="4" t="s">
        <v>26</v>
      </c>
      <c r="X142" s="9" t="s">
        <v>712</v>
      </c>
      <c r="Y142" s="4" t="s">
        <v>306</v>
      </c>
      <c r="Z142" s="6">
        <v>1035000</v>
      </c>
    </row>
    <row r="143" spans="1:26" s="10" customFormat="1" ht="24.95" customHeight="1" x14ac:dyDescent="0.2">
      <c r="A143" s="167" t="s">
        <v>718</v>
      </c>
      <c r="B143" s="11" t="s">
        <v>82</v>
      </c>
      <c r="C143" s="4" t="s">
        <v>133</v>
      </c>
      <c r="D143" s="8">
        <v>135</v>
      </c>
      <c r="E143" s="11" t="s">
        <v>714</v>
      </c>
      <c r="F143" s="4" t="s">
        <v>210</v>
      </c>
      <c r="G143" s="5"/>
      <c r="H143" s="5"/>
      <c r="I143" s="4" t="s">
        <v>26</v>
      </c>
      <c r="J143" s="4" t="s">
        <v>26</v>
      </c>
      <c r="K143" s="6" t="s">
        <v>489</v>
      </c>
      <c r="L143" s="49" t="s">
        <v>719</v>
      </c>
      <c r="M143" s="50" t="s">
        <v>720</v>
      </c>
      <c r="N143" s="4" t="s">
        <v>500</v>
      </c>
      <c r="O143" s="55" t="s">
        <v>721</v>
      </c>
      <c r="P143" s="4" t="s">
        <v>545</v>
      </c>
      <c r="Q143" s="4" t="s">
        <v>703</v>
      </c>
      <c r="R143" s="4" t="s">
        <v>722</v>
      </c>
      <c r="S143" s="4">
        <v>180</v>
      </c>
      <c r="T143" s="4" t="s">
        <v>166</v>
      </c>
      <c r="U143" s="51">
        <v>1</v>
      </c>
      <c r="V143" s="4" t="s">
        <v>63</v>
      </c>
      <c r="W143" s="4" t="s">
        <v>26</v>
      </c>
      <c r="X143" s="9" t="s">
        <v>712</v>
      </c>
      <c r="Y143" s="4" t="s">
        <v>306</v>
      </c>
      <c r="Z143" s="6">
        <v>1035000</v>
      </c>
    </row>
    <row r="144" spans="1:26" s="10" customFormat="1" ht="24.95" customHeight="1" x14ac:dyDescent="0.2">
      <c r="A144" s="167" t="s">
        <v>723</v>
      </c>
      <c r="B144" s="11" t="s">
        <v>82</v>
      </c>
      <c r="C144" s="4" t="s">
        <v>133</v>
      </c>
      <c r="D144" s="8">
        <v>135</v>
      </c>
      <c r="E144" s="11" t="s">
        <v>724</v>
      </c>
      <c r="F144" s="4" t="s">
        <v>189</v>
      </c>
      <c r="G144" s="5"/>
      <c r="H144" s="5"/>
      <c r="I144" s="4" t="s">
        <v>26</v>
      </c>
      <c r="J144" s="4" t="s">
        <v>26</v>
      </c>
      <c r="K144" s="6" t="s">
        <v>489</v>
      </c>
      <c r="L144" s="49" t="s">
        <v>725</v>
      </c>
      <c r="M144" s="50" t="s">
        <v>726</v>
      </c>
      <c r="N144" s="4" t="s">
        <v>49</v>
      </c>
      <c r="O144" s="55" t="s">
        <v>663</v>
      </c>
      <c r="P144" s="4" t="s">
        <v>545</v>
      </c>
      <c r="Q144" s="4" t="s">
        <v>703</v>
      </c>
      <c r="R144" s="4" t="s">
        <v>727</v>
      </c>
      <c r="S144" s="4">
        <v>180</v>
      </c>
      <c r="T144" s="4" t="s">
        <v>728</v>
      </c>
      <c r="U144" s="51">
        <v>2</v>
      </c>
      <c r="V144" s="4" t="s">
        <v>34</v>
      </c>
      <c r="W144" s="4" t="s">
        <v>26</v>
      </c>
      <c r="X144" s="9" t="s">
        <v>712</v>
      </c>
      <c r="Y144" s="4" t="s">
        <v>306</v>
      </c>
      <c r="Z144" s="6">
        <v>1035000</v>
      </c>
    </row>
    <row r="145" spans="1:26" s="10" customFormat="1" ht="24.95" customHeight="1" x14ac:dyDescent="0.2">
      <c r="A145" s="167" t="s">
        <v>729</v>
      </c>
      <c r="B145" s="11" t="s">
        <v>82</v>
      </c>
      <c r="C145" s="4" t="s">
        <v>100</v>
      </c>
      <c r="D145" s="8">
        <v>138</v>
      </c>
      <c r="E145" s="11" t="s">
        <v>730</v>
      </c>
      <c r="F145" s="4" t="s">
        <v>263</v>
      </c>
      <c r="G145" s="5"/>
      <c r="H145" s="5"/>
      <c r="I145" s="4" t="s">
        <v>26</v>
      </c>
      <c r="J145" s="4" t="s">
        <v>26</v>
      </c>
      <c r="K145" s="6" t="s">
        <v>135</v>
      </c>
      <c r="L145" s="50" t="s">
        <v>731</v>
      </c>
      <c r="M145" s="56" t="s">
        <v>732</v>
      </c>
      <c r="N145" s="4" t="s">
        <v>384</v>
      </c>
      <c r="O145" s="49" t="s">
        <v>280</v>
      </c>
      <c r="P145" s="4" t="s">
        <v>31</v>
      </c>
      <c r="Q145" s="4" t="s">
        <v>32</v>
      </c>
      <c r="R145" s="4" t="s">
        <v>733</v>
      </c>
      <c r="S145" s="4" t="s">
        <v>26</v>
      </c>
      <c r="T145" s="4" t="s">
        <v>148</v>
      </c>
      <c r="U145" s="51">
        <v>1.2</v>
      </c>
      <c r="V145" s="4" t="s">
        <v>63</v>
      </c>
      <c r="W145" s="4" t="s">
        <v>26</v>
      </c>
      <c r="X145" s="9" t="s">
        <v>734</v>
      </c>
      <c r="Y145" s="4" t="s">
        <v>306</v>
      </c>
      <c r="Z145" s="6">
        <v>1052621</v>
      </c>
    </row>
    <row r="146" spans="1:26" s="10" customFormat="1" ht="24.95" customHeight="1" x14ac:dyDescent="0.2">
      <c r="A146" s="166" t="s">
        <v>735</v>
      </c>
      <c r="B146" s="11" t="s">
        <v>82</v>
      </c>
      <c r="C146" s="4" t="s">
        <v>133</v>
      </c>
      <c r="D146" s="8">
        <v>135</v>
      </c>
      <c r="E146" s="11" t="s">
        <v>609</v>
      </c>
      <c r="F146" s="4" t="s">
        <v>318</v>
      </c>
      <c r="G146" s="5"/>
      <c r="H146" s="5"/>
      <c r="I146" s="4" t="s">
        <v>26</v>
      </c>
      <c r="J146" s="4" t="s">
        <v>26</v>
      </c>
      <c r="K146" s="6" t="s">
        <v>489</v>
      </c>
      <c r="L146" s="49" t="s">
        <v>736</v>
      </c>
      <c r="M146" s="50" t="s">
        <v>737</v>
      </c>
      <c r="N146" s="4" t="s">
        <v>26</v>
      </c>
      <c r="O146" s="55" t="s">
        <v>385</v>
      </c>
      <c r="P146" s="4" t="s">
        <v>31</v>
      </c>
      <c r="Q146" s="4" t="s">
        <v>32</v>
      </c>
      <c r="R146" s="4" t="s">
        <v>480</v>
      </c>
      <c r="S146" s="4">
        <v>50</v>
      </c>
      <c r="T146" s="4" t="s">
        <v>166</v>
      </c>
      <c r="U146" s="51">
        <v>1</v>
      </c>
      <c r="V146" s="4" t="s">
        <v>63</v>
      </c>
      <c r="W146" s="4" t="s">
        <v>26</v>
      </c>
      <c r="X146" s="9" t="s">
        <v>738</v>
      </c>
      <c r="Y146" s="4" t="s">
        <v>306</v>
      </c>
      <c r="Z146" s="6">
        <v>159882</v>
      </c>
    </row>
    <row r="147" spans="1:26" s="10" customFormat="1" ht="24.95" customHeight="1" x14ac:dyDescent="0.2">
      <c r="A147" s="166" t="s">
        <v>739</v>
      </c>
      <c r="B147" s="11" t="s">
        <v>82</v>
      </c>
      <c r="C147" s="4" t="s">
        <v>133</v>
      </c>
      <c r="D147" s="8">
        <v>135</v>
      </c>
      <c r="E147" s="11" t="s">
        <v>609</v>
      </c>
      <c r="F147" s="4" t="s">
        <v>169</v>
      </c>
      <c r="G147" s="5"/>
      <c r="H147" s="5"/>
      <c r="I147" s="4" t="s">
        <v>26</v>
      </c>
      <c r="J147" s="4" t="s">
        <v>26</v>
      </c>
      <c r="K147" s="6" t="s">
        <v>489</v>
      </c>
      <c r="L147" s="49" t="s">
        <v>740</v>
      </c>
      <c r="M147" s="50" t="s">
        <v>741</v>
      </c>
      <c r="N147" s="4" t="s">
        <v>26</v>
      </c>
      <c r="O147" s="55" t="s">
        <v>385</v>
      </c>
      <c r="P147" s="4" t="s">
        <v>31</v>
      </c>
      <c r="Q147" s="4" t="s">
        <v>32</v>
      </c>
      <c r="R147" s="4" t="s">
        <v>319</v>
      </c>
      <c r="S147" s="4">
        <v>50</v>
      </c>
      <c r="T147" s="4" t="s">
        <v>166</v>
      </c>
      <c r="U147" s="51">
        <v>1</v>
      </c>
      <c r="V147" s="4" t="s">
        <v>63</v>
      </c>
      <c r="W147" s="4" t="s">
        <v>26</v>
      </c>
      <c r="X147" s="9" t="s">
        <v>738</v>
      </c>
      <c r="Y147" s="4" t="s">
        <v>306</v>
      </c>
      <c r="Z147" s="6">
        <v>159882</v>
      </c>
    </row>
    <row r="148" spans="1:26" s="10" customFormat="1" ht="24.95" customHeight="1" x14ac:dyDescent="0.2">
      <c r="A148" s="166" t="s">
        <v>742</v>
      </c>
      <c r="B148" s="11" t="s">
        <v>82</v>
      </c>
      <c r="C148" s="4" t="s">
        <v>133</v>
      </c>
      <c r="D148" s="8">
        <v>135</v>
      </c>
      <c r="E148" s="11" t="s">
        <v>609</v>
      </c>
      <c r="F148" s="4" t="s">
        <v>318</v>
      </c>
      <c r="G148" s="5"/>
      <c r="H148" s="5"/>
      <c r="I148" s="4" t="s">
        <v>26</v>
      </c>
      <c r="J148" s="4" t="s">
        <v>26</v>
      </c>
      <c r="K148" s="6" t="s">
        <v>489</v>
      </c>
      <c r="L148" s="49" t="s">
        <v>743</v>
      </c>
      <c r="M148" s="50" t="s">
        <v>744</v>
      </c>
      <c r="N148" s="4" t="s">
        <v>26</v>
      </c>
      <c r="O148" s="55" t="s">
        <v>385</v>
      </c>
      <c r="P148" s="4" t="s">
        <v>31</v>
      </c>
      <c r="Q148" s="4" t="s">
        <v>32</v>
      </c>
      <c r="R148" s="4" t="s">
        <v>358</v>
      </c>
      <c r="S148" s="4">
        <v>20</v>
      </c>
      <c r="T148" s="4" t="s">
        <v>166</v>
      </c>
      <c r="U148" s="51">
        <v>1</v>
      </c>
      <c r="V148" s="4" t="s">
        <v>63</v>
      </c>
      <c r="W148" s="4" t="s">
        <v>26</v>
      </c>
      <c r="X148" s="9" t="s">
        <v>745</v>
      </c>
      <c r="Y148" s="4" t="s">
        <v>306</v>
      </c>
      <c r="Z148" s="6">
        <v>159874</v>
      </c>
    </row>
    <row r="149" spans="1:26" s="10" customFormat="1" ht="24.95" customHeight="1" x14ac:dyDescent="0.2">
      <c r="A149" s="167" t="s">
        <v>746</v>
      </c>
      <c r="B149" s="11" t="s">
        <v>82</v>
      </c>
      <c r="C149" s="4" t="s">
        <v>133</v>
      </c>
      <c r="D149" s="8">
        <v>135</v>
      </c>
      <c r="E149" s="11" t="s">
        <v>609</v>
      </c>
      <c r="F149" s="4" t="s">
        <v>318</v>
      </c>
      <c r="G149" s="5"/>
      <c r="H149" s="5"/>
      <c r="I149" s="4" t="s">
        <v>26</v>
      </c>
      <c r="J149" s="4" t="s">
        <v>26</v>
      </c>
      <c r="K149" s="6" t="s">
        <v>489</v>
      </c>
      <c r="L149" s="49" t="s">
        <v>743</v>
      </c>
      <c r="M149" s="50" t="s">
        <v>744</v>
      </c>
      <c r="N149" s="4" t="s">
        <v>26</v>
      </c>
      <c r="O149" s="55" t="s">
        <v>385</v>
      </c>
      <c r="P149" s="4" t="s">
        <v>31</v>
      </c>
      <c r="Q149" s="4" t="s">
        <v>32</v>
      </c>
      <c r="R149" s="4" t="s">
        <v>358</v>
      </c>
      <c r="S149" s="4">
        <v>20</v>
      </c>
      <c r="T149" s="4" t="s">
        <v>166</v>
      </c>
      <c r="U149" s="51">
        <v>1</v>
      </c>
      <c r="V149" s="4" t="s">
        <v>63</v>
      </c>
      <c r="W149" s="4" t="s">
        <v>26</v>
      </c>
      <c r="X149" s="9" t="s">
        <v>745</v>
      </c>
      <c r="Y149" s="4" t="s">
        <v>306</v>
      </c>
      <c r="Z149" s="6">
        <v>159874</v>
      </c>
    </row>
    <row r="150" spans="1:26" s="10" customFormat="1" ht="24.95" customHeight="1" x14ac:dyDescent="0.2">
      <c r="A150" s="167" t="s">
        <v>747</v>
      </c>
      <c r="B150" s="11" t="s">
        <v>82</v>
      </c>
      <c r="C150" s="4" t="s">
        <v>100</v>
      </c>
      <c r="D150" s="8">
        <v>138</v>
      </c>
      <c r="E150" s="11" t="s">
        <v>748</v>
      </c>
      <c r="F150" s="4" t="s">
        <v>263</v>
      </c>
      <c r="G150" s="5"/>
      <c r="H150" s="5"/>
      <c r="I150" s="4" t="s">
        <v>26</v>
      </c>
      <c r="J150" s="4" t="s">
        <v>26</v>
      </c>
      <c r="K150" s="6" t="s">
        <v>135</v>
      </c>
      <c r="L150" s="50" t="s">
        <v>749</v>
      </c>
      <c r="M150" s="56" t="s">
        <v>750</v>
      </c>
      <c r="N150" s="4" t="s">
        <v>302</v>
      </c>
      <c r="O150" s="49" t="s">
        <v>751</v>
      </c>
      <c r="P150" s="4" t="s">
        <v>31</v>
      </c>
      <c r="Q150" s="4" t="s">
        <v>32</v>
      </c>
      <c r="R150" s="4" t="s">
        <v>606</v>
      </c>
      <c r="S150" s="4" t="s">
        <v>26</v>
      </c>
      <c r="T150" s="4" t="s">
        <v>148</v>
      </c>
      <c r="U150" s="51">
        <v>1.2</v>
      </c>
      <c r="V150" s="4" t="s">
        <v>63</v>
      </c>
      <c r="W150" s="4" t="s">
        <v>26</v>
      </c>
      <c r="X150" s="9" t="s">
        <v>752</v>
      </c>
      <c r="Y150" s="4" t="s">
        <v>306</v>
      </c>
      <c r="Z150" s="6" t="s">
        <v>753</v>
      </c>
    </row>
    <row r="151" spans="1:26" s="10" customFormat="1" ht="24.95" customHeight="1" x14ac:dyDescent="0.2">
      <c r="A151" s="167" t="s">
        <v>754</v>
      </c>
      <c r="B151" s="11" t="s">
        <v>82</v>
      </c>
      <c r="C151" s="4" t="s">
        <v>133</v>
      </c>
      <c r="D151" s="8">
        <v>138</v>
      </c>
      <c r="E151" s="11" t="s">
        <v>755</v>
      </c>
      <c r="F151" s="4" t="s">
        <v>263</v>
      </c>
      <c r="G151" s="5"/>
      <c r="H151" s="5"/>
      <c r="I151" s="4" t="s">
        <v>26</v>
      </c>
      <c r="J151" s="4" t="s">
        <v>26</v>
      </c>
      <c r="K151" s="6" t="s">
        <v>135</v>
      </c>
      <c r="L151" s="50" t="s">
        <v>756</v>
      </c>
      <c r="M151" s="56" t="s">
        <v>757</v>
      </c>
      <c r="N151" s="4" t="s">
        <v>302</v>
      </c>
      <c r="O151" s="49" t="s">
        <v>751</v>
      </c>
      <c r="P151" s="4" t="s">
        <v>31</v>
      </c>
      <c r="Q151" s="4" t="s">
        <v>32</v>
      </c>
      <c r="R151" s="4" t="s">
        <v>563</v>
      </c>
      <c r="S151" s="4" t="s">
        <v>26</v>
      </c>
      <c r="T151" s="4" t="s">
        <v>148</v>
      </c>
      <c r="U151" s="51">
        <v>1.2</v>
      </c>
      <c r="V151" s="4" t="s">
        <v>63</v>
      </c>
      <c r="W151" s="4" t="s">
        <v>26</v>
      </c>
      <c r="X151" s="9" t="s">
        <v>643</v>
      </c>
      <c r="Y151" s="4" t="s">
        <v>306</v>
      </c>
      <c r="Z151" s="6" t="s">
        <v>758</v>
      </c>
    </row>
    <row r="152" spans="1:26" s="10" customFormat="1" ht="24.95" customHeight="1" x14ac:dyDescent="0.2">
      <c r="A152" s="167" t="s">
        <v>759</v>
      </c>
      <c r="B152" s="11" t="s">
        <v>82</v>
      </c>
      <c r="C152" s="4" t="s">
        <v>100</v>
      </c>
      <c r="D152" s="8">
        <v>138</v>
      </c>
      <c r="E152" s="11" t="s">
        <v>760</v>
      </c>
      <c r="F152" s="4" t="s">
        <v>318</v>
      </c>
      <c r="G152" s="5"/>
      <c r="H152" s="5"/>
      <c r="I152" s="4" t="s">
        <v>26</v>
      </c>
      <c r="J152" s="4" t="s">
        <v>26</v>
      </c>
      <c r="K152" s="6" t="s">
        <v>135</v>
      </c>
      <c r="L152" s="50" t="s">
        <v>731</v>
      </c>
      <c r="M152" s="56" t="s">
        <v>732</v>
      </c>
      <c r="N152" s="4" t="s">
        <v>384</v>
      </c>
      <c r="O152" s="49" t="s">
        <v>280</v>
      </c>
      <c r="P152" s="4" t="s">
        <v>31</v>
      </c>
      <c r="Q152" s="4" t="s">
        <v>32</v>
      </c>
      <c r="R152" s="4" t="s">
        <v>733</v>
      </c>
      <c r="S152" s="4" t="s">
        <v>26</v>
      </c>
      <c r="T152" s="4" t="s">
        <v>148</v>
      </c>
      <c r="U152" s="51">
        <v>1.2</v>
      </c>
      <c r="V152" s="4" t="s">
        <v>63</v>
      </c>
      <c r="W152" s="4" t="s">
        <v>26</v>
      </c>
      <c r="X152" s="9" t="s">
        <v>734</v>
      </c>
      <c r="Y152" s="4" t="s">
        <v>306</v>
      </c>
      <c r="Z152" s="6">
        <v>1052621</v>
      </c>
    </row>
    <row r="153" spans="1:26" s="10" customFormat="1" ht="24.95" customHeight="1" x14ac:dyDescent="0.2">
      <c r="A153" s="167" t="s">
        <v>761</v>
      </c>
      <c r="B153" s="11" t="s">
        <v>82</v>
      </c>
      <c r="C153" s="4" t="s">
        <v>133</v>
      </c>
      <c r="D153" s="8">
        <v>138</v>
      </c>
      <c r="E153" s="11" t="s">
        <v>762</v>
      </c>
      <c r="F153" s="4" t="s">
        <v>763</v>
      </c>
      <c r="G153" s="5"/>
      <c r="H153" s="5"/>
      <c r="I153" s="4" t="s">
        <v>26</v>
      </c>
      <c r="J153" s="4" t="s">
        <v>26</v>
      </c>
      <c r="K153" s="6" t="s">
        <v>28</v>
      </c>
      <c r="L153" s="50" t="s">
        <v>764</v>
      </c>
      <c r="M153" s="56" t="s">
        <v>765</v>
      </c>
      <c r="N153" s="4" t="s">
        <v>26</v>
      </c>
      <c r="O153" s="55" t="s">
        <v>766</v>
      </c>
      <c r="P153" s="4" t="s">
        <v>31</v>
      </c>
      <c r="Q153" s="4" t="s">
        <v>32</v>
      </c>
      <c r="R153" s="4" t="s">
        <v>767</v>
      </c>
      <c r="S153" s="4">
        <v>220</v>
      </c>
      <c r="T153" s="4" t="s">
        <v>148</v>
      </c>
      <c r="U153" s="51">
        <v>1.2</v>
      </c>
      <c r="V153" s="4" t="s">
        <v>63</v>
      </c>
      <c r="W153" s="4" t="s">
        <v>26</v>
      </c>
      <c r="X153" s="9" t="s">
        <v>768</v>
      </c>
      <c r="Y153" s="4" t="s">
        <v>306</v>
      </c>
      <c r="Z153" s="6">
        <v>1030980</v>
      </c>
    </row>
    <row r="154" spans="1:26" s="10" customFormat="1" ht="24.95" customHeight="1" x14ac:dyDescent="0.2">
      <c r="A154" s="164" t="s">
        <v>769</v>
      </c>
      <c r="B154" s="11" t="s">
        <v>82</v>
      </c>
      <c r="C154" s="4" t="s">
        <v>133</v>
      </c>
      <c r="D154" s="8" t="s">
        <v>428</v>
      </c>
      <c r="E154" s="4" t="s">
        <v>770</v>
      </c>
      <c r="F154" s="4" t="s">
        <v>169</v>
      </c>
      <c r="G154" s="5"/>
      <c r="H154" s="5"/>
      <c r="I154" s="4" t="s">
        <v>26</v>
      </c>
      <c r="J154" s="4" t="s">
        <v>26</v>
      </c>
      <c r="K154" s="6" t="s">
        <v>489</v>
      </c>
      <c r="L154" s="49" t="s">
        <v>771</v>
      </c>
      <c r="M154" s="49" t="s">
        <v>772</v>
      </c>
      <c r="N154" s="4" t="s">
        <v>384</v>
      </c>
      <c r="O154" s="55" t="s">
        <v>773</v>
      </c>
      <c r="P154" s="4" t="s">
        <v>31</v>
      </c>
      <c r="Q154" s="4" t="s">
        <v>32</v>
      </c>
      <c r="R154" s="4" t="s">
        <v>774</v>
      </c>
      <c r="S154" s="8" t="s">
        <v>775</v>
      </c>
      <c r="T154" s="4" t="s">
        <v>148</v>
      </c>
      <c r="U154" s="51">
        <v>1.2</v>
      </c>
      <c r="V154" s="4" t="s">
        <v>63</v>
      </c>
      <c r="W154" s="8" t="s">
        <v>775</v>
      </c>
      <c r="X154" s="9">
        <v>41326</v>
      </c>
      <c r="Y154" s="4" t="s">
        <v>776</v>
      </c>
      <c r="Z154" s="4">
        <v>1018602</v>
      </c>
    </row>
    <row r="155" spans="1:26" s="10" customFormat="1" ht="24.95" customHeight="1" x14ac:dyDescent="0.2">
      <c r="A155" s="164" t="s">
        <v>777</v>
      </c>
      <c r="B155" s="11" t="s">
        <v>82</v>
      </c>
      <c r="C155" s="4" t="s">
        <v>100</v>
      </c>
      <c r="D155" s="8" t="s">
        <v>428</v>
      </c>
      <c r="E155" s="4" t="s">
        <v>778</v>
      </c>
      <c r="F155" s="4" t="s">
        <v>169</v>
      </c>
      <c r="G155" s="5"/>
      <c r="H155" s="5"/>
      <c r="I155" s="4"/>
      <c r="J155" s="4"/>
      <c r="K155" s="6" t="s">
        <v>28</v>
      </c>
      <c r="L155" s="49" t="s">
        <v>779</v>
      </c>
      <c r="M155" s="7" t="s">
        <v>780</v>
      </c>
      <c r="N155" s="8" t="s">
        <v>781</v>
      </c>
      <c r="O155" s="6" t="s">
        <v>775</v>
      </c>
      <c r="P155" s="4" t="s">
        <v>38</v>
      </c>
      <c r="Q155" s="4" t="s">
        <v>39</v>
      </c>
      <c r="R155" s="4" t="s">
        <v>151</v>
      </c>
      <c r="S155" s="8" t="s">
        <v>775</v>
      </c>
      <c r="T155" s="4" t="s">
        <v>148</v>
      </c>
      <c r="U155" s="4">
        <v>1.2</v>
      </c>
      <c r="V155" s="4" t="s">
        <v>63</v>
      </c>
      <c r="W155" s="8" t="s">
        <v>775</v>
      </c>
      <c r="X155" s="9">
        <v>41431</v>
      </c>
      <c r="Y155" s="4" t="s">
        <v>776</v>
      </c>
      <c r="Z155" s="4">
        <v>1003431</v>
      </c>
    </row>
    <row r="156" spans="1:26" s="10" customFormat="1" ht="24.95" customHeight="1" x14ac:dyDescent="0.2">
      <c r="A156" s="169" t="s">
        <v>782</v>
      </c>
      <c r="B156" s="11" t="s">
        <v>82</v>
      </c>
      <c r="C156" s="4" t="s">
        <v>133</v>
      </c>
      <c r="D156" s="8" t="s">
        <v>428</v>
      </c>
      <c r="E156" s="4" t="s">
        <v>783</v>
      </c>
      <c r="F156" s="4" t="s">
        <v>169</v>
      </c>
      <c r="G156" s="14"/>
      <c r="H156" s="14"/>
      <c r="I156" s="8"/>
      <c r="J156" s="8"/>
      <c r="K156" s="6" t="s">
        <v>489</v>
      </c>
      <c r="L156" s="15" t="s">
        <v>382</v>
      </c>
      <c r="M156" s="15" t="s">
        <v>784</v>
      </c>
      <c r="N156" s="8" t="s">
        <v>384</v>
      </c>
      <c r="O156" s="55" t="s">
        <v>385</v>
      </c>
      <c r="P156" s="8" t="s">
        <v>31</v>
      </c>
      <c r="Q156" s="4" t="s">
        <v>32</v>
      </c>
      <c r="R156" s="4" t="s">
        <v>358</v>
      </c>
      <c r="S156" s="8" t="s">
        <v>775</v>
      </c>
      <c r="T156" s="4" t="s">
        <v>148</v>
      </c>
      <c r="U156" s="4">
        <v>1.2</v>
      </c>
      <c r="V156" s="4" t="s">
        <v>63</v>
      </c>
      <c r="W156" s="8" t="s">
        <v>775</v>
      </c>
      <c r="X156" s="13">
        <v>41341</v>
      </c>
      <c r="Y156" s="4" t="s">
        <v>776</v>
      </c>
      <c r="Z156" s="4">
        <v>1018599</v>
      </c>
    </row>
    <row r="157" spans="1:26" s="10" customFormat="1" ht="24.95" customHeight="1" x14ac:dyDescent="0.2">
      <c r="A157" s="169" t="s">
        <v>785</v>
      </c>
      <c r="B157" s="11" t="s">
        <v>82</v>
      </c>
      <c r="C157" s="4" t="s">
        <v>133</v>
      </c>
      <c r="D157" s="8">
        <v>141</v>
      </c>
      <c r="E157" s="4" t="s">
        <v>786</v>
      </c>
      <c r="F157" s="4" t="s">
        <v>169</v>
      </c>
      <c r="G157" s="14"/>
      <c r="H157" s="14"/>
      <c r="I157" s="8"/>
      <c r="J157" s="8"/>
      <c r="K157" s="6" t="s">
        <v>28</v>
      </c>
      <c r="L157" s="15" t="s">
        <v>787</v>
      </c>
      <c r="M157" s="7" t="s">
        <v>788</v>
      </c>
      <c r="N157" s="8" t="s">
        <v>781</v>
      </c>
      <c r="O157" s="6" t="s">
        <v>781</v>
      </c>
      <c r="P157" s="8" t="s">
        <v>38</v>
      </c>
      <c r="Q157" s="4" t="s">
        <v>39</v>
      </c>
      <c r="R157" s="4" t="s">
        <v>789</v>
      </c>
      <c r="S157" s="8" t="s">
        <v>775</v>
      </c>
      <c r="T157" s="4" t="s">
        <v>113</v>
      </c>
      <c r="U157" s="8">
        <v>2</v>
      </c>
      <c r="V157" s="8" t="s">
        <v>34</v>
      </c>
      <c r="W157" s="8" t="s">
        <v>775</v>
      </c>
      <c r="X157" s="13">
        <v>41431</v>
      </c>
      <c r="Y157" s="4" t="s">
        <v>776</v>
      </c>
      <c r="Z157" s="4" t="s">
        <v>790</v>
      </c>
    </row>
    <row r="158" spans="1:26" s="10" customFormat="1" ht="24.95" customHeight="1" x14ac:dyDescent="0.2">
      <c r="A158" s="169" t="s">
        <v>791</v>
      </c>
      <c r="B158" s="11" t="s">
        <v>82</v>
      </c>
      <c r="C158" s="4" t="s">
        <v>133</v>
      </c>
      <c r="D158" s="8">
        <v>141</v>
      </c>
      <c r="E158" s="4" t="s">
        <v>786</v>
      </c>
      <c r="F158" s="4" t="s">
        <v>169</v>
      </c>
      <c r="G158" s="14"/>
      <c r="H158" s="14"/>
      <c r="I158" s="8"/>
      <c r="J158" s="8"/>
      <c r="K158" s="6" t="s">
        <v>28</v>
      </c>
      <c r="L158" s="15" t="s">
        <v>792</v>
      </c>
      <c r="M158" s="7" t="s">
        <v>793</v>
      </c>
      <c r="N158" s="8" t="s">
        <v>781</v>
      </c>
      <c r="O158" s="6" t="s">
        <v>781</v>
      </c>
      <c r="P158" s="8" t="s">
        <v>38</v>
      </c>
      <c r="Q158" s="4" t="s">
        <v>39</v>
      </c>
      <c r="R158" s="4" t="s">
        <v>794</v>
      </c>
      <c r="S158" s="8" t="s">
        <v>775</v>
      </c>
      <c r="T158" s="4" t="s">
        <v>113</v>
      </c>
      <c r="U158" s="8">
        <v>2</v>
      </c>
      <c r="V158" s="8" t="s">
        <v>34</v>
      </c>
      <c r="W158" s="8" t="s">
        <v>775</v>
      </c>
      <c r="X158" s="13">
        <v>41431</v>
      </c>
      <c r="Y158" s="4" t="s">
        <v>776</v>
      </c>
      <c r="Z158" s="4" t="s">
        <v>790</v>
      </c>
    </row>
    <row r="159" spans="1:26" s="10" customFormat="1" ht="24.95" customHeight="1" x14ac:dyDescent="0.2">
      <c r="A159" s="164" t="s">
        <v>795</v>
      </c>
      <c r="B159" s="11" t="s">
        <v>82</v>
      </c>
      <c r="C159" s="4" t="s">
        <v>100</v>
      </c>
      <c r="D159" s="8">
        <v>135</v>
      </c>
      <c r="E159" s="4" t="s">
        <v>796</v>
      </c>
      <c r="F159" s="4" t="s">
        <v>287</v>
      </c>
      <c r="G159" s="5"/>
      <c r="H159" s="5"/>
      <c r="I159" s="4"/>
      <c r="J159" s="4"/>
      <c r="K159" s="6" t="s">
        <v>797</v>
      </c>
      <c r="L159" s="49" t="s">
        <v>798</v>
      </c>
      <c r="M159" s="49" t="s">
        <v>799</v>
      </c>
      <c r="N159" s="4" t="s">
        <v>800</v>
      </c>
      <c r="O159" s="74" t="s">
        <v>801</v>
      </c>
      <c r="P159" s="4" t="s">
        <v>31</v>
      </c>
      <c r="Q159" s="4" t="s">
        <v>32</v>
      </c>
      <c r="R159" s="4" t="s">
        <v>358</v>
      </c>
      <c r="S159" s="4">
        <v>100</v>
      </c>
      <c r="T159" s="4" t="s">
        <v>451</v>
      </c>
      <c r="U159" s="4">
        <v>1</v>
      </c>
      <c r="V159" s="4" t="s">
        <v>63</v>
      </c>
      <c r="W159" s="8" t="s">
        <v>775</v>
      </c>
      <c r="X159" s="9">
        <v>41443</v>
      </c>
      <c r="Y159" s="4" t="s">
        <v>776</v>
      </c>
      <c r="Z159" s="4">
        <v>1043336</v>
      </c>
    </row>
    <row r="160" spans="1:26" s="10" customFormat="1" ht="24.95" customHeight="1" x14ac:dyDescent="0.2">
      <c r="A160" s="165" t="s">
        <v>802</v>
      </c>
      <c r="B160" s="11" t="s">
        <v>82</v>
      </c>
      <c r="C160" s="4" t="s">
        <v>100</v>
      </c>
      <c r="D160" s="8">
        <v>135</v>
      </c>
      <c r="E160" s="4" t="s">
        <v>803</v>
      </c>
      <c r="F160" s="4" t="s">
        <v>456</v>
      </c>
      <c r="G160" s="5"/>
      <c r="H160" s="5"/>
      <c r="I160" s="4"/>
      <c r="J160" s="4"/>
      <c r="K160" s="6" t="s">
        <v>28</v>
      </c>
      <c r="L160" s="49" t="s">
        <v>804</v>
      </c>
      <c r="M160" s="7" t="s">
        <v>805</v>
      </c>
      <c r="N160" s="8" t="s">
        <v>781</v>
      </c>
      <c r="O160" s="8" t="s">
        <v>781</v>
      </c>
      <c r="P160" s="4" t="s">
        <v>38</v>
      </c>
      <c r="Q160" s="4" t="s">
        <v>39</v>
      </c>
      <c r="R160" s="4" t="s">
        <v>806</v>
      </c>
      <c r="S160" s="4">
        <v>180</v>
      </c>
      <c r="T160" s="4" t="s">
        <v>451</v>
      </c>
      <c r="U160" s="4">
        <v>1</v>
      </c>
      <c r="V160" s="4" t="s">
        <v>63</v>
      </c>
      <c r="W160" s="8" t="s">
        <v>775</v>
      </c>
      <c r="X160" s="9">
        <v>41110</v>
      </c>
      <c r="Y160" s="4" t="s">
        <v>776</v>
      </c>
      <c r="Z160" s="4"/>
    </row>
    <row r="161" spans="1:26" s="10" customFormat="1" ht="24.95" customHeight="1" x14ac:dyDescent="0.2">
      <c r="A161" s="169" t="s">
        <v>807</v>
      </c>
      <c r="B161" s="11" t="s">
        <v>82</v>
      </c>
      <c r="C161" s="4" t="s">
        <v>100</v>
      </c>
      <c r="D161" s="8" t="s">
        <v>428</v>
      </c>
      <c r="E161" s="4" t="s">
        <v>796</v>
      </c>
      <c r="F161" s="4" t="s">
        <v>287</v>
      </c>
      <c r="G161" s="14"/>
      <c r="H161" s="14"/>
      <c r="I161" s="8"/>
      <c r="J161" s="8"/>
      <c r="K161" s="6" t="s">
        <v>28</v>
      </c>
      <c r="L161" s="8" t="s">
        <v>808</v>
      </c>
      <c r="M161" s="8" t="s">
        <v>809</v>
      </c>
      <c r="N161" s="8" t="s">
        <v>781</v>
      </c>
      <c r="O161" s="8" t="s">
        <v>781</v>
      </c>
      <c r="P161" s="8" t="s">
        <v>38</v>
      </c>
      <c r="Q161" s="4" t="s">
        <v>39</v>
      </c>
      <c r="R161" s="4" t="s">
        <v>810</v>
      </c>
      <c r="S161" s="4" t="s">
        <v>811</v>
      </c>
      <c r="T161" s="4" t="s">
        <v>148</v>
      </c>
      <c r="U161" s="4">
        <v>1.2</v>
      </c>
      <c r="V161" s="4" t="s">
        <v>63</v>
      </c>
      <c r="W161" s="8" t="s">
        <v>775</v>
      </c>
      <c r="X161" s="13">
        <v>41515</v>
      </c>
      <c r="Y161" s="4" t="s">
        <v>776</v>
      </c>
      <c r="Z161" s="4">
        <v>1036869</v>
      </c>
    </row>
    <row r="162" spans="1:26" s="10" customFormat="1" ht="24.95" customHeight="1" x14ac:dyDescent="0.2">
      <c r="A162" s="169" t="s">
        <v>812</v>
      </c>
      <c r="B162" s="11" t="s">
        <v>82</v>
      </c>
      <c r="C162" s="4" t="s">
        <v>100</v>
      </c>
      <c r="D162" s="8">
        <v>141</v>
      </c>
      <c r="E162" s="4" t="s">
        <v>796</v>
      </c>
      <c r="F162" s="4" t="s">
        <v>287</v>
      </c>
      <c r="G162" s="14"/>
      <c r="H162" s="14"/>
      <c r="I162" s="8"/>
      <c r="J162" s="8"/>
      <c r="K162" s="6" t="s">
        <v>28</v>
      </c>
      <c r="L162" s="8" t="s">
        <v>813</v>
      </c>
      <c r="M162" s="8" t="s">
        <v>814</v>
      </c>
      <c r="N162" s="8" t="s">
        <v>781</v>
      </c>
      <c r="O162" s="8" t="s">
        <v>781</v>
      </c>
      <c r="P162" s="8" t="s">
        <v>38</v>
      </c>
      <c r="Q162" s="4" t="s">
        <v>39</v>
      </c>
      <c r="R162" s="4" t="s">
        <v>97</v>
      </c>
      <c r="S162" s="8" t="s">
        <v>775</v>
      </c>
      <c r="T162" s="8" t="s">
        <v>143</v>
      </c>
      <c r="U162" s="8">
        <v>2.4</v>
      </c>
      <c r="V162" s="8" t="s">
        <v>34</v>
      </c>
      <c r="W162" s="8" t="s">
        <v>775</v>
      </c>
      <c r="X162" s="13">
        <v>41684</v>
      </c>
      <c r="Y162" s="4" t="s">
        <v>776</v>
      </c>
      <c r="Z162" s="4"/>
    </row>
    <row r="163" spans="1:26" s="10" customFormat="1" ht="25.5" x14ac:dyDescent="0.2">
      <c r="A163" s="169" t="s">
        <v>815</v>
      </c>
      <c r="B163" s="11" t="s">
        <v>82</v>
      </c>
      <c r="C163" s="4" t="s">
        <v>816</v>
      </c>
      <c r="D163" s="8">
        <v>135</v>
      </c>
      <c r="E163" s="4" t="s">
        <v>817</v>
      </c>
      <c r="F163" s="4" t="s">
        <v>456</v>
      </c>
      <c r="G163" s="14"/>
      <c r="H163" s="14"/>
      <c r="I163" s="8"/>
      <c r="J163" s="8"/>
      <c r="K163" s="6" t="s">
        <v>28</v>
      </c>
      <c r="L163" s="8" t="s">
        <v>818</v>
      </c>
      <c r="M163" s="8" t="s">
        <v>819</v>
      </c>
      <c r="N163" s="8" t="s">
        <v>781</v>
      </c>
      <c r="O163" s="8" t="s">
        <v>781</v>
      </c>
      <c r="P163" s="8" t="s">
        <v>31</v>
      </c>
      <c r="Q163" s="4" t="s">
        <v>32</v>
      </c>
      <c r="R163" s="4" t="s">
        <v>484</v>
      </c>
      <c r="S163" s="8">
        <v>100</v>
      </c>
      <c r="T163" s="4" t="s">
        <v>451</v>
      </c>
      <c r="U163" s="4">
        <v>1</v>
      </c>
      <c r="V163" s="4" t="s">
        <v>63</v>
      </c>
      <c r="W163" s="8" t="s">
        <v>775</v>
      </c>
      <c r="X163" s="13">
        <v>41443</v>
      </c>
      <c r="Y163" s="4" t="s">
        <v>776</v>
      </c>
      <c r="Z163" s="4" t="s">
        <v>820</v>
      </c>
    </row>
    <row r="164" spans="1:26" s="10" customFormat="1" ht="25.5" x14ac:dyDescent="0.2">
      <c r="A164" s="164" t="s">
        <v>821</v>
      </c>
      <c r="B164" s="11" t="s">
        <v>82</v>
      </c>
      <c r="C164" s="4" t="s">
        <v>133</v>
      </c>
      <c r="D164" s="8">
        <v>138</v>
      </c>
      <c r="E164" s="4" t="s">
        <v>822</v>
      </c>
      <c r="F164" s="4" t="s">
        <v>375</v>
      </c>
      <c r="G164" s="5"/>
      <c r="H164" s="5"/>
      <c r="I164" s="4"/>
      <c r="J164" s="4"/>
      <c r="K164" s="6" t="s">
        <v>28</v>
      </c>
      <c r="L164" s="4" t="s">
        <v>823</v>
      </c>
      <c r="M164" s="4" t="s">
        <v>824</v>
      </c>
      <c r="N164" s="8" t="s">
        <v>781</v>
      </c>
      <c r="O164" s="8" t="s">
        <v>781</v>
      </c>
      <c r="P164" s="8" t="s">
        <v>31</v>
      </c>
      <c r="Q164" s="4" t="s">
        <v>32</v>
      </c>
      <c r="R164" s="4" t="s">
        <v>825</v>
      </c>
      <c r="S164" s="4" t="s">
        <v>811</v>
      </c>
      <c r="T164" s="4" t="s">
        <v>148</v>
      </c>
      <c r="U164" s="4">
        <v>1.2</v>
      </c>
      <c r="V164" s="4" t="s">
        <v>63</v>
      </c>
      <c r="W164" s="8" t="s">
        <v>775</v>
      </c>
      <c r="X164" s="9">
        <v>41743</v>
      </c>
      <c r="Y164" s="4" t="s">
        <v>776</v>
      </c>
      <c r="Z164" s="4"/>
    </row>
    <row r="165" spans="1:26" s="10" customFormat="1" ht="24.95" customHeight="1" x14ac:dyDescent="0.2">
      <c r="A165" s="164" t="s">
        <v>826</v>
      </c>
      <c r="B165" s="11" t="s">
        <v>82</v>
      </c>
      <c r="C165" s="4" t="s">
        <v>133</v>
      </c>
      <c r="D165" s="11">
        <v>138</v>
      </c>
      <c r="E165" s="4" t="s">
        <v>822</v>
      </c>
      <c r="F165" s="4" t="s">
        <v>375</v>
      </c>
      <c r="G165" s="5"/>
      <c r="H165" s="5"/>
      <c r="I165" s="4"/>
      <c r="J165" s="4"/>
      <c r="K165" s="6" t="s">
        <v>28</v>
      </c>
      <c r="L165" s="11" t="s">
        <v>827</v>
      </c>
      <c r="M165" s="11" t="s">
        <v>828</v>
      </c>
      <c r="N165" s="8" t="s">
        <v>781</v>
      </c>
      <c r="O165" s="8" t="s">
        <v>781</v>
      </c>
      <c r="P165" s="11" t="s">
        <v>38</v>
      </c>
      <c r="Q165" s="4" t="s">
        <v>39</v>
      </c>
      <c r="R165" s="4" t="s">
        <v>829</v>
      </c>
      <c r="S165" s="4" t="s">
        <v>811</v>
      </c>
      <c r="T165" s="4" t="s">
        <v>148</v>
      </c>
      <c r="U165" s="4">
        <v>1.2</v>
      </c>
      <c r="V165" s="4" t="s">
        <v>63</v>
      </c>
      <c r="W165" s="8" t="s">
        <v>775</v>
      </c>
      <c r="X165" s="9">
        <v>41743</v>
      </c>
      <c r="Y165" s="4" t="s">
        <v>776</v>
      </c>
      <c r="Z165" s="4"/>
    </row>
    <row r="166" spans="1:26" s="10" customFormat="1" ht="24.95" customHeight="1" x14ac:dyDescent="0.2">
      <c r="A166" s="169" t="s">
        <v>830</v>
      </c>
      <c r="B166" s="11" t="s">
        <v>82</v>
      </c>
      <c r="C166" s="4" t="s">
        <v>100</v>
      </c>
      <c r="D166" s="8" t="s">
        <v>428</v>
      </c>
      <c r="E166" s="4" t="s">
        <v>831</v>
      </c>
      <c r="F166" s="4" t="s">
        <v>263</v>
      </c>
      <c r="G166" s="5"/>
      <c r="H166" s="5"/>
      <c r="I166" s="4"/>
      <c r="J166" s="4"/>
      <c r="K166" s="6" t="s">
        <v>489</v>
      </c>
      <c r="L166" s="8" t="s">
        <v>832</v>
      </c>
      <c r="M166" s="8" t="s">
        <v>833</v>
      </c>
      <c r="N166" s="8" t="s">
        <v>834</v>
      </c>
      <c r="O166" s="55" t="s">
        <v>835</v>
      </c>
      <c r="P166" s="8" t="s">
        <v>38</v>
      </c>
      <c r="Q166" s="4" t="s">
        <v>39</v>
      </c>
      <c r="R166" s="4" t="s">
        <v>129</v>
      </c>
      <c r="S166" s="4" t="s">
        <v>836</v>
      </c>
      <c r="T166" s="8" t="s">
        <v>837</v>
      </c>
      <c r="U166" s="4">
        <v>1.2</v>
      </c>
      <c r="V166" s="4" t="s">
        <v>63</v>
      </c>
      <c r="W166" s="8" t="s">
        <v>775</v>
      </c>
      <c r="X166" s="13">
        <v>41975</v>
      </c>
      <c r="Y166" s="4" t="s">
        <v>776</v>
      </c>
      <c r="Z166" s="4">
        <v>1047736</v>
      </c>
    </row>
    <row r="167" spans="1:26" s="10" customFormat="1" ht="24.95" customHeight="1" x14ac:dyDescent="0.2">
      <c r="A167" s="169" t="s">
        <v>838</v>
      </c>
      <c r="B167" s="11" t="s">
        <v>82</v>
      </c>
      <c r="C167" s="4" t="s">
        <v>133</v>
      </c>
      <c r="D167" s="8">
        <v>141</v>
      </c>
      <c r="E167" s="4" t="s">
        <v>839</v>
      </c>
      <c r="F167" s="4" t="s">
        <v>498</v>
      </c>
      <c r="G167" s="5"/>
      <c r="H167" s="5"/>
      <c r="I167" s="4"/>
      <c r="J167" s="4"/>
      <c r="K167" s="6" t="s">
        <v>489</v>
      </c>
      <c r="L167" s="15" t="s">
        <v>840</v>
      </c>
      <c r="M167" s="15" t="s">
        <v>841</v>
      </c>
      <c r="N167" s="8" t="s">
        <v>842</v>
      </c>
      <c r="O167" s="74" t="s">
        <v>843</v>
      </c>
      <c r="P167" s="8" t="s">
        <v>38</v>
      </c>
      <c r="Q167" s="11" t="s">
        <v>39</v>
      </c>
      <c r="R167" s="11" t="s">
        <v>789</v>
      </c>
      <c r="S167" s="8">
        <v>180</v>
      </c>
      <c r="T167" s="8" t="s">
        <v>844</v>
      </c>
      <c r="U167" s="4">
        <v>2.4</v>
      </c>
      <c r="V167" s="8" t="s">
        <v>34</v>
      </c>
      <c r="W167" s="8" t="s">
        <v>775</v>
      </c>
      <c r="X167" s="13">
        <v>42016</v>
      </c>
      <c r="Y167" s="4" t="s">
        <v>776</v>
      </c>
      <c r="Z167" s="4">
        <v>1039665</v>
      </c>
    </row>
    <row r="168" spans="1:26" s="10" customFormat="1" ht="24.95" customHeight="1" x14ac:dyDescent="0.2">
      <c r="A168" s="169" t="s">
        <v>845</v>
      </c>
      <c r="B168" s="11" t="s">
        <v>82</v>
      </c>
      <c r="C168" s="4" t="s">
        <v>133</v>
      </c>
      <c r="D168" s="8">
        <v>141</v>
      </c>
      <c r="E168" s="4" t="s">
        <v>839</v>
      </c>
      <c r="F168" s="4" t="s">
        <v>498</v>
      </c>
      <c r="G168" s="5"/>
      <c r="H168" s="5"/>
      <c r="I168" s="4"/>
      <c r="J168" s="4"/>
      <c r="K168" s="6" t="s">
        <v>489</v>
      </c>
      <c r="L168" s="15" t="s">
        <v>840</v>
      </c>
      <c r="M168" s="15" t="s">
        <v>841</v>
      </c>
      <c r="N168" s="8" t="s">
        <v>846</v>
      </c>
      <c r="O168" s="74" t="s">
        <v>847</v>
      </c>
      <c r="P168" s="8" t="s">
        <v>38</v>
      </c>
      <c r="Q168" s="4" t="s">
        <v>39</v>
      </c>
      <c r="R168" s="11" t="s">
        <v>789</v>
      </c>
      <c r="S168" s="8">
        <v>180</v>
      </c>
      <c r="T168" s="8" t="s">
        <v>844</v>
      </c>
      <c r="U168" s="4">
        <v>2.4</v>
      </c>
      <c r="V168" s="8" t="s">
        <v>34</v>
      </c>
      <c r="W168" s="8" t="s">
        <v>775</v>
      </c>
      <c r="X168" s="13">
        <v>42016</v>
      </c>
      <c r="Y168" s="4" t="s">
        <v>776</v>
      </c>
      <c r="Z168" s="4">
        <v>1039665</v>
      </c>
    </row>
    <row r="169" spans="1:26" s="10" customFormat="1" ht="24.95" customHeight="1" x14ac:dyDescent="0.2">
      <c r="A169" s="169" t="s">
        <v>848</v>
      </c>
      <c r="B169" s="11" t="s">
        <v>82</v>
      </c>
      <c r="C169" s="4" t="s">
        <v>133</v>
      </c>
      <c r="D169" s="8">
        <v>141</v>
      </c>
      <c r="E169" s="4" t="s">
        <v>849</v>
      </c>
      <c r="F169" s="4" t="s">
        <v>850</v>
      </c>
      <c r="G169" s="5"/>
      <c r="H169" s="5"/>
      <c r="I169" s="4"/>
      <c r="J169" s="4"/>
      <c r="K169" s="6" t="s">
        <v>28</v>
      </c>
      <c r="L169" s="8" t="s">
        <v>851</v>
      </c>
      <c r="M169" s="8" t="s">
        <v>852</v>
      </c>
      <c r="N169" s="6" t="s">
        <v>781</v>
      </c>
      <c r="O169" s="6" t="s">
        <v>781</v>
      </c>
      <c r="P169" s="8" t="s">
        <v>38</v>
      </c>
      <c r="Q169" s="11" t="s">
        <v>39</v>
      </c>
      <c r="R169" s="11" t="s">
        <v>151</v>
      </c>
      <c r="S169" s="8">
        <v>300</v>
      </c>
      <c r="T169" s="4" t="s">
        <v>113</v>
      </c>
      <c r="U169" s="4">
        <v>2</v>
      </c>
      <c r="V169" s="8" t="s">
        <v>34</v>
      </c>
      <c r="W169" s="8" t="s">
        <v>775</v>
      </c>
      <c r="X169" s="13">
        <v>42402</v>
      </c>
      <c r="Y169" s="4" t="s">
        <v>776</v>
      </c>
      <c r="Z169" s="4" t="s">
        <v>853</v>
      </c>
    </row>
    <row r="170" spans="1:26" s="10" customFormat="1" ht="24.95" customHeight="1" x14ac:dyDescent="0.2">
      <c r="A170" s="169" t="s">
        <v>854</v>
      </c>
      <c r="B170" s="11" t="s">
        <v>82</v>
      </c>
      <c r="C170" s="4" t="s">
        <v>133</v>
      </c>
      <c r="D170" s="8">
        <v>141</v>
      </c>
      <c r="E170" s="4" t="s">
        <v>855</v>
      </c>
      <c r="F170" s="4" t="s">
        <v>498</v>
      </c>
      <c r="G170" s="5"/>
      <c r="H170" s="5"/>
      <c r="I170" s="4"/>
      <c r="J170" s="4"/>
      <c r="K170" s="6" t="s">
        <v>489</v>
      </c>
      <c r="L170" s="8" t="s">
        <v>856</v>
      </c>
      <c r="M170" s="8" t="s">
        <v>857</v>
      </c>
      <c r="N170" s="8" t="s">
        <v>254</v>
      </c>
      <c r="O170" s="74" t="s">
        <v>858</v>
      </c>
      <c r="P170" s="8" t="s">
        <v>31</v>
      </c>
      <c r="Q170" s="4" t="s">
        <v>32</v>
      </c>
      <c r="R170" s="4" t="s">
        <v>358</v>
      </c>
      <c r="S170" s="8" t="s">
        <v>859</v>
      </c>
      <c r="T170" s="8" t="s">
        <v>860</v>
      </c>
      <c r="U170" s="4">
        <v>2</v>
      </c>
      <c r="V170" s="8" t="s">
        <v>34</v>
      </c>
      <c r="W170" s="8" t="s">
        <v>775</v>
      </c>
      <c r="X170" s="13">
        <v>42502</v>
      </c>
      <c r="Y170" s="4" t="s">
        <v>776</v>
      </c>
      <c r="Z170" s="4" t="s">
        <v>853</v>
      </c>
    </row>
    <row r="171" spans="1:26" s="10" customFormat="1" ht="24.95" customHeight="1" x14ac:dyDescent="0.2">
      <c r="A171" s="169" t="s">
        <v>861</v>
      </c>
      <c r="B171" s="11" t="s">
        <v>82</v>
      </c>
      <c r="C171" s="4" t="s">
        <v>133</v>
      </c>
      <c r="D171" s="8">
        <v>141</v>
      </c>
      <c r="E171" s="4" t="s">
        <v>862</v>
      </c>
      <c r="F171" s="4" t="s">
        <v>339</v>
      </c>
      <c r="G171" s="5"/>
      <c r="H171" s="5"/>
      <c r="I171" s="4"/>
      <c r="J171" s="4"/>
      <c r="K171" s="6" t="s">
        <v>489</v>
      </c>
      <c r="L171" s="8" t="s">
        <v>863</v>
      </c>
      <c r="M171" s="8" t="s">
        <v>864</v>
      </c>
      <c r="N171" s="8" t="s">
        <v>213</v>
      </c>
      <c r="O171" s="55" t="s">
        <v>702</v>
      </c>
      <c r="P171" s="8" t="s">
        <v>38</v>
      </c>
      <c r="Q171" s="11" t="s">
        <v>39</v>
      </c>
      <c r="R171" s="11" t="s">
        <v>151</v>
      </c>
      <c r="S171" s="8" t="s">
        <v>775</v>
      </c>
      <c r="T171" s="8" t="s">
        <v>860</v>
      </c>
      <c r="U171" s="4">
        <v>2</v>
      </c>
      <c r="V171" s="8" t="s">
        <v>34</v>
      </c>
      <c r="W171" s="8" t="s">
        <v>775</v>
      </c>
      <c r="X171" s="13">
        <v>42635</v>
      </c>
      <c r="Y171" s="4" t="s">
        <v>776</v>
      </c>
      <c r="Z171" s="4"/>
    </row>
    <row r="172" spans="1:26" s="10" customFormat="1" ht="24.95" customHeight="1" x14ac:dyDescent="0.2">
      <c r="A172" s="170" t="s">
        <v>865</v>
      </c>
      <c r="B172" s="11" t="s">
        <v>82</v>
      </c>
      <c r="C172" s="4" t="s">
        <v>133</v>
      </c>
      <c r="D172" s="8" t="s">
        <v>659</v>
      </c>
      <c r="E172" s="4" t="s">
        <v>862</v>
      </c>
      <c r="F172" s="4" t="s">
        <v>339</v>
      </c>
      <c r="G172" s="5"/>
      <c r="H172" s="5"/>
      <c r="I172" s="4"/>
      <c r="J172" s="4"/>
      <c r="K172" s="6" t="s">
        <v>489</v>
      </c>
      <c r="L172" s="8" t="s">
        <v>866</v>
      </c>
      <c r="M172" s="8" t="s">
        <v>867</v>
      </c>
      <c r="N172" s="8" t="s">
        <v>213</v>
      </c>
      <c r="O172" s="55" t="s">
        <v>702</v>
      </c>
      <c r="P172" s="8" t="s">
        <v>31</v>
      </c>
      <c r="Q172" s="8" t="s">
        <v>32</v>
      </c>
      <c r="R172" s="8" t="s">
        <v>868</v>
      </c>
      <c r="S172" s="8" t="s">
        <v>775</v>
      </c>
      <c r="T172" s="8" t="s">
        <v>869</v>
      </c>
      <c r="U172" s="4">
        <v>1</v>
      </c>
      <c r="V172" s="8" t="s">
        <v>34</v>
      </c>
      <c r="W172" s="8" t="s">
        <v>775</v>
      </c>
      <c r="X172" s="13">
        <v>42614</v>
      </c>
      <c r="Y172" s="4" t="s">
        <v>776</v>
      </c>
      <c r="Z172" s="4"/>
    </row>
    <row r="173" spans="1:26" s="10" customFormat="1" ht="24.95" customHeight="1" x14ac:dyDescent="0.2">
      <c r="A173" s="169" t="s">
        <v>870</v>
      </c>
      <c r="B173" s="11" t="s">
        <v>82</v>
      </c>
      <c r="C173" s="4" t="s">
        <v>100</v>
      </c>
      <c r="D173" s="8" t="s">
        <v>428</v>
      </c>
      <c r="E173" s="4" t="s">
        <v>871</v>
      </c>
      <c r="F173" s="4" t="s">
        <v>375</v>
      </c>
      <c r="G173" s="5"/>
      <c r="H173" s="5"/>
      <c r="I173" s="4"/>
      <c r="J173" s="4"/>
      <c r="K173" s="6" t="s">
        <v>135</v>
      </c>
      <c r="L173" s="8" t="s">
        <v>872</v>
      </c>
      <c r="M173" s="8" t="s">
        <v>873</v>
      </c>
      <c r="N173" s="8" t="s">
        <v>874</v>
      </c>
      <c r="O173" s="55" t="s">
        <v>875</v>
      </c>
      <c r="P173" s="8" t="s">
        <v>31</v>
      </c>
      <c r="Q173" s="4" t="s">
        <v>32</v>
      </c>
      <c r="R173" s="4" t="s">
        <v>876</v>
      </c>
      <c r="S173" s="8" t="s">
        <v>775</v>
      </c>
      <c r="T173" s="8" t="s">
        <v>877</v>
      </c>
      <c r="U173" s="4">
        <v>1.2</v>
      </c>
      <c r="V173" s="4" t="s">
        <v>63</v>
      </c>
      <c r="W173" s="8" t="s">
        <v>775</v>
      </c>
      <c r="X173" s="13">
        <v>42748</v>
      </c>
      <c r="Y173" s="4" t="s">
        <v>776</v>
      </c>
      <c r="Z173" s="4"/>
    </row>
    <row r="174" spans="1:26" s="10" customFormat="1" ht="24.95" customHeight="1" x14ac:dyDescent="0.2">
      <c r="A174" s="169" t="s">
        <v>878</v>
      </c>
      <c r="B174" s="11" t="s">
        <v>82</v>
      </c>
      <c r="C174" s="4" t="s">
        <v>133</v>
      </c>
      <c r="D174" s="11">
        <v>138</v>
      </c>
      <c r="E174" s="4" t="s">
        <v>879</v>
      </c>
      <c r="F174" s="4" t="s">
        <v>169</v>
      </c>
      <c r="G174" s="14"/>
      <c r="H174" s="14"/>
      <c r="I174" s="8"/>
      <c r="J174" s="8"/>
      <c r="K174" s="6" t="s">
        <v>28</v>
      </c>
      <c r="L174" s="8" t="s">
        <v>880</v>
      </c>
      <c r="M174" s="8" t="s">
        <v>881</v>
      </c>
      <c r="N174" s="8" t="s">
        <v>781</v>
      </c>
      <c r="O174" s="8" t="s">
        <v>781</v>
      </c>
      <c r="P174" s="8" t="s">
        <v>31</v>
      </c>
      <c r="Q174" s="8" t="s">
        <v>32</v>
      </c>
      <c r="R174" s="8" t="s">
        <v>390</v>
      </c>
      <c r="S174" s="8" t="s">
        <v>775</v>
      </c>
      <c r="T174" s="4" t="s">
        <v>148</v>
      </c>
      <c r="U174" s="4">
        <v>1.2</v>
      </c>
      <c r="V174" s="4" t="s">
        <v>63</v>
      </c>
      <c r="W174" s="8" t="s">
        <v>775</v>
      </c>
      <c r="X174" s="13">
        <v>42879</v>
      </c>
      <c r="Y174" s="4" t="s">
        <v>776</v>
      </c>
      <c r="Z174" s="4">
        <v>175282</v>
      </c>
    </row>
    <row r="175" spans="1:26" s="10" customFormat="1" ht="24.95" customHeight="1" x14ac:dyDescent="0.2">
      <c r="A175" s="169" t="s">
        <v>882</v>
      </c>
      <c r="B175" s="11" t="s">
        <v>82</v>
      </c>
      <c r="C175" s="4" t="s">
        <v>100</v>
      </c>
      <c r="D175" s="8" t="s">
        <v>428</v>
      </c>
      <c r="E175" s="4" t="s">
        <v>883</v>
      </c>
      <c r="F175" s="4" t="s">
        <v>272</v>
      </c>
      <c r="G175" s="14"/>
      <c r="H175" s="14"/>
      <c r="I175" s="8"/>
      <c r="J175" s="8"/>
      <c r="K175" s="6" t="s">
        <v>135</v>
      </c>
      <c r="L175" s="8" t="s">
        <v>884</v>
      </c>
      <c r="M175" s="8" t="s">
        <v>885</v>
      </c>
      <c r="N175" s="8" t="s">
        <v>886</v>
      </c>
      <c r="O175" s="55" t="s">
        <v>887</v>
      </c>
      <c r="P175" s="8" t="s">
        <v>31</v>
      </c>
      <c r="Q175" s="8" t="s">
        <v>32</v>
      </c>
      <c r="R175" s="8" t="s">
        <v>563</v>
      </c>
      <c r="S175" s="8" t="s">
        <v>775</v>
      </c>
      <c r="T175" s="8" t="s">
        <v>888</v>
      </c>
      <c r="U175" s="4">
        <v>1.2</v>
      </c>
      <c r="V175" s="4" t="s">
        <v>63</v>
      </c>
      <c r="W175" s="8" t="s">
        <v>775</v>
      </c>
      <c r="X175" s="13">
        <v>43115</v>
      </c>
      <c r="Y175" s="4" t="s">
        <v>776</v>
      </c>
      <c r="Z175" s="4"/>
    </row>
    <row r="176" spans="1:26" s="10" customFormat="1" ht="24.95" customHeight="1" x14ac:dyDescent="0.2">
      <c r="A176" s="169" t="s">
        <v>889</v>
      </c>
      <c r="B176" s="11" t="s">
        <v>82</v>
      </c>
      <c r="C176" s="4" t="s">
        <v>100</v>
      </c>
      <c r="D176" s="8">
        <v>135</v>
      </c>
      <c r="E176" s="4" t="s">
        <v>890</v>
      </c>
      <c r="F176" s="4" t="s">
        <v>169</v>
      </c>
      <c r="G176" s="14"/>
      <c r="H176" s="14"/>
      <c r="I176" s="8"/>
      <c r="J176" s="8"/>
      <c r="K176" s="6" t="s">
        <v>28</v>
      </c>
      <c r="L176" s="8" t="s">
        <v>891</v>
      </c>
      <c r="M176" s="8" t="s">
        <v>892</v>
      </c>
      <c r="N176" s="8" t="s">
        <v>781</v>
      </c>
      <c r="O176" s="8" t="s">
        <v>781</v>
      </c>
      <c r="P176" s="8" t="s">
        <v>38</v>
      </c>
      <c r="Q176" s="4" t="s">
        <v>39</v>
      </c>
      <c r="R176" s="4" t="s">
        <v>147</v>
      </c>
      <c r="S176" s="4" t="s">
        <v>893</v>
      </c>
      <c r="T176" s="4" t="s">
        <v>166</v>
      </c>
      <c r="U176" s="8">
        <v>1</v>
      </c>
      <c r="V176" s="4" t="s">
        <v>63</v>
      </c>
      <c r="W176" s="8" t="s">
        <v>775</v>
      </c>
      <c r="X176" s="13">
        <v>43157</v>
      </c>
      <c r="Y176" s="4" t="s">
        <v>776</v>
      </c>
      <c r="Z176" s="4">
        <v>1054410</v>
      </c>
    </row>
    <row r="177" spans="1:26" s="10" customFormat="1" ht="38.25" x14ac:dyDescent="0.2">
      <c r="A177" s="169" t="s">
        <v>894</v>
      </c>
      <c r="B177" s="11" t="s">
        <v>82</v>
      </c>
      <c r="C177" s="4" t="s">
        <v>133</v>
      </c>
      <c r="D177" s="8">
        <v>135</v>
      </c>
      <c r="E177" s="4" t="s">
        <v>890</v>
      </c>
      <c r="F177" s="4" t="s">
        <v>169</v>
      </c>
      <c r="G177" s="14"/>
      <c r="H177" s="14"/>
      <c r="I177" s="8"/>
      <c r="J177" s="8"/>
      <c r="K177" s="6" t="s">
        <v>28</v>
      </c>
      <c r="L177" s="4" t="s">
        <v>895</v>
      </c>
      <c r="M177" s="4" t="s">
        <v>896</v>
      </c>
      <c r="N177" s="8" t="s">
        <v>781</v>
      </c>
      <c r="O177" s="6" t="s">
        <v>781</v>
      </c>
      <c r="P177" s="8" t="s">
        <v>897</v>
      </c>
      <c r="Q177" s="4" t="s">
        <v>898</v>
      </c>
      <c r="R177" s="4" t="s">
        <v>899</v>
      </c>
      <c r="S177" s="4" t="s">
        <v>900</v>
      </c>
      <c r="T177" s="4" t="s">
        <v>901</v>
      </c>
      <c r="U177" s="8">
        <v>1</v>
      </c>
      <c r="V177" s="8" t="s">
        <v>63</v>
      </c>
      <c r="W177" s="8" t="s">
        <v>775</v>
      </c>
      <c r="X177" s="13">
        <v>43157</v>
      </c>
      <c r="Y177" s="4" t="s">
        <v>776</v>
      </c>
      <c r="Z177" s="4">
        <v>1054410</v>
      </c>
    </row>
    <row r="178" spans="1:26" s="10" customFormat="1" ht="38.25" x14ac:dyDescent="0.2">
      <c r="A178" s="169" t="s">
        <v>902</v>
      </c>
      <c r="B178" s="11" t="s">
        <v>82</v>
      </c>
      <c r="C178" s="4" t="s">
        <v>133</v>
      </c>
      <c r="D178" s="8" t="s">
        <v>428</v>
      </c>
      <c r="E178" s="4" t="s">
        <v>890</v>
      </c>
      <c r="F178" s="4" t="s">
        <v>169</v>
      </c>
      <c r="G178" s="5"/>
      <c r="H178" s="5"/>
      <c r="I178" s="4"/>
      <c r="J178" s="4"/>
      <c r="K178" s="6" t="s">
        <v>28</v>
      </c>
      <c r="L178" s="4" t="s">
        <v>895</v>
      </c>
      <c r="M178" s="4" t="s">
        <v>896</v>
      </c>
      <c r="N178" s="8" t="s">
        <v>781</v>
      </c>
      <c r="O178" s="6" t="s">
        <v>781</v>
      </c>
      <c r="P178" s="8" t="s">
        <v>897</v>
      </c>
      <c r="Q178" s="4" t="s">
        <v>898</v>
      </c>
      <c r="R178" s="4" t="s">
        <v>899</v>
      </c>
      <c r="S178" s="4" t="s">
        <v>903</v>
      </c>
      <c r="T178" s="8" t="s">
        <v>877</v>
      </c>
      <c r="U178" s="8">
        <v>1.2</v>
      </c>
      <c r="V178" s="8" t="s">
        <v>63</v>
      </c>
      <c r="W178" s="8" t="s">
        <v>775</v>
      </c>
      <c r="X178" s="13">
        <v>43157</v>
      </c>
      <c r="Y178" s="4" t="s">
        <v>776</v>
      </c>
      <c r="Z178" s="4">
        <v>1054410</v>
      </c>
    </row>
    <row r="179" spans="1:26" s="10" customFormat="1" ht="24.95" customHeight="1" x14ac:dyDescent="0.2">
      <c r="A179" s="169" t="s">
        <v>904</v>
      </c>
      <c r="B179" s="11" t="s">
        <v>82</v>
      </c>
      <c r="C179" s="4" t="s">
        <v>100</v>
      </c>
      <c r="D179" s="8">
        <v>141</v>
      </c>
      <c r="E179" s="4" t="s">
        <v>905</v>
      </c>
      <c r="F179" s="4" t="s">
        <v>906</v>
      </c>
      <c r="G179" s="14"/>
      <c r="H179" s="14"/>
      <c r="I179" s="8"/>
      <c r="J179" s="8"/>
      <c r="K179" s="6" t="s">
        <v>489</v>
      </c>
      <c r="L179" s="8" t="s">
        <v>907</v>
      </c>
      <c r="M179" s="8" t="s">
        <v>908</v>
      </c>
      <c r="N179" s="8" t="s">
        <v>49</v>
      </c>
      <c r="O179" s="55" t="s">
        <v>663</v>
      </c>
      <c r="P179" s="8" t="s">
        <v>38</v>
      </c>
      <c r="Q179" s="4" t="s">
        <v>39</v>
      </c>
      <c r="R179" s="4" t="s">
        <v>151</v>
      </c>
      <c r="S179" s="8">
        <v>180</v>
      </c>
      <c r="T179" s="8" t="s">
        <v>844</v>
      </c>
      <c r="U179" s="8">
        <v>2</v>
      </c>
      <c r="V179" s="8" t="s">
        <v>34</v>
      </c>
      <c r="W179" s="8" t="s">
        <v>775</v>
      </c>
      <c r="X179" s="13">
        <v>43157</v>
      </c>
      <c r="Y179" s="4" t="s">
        <v>776</v>
      </c>
      <c r="Z179" s="4"/>
    </row>
    <row r="180" spans="1:26" s="10" customFormat="1" ht="24.95" customHeight="1" x14ac:dyDescent="0.2">
      <c r="A180" s="169" t="s">
        <v>909</v>
      </c>
      <c r="B180" s="11" t="s">
        <v>82</v>
      </c>
      <c r="C180" s="4" t="s">
        <v>100</v>
      </c>
      <c r="D180" s="8">
        <v>135</v>
      </c>
      <c r="E180" s="4" t="s">
        <v>910</v>
      </c>
      <c r="F180" s="4" t="s">
        <v>169</v>
      </c>
      <c r="G180" s="14"/>
      <c r="H180" s="14"/>
      <c r="I180" s="8"/>
      <c r="J180" s="8"/>
      <c r="K180" s="6" t="s">
        <v>28</v>
      </c>
      <c r="L180" s="8" t="s">
        <v>911</v>
      </c>
      <c r="M180" s="8" t="s">
        <v>885</v>
      </c>
      <c r="N180" s="8" t="s">
        <v>781</v>
      </c>
      <c r="O180" s="6" t="s">
        <v>781</v>
      </c>
      <c r="P180" s="8" t="s">
        <v>31</v>
      </c>
      <c r="Q180" s="4" t="s">
        <v>32</v>
      </c>
      <c r="R180" s="4" t="s">
        <v>912</v>
      </c>
      <c r="S180" s="8"/>
      <c r="T180" s="4" t="s">
        <v>901</v>
      </c>
      <c r="U180" s="8">
        <v>1</v>
      </c>
      <c r="V180" s="8" t="s">
        <v>63</v>
      </c>
      <c r="W180" s="8" t="s">
        <v>775</v>
      </c>
      <c r="X180" s="13">
        <v>43181</v>
      </c>
      <c r="Y180" s="4" t="s">
        <v>776</v>
      </c>
      <c r="Z180" s="4"/>
    </row>
    <row r="181" spans="1:26" s="10" customFormat="1" ht="24.95" customHeight="1" x14ac:dyDescent="0.2">
      <c r="A181" s="170" t="s">
        <v>913</v>
      </c>
      <c r="B181" s="11" t="s">
        <v>82</v>
      </c>
      <c r="C181" s="4" t="s">
        <v>133</v>
      </c>
      <c r="D181" s="8">
        <v>141</v>
      </c>
      <c r="E181" s="4" t="s">
        <v>914</v>
      </c>
      <c r="F181" s="4" t="s">
        <v>915</v>
      </c>
      <c r="G181" s="14"/>
      <c r="H181" s="14"/>
      <c r="I181" s="4"/>
      <c r="J181" s="4"/>
      <c r="K181" s="6" t="s">
        <v>489</v>
      </c>
      <c r="L181" s="8" t="s">
        <v>916</v>
      </c>
      <c r="M181" s="8" t="s">
        <v>917</v>
      </c>
      <c r="N181" s="8" t="s">
        <v>918</v>
      </c>
      <c r="O181" s="55" t="s">
        <v>919</v>
      </c>
      <c r="P181" s="8" t="s">
        <v>31</v>
      </c>
      <c r="Q181" s="4" t="s">
        <v>32</v>
      </c>
      <c r="R181" s="4" t="s">
        <v>358</v>
      </c>
      <c r="S181" s="4">
        <v>100</v>
      </c>
      <c r="T181" s="8" t="s">
        <v>920</v>
      </c>
      <c r="U181" s="8">
        <v>2.4</v>
      </c>
      <c r="V181" s="8" t="s">
        <v>34</v>
      </c>
      <c r="W181" s="8" t="s">
        <v>775</v>
      </c>
      <c r="X181" s="13">
        <v>43691</v>
      </c>
      <c r="Y181" s="4" t="s">
        <v>776</v>
      </c>
      <c r="Z181" s="4">
        <v>1090671</v>
      </c>
    </row>
    <row r="182" spans="1:26" s="10" customFormat="1" ht="24.95" customHeight="1" x14ac:dyDescent="0.2">
      <c r="A182" s="169" t="s">
        <v>921</v>
      </c>
      <c r="B182" s="11" t="s">
        <v>82</v>
      </c>
      <c r="C182" s="4" t="s">
        <v>100</v>
      </c>
      <c r="D182" s="8" t="s">
        <v>428</v>
      </c>
      <c r="E182" s="4" t="s">
        <v>922</v>
      </c>
      <c r="F182" s="4" t="s">
        <v>923</v>
      </c>
      <c r="G182" s="14"/>
      <c r="H182" s="14"/>
      <c r="I182" s="4"/>
      <c r="J182" s="4"/>
      <c r="K182" s="6" t="s">
        <v>135</v>
      </c>
      <c r="L182" s="8" t="s">
        <v>924</v>
      </c>
      <c r="M182" s="8" t="s">
        <v>925</v>
      </c>
      <c r="N182" s="8" t="s">
        <v>926</v>
      </c>
      <c r="O182" s="55" t="s">
        <v>927</v>
      </c>
      <c r="P182" s="8" t="s">
        <v>31</v>
      </c>
      <c r="Q182" s="4" t="s">
        <v>32</v>
      </c>
      <c r="R182" s="4" t="s">
        <v>928</v>
      </c>
      <c r="S182" s="8">
        <v>180</v>
      </c>
      <c r="T182" s="8" t="s">
        <v>877</v>
      </c>
      <c r="U182" s="8">
        <v>1.2</v>
      </c>
      <c r="V182" s="8" t="s">
        <v>63</v>
      </c>
      <c r="W182" s="8" t="s">
        <v>775</v>
      </c>
      <c r="X182" s="13">
        <v>43385</v>
      </c>
      <c r="Y182" s="4" t="s">
        <v>776</v>
      </c>
      <c r="Z182" s="4">
        <v>181435</v>
      </c>
    </row>
    <row r="183" spans="1:26" s="10" customFormat="1" ht="24.95" customHeight="1" x14ac:dyDescent="0.2">
      <c r="A183" s="169" t="s">
        <v>929</v>
      </c>
      <c r="B183" s="11" t="s">
        <v>82</v>
      </c>
      <c r="C183" s="4" t="s">
        <v>100</v>
      </c>
      <c r="D183" s="8" t="s">
        <v>428</v>
      </c>
      <c r="E183" s="4" t="s">
        <v>930</v>
      </c>
      <c r="F183" s="4" t="s">
        <v>272</v>
      </c>
      <c r="G183" s="14"/>
      <c r="H183" s="14"/>
      <c r="I183" s="4"/>
      <c r="J183" s="4"/>
      <c r="K183" s="6" t="s">
        <v>135</v>
      </c>
      <c r="L183" s="8" t="s">
        <v>931</v>
      </c>
      <c r="M183" s="8" t="s">
        <v>932</v>
      </c>
      <c r="N183" s="8" t="s">
        <v>266</v>
      </c>
      <c r="O183" s="55" t="s">
        <v>612</v>
      </c>
      <c r="P183" s="8" t="s">
        <v>31</v>
      </c>
      <c r="Q183" s="4" t="s">
        <v>32</v>
      </c>
      <c r="R183" s="4" t="s">
        <v>933</v>
      </c>
      <c r="S183" s="8" t="s">
        <v>775</v>
      </c>
      <c r="T183" s="8" t="s">
        <v>934</v>
      </c>
      <c r="U183" s="8">
        <v>1.2</v>
      </c>
      <c r="V183" s="8" t="s">
        <v>63</v>
      </c>
      <c r="W183" s="8" t="s">
        <v>775</v>
      </c>
      <c r="X183" s="13">
        <v>43385</v>
      </c>
      <c r="Y183" s="4" t="s">
        <v>776</v>
      </c>
      <c r="Z183" s="4"/>
    </row>
    <row r="184" spans="1:26" s="10" customFormat="1" ht="24.95" customHeight="1" x14ac:dyDescent="0.2">
      <c r="A184" s="164" t="s">
        <v>935</v>
      </c>
      <c r="B184" s="11" t="s">
        <v>82</v>
      </c>
      <c r="C184" s="4" t="s">
        <v>133</v>
      </c>
      <c r="D184" s="8" t="s">
        <v>428</v>
      </c>
      <c r="E184" s="4" t="s">
        <v>936</v>
      </c>
      <c r="F184" s="4" t="s">
        <v>937</v>
      </c>
      <c r="G184" s="5"/>
      <c r="H184" s="5"/>
      <c r="I184" s="4"/>
      <c r="J184" s="4"/>
      <c r="K184" s="6" t="s">
        <v>489</v>
      </c>
      <c r="L184" s="11" t="s">
        <v>938</v>
      </c>
      <c r="M184" s="11" t="s">
        <v>939</v>
      </c>
      <c r="N184" s="4" t="s">
        <v>940</v>
      </c>
      <c r="O184" s="55" t="s">
        <v>941</v>
      </c>
      <c r="P184" s="11" t="s">
        <v>31</v>
      </c>
      <c r="Q184" s="4" t="s">
        <v>32</v>
      </c>
      <c r="R184" s="4" t="s">
        <v>390</v>
      </c>
      <c r="S184" s="4" t="s">
        <v>942</v>
      </c>
      <c r="T184" s="8" t="s">
        <v>877</v>
      </c>
      <c r="U184" s="8">
        <v>1.2</v>
      </c>
      <c r="V184" s="8" t="s">
        <v>63</v>
      </c>
      <c r="W184" s="8" t="s">
        <v>775</v>
      </c>
      <c r="X184" s="9">
        <v>43861</v>
      </c>
      <c r="Y184" s="4" t="s">
        <v>776</v>
      </c>
      <c r="Z184" s="4">
        <v>1113382</v>
      </c>
    </row>
    <row r="185" spans="1:26" s="10" customFormat="1" ht="38.25" x14ac:dyDescent="0.2">
      <c r="A185" s="164" t="s">
        <v>943</v>
      </c>
      <c r="B185" s="11" t="s">
        <v>82</v>
      </c>
      <c r="C185" s="4" t="s">
        <v>100</v>
      </c>
      <c r="D185" s="8" t="s">
        <v>428</v>
      </c>
      <c r="E185" s="4" t="s">
        <v>936</v>
      </c>
      <c r="F185" s="4" t="s">
        <v>937</v>
      </c>
      <c r="G185" s="5"/>
      <c r="H185" s="5"/>
      <c r="I185" s="4"/>
      <c r="J185" s="4"/>
      <c r="K185" s="6" t="s">
        <v>489</v>
      </c>
      <c r="L185" s="11" t="s">
        <v>944</v>
      </c>
      <c r="M185" s="11" t="s">
        <v>945</v>
      </c>
      <c r="N185" s="4" t="s">
        <v>940</v>
      </c>
      <c r="O185" s="55" t="s">
        <v>941</v>
      </c>
      <c r="P185" s="11" t="s">
        <v>38</v>
      </c>
      <c r="Q185" s="4" t="s">
        <v>39</v>
      </c>
      <c r="R185" s="4" t="s">
        <v>151</v>
      </c>
      <c r="S185" s="4" t="s">
        <v>946</v>
      </c>
      <c r="T185" s="8" t="s">
        <v>877</v>
      </c>
      <c r="U185" s="8">
        <v>1.2</v>
      </c>
      <c r="V185" s="8" t="s">
        <v>63</v>
      </c>
      <c r="W185" s="8" t="s">
        <v>775</v>
      </c>
      <c r="X185" s="9">
        <v>43861</v>
      </c>
      <c r="Y185" s="4" t="s">
        <v>776</v>
      </c>
      <c r="Z185" s="4">
        <v>1113382</v>
      </c>
    </row>
    <row r="186" spans="1:26" s="10" customFormat="1" ht="24.95" customHeight="1" x14ac:dyDescent="0.2">
      <c r="A186" s="169" t="s">
        <v>947</v>
      </c>
      <c r="B186" s="11" t="s">
        <v>82</v>
      </c>
      <c r="C186" s="4" t="s">
        <v>133</v>
      </c>
      <c r="D186" s="8">
        <v>135</v>
      </c>
      <c r="E186" s="4" t="s">
        <v>948</v>
      </c>
      <c r="F186" s="4" t="s">
        <v>375</v>
      </c>
      <c r="G186" s="14"/>
      <c r="H186" s="14"/>
      <c r="I186" s="8"/>
      <c r="J186" s="8"/>
      <c r="K186" s="6" t="s">
        <v>28</v>
      </c>
      <c r="L186" s="8" t="s">
        <v>949</v>
      </c>
      <c r="M186" s="8" t="s">
        <v>950</v>
      </c>
      <c r="N186" s="4" t="s">
        <v>775</v>
      </c>
      <c r="O186" s="4" t="s">
        <v>30</v>
      </c>
      <c r="P186" s="8" t="s">
        <v>31</v>
      </c>
      <c r="Q186" s="8" t="s">
        <v>32</v>
      </c>
      <c r="R186" s="8" t="s">
        <v>332</v>
      </c>
      <c r="S186" s="4">
        <v>180</v>
      </c>
      <c r="T186" s="4" t="s">
        <v>451</v>
      </c>
      <c r="U186" s="8">
        <v>1</v>
      </c>
      <c r="V186" s="8" t="s">
        <v>63</v>
      </c>
      <c r="W186" s="8" t="s">
        <v>775</v>
      </c>
      <c r="X186" s="13">
        <v>43516</v>
      </c>
      <c r="Y186" s="4" t="s">
        <v>776</v>
      </c>
      <c r="Z186" s="4">
        <v>1118953</v>
      </c>
    </row>
    <row r="187" spans="1:26" s="10" customFormat="1" ht="24.95" customHeight="1" x14ac:dyDescent="0.2">
      <c r="A187" s="170" t="s">
        <v>951</v>
      </c>
      <c r="B187" s="11" t="s">
        <v>82</v>
      </c>
      <c r="C187" s="4" t="s">
        <v>100</v>
      </c>
      <c r="D187" s="8">
        <v>135</v>
      </c>
      <c r="E187" s="4" t="s">
        <v>948</v>
      </c>
      <c r="F187" s="4" t="s">
        <v>375</v>
      </c>
      <c r="G187" s="14"/>
      <c r="H187" s="14"/>
      <c r="I187" s="8"/>
      <c r="J187" s="8"/>
      <c r="K187" s="6" t="s">
        <v>28</v>
      </c>
      <c r="L187" s="8" t="s">
        <v>952</v>
      </c>
      <c r="M187" s="8" t="s">
        <v>953</v>
      </c>
      <c r="N187" s="4" t="s">
        <v>775</v>
      </c>
      <c r="O187" s="6" t="s">
        <v>775</v>
      </c>
      <c r="P187" s="8" t="s">
        <v>38</v>
      </c>
      <c r="Q187" s="8" t="s">
        <v>39</v>
      </c>
      <c r="R187" s="8" t="s">
        <v>954</v>
      </c>
      <c r="S187" s="4">
        <v>180</v>
      </c>
      <c r="T187" s="4" t="s">
        <v>451</v>
      </c>
      <c r="U187" s="8">
        <v>1</v>
      </c>
      <c r="V187" s="8" t="s">
        <v>63</v>
      </c>
      <c r="W187" s="8" t="s">
        <v>775</v>
      </c>
      <c r="X187" s="13">
        <v>43880</v>
      </c>
      <c r="Y187" s="4" t="s">
        <v>776</v>
      </c>
      <c r="Z187" s="4">
        <v>1118953</v>
      </c>
    </row>
    <row r="188" spans="1:26" s="10" customFormat="1" ht="24.95" customHeight="1" x14ac:dyDescent="0.2">
      <c r="A188" s="169" t="s">
        <v>955</v>
      </c>
      <c r="B188" s="11" t="s">
        <v>82</v>
      </c>
      <c r="C188" s="4" t="s">
        <v>133</v>
      </c>
      <c r="D188" s="8">
        <v>141</v>
      </c>
      <c r="E188" s="4" t="s">
        <v>956</v>
      </c>
      <c r="F188" s="4" t="s">
        <v>122</v>
      </c>
      <c r="G188" s="14"/>
      <c r="H188" s="14"/>
      <c r="I188" s="8"/>
      <c r="J188" s="8"/>
      <c r="K188" s="6" t="s">
        <v>489</v>
      </c>
      <c r="L188" s="8" t="s">
        <v>957</v>
      </c>
      <c r="M188" s="8" t="s">
        <v>958</v>
      </c>
      <c r="N188" s="4" t="s">
        <v>959</v>
      </c>
      <c r="O188" s="55" t="s">
        <v>960</v>
      </c>
      <c r="P188" s="8" t="s">
        <v>38</v>
      </c>
      <c r="Q188" s="8" t="s">
        <v>39</v>
      </c>
      <c r="R188" s="8" t="s">
        <v>151</v>
      </c>
      <c r="S188" s="4" t="s">
        <v>775</v>
      </c>
      <c r="T188" s="8" t="s">
        <v>961</v>
      </c>
      <c r="U188" s="8">
        <v>2.4</v>
      </c>
      <c r="V188" s="8" t="s">
        <v>34</v>
      </c>
      <c r="W188" s="8" t="s">
        <v>775</v>
      </c>
      <c r="X188" s="13">
        <v>43901</v>
      </c>
      <c r="Y188" s="4" t="s">
        <v>776</v>
      </c>
      <c r="Z188" s="4">
        <v>1039322</v>
      </c>
    </row>
    <row r="189" spans="1:26" s="10" customFormat="1" ht="24.95" customHeight="1" x14ac:dyDescent="0.2">
      <c r="A189" s="164" t="s">
        <v>962</v>
      </c>
      <c r="B189" s="11" t="s">
        <v>82</v>
      </c>
      <c r="C189" s="4" t="s">
        <v>133</v>
      </c>
      <c r="D189" s="8">
        <v>141</v>
      </c>
      <c r="E189" s="4" t="s">
        <v>956</v>
      </c>
      <c r="F189" s="4" t="s">
        <v>122</v>
      </c>
      <c r="G189" s="5"/>
      <c r="H189" s="5"/>
      <c r="I189" s="4"/>
      <c r="J189" s="4"/>
      <c r="K189" s="6" t="s">
        <v>489</v>
      </c>
      <c r="L189" s="11" t="s">
        <v>963</v>
      </c>
      <c r="M189" s="11" t="s">
        <v>964</v>
      </c>
      <c r="N189" s="4" t="s">
        <v>351</v>
      </c>
      <c r="O189" s="74" t="s">
        <v>965</v>
      </c>
      <c r="P189" s="11" t="s">
        <v>38</v>
      </c>
      <c r="Q189" s="4" t="s">
        <v>39</v>
      </c>
      <c r="R189" s="4" t="s">
        <v>966</v>
      </c>
      <c r="S189" s="4" t="s">
        <v>775</v>
      </c>
      <c r="T189" s="8" t="s">
        <v>961</v>
      </c>
      <c r="U189" s="8">
        <v>2.4</v>
      </c>
      <c r="V189" s="8" t="s">
        <v>34</v>
      </c>
      <c r="W189" s="8" t="s">
        <v>775</v>
      </c>
      <c r="X189" s="13">
        <v>43901</v>
      </c>
      <c r="Y189" s="4" t="s">
        <v>776</v>
      </c>
      <c r="Z189" s="4">
        <v>1039322</v>
      </c>
    </row>
    <row r="190" spans="1:26" s="10" customFormat="1" ht="24.95" customHeight="1" x14ac:dyDescent="0.2">
      <c r="A190" s="165" t="s">
        <v>967</v>
      </c>
      <c r="B190" s="11" t="s">
        <v>82</v>
      </c>
      <c r="C190" s="4" t="s">
        <v>133</v>
      </c>
      <c r="D190" s="8">
        <v>135</v>
      </c>
      <c r="E190" s="4" t="s">
        <v>968</v>
      </c>
      <c r="F190" s="4" t="s">
        <v>969</v>
      </c>
      <c r="G190" s="5"/>
      <c r="H190" s="5"/>
      <c r="I190" s="4"/>
      <c r="J190" s="4"/>
      <c r="K190" s="6" t="s">
        <v>489</v>
      </c>
      <c r="L190" s="11" t="s">
        <v>970</v>
      </c>
      <c r="M190" s="11" t="s">
        <v>971</v>
      </c>
      <c r="N190" s="4" t="s">
        <v>972</v>
      </c>
      <c r="O190" s="55" t="s">
        <v>973</v>
      </c>
      <c r="P190" s="11" t="s">
        <v>31</v>
      </c>
      <c r="Q190" s="4" t="s">
        <v>32</v>
      </c>
      <c r="R190" s="4" t="s">
        <v>319</v>
      </c>
      <c r="S190" s="4">
        <v>100</v>
      </c>
      <c r="T190" s="4" t="s">
        <v>451</v>
      </c>
      <c r="U190" s="8">
        <v>1</v>
      </c>
      <c r="V190" s="8" t="s">
        <v>63</v>
      </c>
      <c r="W190" s="8" t="s">
        <v>775</v>
      </c>
      <c r="X190" s="9">
        <v>43920</v>
      </c>
      <c r="Y190" s="4" t="s">
        <v>776</v>
      </c>
      <c r="Z190" s="4">
        <v>1051624</v>
      </c>
    </row>
    <row r="191" spans="1:26" s="10" customFormat="1" ht="24.95" customHeight="1" x14ac:dyDescent="0.2">
      <c r="A191" s="165" t="s">
        <v>974</v>
      </c>
      <c r="B191" s="11" t="s">
        <v>82</v>
      </c>
      <c r="C191" s="4" t="s">
        <v>100</v>
      </c>
      <c r="D191" s="8">
        <v>135</v>
      </c>
      <c r="E191" s="4" t="s">
        <v>968</v>
      </c>
      <c r="F191" s="4" t="s">
        <v>969</v>
      </c>
      <c r="G191" s="5"/>
      <c r="H191" s="5"/>
      <c r="I191" s="4"/>
      <c r="J191" s="4"/>
      <c r="K191" s="6" t="s">
        <v>489</v>
      </c>
      <c r="L191" s="11" t="s">
        <v>975</v>
      </c>
      <c r="M191" s="11" t="s">
        <v>976</v>
      </c>
      <c r="N191" s="4" t="s">
        <v>977</v>
      </c>
      <c r="O191" s="55" t="s">
        <v>978</v>
      </c>
      <c r="P191" s="11" t="s">
        <v>38</v>
      </c>
      <c r="Q191" s="4" t="s">
        <v>39</v>
      </c>
      <c r="R191" s="4" t="s">
        <v>147</v>
      </c>
      <c r="S191" s="4">
        <v>100</v>
      </c>
      <c r="T191" s="4" t="s">
        <v>451</v>
      </c>
      <c r="U191" s="8">
        <v>1</v>
      </c>
      <c r="V191" s="8" t="s">
        <v>63</v>
      </c>
      <c r="W191" s="8" t="s">
        <v>775</v>
      </c>
      <c r="X191" s="9">
        <v>43920</v>
      </c>
      <c r="Y191" s="4" t="s">
        <v>776</v>
      </c>
      <c r="Z191" s="4">
        <v>1051624</v>
      </c>
    </row>
    <row r="192" spans="1:26" s="10" customFormat="1" ht="24.95" customHeight="1" x14ac:dyDescent="0.2">
      <c r="A192" s="164" t="s">
        <v>979</v>
      </c>
      <c r="B192" s="11" t="s">
        <v>82</v>
      </c>
      <c r="C192" s="4" t="s">
        <v>133</v>
      </c>
      <c r="D192" s="8" t="s">
        <v>428</v>
      </c>
      <c r="E192" s="4" t="s">
        <v>980</v>
      </c>
      <c r="F192" s="4" t="s">
        <v>981</v>
      </c>
      <c r="G192" s="5"/>
      <c r="H192" s="5"/>
      <c r="I192" s="4"/>
      <c r="J192" s="4"/>
      <c r="K192" s="6" t="s">
        <v>489</v>
      </c>
      <c r="L192" s="11" t="s">
        <v>938</v>
      </c>
      <c r="M192" s="11" t="s">
        <v>939</v>
      </c>
      <c r="N192" s="4" t="s">
        <v>940</v>
      </c>
      <c r="O192" s="55" t="s">
        <v>941</v>
      </c>
      <c r="P192" s="11" t="s">
        <v>31</v>
      </c>
      <c r="Q192" s="4" t="s">
        <v>32</v>
      </c>
      <c r="R192" s="4" t="s">
        <v>390</v>
      </c>
      <c r="S192" s="4" t="s">
        <v>942</v>
      </c>
      <c r="T192" s="8" t="s">
        <v>877</v>
      </c>
      <c r="U192" s="8">
        <v>1.2</v>
      </c>
      <c r="V192" s="8" t="s">
        <v>63</v>
      </c>
      <c r="W192" s="8" t="s">
        <v>775</v>
      </c>
      <c r="X192" s="9">
        <v>43930</v>
      </c>
      <c r="Y192" s="4" t="s">
        <v>776</v>
      </c>
      <c r="Z192" s="4">
        <v>1113382</v>
      </c>
    </row>
    <row r="193" spans="1:26" s="10" customFormat="1" ht="38.25" x14ac:dyDescent="0.2">
      <c r="A193" s="164" t="s">
        <v>982</v>
      </c>
      <c r="B193" s="11" t="s">
        <v>82</v>
      </c>
      <c r="C193" s="4" t="s">
        <v>100</v>
      </c>
      <c r="D193" s="8" t="s">
        <v>428</v>
      </c>
      <c r="E193" s="4" t="s">
        <v>980</v>
      </c>
      <c r="F193" s="4" t="s">
        <v>981</v>
      </c>
      <c r="G193" s="5"/>
      <c r="H193" s="5"/>
      <c r="I193" s="4"/>
      <c r="J193" s="4"/>
      <c r="K193" s="6" t="s">
        <v>489</v>
      </c>
      <c r="L193" s="11" t="s">
        <v>944</v>
      </c>
      <c r="M193" s="11" t="s">
        <v>945</v>
      </c>
      <c r="N193" s="4" t="s">
        <v>940</v>
      </c>
      <c r="O193" s="55" t="s">
        <v>941</v>
      </c>
      <c r="P193" s="11" t="s">
        <v>38</v>
      </c>
      <c r="Q193" s="4" t="s">
        <v>39</v>
      </c>
      <c r="R193" s="4" t="s">
        <v>151</v>
      </c>
      <c r="S193" s="4" t="s">
        <v>946</v>
      </c>
      <c r="T193" s="8" t="s">
        <v>877</v>
      </c>
      <c r="U193" s="8">
        <v>1.2</v>
      </c>
      <c r="V193" s="8" t="s">
        <v>63</v>
      </c>
      <c r="W193" s="8" t="s">
        <v>775</v>
      </c>
      <c r="X193" s="9">
        <v>43930</v>
      </c>
      <c r="Y193" s="4" t="s">
        <v>776</v>
      </c>
      <c r="Z193" s="4">
        <v>1113382</v>
      </c>
    </row>
    <row r="194" spans="1:26" s="10" customFormat="1" ht="24.95" customHeight="1" x14ac:dyDescent="0.2">
      <c r="A194" s="165" t="s">
        <v>983</v>
      </c>
      <c r="B194" s="11" t="s">
        <v>82</v>
      </c>
      <c r="C194" s="4" t="s">
        <v>100</v>
      </c>
      <c r="D194" s="8">
        <v>111</v>
      </c>
      <c r="E194" s="4" t="s">
        <v>984</v>
      </c>
      <c r="F194" s="4" t="s">
        <v>985</v>
      </c>
      <c r="G194" s="5"/>
      <c r="H194" s="5"/>
      <c r="I194" s="4"/>
      <c r="J194" s="4"/>
      <c r="K194" s="6" t="s">
        <v>489</v>
      </c>
      <c r="L194" s="11" t="s">
        <v>907</v>
      </c>
      <c r="M194" s="7" t="s">
        <v>986</v>
      </c>
      <c r="N194" s="4" t="s">
        <v>49</v>
      </c>
      <c r="O194" s="55" t="s">
        <v>663</v>
      </c>
      <c r="P194" s="11" t="s">
        <v>38</v>
      </c>
      <c r="Q194" s="4" t="s">
        <v>39</v>
      </c>
      <c r="R194" s="4" t="s">
        <v>151</v>
      </c>
      <c r="S194" s="4" t="s">
        <v>775</v>
      </c>
      <c r="T194" s="8" t="s">
        <v>190</v>
      </c>
      <c r="U194" s="4">
        <v>2.5</v>
      </c>
      <c r="V194" s="4" t="s">
        <v>775</v>
      </c>
      <c r="W194" s="8" t="s">
        <v>775</v>
      </c>
      <c r="X194" s="9">
        <v>43930</v>
      </c>
      <c r="Y194" s="4" t="s">
        <v>776</v>
      </c>
      <c r="Z194" s="4">
        <v>1113382</v>
      </c>
    </row>
    <row r="195" spans="1:26" s="10" customFormat="1" ht="24.95" customHeight="1" x14ac:dyDescent="0.2">
      <c r="A195" s="170" t="s">
        <v>987</v>
      </c>
      <c r="B195" s="11" t="s">
        <v>82</v>
      </c>
      <c r="C195" s="4" t="s">
        <v>133</v>
      </c>
      <c r="D195" s="8">
        <v>135</v>
      </c>
      <c r="E195" s="4" t="s">
        <v>988</v>
      </c>
      <c r="F195" s="4" t="s">
        <v>989</v>
      </c>
      <c r="G195" s="5"/>
      <c r="H195" s="5"/>
      <c r="I195" s="4"/>
      <c r="J195" s="4"/>
      <c r="K195" s="6" t="s">
        <v>489</v>
      </c>
      <c r="L195" s="8" t="s">
        <v>990</v>
      </c>
      <c r="M195" s="8" t="s">
        <v>991</v>
      </c>
      <c r="N195" s="8" t="s">
        <v>992</v>
      </c>
      <c r="O195" s="55" t="s">
        <v>993</v>
      </c>
      <c r="P195" s="8" t="s">
        <v>31</v>
      </c>
      <c r="Q195" s="4" t="s">
        <v>32</v>
      </c>
      <c r="R195" s="4" t="s">
        <v>774</v>
      </c>
      <c r="S195" s="8" t="s">
        <v>775</v>
      </c>
      <c r="T195" s="4" t="s">
        <v>451</v>
      </c>
      <c r="U195" s="4">
        <v>1</v>
      </c>
      <c r="V195" s="8" t="s">
        <v>63</v>
      </c>
      <c r="W195" s="8">
        <v>580</v>
      </c>
      <c r="X195" s="13">
        <v>43962</v>
      </c>
      <c r="Y195" s="4" t="s">
        <v>776</v>
      </c>
      <c r="Z195" s="4">
        <v>1015662</v>
      </c>
    </row>
    <row r="196" spans="1:26" s="10" customFormat="1" ht="24.95" customHeight="1" x14ac:dyDescent="0.2">
      <c r="A196" s="169" t="s">
        <v>994</v>
      </c>
      <c r="B196" s="11" t="s">
        <v>82</v>
      </c>
      <c r="C196" s="4" t="s">
        <v>133</v>
      </c>
      <c r="D196" s="8">
        <v>135</v>
      </c>
      <c r="E196" s="4" t="s">
        <v>995</v>
      </c>
      <c r="F196" s="4" t="s">
        <v>996</v>
      </c>
      <c r="G196" s="5"/>
      <c r="H196" s="5"/>
      <c r="I196" s="4"/>
      <c r="J196" s="4"/>
      <c r="K196" s="6" t="s">
        <v>28</v>
      </c>
      <c r="L196" s="8" t="s">
        <v>997</v>
      </c>
      <c r="M196" s="8" t="s">
        <v>998</v>
      </c>
      <c r="N196" s="8" t="s">
        <v>775</v>
      </c>
      <c r="O196" s="4" t="s">
        <v>30</v>
      </c>
      <c r="P196" s="8" t="s">
        <v>31</v>
      </c>
      <c r="Q196" s="4" t="s">
        <v>32</v>
      </c>
      <c r="R196" s="11" t="s">
        <v>999</v>
      </c>
      <c r="S196" s="8" t="s">
        <v>775</v>
      </c>
      <c r="T196" s="4" t="s">
        <v>451</v>
      </c>
      <c r="U196" s="4">
        <v>1</v>
      </c>
      <c r="V196" s="8" t="s">
        <v>63</v>
      </c>
      <c r="W196" s="8">
        <v>580</v>
      </c>
      <c r="X196" s="13">
        <v>43962</v>
      </c>
      <c r="Y196" s="4" t="s">
        <v>776</v>
      </c>
      <c r="Z196" s="4">
        <v>1015662</v>
      </c>
    </row>
    <row r="197" spans="1:26" s="10" customFormat="1" ht="24.95" customHeight="1" x14ac:dyDescent="0.2">
      <c r="A197" s="169" t="s">
        <v>1000</v>
      </c>
      <c r="B197" s="11" t="s">
        <v>82</v>
      </c>
      <c r="C197" s="4" t="s">
        <v>133</v>
      </c>
      <c r="D197" s="8">
        <v>135</v>
      </c>
      <c r="E197" s="4" t="s">
        <v>1001</v>
      </c>
      <c r="F197" s="4" t="s">
        <v>344</v>
      </c>
      <c r="G197" s="5"/>
      <c r="H197" s="5"/>
      <c r="I197" s="4"/>
      <c r="J197" s="4"/>
      <c r="K197" s="6" t="s">
        <v>28</v>
      </c>
      <c r="L197" s="8" t="s">
        <v>1002</v>
      </c>
      <c r="M197" s="8" t="s">
        <v>1003</v>
      </c>
      <c r="N197" s="8" t="s">
        <v>775</v>
      </c>
      <c r="O197" s="4" t="s">
        <v>30</v>
      </c>
      <c r="P197" s="8" t="s">
        <v>31</v>
      </c>
      <c r="Q197" s="4" t="s">
        <v>32</v>
      </c>
      <c r="R197" s="4" t="s">
        <v>1004</v>
      </c>
      <c r="S197" s="8" t="s">
        <v>775</v>
      </c>
      <c r="T197" s="4" t="s">
        <v>451</v>
      </c>
      <c r="U197" s="4">
        <v>1</v>
      </c>
      <c r="V197" s="8" t="s">
        <v>63</v>
      </c>
      <c r="W197" s="8">
        <v>580</v>
      </c>
      <c r="X197" s="13" t="s">
        <v>1005</v>
      </c>
      <c r="Y197" s="4" t="s">
        <v>776</v>
      </c>
      <c r="Z197" s="4" t="s">
        <v>1006</v>
      </c>
    </row>
    <row r="198" spans="1:26" s="86" customFormat="1" ht="25.5" x14ac:dyDescent="0.2">
      <c r="A198" s="171" t="s">
        <v>1007</v>
      </c>
      <c r="B198" s="79" t="s">
        <v>82</v>
      </c>
      <c r="C198" s="80" t="s">
        <v>133</v>
      </c>
      <c r="D198" s="81">
        <v>141</v>
      </c>
      <c r="E198" s="80" t="s">
        <v>1008</v>
      </c>
      <c r="F198" s="80" t="s">
        <v>456</v>
      </c>
      <c r="G198" s="82"/>
      <c r="H198" s="82"/>
      <c r="I198" s="80"/>
      <c r="J198" s="80"/>
      <c r="K198" s="83" t="s">
        <v>489</v>
      </c>
      <c r="L198" s="81" t="s">
        <v>1009</v>
      </c>
      <c r="M198" s="81" t="s">
        <v>1010</v>
      </c>
      <c r="N198" s="81" t="s">
        <v>254</v>
      </c>
      <c r="O198" s="84" t="s">
        <v>676</v>
      </c>
      <c r="P198" s="81" t="s">
        <v>31</v>
      </c>
      <c r="Q198" s="80" t="s">
        <v>32</v>
      </c>
      <c r="R198" s="80" t="s">
        <v>203</v>
      </c>
      <c r="S198" s="81">
        <v>180</v>
      </c>
      <c r="T198" s="80" t="s">
        <v>166</v>
      </c>
      <c r="U198" s="80">
        <v>2</v>
      </c>
      <c r="V198" s="81" t="s">
        <v>34</v>
      </c>
      <c r="W198" s="81" t="s">
        <v>775</v>
      </c>
      <c r="X198" s="85">
        <v>44151</v>
      </c>
      <c r="Y198" s="80" t="s">
        <v>306</v>
      </c>
      <c r="Z198" s="87">
        <v>1118468</v>
      </c>
    </row>
    <row r="199" spans="1:26" s="10" customFormat="1" ht="24.95" customHeight="1" x14ac:dyDescent="0.2">
      <c r="A199" s="172" t="s">
        <v>1011</v>
      </c>
      <c r="B199" s="75" t="s">
        <v>82</v>
      </c>
      <c r="C199" s="40" t="s">
        <v>133</v>
      </c>
      <c r="D199" s="37">
        <v>135</v>
      </c>
      <c r="E199" s="40" t="s">
        <v>1012</v>
      </c>
      <c r="F199" s="40" t="s">
        <v>169</v>
      </c>
      <c r="G199" s="76"/>
      <c r="H199" s="76"/>
      <c r="I199" s="40"/>
      <c r="J199" s="40"/>
      <c r="K199" s="36" t="s">
        <v>489</v>
      </c>
      <c r="L199" s="37" t="s">
        <v>1013</v>
      </c>
      <c r="M199" s="37" t="s">
        <v>1014</v>
      </c>
      <c r="N199" s="37" t="s">
        <v>1015</v>
      </c>
      <c r="O199" s="77" t="s">
        <v>1016</v>
      </c>
      <c r="P199" s="37" t="s">
        <v>38</v>
      </c>
      <c r="Q199" s="40" t="s">
        <v>39</v>
      </c>
      <c r="R199" s="40" t="s">
        <v>151</v>
      </c>
      <c r="S199" s="37">
        <v>20</v>
      </c>
      <c r="T199" s="40" t="s">
        <v>166</v>
      </c>
      <c r="U199" s="40" t="s">
        <v>1017</v>
      </c>
      <c r="V199" s="37" t="s">
        <v>63</v>
      </c>
      <c r="W199" s="37" t="s">
        <v>775</v>
      </c>
      <c r="X199" s="78" t="s">
        <v>1018</v>
      </c>
      <c r="Y199" s="40" t="s">
        <v>306</v>
      </c>
      <c r="Z199" s="87">
        <v>1114846</v>
      </c>
    </row>
    <row r="200" spans="1:26" s="10" customFormat="1" ht="24.95" customHeight="1" x14ac:dyDescent="0.2">
      <c r="A200" s="173" t="s">
        <v>1019</v>
      </c>
      <c r="B200" s="75" t="s">
        <v>82</v>
      </c>
      <c r="C200" s="4" t="s">
        <v>133</v>
      </c>
      <c r="D200" s="37">
        <v>141</v>
      </c>
      <c r="E200" s="40" t="s">
        <v>594</v>
      </c>
      <c r="F200" s="4" t="s">
        <v>122</v>
      </c>
      <c r="G200" s="76"/>
      <c r="H200" s="76"/>
      <c r="I200" s="40"/>
      <c r="J200" s="40"/>
      <c r="K200" s="36" t="s">
        <v>489</v>
      </c>
      <c r="L200" s="37" t="s">
        <v>1020</v>
      </c>
      <c r="M200" s="37" t="s">
        <v>1021</v>
      </c>
      <c r="N200" s="37" t="s">
        <v>1022</v>
      </c>
      <c r="O200" s="77" t="s">
        <v>1023</v>
      </c>
      <c r="P200" s="37" t="s">
        <v>38</v>
      </c>
      <c r="Q200" s="40" t="s">
        <v>39</v>
      </c>
      <c r="R200" s="40" t="s">
        <v>151</v>
      </c>
      <c r="S200" s="37">
        <v>100</v>
      </c>
      <c r="T200" s="40" t="s">
        <v>595</v>
      </c>
      <c r="U200" s="40" t="s">
        <v>1024</v>
      </c>
      <c r="V200" s="37" t="s">
        <v>34</v>
      </c>
      <c r="W200" s="37" t="s">
        <v>775</v>
      </c>
      <c r="X200" s="78" t="s">
        <v>1025</v>
      </c>
      <c r="Y200" s="40" t="s">
        <v>306</v>
      </c>
      <c r="Z200" s="87">
        <v>1118032</v>
      </c>
    </row>
    <row r="201" spans="1:26" s="10" customFormat="1" ht="24.95" customHeight="1" x14ac:dyDescent="0.2">
      <c r="A201" s="173" t="s">
        <v>1026</v>
      </c>
      <c r="B201" s="75" t="s">
        <v>82</v>
      </c>
      <c r="C201" s="4" t="s">
        <v>133</v>
      </c>
      <c r="D201" s="37">
        <v>141</v>
      </c>
      <c r="E201" s="40" t="s">
        <v>594</v>
      </c>
      <c r="F201" s="4" t="s">
        <v>122</v>
      </c>
      <c r="G201" s="76"/>
      <c r="H201" s="76"/>
      <c r="I201" s="40"/>
      <c r="J201" s="40"/>
      <c r="K201" s="36" t="s">
        <v>489</v>
      </c>
      <c r="L201" s="37" t="s">
        <v>1027</v>
      </c>
      <c r="M201" s="37" t="s">
        <v>1028</v>
      </c>
      <c r="N201" s="37" t="s">
        <v>1022</v>
      </c>
      <c r="O201" s="77" t="s">
        <v>1023</v>
      </c>
      <c r="P201" s="37" t="s">
        <v>38</v>
      </c>
      <c r="Q201" s="40" t="s">
        <v>39</v>
      </c>
      <c r="R201" s="40" t="s">
        <v>142</v>
      </c>
      <c r="S201" s="37" t="s">
        <v>1029</v>
      </c>
      <c r="T201" s="40" t="s">
        <v>595</v>
      </c>
      <c r="U201" s="40" t="s">
        <v>1024</v>
      </c>
      <c r="V201" s="37" t="s">
        <v>34</v>
      </c>
      <c r="W201" s="37" t="s">
        <v>775</v>
      </c>
      <c r="X201" s="78" t="s">
        <v>1025</v>
      </c>
      <c r="Y201" s="40" t="s">
        <v>306</v>
      </c>
      <c r="Z201" s="87">
        <v>1118032</v>
      </c>
    </row>
    <row r="202" spans="1:26" s="10" customFormat="1" ht="24.95" customHeight="1" x14ac:dyDescent="0.2">
      <c r="A202" s="172" t="s">
        <v>1030</v>
      </c>
      <c r="B202" s="75" t="s">
        <v>82</v>
      </c>
      <c r="C202" s="4" t="s">
        <v>133</v>
      </c>
      <c r="D202" s="37">
        <v>135</v>
      </c>
      <c r="E202" s="40" t="s">
        <v>1012</v>
      </c>
      <c r="F202" s="40" t="s">
        <v>169</v>
      </c>
      <c r="G202" s="76"/>
      <c r="H202" s="76"/>
      <c r="I202" s="40"/>
      <c r="J202" s="40"/>
      <c r="K202" s="36" t="s">
        <v>489</v>
      </c>
      <c r="L202" s="37" t="s">
        <v>1031</v>
      </c>
      <c r="M202" s="37" t="s">
        <v>1032</v>
      </c>
      <c r="N202" s="37" t="s">
        <v>49</v>
      </c>
      <c r="O202" s="77" t="s">
        <v>663</v>
      </c>
      <c r="P202" s="37" t="s">
        <v>38</v>
      </c>
      <c r="Q202" s="40" t="s">
        <v>39</v>
      </c>
      <c r="R202" s="40" t="s">
        <v>129</v>
      </c>
      <c r="S202" s="37">
        <v>20</v>
      </c>
      <c r="T202" s="40" t="s">
        <v>166</v>
      </c>
      <c r="U202" s="40" t="s">
        <v>1017</v>
      </c>
      <c r="V202" s="37" t="s">
        <v>63</v>
      </c>
      <c r="W202" s="37" t="s">
        <v>775</v>
      </c>
      <c r="X202" s="78" t="s">
        <v>1025</v>
      </c>
      <c r="Y202" s="40" t="s">
        <v>306</v>
      </c>
      <c r="Z202" s="87">
        <v>1114846</v>
      </c>
    </row>
    <row r="203" spans="1:26" s="10" customFormat="1" ht="24.95" customHeight="1" x14ac:dyDescent="0.2">
      <c r="A203" s="172" t="s">
        <v>1033</v>
      </c>
      <c r="B203" s="75" t="s">
        <v>82</v>
      </c>
      <c r="C203" s="4" t="s">
        <v>133</v>
      </c>
      <c r="D203" s="37">
        <v>135</v>
      </c>
      <c r="E203" s="40" t="s">
        <v>1012</v>
      </c>
      <c r="F203" s="40" t="s">
        <v>169</v>
      </c>
      <c r="G203" s="76"/>
      <c r="H203" s="76"/>
      <c r="I203" s="40"/>
      <c r="J203" s="40"/>
      <c r="K203" s="36" t="s">
        <v>489</v>
      </c>
      <c r="L203" s="37" t="s">
        <v>1034</v>
      </c>
      <c r="M203" s="37" t="s">
        <v>1035</v>
      </c>
      <c r="N203" s="37" t="s">
        <v>49</v>
      </c>
      <c r="O203" s="77" t="s">
        <v>663</v>
      </c>
      <c r="P203" s="37" t="s">
        <v>38</v>
      </c>
      <c r="Q203" s="40" t="s">
        <v>39</v>
      </c>
      <c r="R203" s="40" t="s">
        <v>1036</v>
      </c>
      <c r="S203" s="37">
        <v>20</v>
      </c>
      <c r="T203" s="40" t="s">
        <v>166</v>
      </c>
      <c r="U203" s="40" t="s">
        <v>1017</v>
      </c>
      <c r="V203" s="37" t="s">
        <v>63</v>
      </c>
      <c r="W203" s="37" t="s">
        <v>775</v>
      </c>
      <c r="X203" s="78" t="s">
        <v>1025</v>
      </c>
      <c r="Y203" s="40" t="s">
        <v>306</v>
      </c>
      <c r="Z203" s="87">
        <v>1114846</v>
      </c>
    </row>
    <row r="204" spans="1:26" s="10" customFormat="1" ht="24.95" customHeight="1" x14ac:dyDescent="0.2">
      <c r="A204" s="173" t="s">
        <v>1037</v>
      </c>
      <c r="B204" s="75" t="s">
        <v>82</v>
      </c>
      <c r="C204" s="4" t="s">
        <v>133</v>
      </c>
      <c r="D204" s="37">
        <v>141</v>
      </c>
      <c r="E204" s="40" t="s">
        <v>594</v>
      </c>
      <c r="F204" s="4" t="s">
        <v>122</v>
      </c>
      <c r="G204" s="76"/>
      <c r="H204" s="76"/>
      <c r="I204" s="40"/>
      <c r="J204" s="40"/>
      <c r="K204" s="36" t="s">
        <v>489</v>
      </c>
      <c r="L204" s="37" t="s">
        <v>1038</v>
      </c>
      <c r="M204" s="37" t="s">
        <v>1039</v>
      </c>
      <c r="N204" s="37" t="s">
        <v>235</v>
      </c>
      <c r="O204" s="77" t="s">
        <v>1040</v>
      </c>
      <c r="P204" s="37" t="s">
        <v>38</v>
      </c>
      <c r="Q204" s="40" t="s">
        <v>39</v>
      </c>
      <c r="R204" s="40" t="s">
        <v>142</v>
      </c>
      <c r="S204" s="37">
        <v>20</v>
      </c>
      <c r="T204" s="40" t="s">
        <v>595</v>
      </c>
      <c r="U204" s="40" t="s">
        <v>1024</v>
      </c>
      <c r="V204" s="37" t="s">
        <v>34</v>
      </c>
      <c r="W204" s="37" t="s">
        <v>775</v>
      </c>
      <c r="X204" s="78" t="s">
        <v>1025</v>
      </c>
      <c r="Y204" s="40" t="s">
        <v>306</v>
      </c>
      <c r="Z204" s="87"/>
    </row>
    <row r="205" spans="1:26" s="10" customFormat="1" ht="24.95" customHeight="1" x14ac:dyDescent="0.2">
      <c r="A205" s="173" t="s">
        <v>1041</v>
      </c>
      <c r="B205" s="75" t="s">
        <v>82</v>
      </c>
      <c r="C205" s="4" t="s">
        <v>133</v>
      </c>
      <c r="D205" s="37">
        <v>141</v>
      </c>
      <c r="E205" s="40" t="s">
        <v>594</v>
      </c>
      <c r="F205" s="4" t="s">
        <v>122</v>
      </c>
      <c r="G205" s="76"/>
      <c r="H205" s="76"/>
      <c r="I205" s="40"/>
      <c r="J205" s="40"/>
      <c r="K205" s="36" t="s">
        <v>489</v>
      </c>
      <c r="L205" s="37" t="s">
        <v>1042</v>
      </c>
      <c r="M205" s="37" t="s">
        <v>1043</v>
      </c>
      <c r="N205" s="37" t="s">
        <v>351</v>
      </c>
      <c r="O205" s="77" t="s">
        <v>1044</v>
      </c>
      <c r="P205" s="37" t="s">
        <v>38</v>
      </c>
      <c r="Q205" s="40" t="s">
        <v>39</v>
      </c>
      <c r="R205" s="40" t="s">
        <v>151</v>
      </c>
      <c r="S205" s="37">
        <v>20</v>
      </c>
      <c r="T205" s="40" t="s">
        <v>595</v>
      </c>
      <c r="U205" s="40" t="s">
        <v>1024</v>
      </c>
      <c r="V205" s="37" t="s">
        <v>34</v>
      </c>
      <c r="W205" s="37" t="s">
        <v>775</v>
      </c>
      <c r="X205" s="78" t="s">
        <v>1045</v>
      </c>
      <c r="Y205" s="40" t="s">
        <v>306</v>
      </c>
      <c r="Z205" s="87"/>
    </row>
    <row r="206" spans="1:26" s="10" customFormat="1" ht="24.95" customHeight="1" x14ac:dyDescent="0.2">
      <c r="A206" s="172" t="s">
        <v>1046</v>
      </c>
      <c r="B206" s="75" t="s">
        <v>82</v>
      </c>
      <c r="C206" s="4" t="s">
        <v>133</v>
      </c>
      <c r="D206" s="37">
        <v>135</v>
      </c>
      <c r="E206" s="40" t="s">
        <v>1047</v>
      </c>
      <c r="F206" s="40" t="s">
        <v>164</v>
      </c>
      <c r="G206" s="76"/>
      <c r="H206" s="76"/>
      <c r="I206" s="40"/>
      <c r="J206" s="40"/>
      <c r="K206" s="36" t="s">
        <v>489</v>
      </c>
      <c r="L206" s="37" t="s">
        <v>1048</v>
      </c>
      <c r="M206" s="37" t="s">
        <v>1049</v>
      </c>
      <c r="N206" s="37" t="s">
        <v>1029</v>
      </c>
      <c r="O206" s="4" t="s">
        <v>30</v>
      </c>
      <c r="P206" s="37" t="s">
        <v>38</v>
      </c>
      <c r="Q206" s="40" t="s">
        <v>39</v>
      </c>
      <c r="R206" s="40" t="s">
        <v>151</v>
      </c>
      <c r="S206" s="37">
        <v>180</v>
      </c>
      <c r="T206" s="4" t="s">
        <v>451</v>
      </c>
      <c r="U206" s="40" t="s">
        <v>1017</v>
      </c>
      <c r="V206" s="37" t="s">
        <v>63</v>
      </c>
      <c r="W206" s="37" t="s">
        <v>775</v>
      </c>
      <c r="X206" s="78" t="s">
        <v>1045</v>
      </c>
      <c r="Y206" s="40" t="s">
        <v>306</v>
      </c>
      <c r="Z206" s="87">
        <v>1114768</v>
      </c>
    </row>
    <row r="207" spans="1:26" s="10" customFormat="1" ht="24.95" customHeight="1" x14ac:dyDescent="0.2">
      <c r="A207" s="172" t="s">
        <v>1050</v>
      </c>
      <c r="B207" s="75" t="s">
        <v>82</v>
      </c>
      <c r="C207" s="4" t="s">
        <v>133</v>
      </c>
      <c r="D207" s="37" t="s">
        <v>1051</v>
      </c>
      <c r="E207" s="40" t="s">
        <v>1052</v>
      </c>
      <c r="F207" s="40" t="s">
        <v>339</v>
      </c>
      <c r="G207" s="76"/>
      <c r="H207" s="76"/>
      <c r="I207" s="40"/>
      <c r="J207" s="40"/>
      <c r="K207" s="36" t="s">
        <v>489</v>
      </c>
      <c r="L207" s="37" t="s">
        <v>1053</v>
      </c>
      <c r="M207" s="37" t="s">
        <v>1054</v>
      </c>
      <c r="N207" s="37" t="s">
        <v>49</v>
      </c>
      <c r="O207" s="77" t="s">
        <v>1055</v>
      </c>
      <c r="P207" s="37" t="s">
        <v>38</v>
      </c>
      <c r="Q207" s="40" t="s">
        <v>39</v>
      </c>
      <c r="R207" s="40" t="s">
        <v>151</v>
      </c>
      <c r="S207" s="37">
        <v>180</v>
      </c>
      <c r="T207" s="40" t="s">
        <v>664</v>
      </c>
      <c r="U207" s="40" t="s">
        <v>1056</v>
      </c>
      <c r="V207" s="37" t="s">
        <v>1057</v>
      </c>
      <c r="W207" s="37" t="s">
        <v>775</v>
      </c>
      <c r="X207" s="78" t="s">
        <v>1045</v>
      </c>
      <c r="Y207" s="40" t="s">
        <v>306</v>
      </c>
      <c r="Z207" s="87"/>
    </row>
    <row r="208" spans="1:26" s="10" customFormat="1" ht="48.75" customHeight="1" x14ac:dyDescent="0.2">
      <c r="A208" s="164" t="s">
        <v>1058</v>
      </c>
      <c r="B208" s="75" t="s">
        <v>82</v>
      </c>
      <c r="C208" s="4" t="s">
        <v>1059</v>
      </c>
      <c r="D208" s="8">
        <v>111</v>
      </c>
      <c r="E208" s="40" t="s">
        <v>1060</v>
      </c>
      <c r="F208" s="40" t="s">
        <v>1061</v>
      </c>
      <c r="G208" s="5"/>
      <c r="H208" s="5"/>
      <c r="I208" s="4"/>
      <c r="J208" s="4"/>
      <c r="K208" s="6" t="s">
        <v>135</v>
      </c>
      <c r="L208" s="4" t="s">
        <v>1062</v>
      </c>
      <c r="M208" s="7" t="s">
        <v>1063</v>
      </c>
      <c r="N208" s="4" t="s">
        <v>178</v>
      </c>
      <c r="O208" s="77" t="s">
        <v>1064</v>
      </c>
      <c r="P208" s="4" t="s">
        <v>31</v>
      </c>
      <c r="Q208" s="4" t="s">
        <v>32</v>
      </c>
      <c r="R208" s="4" t="s">
        <v>1065</v>
      </c>
      <c r="S208" s="4" t="s">
        <v>1066</v>
      </c>
      <c r="T208" s="4" t="s">
        <v>1067</v>
      </c>
      <c r="U208" s="4">
        <v>2.5</v>
      </c>
      <c r="V208" s="4" t="s">
        <v>775</v>
      </c>
      <c r="W208" s="4" t="s">
        <v>775</v>
      </c>
      <c r="X208" s="9">
        <v>44253</v>
      </c>
      <c r="Y208" s="40" t="s">
        <v>306</v>
      </c>
      <c r="Z208" s="4" t="s">
        <v>1068</v>
      </c>
    </row>
    <row r="209" spans="1:26" s="10" customFormat="1" ht="61.5" customHeight="1" x14ac:dyDescent="0.2">
      <c r="A209" s="164" t="s">
        <v>1069</v>
      </c>
      <c r="B209" s="75" t="s">
        <v>82</v>
      </c>
      <c r="C209" s="4" t="s">
        <v>1059</v>
      </c>
      <c r="D209" s="8">
        <v>111</v>
      </c>
      <c r="E209" s="40" t="s">
        <v>1060</v>
      </c>
      <c r="F209" s="40" t="s">
        <v>1061</v>
      </c>
      <c r="G209" s="5"/>
      <c r="H209" s="5"/>
      <c r="I209" s="4"/>
      <c r="J209" s="4"/>
      <c r="K209" s="6" t="s">
        <v>28</v>
      </c>
      <c r="L209" s="4" t="s">
        <v>1070</v>
      </c>
      <c r="M209" s="7" t="s">
        <v>1063</v>
      </c>
      <c r="N209" s="4" t="s">
        <v>1029</v>
      </c>
      <c r="O209" s="77"/>
      <c r="P209" s="4" t="s">
        <v>31</v>
      </c>
      <c r="Q209" s="4" t="s">
        <v>32</v>
      </c>
      <c r="R209" s="4" t="s">
        <v>1071</v>
      </c>
      <c r="S209" s="4" t="s">
        <v>1066</v>
      </c>
      <c r="T209" s="4" t="s">
        <v>1067</v>
      </c>
      <c r="U209" s="4">
        <v>2.5</v>
      </c>
      <c r="V209" s="4" t="s">
        <v>775</v>
      </c>
      <c r="W209" s="4" t="s">
        <v>775</v>
      </c>
      <c r="X209" s="9">
        <v>44253</v>
      </c>
      <c r="Y209" s="40" t="s">
        <v>306</v>
      </c>
      <c r="Z209" s="4" t="s">
        <v>1068</v>
      </c>
    </row>
    <row r="210" spans="1:26" s="10" customFormat="1" ht="48.75" customHeight="1" x14ac:dyDescent="0.2">
      <c r="A210" s="164" t="s">
        <v>1072</v>
      </c>
      <c r="B210" s="75" t="s">
        <v>82</v>
      </c>
      <c r="C210" s="4" t="s">
        <v>1073</v>
      </c>
      <c r="D210" s="8" t="s">
        <v>1051</v>
      </c>
      <c r="E210" s="40" t="s">
        <v>1074</v>
      </c>
      <c r="F210" s="40" t="s">
        <v>1075</v>
      </c>
      <c r="G210" s="5"/>
      <c r="H210" s="5"/>
      <c r="I210" s="4"/>
      <c r="J210" s="4"/>
      <c r="K210" s="6" t="s">
        <v>28</v>
      </c>
      <c r="L210" s="4" t="s">
        <v>1076</v>
      </c>
      <c r="M210" s="7" t="s">
        <v>1077</v>
      </c>
      <c r="N210" s="4" t="s">
        <v>1029</v>
      </c>
      <c r="O210" s="6"/>
      <c r="P210" s="4" t="s">
        <v>897</v>
      </c>
      <c r="Q210" s="4" t="s">
        <v>898</v>
      </c>
      <c r="R210" s="4" t="s">
        <v>1078</v>
      </c>
      <c r="S210" s="4" t="s">
        <v>1066</v>
      </c>
      <c r="T210" s="4" t="s">
        <v>1067</v>
      </c>
      <c r="U210" s="4">
        <v>2.5</v>
      </c>
      <c r="V210" s="4" t="s">
        <v>775</v>
      </c>
      <c r="W210" s="4" t="s">
        <v>775</v>
      </c>
      <c r="X210" s="9">
        <v>44253</v>
      </c>
      <c r="Y210" s="40" t="s">
        <v>306</v>
      </c>
      <c r="Z210" s="4">
        <v>1143728</v>
      </c>
    </row>
    <row r="211" spans="1:26" s="10" customFormat="1" ht="61.5" customHeight="1" x14ac:dyDescent="0.2">
      <c r="A211" s="164" t="s">
        <v>1079</v>
      </c>
      <c r="B211" s="75" t="s">
        <v>82</v>
      </c>
      <c r="C211" s="4" t="s">
        <v>1080</v>
      </c>
      <c r="D211" s="8">
        <v>135</v>
      </c>
      <c r="E211" s="40" t="s">
        <v>690</v>
      </c>
      <c r="F211" s="40" t="s">
        <v>169</v>
      </c>
      <c r="G211" s="5"/>
      <c r="H211" s="5"/>
      <c r="I211" s="4"/>
      <c r="J211" s="4"/>
      <c r="K211" s="6" t="s">
        <v>489</v>
      </c>
      <c r="L211" s="4" t="s">
        <v>1081</v>
      </c>
      <c r="M211" s="7" t="s">
        <v>1082</v>
      </c>
      <c r="N211" s="4" t="s">
        <v>500</v>
      </c>
      <c r="O211" s="77"/>
      <c r="P211" s="4" t="s">
        <v>31</v>
      </c>
      <c r="Q211" s="4" t="s">
        <v>32</v>
      </c>
      <c r="R211" s="4" t="s">
        <v>1081</v>
      </c>
      <c r="S211" s="4">
        <v>20</v>
      </c>
      <c r="T211" s="4" t="s">
        <v>451</v>
      </c>
      <c r="U211" s="4" t="s">
        <v>1017</v>
      </c>
      <c r="V211" s="4" t="s">
        <v>63</v>
      </c>
      <c r="W211" s="4" t="s">
        <v>775</v>
      </c>
      <c r="X211" s="9" t="s">
        <v>1083</v>
      </c>
      <c r="Y211" s="40" t="s">
        <v>306</v>
      </c>
      <c r="Z211" s="4">
        <v>1114731</v>
      </c>
    </row>
    <row r="212" spans="1:26" s="10" customFormat="1" ht="61.5" customHeight="1" x14ac:dyDescent="0.2">
      <c r="A212" s="164" t="s">
        <v>1084</v>
      </c>
      <c r="B212" s="75" t="s">
        <v>82</v>
      </c>
      <c r="C212" s="4" t="s">
        <v>1080</v>
      </c>
      <c r="D212" s="8">
        <v>135</v>
      </c>
      <c r="E212" s="40" t="s">
        <v>1085</v>
      </c>
      <c r="F212" s="40" t="s">
        <v>157</v>
      </c>
      <c r="G212" s="5"/>
      <c r="H212" s="5"/>
      <c r="I212" s="4"/>
      <c r="J212" s="4"/>
      <c r="K212" s="6" t="s">
        <v>489</v>
      </c>
      <c r="L212" s="4" t="s">
        <v>1086</v>
      </c>
      <c r="M212" s="7" t="s">
        <v>1087</v>
      </c>
      <c r="N212" s="4" t="s">
        <v>112</v>
      </c>
      <c r="O212" s="77"/>
      <c r="P212" s="4" t="s">
        <v>38</v>
      </c>
      <c r="Q212" s="4" t="s">
        <v>39</v>
      </c>
      <c r="R212" s="4" t="s">
        <v>1086</v>
      </c>
      <c r="S212" s="4">
        <v>50</v>
      </c>
      <c r="T212" s="4" t="s">
        <v>451</v>
      </c>
      <c r="U212" s="4" t="s">
        <v>1017</v>
      </c>
      <c r="V212" s="4" t="s">
        <v>63</v>
      </c>
      <c r="W212" s="4" t="s">
        <v>775</v>
      </c>
      <c r="X212" s="9" t="s">
        <v>1083</v>
      </c>
      <c r="Y212" s="40" t="s">
        <v>306</v>
      </c>
      <c r="Z212" s="4">
        <v>1114731</v>
      </c>
    </row>
    <row r="213" spans="1:26" s="10" customFormat="1" ht="25.5" x14ac:dyDescent="0.2">
      <c r="A213" s="165" t="s">
        <v>1088</v>
      </c>
      <c r="B213" s="75" t="s">
        <v>82</v>
      </c>
      <c r="C213" s="4" t="s">
        <v>1080</v>
      </c>
      <c r="D213" s="8">
        <v>135</v>
      </c>
      <c r="E213" s="40" t="s">
        <v>609</v>
      </c>
      <c r="F213" s="40" t="s">
        <v>318</v>
      </c>
      <c r="G213" s="5"/>
      <c r="H213" s="5"/>
      <c r="I213" s="4"/>
      <c r="J213" s="4"/>
      <c r="K213" s="6" t="s">
        <v>489</v>
      </c>
      <c r="L213" s="4" t="s">
        <v>151</v>
      </c>
      <c r="M213" s="7" t="s">
        <v>1089</v>
      </c>
      <c r="N213" s="4" t="s">
        <v>1090</v>
      </c>
      <c r="O213" s="77" t="s">
        <v>1091</v>
      </c>
      <c r="P213" s="4" t="s">
        <v>38</v>
      </c>
      <c r="Q213" s="4" t="s">
        <v>39</v>
      </c>
      <c r="R213" s="4" t="s">
        <v>151</v>
      </c>
      <c r="S213" s="4">
        <v>50</v>
      </c>
      <c r="T213" s="4" t="s">
        <v>166</v>
      </c>
      <c r="U213" s="4" t="s">
        <v>1017</v>
      </c>
      <c r="V213" s="4" t="s">
        <v>63</v>
      </c>
      <c r="W213" s="4" t="s">
        <v>775</v>
      </c>
      <c r="X213" s="9" t="s">
        <v>1092</v>
      </c>
      <c r="Y213" s="40" t="s">
        <v>306</v>
      </c>
      <c r="Z213" s="4">
        <v>1114712</v>
      </c>
    </row>
    <row r="214" spans="1:26" s="10" customFormat="1" ht="48.75" customHeight="1" x14ac:dyDescent="0.2">
      <c r="A214" s="164" t="s">
        <v>1093</v>
      </c>
      <c r="B214" s="75" t="s">
        <v>82</v>
      </c>
      <c r="C214" s="4" t="s">
        <v>1073</v>
      </c>
      <c r="D214" s="8" t="s">
        <v>1051</v>
      </c>
      <c r="E214" s="40" t="s">
        <v>1074</v>
      </c>
      <c r="F214" s="40" t="s">
        <v>1075</v>
      </c>
      <c r="G214" s="5"/>
      <c r="H214" s="5"/>
      <c r="I214" s="4"/>
      <c r="J214" s="4"/>
      <c r="K214" s="6" t="s">
        <v>28</v>
      </c>
      <c r="L214" s="4" t="s">
        <v>1094</v>
      </c>
      <c r="M214" s="7" t="s">
        <v>1095</v>
      </c>
      <c r="N214" s="4" t="s">
        <v>1029</v>
      </c>
      <c r="O214" s="6"/>
      <c r="P214" s="4" t="s">
        <v>38</v>
      </c>
      <c r="Q214" s="4" t="s">
        <v>39</v>
      </c>
      <c r="R214" s="4" t="s">
        <v>151</v>
      </c>
      <c r="S214" s="4" t="s">
        <v>1066</v>
      </c>
      <c r="T214" s="4" t="s">
        <v>1067</v>
      </c>
      <c r="U214" s="4">
        <v>2.5</v>
      </c>
      <c r="V214" s="4" t="s">
        <v>775</v>
      </c>
      <c r="W214" s="4" t="s">
        <v>775</v>
      </c>
      <c r="X214" s="9" t="s">
        <v>1096</v>
      </c>
      <c r="Y214" s="40" t="s">
        <v>306</v>
      </c>
      <c r="Z214" s="4">
        <v>161002</v>
      </c>
    </row>
    <row r="215" spans="1:26" s="10" customFormat="1" ht="38.25" x14ac:dyDescent="0.2">
      <c r="A215" s="165" t="s">
        <v>1097</v>
      </c>
      <c r="B215" s="75" t="s">
        <v>82</v>
      </c>
      <c r="C215" s="4" t="s">
        <v>1073</v>
      </c>
      <c r="D215" s="11">
        <v>141</v>
      </c>
      <c r="E215" s="4" t="s">
        <v>849</v>
      </c>
      <c r="F215" s="4" t="s">
        <v>850</v>
      </c>
      <c r="G215" s="14"/>
      <c r="H215" s="14"/>
      <c r="I215" s="8"/>
      <c r="J215" s="8"/>
      <c r="K215" s="6" t="s">
        <v>28</v>
      </c>
      <c r="L215" s="4" t="s">
        <v>1098</v>
      </c>
      <c r="M215" s="7" t="s">
        <v>1099</v>
      </c>
      <c r="N215" s="4" t="s">
        <v>1029</v>
      </c>
      <c r="O215" s="6"/>
      <c r="P215" s="4" t="s">
        <v>31</v>
      </c>
      <c r="Q215" s="4" t="s">
        <v>32</v>
      </c>
      <c r="R215" s="4" t="s">
        <v>1100</v>
      </c>
      <c r="S215" s="4" t="s">
        <v>1066</v>
      </c>
      <c r="T215" s="4" t="s">
        <v>113</v>
      </c>
      <c r="U215" s="4">
        <v>2</v>
      </c>
      <c r="V215" s="4" t="s">
        <v>34</v>
      </c>
      <c r="W215" s="8" t="s">
        <v>775</v>
      </c>
      <c r="X215" s="9">
        <v>44278</v>
      </c>
      <c r="Y215" s="40" t="s">
        <v>306</v>
      </c>
      <c r="Z215" s="4" t="s">
        <v>1101</v>
      </c>
    </row>
    <row r="216" spans="1:26" s="10" customFormat="1" ht="24.95" customHeight="1" x14ac:dyDescent="0.2">
      <c r="A216" s="164" t="s">
        <v>1102</v>
      </c>
      <c r="B216" s="75" t="s">
        <v>82</v>
      </c>
      <c r="C216" s="4" t="s">
        <v>1073</v>
      </c>
      <c r="D216" s="11">
        <v>135</v>
      </c>
      <c r="E216" s="40" t="s">
        <v>1103</v>
      </c>
      <c r="F216" s="40" t="s">
        <v>169</v>
      </c>
      <c r="G216" s="14"/>
      <c r="H216" s="14"/>
      <c r="I216" s="8"/>
      <c r="J216" s="8"/>
      <c r="K216" s="6" t="s">
        <v>28</v>
      </c>
      <c r="L216" s="4" t="s">
        <v>1104</v>
      </c>
      <c r="M216" s="7" t="s">
        <v>1105</v>
      </c>
      <c r="N216" s="4" t="s">
        <v>254</v>
      </c>
      <c r="O216" s="6"/>
      <c r="P216" s="4" t="s">
        <v>31</v>
      </c>
      <c r="Q216" s="4" t="s">
        <v>32</v>
      </c>
      <c r="R216" s="4"/>
      <c r="S216" s="4" t="s">
        <v>26</v>
      </c>
      <c r="T216" s="4" t="s">
        <v>166</v>
      </c>
      <c r="U216" s="4">
        <v>1</v>
      </c>
      <c r="V216" s="4" t="s">
        <v>63</v>
      </c>
      <c r="W216" s="8" t="s">
        <v>775</v>
      </c>
      <c r="X216" s="9">
        <v>44279</v>
      </c>
      <c r="Y216" s="40" t="s">
        <v>306</v>
      </c>
      <c r="Z216" s="4">
        <v>1143351</v>
      </c>
    </row>
    <row r="217" spans="1:26" s="10" customFormat="1" ht="24.95" customHeight="1" x14ac:dyDescent="0.2">
      <c r="A217" s="174" t="s">
        <v>1106</v>
      </c>
      <c r="B217" s="8" t="s">
        <v>82</v>
      </c>
      <c r="C217" s="4" t="s">
        <v>1073</v>
      </c>
      <c r="D217" s="11">
        <v>135</v>
      </c>
      <c r="E217" s="40" t="s">
        <v>398</v>
      </c>
      <c r="F217" s="40" t="s">
        <v>287</v>
      </c>
      <c r="G217" s="14"/>
      <c r="H217" s="14"/>
      <c r="I217" s="8"/>
      <c r="J217" s="8"/>
      <c r="K217" s="6" t="s">
        <v>28</v>
      </c>
      <c r="L217" s="8" t="s">
        <v>806</v>
      </c>
      <c r="M217" s="7" t="s">
        <v>1107</v>
      </c>
      <c r="N217" s="4" t="s">
        <v>1029</v>
      </c>
      <c r="O217" s="6"/>
      <c r="P217" s="8" t="s">
        <v>38</v>
      </c>
      <c r="Q217" s="8" t="s">
        <v>703</v>
      </c>
      <c r="R217" s="8"/>
      <c r="S217" s="8"/>
      <c r="T217" s="4" t="s">
        <v>451</v>
      </c>
      <c r="U217" s="4">
        <v>1</v>
      </c>
      <c r="V217" s="8" t="s">
        <v>63</v>
      </c>
      <c r="W217" s="8">
        <v>250</v>
      </c>
      <c r="X217" s="13">
        <v>44285</v>
      </c>
      <c r="Y217" s="40" t="s">
        <v>306</v>
      </c>
      <c r="Z217" s="4">
        <v>1142871</v>
      </c>
    </row>
    <row r="218" spans="1:26" s="10" customFormat="1" ht="24.95" customHeight="1" x14ac:dyDescent="0.2">
      <c r="A218" s="170" t="s">
        <v>1108</v>
      </c>
      <c r="B218" s="8" t="s">
        <v>82</v>
      </c>
      <c r="C218" s="4" t="s">
        <v>1073</v>
      </c>
      <c r="D218" s="8" t="s">
        <v>428</v>
      </c>
      <c r="E218" s="40" t="s">
        <v>1109</v>
      </c>
      <c r="F218" s="40" t="s">
        <v>937</v>
      </c>
      <c r="G218" s="14"/>
      <c r="H218" s="14"/>
      <c r="I218" s="8"/>
      <c r="J218" s="8"/>
      <c r="K218" s="6" t="s">
        <v>135</v>
      </c>
      <c r="L218" s="8" t="s">
        <v>1110</v>
      </c>
      <c r="M218" s="7" t="s">
        <v>1111</v>
      </c>
      <c r="N218" s="8" t="s">
        <v>886</v>
      </c>
      <c r="O218" s="77" t="s">
        <v>887</v>
      </c>
      <c r="P218" s="8" t="s">
        <v>38</v>
      </c>
      <c r="Q218" s="8" t="s">
        <v>39</v>
      </c>
      <c r="R218" s="8" t="s">
        <v>147</v>
      </c>
      <c r="S218" s="8">
        <v>180</v>
      </c>
      <c r="T218" s="8" t="s">
        <v>1112</v>
      </c>
      <c r="U218" s="8">
        <v>1.2</v>
      </c>
      <c r="V218" s="8" t="s">
        <v>63</v>
      </c>
      <c r="W218" s="8" t="s">
        <v>775</v>
      </c>
      <c r="X218" s="13">
        <v>44286</v>
      </c>
      <c r="Y218" s="40" t="s">
        <v>306</v>
      </c>
      <c r="Z218" s="4">
        <v>1044944</v>
      </c>
    </row>
    <row r="219" spans="1:26" s="10" customFormat="1" ht="24.95" customHeight="1" x14ac:dyDescent="0.2">
      <c r="A219" s="169" t="s">
        <v>1113</v>
      </c>
      <c r="B219" s="8" t="s">
        <v>82</v>
      </c>
      <c r="C219" s="4" t="s">
        <v>1073</v>
      </c>
      <c r="D219" s="8" t="s">
        <v>428</v>
      </c>
      <c r="E219" s="40" t="s">
        <v>1109</v>
      </c>
      <c r="F219" s="40" t="s">
        <v>937</v>
      </c>
      <c r="G219" s="14"/>
      <c r="H219" s="14"/>
      <c r="I219" s="8"/>
      <c r="J219" s="8"/>
      <c r="K219" s="6" t="s">
        <v>135</v>
      </c>
      <c r="L219" s="8" t="s">
        <v>1114</v>
      </c>
      <c r="M219" s="7" t="s">
        <v>1115</v>
      </c>
      <c r="N219" s="8" t="s">
        <v>886</v>
      </c>
      <c r="O219" s="77" t="s">
        <v>887</v>
      </c>
      <c r="P219" s="8" t="s">
        <v>38</v>
      </c>
      <c r="Q219" s="8" t="s">
        <v>39</v>
      </c>
      <c r="R219" s="8" t="s">
        <v>151</v>
      </c>
      <c r="S219" s="8">
        <v>180</v>
      </c>
      <c r="T219" s="8" t="s">
        <v>1112</v>
      </c>
      <c r="U219" s="8">
        <v>1.2</v>
      </c>
      <c r="V219" s="8" t="s">
        <v>63</v>
      </c>
      <c r="W219" s="8" t="s">
        <v>775</v>
      </c>
      <c r="X219" s="13">
        <v>44286</v>
      </c>
      <c r="Y219" s="40" t="s">
        <v>306</v>
      </c>
      <c r="Z219" s="4">
        <v>1044944</v>
      </c>
    </row>
    <row r="220" spans="1:26" s="10" customFormat="1" ht="24.95" customHeight="1" x14ac:dyDescent="0.2">
      <c r="A220" s="169" t="s">
        <v>1116</v>
      </c>
      <c r="B220" s="8" t="s">
        <v>82</v>
      </c>
      <c r="C220" s="4" t="s">
        <v>1073</v>
      </c>
      <c r="D220" s="8" t="s">
        <v>428</v>
      </c>
      <c r="E220" s="40" t="s">
        <v>1109</v>
      </c>
      <c r="F220" s="40" t="s">
        <v>937</v>
      </c>
      <c r="G220" s="14"/>
      <c r="H220" s="14"/>
      <c r="I220" s="8"/>
      <c r="J220" s="8"/>
      <c r="K220" s="6" t="s">
        <v>135</v>
      </c>
      <c r="L220" s="8" t="s">
        <v>1117</v>
      </c>
      <c r="M220" s="7" t="s">
        <v>1118</v>
      </c>
      <c r="N220" s="8" t="s">
        <v>886</v>
      </c>
      <c r="O220" s="77" t="s">
        <v>887</v>
      </c>
      <c r="P220" s="8" t="s">
        <v>31</v>
      </c>
      <c r="Q220" s="8" t="s">
        <v>32</v>
      </c>
      <c r="R220" s="8" t="s">
        <v>319</v>
      </c>
      <c r="S220" s="8">
        <v>180</v>
      </c>
      <c r="T220" s="8" t="s">
        <v>1112</v>
      </c>
      <c r="U220" s="8">
        <v>1.2</v>
      </c>
      <c r="V220" s="8" t="s">
        <v>63</v>
      </c>
      <c r="W220" s="8" t="s">
        <v>775</v>
      </c>
      <c r="X220" s="13">
        <v>44286</v>
      </c>
      <c r="Y220" s="40" t="s">
        <v>306</v>
      </c>
      <c r="Z220" s="4">
        <v>1044944</v>
      </c>
    </row>
    <row r="221" spans="1:26" s="10" customFormat="1" ht="24.95" customHeight="1" x14ac:dyDescent="0.2">
      <c r="A221" s="170" t="s">
        <v>1119</v>
      </c>
      <c r="B221" s="8" t="s">
        <v>82</v>
      </c>
      <c r="C221" s="4" t="s">
        <v>1073</v>
      </c>
      <c r="D221" s="8" t="s">
        <v>428</v>
      </c>
      <c r="E221" s="40" t="s">
        <v>1120</v>
      </c>
      <c r="F221" s="40" t="s">
        <v>969</v>
      </c>
      <c r="G221" s="14"/>
      <c r="H221" s="14"/>
      <c r="I221" s="8"/>
      <c r="J221" s="8"/>
      <c r="K221" s="6" t="s">
        <v>28</v>
      </c>
      <c r="L221" s="8" t="s">
        <v>1121</v>
      </c>
      <c r="M221" s="7" t="s">
        <v>1122</v>
      </c>
      <c r="N221" s="4" t="s">
        <v>992</v>
      </c>
      <c r="O221" s="77" t="s">
        <v>993</v>
      </c>
      <c r="P221" s="8" t="s">
        <v>31</v>
      </c>
      <c r="Q221" s="8" t="s">
        <v>32</v>
      </c>
      <c r="R221" s="8" t="s">
        <v>26</v>
      </c>
      <c r="S221" s="8" t="s">
        <v>26</v>
      </c>
      <c r="T221" s="8" t="s">
        <v>1112</v>
      </c>
      <c r="U221" s="8">
        <v>1.2</v>
      </c>
      <c r="V221" s="8" t="s">
        <v>63</v>
      </c>
      <c r="W221" s="8" t="s">
        <v>775</v>
      </c>
      <c r="X221" s="13">
        <v>44286</v>
      </c>
      <c r="Y221" s="40" t="s">
        <v>306</v>
      </c>
      <c r="Z221" s="4">
        <v>1142871</v>
      </c>
    </row>
    <row r="222" spans="1:26" s="10" customFormat="1" ht="24.95" customHeight="1" x14ac:dyDescent="0.2">
      <c r="A222" s="170" t="s">
        <v>1123</v>
      </c>
      <c r="B222" s="8" t="s">
        <v>82</v>
      </c>
      <c r="C222" s="4" t="s">
        <v>1073</v>
      </c>
      <c r="D222" s="8">
        <v>135</v>
      </c>
      <c r="E222" s="40" t="s">
        <v>603</v>
      </c>
      <c r="F222" s="40" t="s">
        <v>272</v>
      </c>
      <c r="G222" s="14"/>
      <c r="H222" s="14"/>
      <c r="I222" s="8"/>
      <c r="J222" s="8"/>
      <c r="K222" s="6" t="s">
        <v>135</v>
      </c>
      <c r="L222" s="8" t="s">
        <v>1124</v>
      </c>
      <c r="M222" s="7" t="s">
        <v>1125</v>
      </c>
      <c r="N222" s="4" t="s">
        <v>1126</v>
      </c>
      <c r="O222" s="77" t="s">
        <v>1127</v>
      </c>
      <c r="P222" s="8" t="s">
        <v>31</v>
      </c>
      <c r="Q222" s="8" t="s">
        <v>32</v>
      </c>
      <c r="R222" s="8" t="s">
        <v>1128</v>
      </c>
      <c r="S222" s="8">
        <v>50</v>
      </c>
      <c r="T222" s="4" t="s">
        <v>88</v>
      </c>
      <c r="U222" s="8">
        <v>1</v>
      </c>
      <c r="V222" s="8" t="s">
        <v>63</v>
      </c>
      <c r="W222" s="8" t="s">
        <v>775</v>
      </c>
      <c r="X222" s="13">
        <v>44397</v>
      </c>
      <c r="Y222" s="40" t="s">
        <v>306</v>
      </c>
      <c r="Z222" s="4">
        <v>155839</v>
      </c>
    </row>
    <row r="223" spans="1:26" s="10" customFormat="1" ht="24.95" customHeight="1" x14ac:dyDescent="0.2">
      <c r="A223" s="170" t="s">
        <v>1129</v>
      </c>
      <c r="B223" s="8" t="s">
        <v>82</v>
      </c>
      <c r="C223" s="4" t="s">
        <v>1073</v>
      </c>
      <c r="D223" s="8">
        <v>111</v>
      </c>
      <c r="E223" s="40" t="s">
        <v>1130</v>
      </c>
      <c r="F223" s="40" t="s">
        <v>498</v>
      </c>
      <c r="G223" s="14"/>
      <c r="H223" s="14"/>
      <c r="I223" s="8"/>
      <c r="J223" s="8"/>
      <c r="K223" s="6" t="s">
        <v>135</v>
      </c>
      <c r="L223" s="8" t="s">
        <v>1131</v>
      </c>
      <c r="M223" s="7" t="s">
        <v>1132</v>
      </c>
      <c r="N223" s="4" t="s">
        <v>49</v>
      </c>
      <c r="O223" s="77" t="s">
        <v>702</v>
      </c>
      <c r="P223" s="8" t="s">
        <v>38</v>
      </c>
      <c r="Q223" s="8" t="s">
        <v>39</v>
      </c>
      <c r="R223" s="8" t="s">
        <v>1133</v>
      </c>
      <c r="S223" s="8">
        <v>180</v>
      </c>
      <c r="T223" s="4" t="s">
        <v>190</v>
      </c>
      <c r="U223" s="8" t="s">
        <v>219</v>
      </c>
      <c r="V223" s="8" t="s">
        <v>26</v>
      </c>
      <c r="W223" s="8" t="s">
        <v>775</v>
      </c>
      <c r="X223" s="13">
        <v>44397</v>
      </c>
      <c r="Y223" s="40" t="s">
        <v>306</v>
      </c>
      <c r="Z223" s="4">
        <v>159874</v>
      </c>
    </row>
    <row r="224" spans="1:26" s="10" customFormat="1" ht="24.95" customHeight="1" x14ac:dyDescent="0.2">
      <c r="A224" s="169" t="s">
        <v>1134</v>
      </c>
      <c r="B224" s="8" t="s">
        <v>82</v>
      </c>
      <c r="C224" s="4" t="s">
        <v>1073</v>
      </c>
      <c r="D224" s="8">
        <v>135</v>
      </c>
      <c r="E224" s="40" t="s">
        <v>1135</v>
      </c>
      <c r="F224" s="40" t="s">
        <v>210</v>
      </c>
      <c r="G224" s="14"/>
      <c r="H224" s="14"/>
      <c r="I224" s="8"/>
      <c r="J224" s="8"/>
      <c r="K224" s="6" t="s">
        <v>135</v>
      </c>
      <c r="L224" s="8" t="s">
        <v>390</v>
      </c>
      <c r="M224" s="7" t="s">
        <v>1136</v>
      </c>
      <c r="N224" s="4" t="s">
        <v>254</v>
      </c>
      <c r="O224" s="77" t="s">
        <v>676</v>
      </c>
      <c r="P224" s="8" t="s">
        <v>31</v>
      </c>
      <c r="Q224" s="8" t="s">
        <v>32</v>
      </c>
      <c r="R224" s="8" t="s">
        <v>390</v>
      </c>
      <c r="S224" s="8">
        <v>180</v>
      </c>
      <c r="T224" s="4" t="s">
        <v>166</v>
      </c>
      <c r="U224" s="8">
        <v>1</v>
      </c>
      <c r="V224" s="8" t="s">
        <v>63</v>
      </c>
      <c r="W224" s="8" t="s">
        <v>775</v>
      </c>
      <c r="X224" s="13">
        <v>44489</v>
      </c>
      <c r="Y224" s="40" t="s">
        <v>306</v>
      </c>
      <c r="Z224" s="4">
        <v>155839</v>
      </c>
    </row>
    <row r="225" spans="1:26" s="10" customFormat="1" ht="24.95" customHeight="1" x14ac:dyDescent="0.2">
      <c r="A225" s="169" t="s">
        <v>1137</v>
      </c>
      <c r="B225" s="8" t="s">
        <v>1138</v>
      </c>
      <c r="C225" s="8" t="s">
        <v>1073</v>
      </c>
      <c r="D225" s="8">
        <v>141</v>
      </c>
      <c r="E225" s="40" t="s">
        <v>1139</v>
      </c>
      <c r="F225" s="40" t="s">
        <v>1140</v>
      </c>
      <c r="G225" s="14"/>
      <c r="H225" s="14"/>
      <c r="I225" s="8"/>
      <c r="J225" s="8"/>
      <c r="K225" s="6" t="s">
        <v>135</v>
      </c>
      <c r="L225" s="8" t="s">
        <v>1141</v>
      </c>
      <c r="M225" s="7" t="s">
        <v>184</v>
      </c>
      <c r="N225" s="4" t="s">
        <v>213</v>
      </c>
      <c r="O225" s="77" t="s">
        <v>1142</v>
      </c>
      <c r="P225" s="8" t="s">
        <v>31</v>
      </c>
      <c r="Q225" s="8" t="s">
        <v>1143</v>
      </c>
      <c r="R225" s="8" t="s">
        <v>1141</v>
      </c>
      <c r="S225" s="8">
        <v>100</v>
      </c>
      <c r="T225" s="8" t="s">
        <v>124</v>
      </c>
      <c r="U225" s="8">
        <v>2</v>
      </c>
      <c r="V225" s="8" t="s">
        <v>34</v>
      </c>
      <c r="W225" s="8" t="s">
        <v>775</v>
      </c>
      <c r="X225" s="13">
        <v>44557</v>
      </c>
      <c r="Y225" s="8" t="s">
        <v>306</v>
      </c>
      <c r="Z225" s="8">
        <v>1157672</v>
      </c>
    </row>
    <row r="226" spans="1:26" s="10" customFormat="1" ht="24.95" customHeight="1" x14ac:dyDescent="0.2">
      <c r="A226" s="169" t="s">
        <v>1144</v>
      </c>
      <c r="B226" s="8" t="s">
        <v>1138</v>
      </c>
      <c r="C226" s="8" t="s">
        <v>1073</v>
      </c>
      <c r="D226" s="8">
        <v>141</v>
      </c>
      <c r="E226" s="40" t="s">
        <v>1139</v>
      </c>
      <c r="F226" s="40" t="s">
        <v>1140</v>
      </c>
      <c r="G226" s="14"/>
      <c r="H226" s="14"/>
      <c r="I226" s="8"/>
      <c r="J226" s="8"/>
      <c r="K226" s="6" t="s">
        <v>135</v>
      </c>
      <c r="L226" s="8" t="s">
        <v>151</v>
      </c>
      <c r="M226" s="7" t="s">
        <v>1145</v>
      </c>
      <c r="N226" s="4" t="s">
        <v>49</v>
      </c>
      <c r="O226" s="77" t="s">
        <v>702</v>
      </c>
      <c r="P226" s="8" t="s">
        <v>38</v>
      </c>
      <c r="Q226" s="8" t="s">
        <v>39</v>
      </c>
      <c r="R226" s="8" t="s">
        <v>151</v>
      </c>
      <c r="S226" s="8">
        <v>75</v>
      </c>
      <c r="T226" s="8" t="s">
        <v>52</v>
      </c>
      <c r="U226" s="8">
        <v>2.5</v>
      </c>
      <c r="V226" s="8" t="s">
        <v>26</v>
      </c>
      <c r="W226" s="8" t="s">
        <v>775</v>
      </c>
      <c r="X226" s="13">
        <v>44613</v>
      </c>
      <c r="Y226" s="8" t="s">
        <v>306</v>
      </c>
      <c r="Z226" s="8">
        <v>175282</v>
      </c>
    </row>
    <row r="227" spans="1:26" s="10" customFormat="1" ht="24.95" customHeight="1" x14ac:dyDescent="0.2">
      <c r="A227" s="169" t="s">
        <v>1146</v>
      </c>
      <c r="B227" s="8" t="s">
        <v>1138</v>
      </c>
      <c r="C227" s="8" t="s">
        <v>1073</v>
      </c>
      <c r="D227" s="8">
        <v>141</v>
      </c>
      <c r="E227" s="40" t="s">
        <v>1139</v>
      </c>
      <c r="F227" s="40" t="s">
        <v>1140</v>
      </c>
      <c r="G227" s="14"/>
      <c r="H227" s="14"/>
      <c r="I227" s="8"/>
      <c r="J227" s="8"/>
      <c r="K227" s="6" t="s">
        <v>135</v>
      </c>
      <c r="L227" s="8" t="s">
        <v>151</v>
      </c>
      <c r="M227" s="7" t="s">
        <v>1147</v>
      </c>
      <c r="N227" s="4" t="s">
        <v>49</v>
      </c>
      <c r="O227" s="77" t="s">
        <v>702</v>
      </c>
      <c r="P227" s="8" t="s">
        <v>38</v>
      </c>
      <c r="Q227" s="8" t="s">
        <v>39</v>
      </c>
      <c r="R227" s="8" t="s">
        <v>151</v>
      </c>
      <c r="S227" s="8">
        <v>180</v>
      </c>
      <c r="T227" s="8" t="s">
        <v>52</v>
      </c>
      <c r="U227" s="8">
        <v>2.4</v>
      </c>
      <c r="V227" s="8" t="s">
        <v>26</v>
      </c>
      <c r="W227" s="8" t="s">
        <v>775</v>
      </c>
      <c r="X227" s="13">
        <v>44614</v>
      </c>
      <c r="Y227" s="8" t="s">
        <v>306</v>
      </c>
      <c r="Z227" s="8">
        <v>175282</v>
      </c>
    </row>
    <row r="228" spans="1:26" s="10" customFormat="1" ht="24.95" customHeight="1" x14ac:dyDescent="0.2">
      <c r="A228" s="169" t="s">
        <v>1148</v>
      </c>
      <c r="B228" s="8" t="s">
        <v>1138</v>
      </c>
      <c r="C228" s="8" t="s">
        <v>1073</v>
      </c>
      <c r="D228" s="8">
        <v>141</v>
      </c>
      <c r="E228" s="40" t="s">
        <v>1576</v>
      </c>
      <c r="F228" s="40" t="s">
        <v>325</v>
      </c>
      <c r="G228" s="14"/>
      <c r="H228" s="14"/>
      <c r="I228" s="8"/>
      <c r="J228" s="8"/>
      <c r="K228" s="6" t="s">
        <v>135</v>
      </c>
      <c r="L228" s="8" t="s">
        <v>1149</v>
      </c>
      <c r="M228" s="7" t="s">
        <v>207</v>
      </c>
      <c r="N228" s="4" t="s">
        <v>1029</v>
      </c>
      <c r="O228" s="77"/>
      <c r="P228" s="8" t="s">
        <v>31</v>
      </c>
      <c r="Q228" s="8" t="s">
        <v>32</v>
      </c>
      <c r="R228" s="8" t="s">
        <v>1149</v>
      </c>
      <c r="S228" s="8">
        <v>50</v>
      </c>
      <c r="T228" s="8" t="s">
        <v>1575</v>
      </c>
      <c r="U228" s="8">
        <v>2.4</v>
      </c>
      <c r="V228" s="8" t="s">
        <v>34</v>
      </c>
      <c r="W228" s="8" t="s">
        <v>775</v>
      </c>
      <c r="X228" s="13">
        <v>44615</v>
      </c>
      <c r="Y228" s="8" t="s">
        <v>306</v>
      </c>
      <c r="Z228" s="8"/>
    </row>
    <row r="229" spans="1:26" s="10" customFormat="1" ht="24.95" customHeight="1" x14ac:dyDescent="0.2">
      <c r="A229" s="169" t="s">
        <v>1150</v>
      </c>
      <c r="B229" s="8" t="s">
        <v>1138</v>
      </c>
      <c r="C229" s="8" t="s">
        <v>1073</v>
      </c>
      <c r="D229" s="8">
        <v>135</v>
      </c>
      <c r="E229" s="40" t="s">
        <v>1151</v>
      </c>
      <c r="F229" s="40" t="s">
        <v>1152</v>
      </c>
      <c r="G229" s="14"/>
      <c r="H229" s="14"/>
      <c r="I229" s="8"/>
      <c r="J229" s="8"/>
      <c r="K229" s="6" t="s">
        <v>135</v>
      </c>
      <c r="L229" s="8" t="s">
        <v>332</v>
      </c>
      <c r="M229" s="7" t="s">
        <v>207</v>
      </c>
      <c r="N229" s="4" t="s">
        <v>1153</v>
      </c>
      <c r="O229" s="77" t="s">
        <v>1154</v>
      </c>
      <c r="P229" s="8" t="s">
        <v>31</v>
      </c>
      <c r="Q229" s="8" t="s">
        <v>32</v>
      </c>
      <c r="R229" s="4" t="s">
        <v>332</v>
      </c>
      <c r="S229" s="8">
        <v>180</v>
      </c>
      <c r="T229" s="4" t="s">
        <v>88</v>
      </c>
      <c r="U229" s="8">
        <v>1</v>
      </c>
      <c r="V229" s="8" t="s">
        <v>63</v>
      </c>
      <c r="W229" s="8" t="s">
        <v>775</v>
      </c>
      <c r="X229" s="13">
        <v>44693</v>
      </c>
      <c r="Y229" s="40" t="s">
        <v>306</v>
      </c>
      <c r="Z229" s="4">
        <v>1165056</v>
      </c>
    </row>
    <row r="230" spans="1:26" s="10" customFormat="1" ht="24.95" customHeight="1" x14ac:dyDescent="0.2">
      <c r="A230" s="175" t="s">
        <v>1155</v>
      </c>
      <c r="B230" s="8" t="s">
        <v>1156</v>
      </c>
      <c r="C230" s="8" t="s">
        <v>133</v>
      </c>
      <c r="D230" s="8">
        <v>135</v>
      </c>
      <c r="E230" s="8" t="s">
        <v>1157</v>
      </c>
      <c r="F230" s="126" t="s">
        <v>1158</v>
      </c>
      <c r="G230" s="14"/>
      <c r="H230" s="14"/>
      <c r="I230" s="8"/>
      <c r="J230" s="8"/>
      <c r="K230" s="6" t="s">
        <v>28</v>
      </c>
      <c r="L230" s="8">
        <v>80</v>
      </c>
      <c r="M230" s="7" t="s">
        <v>207</v>
      </c>
      <c r="N230" s="4" t="s">
        <v>26</v>
      </c>
      <c r="O230" s="4" t="s">
        <v>30</v>
      </c>
      <c r="P230" s="8" t="s">
        <v>439</v>
      </c>
      <c r="Q230" s="4" t="s">
        <v>32</v>
      </c>
      <c r="R230" s="4" t="s">
        <v>439</v>
      </c>
      <c r="S230" s="4" t="s">
        <v>26</v>
      </c>
      <c r="T230" s="4" t="s">
        <v>451</v>
      </c>
      <c r="U230" s="51">
        <v>1</v>
      </c>
      <c r="V230" s="4" t="s">
        <v>63</v>
      </c>
      <c r="W230" s="127" t="s">
        <v>775</v>
      </c>
      <c r="X230" s="13">
        <v>44578</v>
      </c>
      <c r="Y230" s="4" t="s">
        <v>1159</v>
      </c>
      <c r="Z230" s="4"/>
    </row>
    <row r="231" spans="1:26" s="10" customFormat="1" ht="24.95" customHeight="1" x14ac:dyDescent="0.2">
      <c r="A231" s="175" t="s">
        <v>1160</v>
      </c>
      <c r="B231" s="8" t="s">
        <v>1138</v>
      </c>
      <c r="C231" s="8" t="s">
        <v>133</v>
      </c>
      <c r="D231" s="8">
        <v>135</v>
      </c>
      <c r="E231" s="40" t="s">
        <v>1161</v>
      </c>
      <c r="F231" s="40" t="s">
        <v>210</v>
      </c>
      <c r="G231" s="14"/>
      <c r="H231" s="14"/>
      <c r="I231" s="8"/>
      <c r="J231" s="8"/>
      <c r="K231" s="6" t="s">
        <v>135</v>
      </c>
      <c r="L231" s="8" t="s">
        <v>1580</v>
      </c>
      <c r="M231" s="7" t="s">
        <v>1581</v>
      </c>
      <c r="N231" s="8"/>
      <c r="O231" s="4" t="s">
        <v>30</v>
      </c>
      <c r="P231" s="8" t="s">
        <v>31</v>
      </c>
      <c r="Q231" s="4" t="s">
        <v>32</v>
      </c>
      <c r="R231" s="4" t="s">
        <v>1162</v>
      </c>
      <c r="S231" s="8">
        <v>180</v>
      </c>
      <c r="T231" s="8" t="s">
        <v>166</v>
      </c>
      <c r="U231" s="8">
        <v>1</v>
      </c>
      <c r="V231" s="8" t="s">
        <v>63</v>
      </c>
      <c r="W231" s="8" t="s">
        <v>775</v>
      </c>
      <c r="X231" s="13">
        <v>44599</v>
      </c>
      <c r="Y231" s="4" t="s">
        <v>1159</v>
      </c>
      <c r="Z231" s="4"/>
    </row>
    <row r="232" spans="1:26" s="10" customFormat="1" ht="24.95" customHeight="1" x14ac:dyDescent="0.2">
      <c r="A232" s="175" t="s">
        <v>1150</v>
      </c>
      <c r="B232" s="8" t="s">
        <v>1138</v>
      </c>
      <c r="C232" s="8" t="s">
        <v>133</v>
      </c>
      <c r="D232" s="8">
        <v>135</v>
      </c>
      <c r="E232" s="128" t="s">
        <v>1151</v>
      </c>
      <c r="F232" s="128" t="s">
        <v>1152</v>
      </c>
      <c r="G232" s="5"/>
      <c r="H232" s="5"/>
      <c r="I232" s="4"/>
      <c r="J232" s="4"/>
      <c r="K232" s="6" t="s">
        <v>28</v>
      </c>
      <c r="L232" s="129" t="s">
        <v>1163</v>
      </c>
      <c r="M232" s="50" t="s">
        <v>1164</v>
      </c>
      <c r="N232" s="8" t="s">
        <v>26</v>
      </c>
      <c r="O232" s="6" t="s">
        <v>1165</v>
      </c>
      <c r="P232" s="8" t="s">
        <v>31</v>
      </c>
      <c r="Q232" s="11" t="s">
        <v>32</v>
      </c>
      <c r="R232" s="127" t="s">
        <v>319</v>
      </c>
      <c r="S232" s="8">
        <v>180</v>
      </c>
      <c r="T232" s="130" t="s">
        <v>88</v>
      </c>
      <c r="U232" s="4">
        <v>1</v>
      </c>
      <c r="V232" s="8" t="s">
        <v>63</v>
      </c>
      <c r="W232" s="8" t="s">
        <v>775</v>
      </c>
      <c r="X232" s="13">
        <v>44693</v>
      </c>
      <c r="Y232" s="4" t="s">
        <v>1159</v>
      </c>
      <c r="Z232" s="4"/>
    </row>
    <row r="233" spans="1:26" s="10" customFormat="1" ht="24.95" customHeight="1" x14ac:dyDescent="0.2">
      <c r="A233" s="175" t="s">
        <v>1579</v>
      </c>
      <c r="B233" s="8"/>
      <c r="C233" s="8" t="s">
        <v>1073</v>
      </c>
      <c r="D233" s="8">
        <v>135</v>
      </c>
      <c r="E233" s="40" t="s">
        <v>1577</v>
      </c>
      <c r="F233" s="40" t="s">
        <v>309</v>
      </c>
      <c r="G233" s="14"/>
      <c r="H233" s="14"/>
      <c r="I233" s="8"/>
      <c r="J233" s="8"/>
      <c r="K233" s="6" t="s">
        <v>28</v>
      </c>
      <c r="L233" s="8" t="s">
        <v>1628</v>
      </c>
      <c r="M233" s="50" t="s">
        <v>1629</v>
      </c>
      <c r="N233" s="4" t="s">
        <v>1029</v>
      </c>
      <c r="O233" s="6" t="s">
        <v>30</v>
      </c>
      <c r="P233" s="8" t="s">
        <v>31</v>
      </c>
      <c r="Q233" s="8" t="s">
        <v>32</v>
      </c>
      <c r="R233" s="4" t="s">
        <v>1578</v>
      </c>
      <c r="S233" s="8"/>
      <c r="T233" s="4" t="s">
        <v>451</v>
      </c>
      <c r="U233" s="8">
        <v>1</v>
      </c>
      <c r="V233" s="8" t="s">
        <v>63</v>
      </c>
      <c r="W233" s="8" t="s">
        <v>775</v>
      </c>
      <c r="X233" s="13">
        <v>44631</v>
      </c>
      <c r="Y233" s="8" t="s">
        <v>306</v>
      </c>
      <c r="Z233" s="4"/>
    </row>
    <row r="234" spans="1:26" s="10" customFormat="1" ht="24.95" customHeight="1" x14ac:dyDescent="0.2">
      <c r="A234" s="175" t="s">
        <v>1166</v>
      </c>
      <c r="B234" s="8" t="s">
        <v>1138</v>
      </c>
      <c r="C234" s="127" t="s">
        <v>133</v>
      </c>
      <c r="D234" s="8" t="s">
        <v>1167</v>
      </c>
      <c r="E234" s="128" t="s">
        <v>609</v>
      </c>
      <c r="F234" s="128" t="s">
        <v>1152</v>
      </c>
      <c r="G234" s="5"/>
      <c r="H234" s="5"/>
      <c r="I234" s="4"/>
      <c r="J234" s="4"/>
      <c r="K234" s="6" t="s">
        <v>135</v>
      </c>
      <c r="L234" s="8" t="s">
        <v>1168</v>
      </c>
      <c r="M234" s="131" t="s">
        <v>1164</v>
      </c>
      <c r="N234" s="8">
        <v>16</v>
      </c>
      <c r="O234" s="6" t="s">
        <v>1169</v>
      </c>
      <c r="P234" s="8" t="s">
        <v>38</v>
      </c>
      <c r="Q234" s="4" t="s">
        <v>32</v>
      </c>
      <c r="R234" s="4" t="s">
        <v>1170</v>
      </c>
      <c r="S234" s="8">
        <v>180</v>
      </c>
      <c r="T234" s="130" t="s">
        <v>451</v>
      </c>
      <c r="U234" s="4">
        <v>1</v>
      </c>
      <c r="V234" s="8" t="s">
        <v>1171</v>
      </c>
      <c r="W234" s="8" t="s">
        <v>775</v>
      </c>
      <c r="X234" s="13">
        <v>44641</v>
      </c>
      <c r="Y234" s="4" t="s">
        <v>1159</v>
      </c>
      <c r="Z234" s="4"/>
    </row>
    <row r="235" spans="1:26" s="10" customFormat="1" ht="24.95" customHeight="1" x14ac:dyDescent="0.2">
      <c r="A235" s="175" t="s">
        <v>1569</v>
      </c>
      <c r="B235" s="8" t="s">
        <v>1138</v>
      </c>
      <c r="C235" s="127" t="s">
        <v>133</v>
      </c>
      <c r="D235" s="8">
        <v>141</v>
      </c>
      <c r="E235" s="128" t="s">
        <v>1506</v>
      </c>
      <c r="F235" s="128" t="s">
        <v>164</v>
      </c>
      <c r="G235" s="5"/>
      <c r="H235" s="5"/>
      <c r="I235" s="4"/>
      <c r="J235" s="4"/>
      <c r="K235" s="6" t="s">
        <v>135</v>
      </c>
      <c r="L235" s="8" t="s">
        <v>142</v>
      </c>
      <c r="M235" s="131" t="s">
        <v>1571</v>
      </c>
      <c r="N235" s="8" t="s">
        <v>254</v>
      </c>
      <c r="O235" s="6" t="s">
        <v>1572</v>
      </c>
      <c r="P235" s="8" t="s">
        <v>38</v>
      </c>
      <c r="Q235" s="4" t="s">
        <v>32</v>
      </c>
      <c r="R235" s="4" t="s">
        <v>142</v>
      </c>
      <c r="S235" s="8">
        <v>50</v>
      </c>
      <c r="T235" s="144" t="s">
        <v>1573</v>
      </c>
      <c r="U235" s="4">
        <v>1.6</v>
      </c>
      <c r="V235" s="8" t="s">
        <v>34</v>
      </c>
      <c r="W235" s="8" t="s">
        <v>775</v>
      </c>
      <c r="X235" s="13">
        <v>44707</v>
      </c>
      <c r="Y235" s="4" t="s">
        <v>1159</v>
      </c>
      <c r="Z235" s="4"/>
    </row>
    <row r="236" spans="1:26" s="10" customFormat="1" ht="24.95" customHeight="1" x14ac:dyDescent="0.2">
      <c r="A236" s="175" t="s">
        <v>1570</v>
      </c>
      <c r="B236" s="8" t="s">
        <v>1138</v>
      </c>
      <c r="C236" s="127" t="s">
        <v>133</v>
      </c>
      <c r="D236" s="8">
        <v>138</v>
      </c>
      <c r="E236" s="128" t="s">
        <v>398</v>
      </c>
      <c r="F236" s="128" t="s">
        <v>287</v>
      </c>
      <c r="G236" s="5"/>
      <c r="H236" s="5"/>
      <c r="I236" s="8"/>
      <c r="J236" s="8"/>
      <c r="K236" s="6" t="s">
        <v>135</v>
      </c>
      <c r="L236" s="8" t="s">
        <v>1162</v>
      </c>
      <c r="M236" s="131" t="s">
        <v>1565</v>
      </c>
      <c r="N236" s="8" t="s">
        <v>1566</v>
      </c>
      <c r="O236" s="6" t="s">
        <v>1567</v>
      </c>
      <c r="P236" s="8" t="s">
        <v>31</v>
      </c>
      <c r="Q236" s="8" t="s">
        <v>32</v>
      </c>
      <c r="R236" s="8" t="s">
        <v>1568</v>
      </c>
      <c r="S236" s="8">
        <v>120</v>
      </c>
      <c r="T236" s="8" t="s">
        <v>148</v>
      </c>
      <c r="U236" s="8">
        <v>1.2</v>
      </c>
      <c r="V236" s="8" t="s">
        <v>63</v>
      </c>
      <c r="W236" s="8" t="s">
        <v>775</v>
      </c>
      <c r="X236" s="13">
        <v>44727</v>
      </c>
      <c r="Y236" s="4" t="s">
        <v>1159</v>
      </c>
      <c r="Z236" s="4"/>
    </row>
    <row r="237" spans="1:26" s="10" customFormat="1" ht="24.95" customHeight="1" x14ac:dyDescent="0.2">
      <c r="A237" s="170" t="s">
        <v>1601</v>
      </c>
      <c r="B237" s="8"/>
      <c r="C237" s="8" t="s">
        <v>1073</v>
      </c>
      <c r="D237" s="8">
        <v>135</v>
      </c>
      <c r="E237" s="40" t="s">
        <v>408</v>
      </c>
      <c r="F237" s="40" t="s">
        <v>287</v>
      </c>
      <c r="G237" s="5"/>
      <c r="H237" s="5"/>
      <c r="I237" s="8"/>
      <c r="J237" s="8"/>
      <c r="K237" s="6" t="s">
        <v>28</v>
      </c>
      <c r="L237" s="8" t="s">
        <v>1602</v>
      </c>
      <c r="M237" s="7" t="s">
        <v>1603</v>
      </c>
      <c r="N237" s="8" t="s">
        <v>1029</v>
      </c>
      <c r="O237" s="6"/>
      <c r="P237" s="8" t="s">
        <v>31</v>
      </c>
      <c r="Q237" s="4" t="s">
        <v>703</v>
      </c>
      <c r="R237" s="8" t="s">
        <v>1604</v>
      </c>
      <c r="S237" s="8"/>
      <c r="T237" s="4" t="s">
        <v>451</v>
      </c>
      <c r="U237" s="4">
        <v>1</v>
      </c>
      <c r="V237" s="8" t="s">
        <v>63</v>
      </c>
      <c r="W237" s="8" t="s">
        <v>775</v>
      </c>
      <c r="X237" s="13">
        <v>44641</v>
      </c>
      <c r="Y237" s="8" t="s">
        <v>306</v>
      </c>
      <c r="Z237" s="4" t="s">
        <v>1596</v>
      </c>
    </row>
    <row r="238" spans="1:26" s="10" customFormat="1" ht="24.95" customHeight="1" x14ac:dyDescent="0.2">
      <c r="A238" s="176" t="s">
        <v>1605</v>
      </c>
      <c r="B238" s="8"/>
      <c r="C238" s="8" t="s">
        <v>1073</v>
      </c>
      <c r="D238" s="8">
        <v>135</v>
      </c>
      <c r="E238" s="40" t="s">
        <v>408</v>
      </c>
      <c r="F238" s="40" t="s">
        <v>287</v>
      </c>
      <c r="G238" s="5"/>
      <c r="H238" s="5"/>
      <c r="I238" s="8"/>
      <c r="J238" s="8"/>
      <c r="K238" s="6" t="s">
        <v>28</v>
      </c>
      <c r="L238" s="8" t="s">
        <v>1606</v>
      </c>
      <c r="M238" s="7" t="s">
        <v>1607</v>
      </c>
      <c r="N238" s="8" t="s">
        <v>1029</v>
      </c>
      <c r="O238" s="6"/>
      <c r="P238" s="8" t="s">
        <v>1599</v>
      </c>
      <c r="Q238" s="8" t="s">
        <v>703</v>
      </c>
      <c r="R238" s="4" t="s">
        <v>1608</v>
      </c>
      <c r="S238" s="8"/>
      <c r="T238" s="4" t="s">
        <v>451</v>
      </c>
      <c r="U238" s="4">
        <v>1</v>
      </c>
      <c r="V238" s="8" t="s">
        <v>63</v>
      </c>
      <c r="W238" s="8" t="s">
        <v>775</v>
      </c>
      <c r="X238" s="13">
        <v>44641</v>
      </c>
      <c r="Y238" s="8" t="s">
        <v>306</v>
      </c>
      <c r="Z238" s="4" t="s">
        <v>1596</v>
      </c>
    </row>
    <row r="239" spans="1:26" s="10" customFormat="1" ht="24.95" customHeight="1" x14ac:dyDescent="0.2">
      <c r="A239" s="177" t="s">
        <v>1609</v>
      </c>
      <c r="B239" s="8"/>
      <c r="C239" s="8" t="s">
        <v>1073</v>
      </c>
      <c r="D239" s="11">
        <v>135</v>
      </c>
      <c r="E239" s="40" t="s">
        <v>1610</v>
      </c>
      <c r="F239" s="40" t="s">
        <v>1611</v>
      </c>
      <c r="G239" s="5"/>
      <c r="H239" s="5"/>
      <c r="I239" s="8"/>
      <c r="J239" s="8"/>
      <c r="K239" s="6" t="s">
        <v>28</v>
      </c>
      <c r="L239" s="8" t="s">
        <v>1612</v>
      </c>
      <c r="M239" s="7" t="s">
        <v>1613</v>
      </c>
      <c r="N239" s="8" t="s">
        <v>1029</v>
      </c>
      <c r="O239" s="6"/>
      <c r="P239" s="8" t="s">
        <v>31</v>
      </c>
      <c r="Q239" s="8" t="s">
        <v>703</v>
      </c>
      <c r="R239" s="8" t="s">
        <v>1612</v>
      </c>
      <c r="S239" s="8"/>
      <c r="T239" s="8" t="s">
        <v>166</v>
      </c>
      <c r="U239" s="8">
        <v>1</v>
      </c>
      <c r="V239" s="8" t="s">
        <v>63</v>
      </c>
      <c r="W239" s="8" t="s">
        <v>775</v>
      </c>
      <c r="X239" s="13">
        <v>44648</v>
      </c>
      <c r="Y239" s="8" t="s">
        <v>306</v>
      </c>
      <c r="Z239" s="4">
        <v>15006231</v>
      </c>
    </row>
    <row r="240" spans="1:26" s="10" customFormat="1" ht="24.95" customHeight="1" x14ac:dyDescent="0.2">
      <c r="A240" s="178" t="s">
        <v>1614</v>
      </c>
      <c r="B240" s="8"/>
      <c r="C240" s="8" t="s">
        <v>1073</v>
      </c>
      <c r="D240" s="8">
        <v>135</v>
      </c>
      <c r="E240" s="40" t="s">
        <v>1615</v>
      </c>
      <c r="F240" s="40" t="s">
        <v>295</v>
      </c>
      <c r="G240" s="5"/>
      <c r="H240" s="5"/>
      <c r="I240" s="8"/>
      <c r="J240" s="8"/>
      <c r="K240" s="6" t="s">
        <v>135</v>
      </c>
      <c r="L240" s="146" t="s">
        <v>1616</v>
      </c>
      <c r="M240" s="7" t="s">
        <v>1617</v>
      </c>
      <c r="N240" s="8" t="s">
        <v>1618</v>
      </c>
      <c r="O240" s="6"/>
      <c r="P240" s="8" t="s">
        <v>31</v>
      </c>
      <c r="Q240" s="8" t="s">
        <v>703</v>
      </c>
      <c r="R240" s="8" t="s">
        <v>1616</v>
      </c>
      <c r="S240" s="8"/>
      <c r="T240" s="8" t="s">
        <v>166</v>
      </c>
      <c r="U240" s="8">
        <v>1</v>
      </c>
      <c r="V240" s="8" t="s">
        <v>63</v>
      </c>
      <c r="W240" s="8" t="s">
        <v>775</v>
      </c>
      <c r="X240" s="13">
        <v>44648</v>
      </c>
      <c r="Y240" s="8" t="s">
        <v>306</v>
      </c>
      <c r="Z240" s="4">
        <v>15006231</v>
      </c>
    </row>
    <row r="241" spans="1:26" s="10" customFormat="1" ht="24.95" customHeight="1" x14ac:dyDescent="0.2">
      <c r="A241" s="178" t="s">
        <v>1619</v>
      </c>
      <c r="B241" s="8"/>
      <c r="C241" s="8" t="s">
        <v>1073</v>
      </c>
      <c r="D241" s="8">
        <v>135</v>
      </c>
      <c r="E241" s="40" t="s">
        <v>1620</v>
      </c>
      <c r="F241" s="40" t="s">
        <v>232</v>
      </c>
      <c r="G241" s="5"/>
      <c r="H241" s="5"/>
      <c r="I241" s="8"/>
      <c r="J241" s="8"/>
      <c r="K241" s="6" t="s">
        <v>135</v>
      </c>
      <c r="L241" s="146" t="s">
        <v>1505</v>
      </c>
      <c r="M241" s="7" t="s">
        <v>1621</v>
      </c>
      <c r="N241" s="8" t="s">
        <v>1622</v>
      </c>
      <c r="O241" s="6"/>
      <c r="P241" s="8" t="s">
        <v>38</v>
      </c>
      <c r="Q241" s="8" t="s">
        <v>703</v>
      </c>
      <c r="R241" s="146" t="s">
        <v>1505</v>
      </c>
      <c r="S241" s="8"/>
      <c r="T241" s="8" t="s">
        <v>166</v>
      </c>
      <c r="U241" s="8">
        <v>1</v>
      </c>
      <c r="V241" s="8" t="s">
        <v>63</v>
      </c>
      <c r="W241" s="8" t="s">
        <v>775</v>
      </c>
      <c r="X241" s="13">
        <v>44648</v>
      </c>
      <c r="Y241" s="8" t="s">
        <v>306</v>
      </c>
      <c r="Z241" s="4">
        <v>15006231</v>
      </c>
    </row>
    <row r="242" spans="1:26" s="10" customFormat="1" ht="24.95" customHeight="1" x14ac:dyDescent="0.2">
      <c r="A242" s="45" t="s">
        <v>1623</v>
      </c>
      <c r="B242" s="8"/>
      <c r="C242" s="8" t="s">
        <v>1073</v>
      </c>
      <c r="D242" s="8">
        <v>135</v>
      </c>
      <c r="E242" s="40" t="s">
        <v>1624</v>
      </c>
      <c r="F242" s="40" t="s">
        <v>1625</v>
      </c>
      <c r="G242" s="5"/>
      <c r="H242" s="5"/>
      <c r="I242" s="8"/>
      <c r="J242" s="8"/>
      <c r="K242" s="6" t="s">
        <v>135</v>
      </c>
      <c r="L242" s="146" t="s">
        <v>129</v>
      </c>
      <c r="M242" s="7" t="s">
        <v>1626</v>
      </c>
      <c r="N242" s="8" t="s">
        <v>1627</v>
      </c>
      <c r="O242" s="6"/>
      <c r="P242" s="8" t="s">
        <v>38</v>
      </c>
      <c r="Q242" s="8" t="s">
        <v>703</v>
      </c>
      <c r="R242" s="146" t="s">
        <v>129</v>
      </c>
      <c r="S242" s="8"/>
      <c r="T242" s="8" t="s">
        <v>166</v>
      </c>
      <c r="U242" s="8">
        <v>1</v>
      </c>
      <c r="V242" s="8" t="s">
        <v>63</v>
      </c>
      <c r="W242" s="8" t="s">
        <v>775</v>
      </c>
      <c r="X242" s="13">
        <v>44648</v>
      </c>
      <c r="Y242" s="8" t="s">
        <v>306</v>
      </c>
      <c r="Z242" s="4">
        <v>15005268</v>
      </c>
    </row>
    <row r="243" spans="1:26" s="10" customFormat="1" ht="24.95" customHeight="1" x14ac:dyDescent="0.2">
      <c r="A243" s="169" t="s">
        <v>1630</v>
      </c>
      <c r="B243" s="8"/>
      <c r="C243" s="8" t="s">
        <v>1073</v>
      </c>
      <c r="D243" s="8">
        <v>135</v>
      </c>
      <c r="E243" s="40" t="s">
        <v>1577</v>
      </c>
      <c r="F243" s="40" t="s">
        <v>309</v>
      </c>
      <c r="G243" s="14"/>
      <c r="H243" s="14"/>
      <c r="I243" s="8"/>
      <c r="J243" s="8"/>
      <c r="K243" s="6" t="s">
        <v>1582</v>
      </c>
      <c r="L243" s="8" t="s">
        <v>1631</v>
      </c>
      <c r="M243" s="50" t="s">
        <v>1632</v>
      </c>
      <c r="N243" s="4" t="s">
        <v>1029</v>
      </c>
      <c r="O243" s="6" t="s">
        <v>30</v>
      </c>
      <c r="P243" s="8" t="s">
        <v>31</v>
      </c>
      <c r="Q243" s="8" t="s">
        <v>32</v>
      </c>
      <c r="R243" s="4" t="s">
        <v>1583</v>
      </c>
      <c r="S243" s="8"/>
      <c r="T243" s="4" t="s">
        <v>451</v>
      </c>
      <c r="U243" s="8">
        <v>1</v>
      </c>
      <c r="V243" s="8" t="s">
        <v>63</v>
      </c>
      <c r="W243" s="8" t="s">
        <v>775</v>
      </c>
      <c r="X243" s="13">
        <v>44631</v>
      </c>
      <c r="Y243" s="8" t="s">
        <v>306</v>
      </c>
      <c r="Z243" s="4"/>
    </row>
    <row r="244" spans="1:26" s="10" customFormat="1" ht="24.95" customHeight="1" x14ac:dyDescent="0.2">
      <c r="A244" s="169" t="s">
        <v>1633</v>
      </c>
      <c r="B244" s="8" t="s">
        <v>1138</v>
      </c>
      <c r="C244" s="8" t="s">
        <v>1073</v>
      </c>
      <c r="D244" s="4" t="s">
        <v>1584</v>
      </c>
      <c r="E244" s="40" t="s">
        <v>609</v>
      </c>
      <c r="F244" s="40" t="s">
        <v>318</v>
      </c>
      <c r="G244" s="14"/>
      <c r="H244" s="14"/>
      <c r="I244" s="8"/>
      <c r="J244" s="8"/>
      <c r="K244" s="6" t="s">
        <v>1582</v>
      </c>
      <c r="L244" s="8" t="s">
        <v>1585</v>
      </c>
      <c r="M244" s="50" t="s">
        <v>1586</v>
      </c>
      <c r="N244" s="4" t="s">
        <v>1587</v>
      </c>
      <c r="O244" s="4" t="s">
        <v>1588</v>
      </c>
      <c r="P244" s="8" t="s">
        <v>1589</v>
      </c>
      <c r="Q244" s="8" t="s">
        <v>39</v>
      </c>
      <c r="R244" s="4" t="s">
        <v>1590</v>
      </c>
      <c r="S244" s="8"/>
      <c r="T244" s="4" t="s">
        <v>1591</v>
      </c>
      <c r="U244" s="8">
        <v>1</v>
      </c>
      <c r="V244" s="8" t="s">
        <v>1171</v>
      </c>
      <c r="W244" s="8" t="s">
        <v>775</v>
      </c>
      <c r="X244" s="13">
        <v>44641</v>
      </c>
      <c r="Y244" s="8" t="s">
        <v>306</v>
      </c>
      <c r="Z244" s="4" t="s">
        <v>1592</v>
      </c>
    </row>
    <row r="245" spans="1:26" s="10" customFormat="1" ht="24.95" customHeight="1" x14ac:dyDescent="0.2">
      <c r="A245" s="179" t="s">
        <v>1634</v>
      </c>
      <c r="B245" s="8"/>
      <c r="C245" s="8" t="s">
        <v>1073</v>
      </c>
      <c r="D245" s="8">
        <v>135</v>
      </c>
      <c r="E245" s="40" t="s">
        <v>331</v>
      </c>
      <c r="F245" s="40" t="s">
        <v>157</v>
      </c>
      <c r="G245" s="5"/>
      <c r="H245" s="5"/>
      <c r="I245" s="4"/>
      <c r="J245" s="4"/>
      <c r="K245" s="6" t="s">
        <v>1582</v>
      </c>
      <c r="L245" s="8" t="s">
        <v>1593</v>
      </c>
      <c r="M245" s="7" t="s">
        <v>1594</v>
      </c>
      <c r="N245" s="145" t="s">
        <v>1595</v>
      </c>
      <c r="O245" s="77" t="s">
        <v>702</v>
      </c>
      <c r="P245" s="8" t="s">
        <v>31</v>
      </c>
      <c r="Q245" s="4" t="s">
        <v>703</v>
      </c>
      <c r="R245" s="4" t="s">
        <v>1593</v>
      </c>
      <c r="S245" s="8"/>
      <c r="T245" s="4" t="s">
        <v>451</v>
      </c>
      <c r="U245" s="4">
        <v>1</v>
      </c>
      <c r="V245" s="8" t="s">
        <v>63</v>
      </c>
      <c r="W245" s="8" t="s">
        <v>775</v>
      </c>
      <c r="X245" s="13">
        <v>44641</v>
      </c>
      <c r="Y245" s="8" t="s">
        <v>306</v>
      </c>
      <c r="Z245" s="4" t="s">
        <v>1596</v>
      </c>
    </row>
    <row r="246" spans="1:26" s="10" customFormat="1" ht="24.95" customHeight="1" x14ac:dyDescent="0.2">
      <c r="A246" s="170" t="s">
        <v>1635</v>
      </c>
      <c r="B246" s="8"/>
      <c r="C246" s="8" t="s">
        <v>1073</v>
      </c>
      <c r="D246" s="8">
        <v>135</v>
      </c>
      <c r="E246" s="40" t="s">
        <v>408</v>
      </c>
      <c r="F246" s="40" t="s">
        <v>287</v>
      </c>
      <c r="G246" s="5"/>
      <c r="H246" s="5"/>
      <c r="I246" s="4"/>
      <c r="J246" s="4"/>
      <c r="K246" s="6" t="s">
        <v>28</v>
      </c>
      <c r="L246" s="8" t="s">
        <v>1597</v>
      </c>
      <c r="M246" s="7" t="s">
        <v>1598</v>
      </c>
      <c r="N246" s="4" t="s">
        <v>1029</v>
      </c>
      <c r="O246" s="6"/>
      <c r="P246" s="8" t="s">
        <v>1599</v>
      </c>
      <c r="Q246" s="4" t="s">
        <v>703</v>
      </c>
      <c r="R246" s="4" t="s">
        <v>1600</v>
      </c>
      <c r="S246" s="8"/>
      <c r="T246" s="4" t="s">
        <v>451</v>
      </c>
      <c r="U246" s="4">
        <v>1</v>
      </c>
      <c r="V246" s="8" t="s">
        <v>63</v>
      </c>
      <c r="W246" s="8" t="s">
        <v>775</v>
      </c>
      <c r="X246" s="13">
        <v>44641</v>
      </c>
      <c r="Y246" s="8" t="s">
        <v>306</v>
      </c>
      <c r="Z246" s="4" t="s">
        <v>1596</v>
      </c>
    </row>
    <row r="247" spans="1:26" s="10" customFormat="1" ht="24.95" customHeight="1" x14ac:dyDescent="0.2">
      <c r="A247" s="170" t="s">
        <v>1637</v>
      </c>
      <c r="B247" s="8"/>
      <c r="C247" s="8" t="s">
        <v>1073</v>
      </c>
      <c r="D247" s="8">
        <v>138</v>
      </c>
      <c r="E247" s="40" t="s">
        <v>690</v>
      </c>
      <c r="F247" s="40" t="s">
        <v>169</v>
      </c>
      <c r="G247" s="5"/>
      <c r="H247" s="5"/>
      <c r="I247" s="4"/>
      <c r="J247" s="4"/>
      <c r="K247" s="6" t="s">
        <v>28</v>
      </c>
      <c r="L247" s="4" t="s">
        <v>1640</v>
      </c>
      <c r="M247" s="7" t="s">
        <v>1642</v>
      </c>
      <c r="N247" s="4" t="s">
        <v>1644</v>
      </c>
      <c r="O247" s="6"/>
      <c r="P247" s="8" t="s">
        <v>31</v>
      </c>
      <c r="Q247" s="4" t="s">
        <v>32</v>
      </c>
      <c r="R247" s="4" t="s">
        <v>1645</v>
      </c>
      <c r="S247" s="8">
        <v>180</v>
      </c>
      <c r="T247" s="4" t="s">
        <v>148</v>
      </c>
      <c r="U247" s="4">
        <v>1.2</v>
      </c>
      <c r="V247" s="8" t="s">
        <v>63</v>
      </c>
      <c r="W247" s="8" t="s">
        <v>775</v>
      </c>
      <c r="X247" s="13">
        <v>44748</v>
      </c>
      <c r="Y247" s="8" t="s">
        <v>306</v>
      </c>
      <c r="Z247" s="4" t="s">
        <v>1512</v>
      </c>
    </row>
    <row r="248" spans="1:26" s="10" customFormat="1" ht="24.95" customHeight="1" x14ac:dyDescent="0.2">
      <c r="A248" s="170" t="s">
        <v>1638</v>
      </c>
      <c r="B248" s="8"/>
      <c r="C248" s="8" t="s">
        <v>1073</v>
      </c>
      <c r="D248" s="8">
        <v>138</v>
      </c>
      <c r="E248" s="40" t="s">
        <v>1135</v>
      </c>
      <c r="F248" s="40" t="s">
        <v>210</v>
      </c>
      <c r="G248" s="5"/>
      <c r="H248" s="5"/>
      <c r="I248" s="4"/>
      <c r="J248" s="4"/>
      <c r="K248" s="6" t="s">
        <v>28</v>
      </c>
      <c r="L248" s="8" t="s">
        <v>767</v>
      </c>
      <c r="M248" s="7" t="s">
        <v>1642</v>
      </c>
      <c r="N248" s="4" t="s">
        <v>1029</v>
      </c>
      <c r="O248" s="6"/>
      <c r="P248" s="8" t="s">
        <v>31</v>
      </c>
      <c r="Q248" s="4" t="s">
        <v>32</v>
      </c>
      <c r="R248" s="4" t="s">
        <v>767</v>
      </c>
      <c r="S248" s="8">
        <v>180</v>
      </c>
      <c r="T248" s="4" t="s">
        <v>148</v>
      </c>
      <c r="U248" s="4">
        <v>1.2</v>
      </c>
      <c r="V248" s="8" t="s">
        <v>63</v>
      </c>
      <c r="W248" s="8" t="s">
        <v>775</v>
      </c>
      <c r="X248" s="13">
        <v>44748</v>
      </c>
      <c r="Y248" s="8" t="s">
        <v>306</v>
      </c>
      <c r="Z248" s="4" t="s">
        <v>1512</v>
      </c>
    </row>
    <row r="249" spans="1:26" s="10" customFormat="1" ht="24.95" customHeight="1" x14ac:dyDescent="0.2">
      <c r="A249" s="182" t="s">
        <v>1639</v>
      </c>
      <c r="B249" s="183"/>
      <c r="C249" s="183" t="s">
        <v>1073</v>
      </c>
      <c r="D249" s="183">
        <v>138</v>
      </c>
      <c r="E249" s="184" t="s">
        <v>1135</v>
      </c>
      <c r="F249" s="184" t="s">
        <v>210</v>
      </c>
      <c r="G249" s="185"/>
      <c r="H249" s="185"/>
      <c r="I249" s="186"/>
      <c r="J249" s="186"/>
      <c r="K249" s="187" t="s">
        <v>28</v>
      </c>
      <c r="L249" s="183" t="s">
        <v>1641</v>
      </c>
      <c r="M249" s="188" t="s">
        <v>1643</v>
      </c>
      <c r="N249" s="186" t="s">
        <v>1029</v>
      </c>
      <c r="O249" s="187"/>
      <c r="P249" s="183" t="s">
        <v>31</v>
      </c>
      <c r="Q249" s="186" t="s">
        <v>32</v>
      </c>
      <c r="R249" s="186" t="s">
        <v>1641</v>
      </c>
      <c r="S249" s="183">
        <v>180</v>
      </c>
      <c r="T249" s="186" t="s">
        <v>148</v>
      </c>
      <c r="U249" s="186">
        <v>1.2</v>
      </c>
      <c r="V249" s="183" t="s">
        <v>63</v>
      </c>
      <c r="W249" s="183" t="s">
        <v>775</v>
      </c>
      <c r="X249" s="189">
        <v>44748</v>
      </c>
      <c r="Y249" s="183" t="s">
        <v>306</v>
      </c>
      <c r="Z249" s="186" t="s">
        <v>1512</v>
      </c>
    </row>
    <row r="250" spans="1:26" s="10" customFormat="1" ht="24.9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10" customFormat="1" ht="24.95" customHeight="1" x14ac:dyDescent="0.2">
      <c r="A251" s="17"/>
      <c r="B251" s="8"/>
      <c r="C251" s="8"/>
      <c r="D251" s="8"/>
      <c r="E251" s="8"/>
      <c r="F251" s="8"/>
      <c r="G251" s="14"/>
      <c r="H251" s="14"/>
      <c r="I251" s="8"/>
      <c r="J251" s="8"/>
      <c r="K251" s="6"/>
      <c r="L251" s="8"/>
      <c r="M251" s="15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13"/>
      <c r="Y251" s="8"/>
      <c r="Z251" s="4"/>
    </row>
    <row r="252" spans="1:26" s="10" customFormat="1" ht="24.95" customHeight="1" x14ac:dyDescent="0.2">
      <c r="A252" s="18"/>
      <c r="B252" s="8"/>
      <c r="C252" s="4"/>
      <c r="D252" s="8"/>
      <c r="E252" s="8"/>
      <c r="F252" s="8"/>
      <c r="G252" s="14"/>
      <c r="H252" s="14"/>
      <c r="I252" s="8"/>
      <c r="J252" s="8"/>
      <c r="K252" s="6"/>
      <c r="L252" s="8"/>
      <c r="M252" s="15"/>
      <c r="N252" s="4"/>
      <c r="O252" s="8"/>
      <c r="P252" s="8"/>
      <c r="Q252" s="8"/>
      <c r="R252" s="8"/>
      <c r="S252" s="8"/>
      <c r="T252" s="8"/>
      <c r="U252" s="4"/>
      <c r="V252" s="8"/>
      <c r="W252" s="8"/>
      <c r="X252" s="13"/>
      <c r="Y252" s="4"/>
      <c r="Z252" s="4"/>
    </row>
    <row r="253" spans="1:26" s="10" customFormat="1" ht="24.95" customHeight="1" x14ac:dyDescent="0.2">
      <c r="A253" s="18"/>
      <c r="B253" s="8"/>
      <c r="C253" s="4"/>
      <c r="D253" s="8"/>
      <c r="E253" s="8"/>
      <c r="F253" s="8"/>
      <c r="G253" s="14"/>
      <c r="H253" s="14"/>
      <c r="I253" s="8"/>
      <c r="J253" s="8"/>
      <c r="K253" s="6"/>
      <c r="L253" s="8"/>
      <c r="M253" s="15"/>
      <c r="N253" s="4"/>
      <c r="O253" s="8"/>
      <c r="P253" s="8"/>
      <c r="Q253" s="8"/>
      <c r="R253" s="8"/>
      <c r="S253" s="8"/>
      <c r="T253" s="8"/>
      <c r="U253" s="4"/>
      <c r="V253" s="8"/>
      <c r="W253" s="8"/>
      <c r="X253" s="13"/>
      <c r="Y253" s="4"/>
      <c r="Z253" s="4"/>
    </row>
    <row r="254" spans="1:26" s="10" customFormat="1" ht="24.95" customHeight="1" x14ac:dyDescent="0.2">
      <c r="A254" s="18"/>
      <c r="B254" s="8"/>
      <c r="C254" s="4"/>
      <c r="D254" s="8"/>
      <c r="E254" s="8"/>
      <c r="F254" s="8"/>
      <c r="G254" s="14"/>
      <c r="H254" s="14"/>
      <c r="I254" s="8"/>
      <c r="J254" s="8"/>
      <c r="K254" s="6"/>
      <c r="L254" s="8"/>
      <c r="M254" s="20"/>
      <c r="N254" s="4"/>
      <c r="O254" s="4"/>
      <c r="P254" s="8"/>
      <c r="Q254" s="8"/>
      <c r="R254" s="8"/>
      <c r="S254" s="8"/>
      <c r="T254" s="8"/>
      <c r="U254" s="4"/>
      <c r="V254" s="8"/>
      <c r="W254" s="8"/>
      <c r="X254" s="13"/>
      <c r="Y254" s="4"/>
      <c r="Z254" s="4"/>
    </row>
    <row r="255" spans="1:26" s="10" customFormat="1" ht="24.95" customHeight="1" x14ac:dyDescent="0.2">
      <c r="A255" s="18"/>
      <c r="B255" s="8"/>
      <c r="C255" s="4"/>
      <c r="D255" s="8"/>
      <c r="E255" s="8"/>
      <c r="F255" s="8"/>
      <c r="G255" s="14"/>
      <c r="H255" s="14"/>
      <c r="I255" s="8"/>
      <c r="J255" s="8"/>
      <c r="K255" s="6"/>
      <c r="L255" s="8"/>
      <c r="M255" s="20"/>
      <c r="N255" s="4"/>
      <c r="O255" s="4"/>
      <c r="P255" s="8"/>
      <c r="Q255" s="8"/>
      <c r="R255" s="8"/>
      <c r="S255" s="8"/>
      <c r="T255" s="8"/>
      <c r="U255" s="4"/>
      <c r="V255" s="8"/>
      <c r="W255" s="8"/>
      <c r="X255" s="13"/>
      <c r="Y255" s="4"/>
      <c r="Z255" s="4"/>
    </row>
    <row r="256" spans="1:26" s="10" customFormat="1" ht="24.95" customHeight="1" x14ac:dyDescent="0.2">
      <c r="A256" s="17"/>
      <c r="B256" s="8"/>
      <c r="C256" s="4"/>
      <c r="D256" s="8"/>
      <c r="E256" s="21"/>
      <c r="F256" s="8"/>
      <c r="G256" s="14"/>
      <c r="H256" s="14"/>
      <c r="I256" s="8"/>
      <c r="J256" s="8"/>
      <c r="K256" s="6"/>
      <c r="L256" s="8"/>
      <c r="M256" s="15"/>
      <c r="N256" s="4"/>
      <c r="O256" s="8"/>
      <c r="P256" s="8"/>
      <c r="Q256" s="8"/>
      <c r="R256" s="8"/>
      <c r="S256" s="8"/>
      <c r="T256" s="8"/>
      <c r="U256" s="4"/>
      <c r="V256" s="8"/>
      <c r="W256" s="8"/>
      <c r="X256" s="13"/>
      <c r="Y256" s="4"/>
      <c r="Z256" s="4"/>
    </row>
    <row r="257" spans="1:26" s="10" customFormat="1" ht="24.95" customHeight="1" x14ac:dyDescent="0.2">
      <c r="A257" s="17"/>
      <c r="B257" s="8"/>
      <c r="C257" s="4"/>
      <c r="D257" s="8"/>
      <c r="E257" s="21"/>
      <c r="F257" s="8"/>
      <c r="G257" s="14"/>
      <c r="H257" s="14"/>
      <c r="I257" s="8"/>
      <c r="J257" s="8"/>
      <c r="K257" s="6"/>
      <c r="L257" s="8"/>
      <c r="M257" s="15"/>
      <c r="N257" s="4"/>
      <c r="O257" s="8"/>
      <c r="P257" s="8"/>
      <c r="Q257" s="8"/>
      <c r="R257" s="8"/>
      <c r="S257" s="8"/>
      <c r="T257" s="8"/>
      <c r="U257" s="4"/>
      <c r="V257" s="8"/>
      <c r="W257" s="8"/>
      <c r="X257" s="13"/>
      <c r="Y257" s="4"/>
      <c r="Z257" s="4"/>
    </row>
    <row r="258" spans="1:26" s="10" customFormat="1" ht="24.95" customHeight="1" x14ac:dyDescent="0.2">
      <c r="A258" s="17"/>
      <c r="B258" s="8"/>
      <c r="C258" s="4"/>
      <c r="D258" s="8"/>
      <c r="E258" s="21"/>
      <c r="F258" s="8"/>
      <c r="G258" s="14"/>
      <c r="H258" s="14"/>
      <c r="I258" s="8"/>
      <c r="J258" s="8"/>
      <c r="K258" s="6"/>
      <c r="L258" s="8"/>
      <c r="M258" s="15"/>
      <c r="N258" s="4"/>
      <c r="O258" s="8"/>
      <c r="P258" s="8"/>
      <c r="Q258" s="8"/>
      <c r="R258" s="8"/>
      <c r="S258" s="8"/>
      <c r="T258" s="8"/>
      <c r="U258" s="4"/>
      <c r="V258" s="8"/>
      <c r="W258" s="8"/>
      <c r="X258" s="13"/>
      <c r="Y258" s="4"/>
      <c r="Z258" s="4"/>
    </row>
    <row r="259" spans="1:26" s="10" customFormat="1" ht="24.95" customHeight="1" x14ac:dyDescent="0.2">
      <c r="A259" s="17"/>
      <c r="B259" s="8"/>
      <c r="C259" s="4"/>
      <c r="D259" s="8"/>
      <c r="E259" s="21"/>
      <c r="F259" s="8"/>
      <c r="G259" s="14"/>
      <c r="H259" s="14"/>
      <c r="I259" s="8"/>
      <c r="J259" s="8"/>
      <c r="K259" s="6"/>
      <c r="L259" s="8"/>
      <c r="M259" s="15"/>
      <c r="N259" s="4"/>
      <c r="O259" s="8"/>
      <c r="P259" s="8"/>
      <c r="Q259" s="8"/>
      <c r="R259" s="8"/>
      <c r="S259" s="8"/>
      <c r="T259" s="8"/>
      <c r="U259" s="4"/>
      <c r="V259" s="8"/>
      <c r="W259" s="8"/>
      <c r="X259" s="13"/>
      <c r="Y259" s="4"/>
      <c r="Z259" s="4"/>
    </row>
    <row r="260" spans="1:26" s="10" customFormat="1" ht="24.95" customHeight="1" x14ac:dyDescent="0.2">
      <c r="A260" s="17"/>
      <c r="B260" s="22"/>
      <c r="C260" s="22"/>
      <c r="D260" s="8"/>
      <c r="E260" s="22"/>
      <c r="F260" s="22"/>
      <c r="G260" s="23"/>
      <c r="H260" s="23"/>
      <c r="I260" s="22"/>
      <c r="J260" s="22"/>
      <c r="K260" s="6"/>
      <c r="L260" s="22"/>
      <c r="M260" s="15"/>
      <c r="N260" s="22"/>
      <c r="O260" s="8"/>
      <c r="P260" s="22"/>
      <c r="Q260" s="22"/>
      <c r="R260" s="22"/>
      <c r="S260" s="22"/>
      <c r="T260" s="22"/>
      <c r="U260" s="22"/>
      <c r="V260" s="22"/>
      <c r="W260" s="22"/>
      <c r="X260" s="24"/>
      <c r="Y260" s="22"/>
      <c r="Z260" s="22"/>
    </row>
    <row r="261" spans="1:26" s="10" customFormat="1" ht="24.95" customHeight="1" x14ac:dyDescent="0.2">
      <c r="A261" s="17"/>
      <c r="B261" s="22"/>
      <c r="C261" s="22"/>
      <c r="D261" s="8"/>
      <c r="E261" s="22"/>
      <c r="F261" s="22"/>
      <c r="G261" s="23"/>
      <c r="H261" s="23"/>
      <c r="I261" s="22"/>
      <c r="J261" s="22"/>
      <c r="K261" s="6"/>
      <c r="L261" s="22"/>
      <c r="M261" s="15"/>
      <c r="N261" s="22"/>
      <c r="O261" s="8"/>
      <c r="P261" s="22"/>
      <c r="Q261" s="22"/>
      <c r="R261" s="22"/>
      <c r="S261" s="22"/>
      <c r="T261" s="22"/>
      <c r="U261" s="22"/>
      <c r="V261" s="22"/>
      <c r="W261" s="22"/>
      <c r="X261" s="24"/>
      <c r="Y261" s="22"/>
      <c r="Z261" s="22"/>
    </row>
    <row r="262" spans="1:26" s="10" customFormat="1" ht="24.95" customHeight="1" x14ac:dyDescent="0.2">
      <c r="A262" s="17"/>
      <c r="B262" s="22"/>
      <c r="C262" s="22"/>
      <c r="D262" s="22"/>
      <c r="E262" s="22"/>
      <c r="F262" s="22"/>
      <c r="G262" s="23"/>
      <c r="H262" s="23"/>
      <c r="I262" s="22"/>
      <c r="J262" s="22"/>
      <c r="K262" s="6"/>
      <c r="L262" s="22"/>
      <c r="M262" s="15"/>
      <c r="N262" s="22"/>
      <c r="O262" s="8"/>
      <c r="P262" s="22"/>
      <c r="Q262" s="22"/>
      <c r="R262" s="22"/>
      <c r="S262" s="22"/>
      <c r="T262" s="22"/>
      <c r="U262" s="22"/>
      <c r="V262" s="22"/>
      <c r="W262" s="22"/>
      <c r="X262" s="24"/>
      <c r="Y262" s="22"/>
      <c r="Z262" s="22"/>
    </row>
    <row r="263" spans="1:26" s="10" customFormat="1" ht="24.95" customHeight="1" x14ac:dyDescent="0.2">
      <c r="A263" s="17"/>
      <c r="B263" s="22"/>
      <c r="C263" s="22"/>
      <c r="D263" s="8"/>
      <c r="E263" s="22"/>
      <c r="F263" s="22"/>
      <c r="G263" s="23"/>
      <c r="H263" s="23"/>
      <c r="I263" s="22"/>
      <c r="J263" s="22"/>
      <c r="K263" s="6"/>
      <c r="L263" s="22"/>
      <c r="M263" s="15"/>
      <c r="N263" s="22"/>
      <c r="O263" s="8"/>
      <c r="P263" s="22"/>
      <c r="Q263" s="22"/>
      <c r="R263" s="22"/>
      <c r="S263" s="22"/>
      <c r="T263" s="22"/>
      <c r="U263" s="22"/>
      <c r="V263" s="22"/>
      <c r="W263" s="22"/>
      <c r="X263" s="24"/>
      <c r="Y263" s="22"/>
      <c r="Z263" s="22"/>
    </row>
    <row r="264" spans="1:26" s="10" customFormat="1" ht="24.95" customHeight="1" x14ac:dyDescent="0.2">
      <c r="A264" s="17"/>
      <c r="B264" s="22"/>
      <c r="C264" s="22"/>
      <c r="D264" s="8"/>
      <c r="E264" s="22"/>
      <c r="F264" s="22"/>
      <c r="G264" s="23"/>
      <c r="H264" s="23"/>
      <c r="I264" s="22"/>
      <c r="J264" s="22"/>
      <c r="K264" s="6"/>
      <c r="L264" s="22"/>
      <c r="M264" s="15"/>
      <c r="N264" s="22"/>
      <c r="O264" s="8"/>
      <c r="P264" s="22"/>
      <c r="Q264" s="22"/>
      <c r="R264" s="22"/>
      <c r="S264" s="22"/>
      <c r="T264" s="22"/>
      <c r="U264" s="22"/>
      <c r="V264" s="22"/>
      <c r="W264" s="22"/>
      <c r="X264" s="24"/>
      <c r="Y264" s="22"/>
      <c r="Z264" s="22"/>
    </row>
    <row r="265" spans="1:26" s="10" customFormat="1" ht="24.95" customHeight="1" x14ac:dyDescent="0.2">
      <c r="A265" s="17"/>
      <c r="B265" s="8"/>
      <c r="C265" s="8"/>
      <c r="D265" s="8"/>
      <c r="E265" s="8"/>
      <c r="F265" s="8"/>
      <c r="G265" s="14"/>
      <c r="H265" s="14"/>
      <c r="I265" s="8"/>
      <c r="J265" s="8"/>
      <c r="K265" s="6"/>
      <c r="L265" s="8"/>
      <c r="M265" s="15"/>
      <c r="N265" s="8"/>
      <c r="O265" s="8"/>
      <c r="P265" s="8"/>
      <c r="Q265" s="8"/>
      <c r="R265" s="8"/>
      <c r="S265" s="8"/>
      <c r="T265" s="4"/>
      <c r="U265" s="4"/>
      <c r="V265" s="8"/>
      <c r="W265" s="8"/>
      <c r="X265" s="13"/>
      <c r="Y265" s="4"/>
      <c r="Z265" s="4"/>
    </row>
    <row r="266" spans="1:26" s="10" customFormat="1" ht="24.95" customHeight="1" x14ac:dyDescent="0.2">
      <c r="A266" s="17"/>
      <c r="B266" s="8"/>
      <c r="C266" s="8"/>
      <c r="D266" s="8"/>
      <c r="E266" s="8"/>
      <c r="F266" s="8"/>
      <c r="G266" s="14"/>
      <c r="H266" s="14"/>
      <c r="I266" s="8"/>
      <c r="J266" s="8"/>
      <c r="K266" s="6"/>
      <c r="L266" s="8"/>
      <c r="M266" s="15"/>
      <c r="N266" s="8"/>
      <c r="O266" s="8"/>
      <c r="P266" s="8"/>
      <c r="Q266" s="8"/>
      <c r="R266" s="8"/>
      <c r="S266" s="8"/>
      <c r="T266" s="4"/>
      <c r="U266" s="4"/>
      <c r="V266" s="8"/>
      <c r="W266" s="8"/>
      <c r="X266" s="13"/>
      <c r="Y266" s="4"/>
      <c r="Z266" s="4"/>
    </row>
    <row r="267" spans="1:26" s="10" customFormat="1" ht="24.95" customHeight="1" x14ac:dyDescent="0.2">
      <c r="A267" s="17"/>
      <c r="B267" s="8"/>
      <c r="C267" s="4"/>
      <c r="D267" s="8"/>
      <c r="E267" s="8"/>
      <c r="F267" s="8"/>
      <c r="G267" s="14"/>
      <c r="H267" s="14"/>
      <c r="I267" s="8"/>
      <c r="J267" s="8"/>
      <c r="K267" s="6"/>
      <c r="L267" s="8"/>
      <c r="M267" s="15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13"/>
      <c r="Y267" s="8"/>
      <c r="Z267" s="8"/>
    </row>
    <row r="268" spans="1:26" s="10" customFormat="1" ht="24.95" customHeight="1" x14ac:dyDescent="0.2">
      <c r="A268" s="17"/>
      <c r="B268" s="8"/>
      <c r="C268" s="4"/>
      <c r="D268" s="8"/>
      <c r="E268" s="8"/>
      <c r="F268" s="8"/>
      <c r="G268" s="14"/>
      <c r="H268" s="14"/>
      <c r="I268" s="8"/>
      <c r="J268" s="8"/>
      <c r="K268" s="6"/>
      <c r="L268" s="8"/>
      <c r="M268" s="15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13"/>
      <c r="Y268" s="8"/>
      <c r="Z268" s="8"/>
    </row>
    <row r="269" spans="1:26" s="10" customFormat="1" ht="24.95" customHeight="1" x14ac:dyDescent="0.2">
      <c r="A269" s="17"/>
      <c r="B269" s="8"/>
      <c r="C269" s="4"/>
      <c r="D269" s="8"/>
      <c r="E269" s="8"/>
      <c r="F269" s="8"/>
      <c r="G269" s="14"/>
      <c r="H269" s="14"/>
      <c r="I269" s="8"/>
      <c r="J269" s="8"/>
      <c r="K269" s="6"/>
      <c r="L269" s="8"/>
      <c r="M269" s="15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13"/>
      <c r="Y269" s="8"/>
      <c r="Z269" s="8"/>
    </row>
    <row r="270" spans="1:26" s="10" customFormat="1" ht="24.95" customHeight="1" x14ac:dyDescent="0.2">
      <c r="A270" s="17"/>
      <c r="B270" s="8"/>
      <c r="C270" s="4"/>
      <c r="D270" s="8"/>
      <c r="E270" s="8"/>
      <c r="F270" s="8"/>
      <c r="G270" s="14"/>
      <c r="H270" s="14"/>
      <c r="I270" s="8"/>
      <c r="J270" s="8"/>
      <c r="K270" s="6"/>
      <c r="L270" s="8"/>
      <c r="M270" s="15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13"/>
      <c r="Y270" s="8"/>
      <c r="Z270" s="8"/>
    </row>
    <row r="271" spans="1:26" s="10" customFormat="1" ht="24.95" customHeight="1" x14ac:dyDescent="0.2">
      <c r="A271" s="17"/>
      <c r="B271" s="8"/>
      <c r="C271" s="8"/>
      <c r="D271" s="8"/>
      <c r="E271" s="8"/>
      <c r="F271" s="8"/>
      <c r="G271" s="14"/>
      <c r="H271" s="14"/>
      <c r="I271" s="8"/>
      <c r="J271" s="8"/>
      <c r="K271" s="6"/>
      <c r="L271" s="8"/>
      <c r="M271" s="15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13"/>
      <c r="Y271" s="8"/>
      <c r="Z271" s="8"/>
    </row>
    <row r="272" spans="1:26" s="10" customFormat="1" ht="24.95" customHeight="1" x14ac:dyDescent="0.2">
      <c r="A272" s="17"/>
      <c r="B272" s="8"/>
      <c r="C272" s="8"/>
      <c r="D272" s="8"/>
      <c r="E272" s="8"/>
      <c r="F272" s="8"/>
      <c r="G272" s="14"/>
      <c r="H272" s="14"/>
      <c r="I272" s="8"/>
      <c r="J272" s="8"/>
      <c r="K272" s="6"/>
      <c r="L272" s="8"/>
      <c r="M272" s="15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13"/>
      <c r="Y272" s="8"/>
      <c r="Z272" s="8"/>
    </row>
    <row r="273" spans="1:26" s="10" customFormat="1" ht="24.95" customHeight="1" x14ac:dyDescent="0.2">
      <c r="A273" s="17"/>
      <c r="B273" s="8"/>
      <c r="C273" s="8"/>
      <c r="D273" s="8"/>
      <c r="E273" s="8"/>
      <c r="F273" s="8"/>
      <c r="G273" s="14"/>
      <c r="H273" s="14"/>
      <c r="I273" s="8"/>
      <c r="J273" s="8"/>
      <c r="K273" s="6"/>
      <c r="L273" s="8"/>
      <c r="M273" s="15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13"/>
      <c r="Y273" s="8"/>
      <c r="Z273" s="8"/>
    </row>
    <row r="274" spans="1:26" s="10" customFormat="1" ht="24.95" customHeight="1" x14ac:dyDescent="0.2">
      <c r="A274" s="17"/>
      <c r="B274" s="8"/>
      <c r="C274" s="8"/>
      <c r="D274" s="8"/>
      <c r="E274" s="8"/>
      <c r="F274" s="8"/>
      <c r="G274" s="14"/>
      <c r="H274" s="14"/>
      <c r="I274" s="8"/>
      <c r="J274" s="8"/>
      <c r="K274" s="6"/>
      <c r="L274" s="8"/>
      <c r="M274" s="15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13"/>
      <c r="Y274" s="8"/>
      <c r="Z274" s="8"/>
    </row>
    <row r="275" spans="1:26" s="10" customFormat="1" ht="24.95" customHeight="1" x14ac:dyDescent="0.2">
      <c r="A275" s="17"/>
      <c r="B275" s="8"/>
      <c r="C275" s="8"/>
      <c r="D275" s="8"/>
      <c r="E275" s="8"/>
      <c r="F275" s="8"/>
      <c r="G275" s="14"/>
      <c r="H275" s="14"/>
      <c r="I275" s="8"/>
      <c r="J275" s="8"/>
      <c r="K275" s="6"/>
      <c r="L275" s="8"/>
      <c r="M275" s="15"/>
      <c r="N275" s="4"/>
      <c r="O275" s="8"/>
      <c r="P275" s="8"/>
      <c r="Q275" s="8"/>
      <c r="R275" s="8"/>
      <c r="S275" s="8"/>
      <c r="T275" s="8"/>
      <c r="U275" s="8"/>
      <c r="V275" s="8"/>
      <c r="W275" s="8"/>
      <c r="X275" s="13"/>
      <c r="Y275" s="8"/>
      <c r="Z275" s="8"/>
    </row>
    <row r="276" spans="1:26" s="10" customFormat="1" ht="15" customHeight="1" x14ac:dyDescent="0.2">
      <c r="A276" s="17"/>
      <c r="B276" s="8"/>
      <c r="C276" s="8"/>
      <c r="D276" s="8"/>
      <c r="E276" s="8"/>
      <c r="F276" s="8"/>
      <c r="G276" s="14"/>
      <c r="H276" s="14"/>
      <c r="I276" s="8"/>
      <c r="J276" s="8"/>
      <c r="K276" s="6"/>
      <c r="L276" s="8"/>
      <c r="M276" s="15"/>
      <c r="N276" s="4"/>
      <c r="O276" s="8"/>
      <c r="P276" s="8"/>
      <c r="Q276" s="8"/>
      <c r="R276" s="8"/>
      <c r="S276" s="8"/>
      <c r="T276" s="8"/>
      <c r="U276" s="8"/>
      <c r="V276" s="8"/>
      <c r="W276" s="8"/>
      <c r="X276" s="13"/>
      <c r="Y276" s="8"/>
      <c r="Z276" s="8"/>
    </row>
    <row r="277" spans="1:26" s="10" customFormat="1" ht="15" customHeight="1" x14ac:dyDescent="0.2">
      <c r="A277" s="17"/>
      <c r="B277" s="8"/>
      <c r="C277" s="8"/>
      <c r="D277" s="8"/>
      <c r="E277" s="8"/>
      <c r="F277" s="8"/>
      <c r="G277" s="14"/>
      <c r="H277" s="14"/>
      <c r="I277" s="8"/>
      <c r="J277" s="8"/>
      <c r="K277" s="6"/>
      <c r="L277" s="8"/>
      <c r="M277" s="15"/>
      <c r="N277" s="4"/>
      <c r="O277" s="8"/>
      <c r="P277" s="8"/>
      <c r="Q277" s="8"/>
      <c r="R277" s="8"/>
      <c r="S277" s="8"/>
      <c r="T277" s="8"/>
      <c r="U277" s="8"/>
      <c r="V277" s="8"/>
      <c r="W277" s="8"/>
      <c r="X277" s="13"/>
      <c r="Y277" s="8"/>
      <c r="Z277" s="8"/>
    </row>
    <row r="278" spans="1:26" s="10" customFormat="1" ht="15" customHeight="1" x14ac:dyDescent="0.2">
      <c r="A278" s="17"/>
      <c r="B278" s="8"/>
      <c r="C278" s="8"/>
      <c r="D278" s="8"/>
      <c r="E278" s="8"/>
      <c r="F278" s="8"/>
      <c r="G278" s="14"/>
      <c r="H278" s="14"/>
      <c r="I278" s="8"/>
      <c r="J278" s="8"/>
      <c r="K278" s="6"/>
      <c r="L278" s="8"/>
      <c r="M278" s="15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13"/>
      <c r="Y278" s="8"/>
      <c r="Z278" s="8"/>
    </row>
    <row r="279" spans="1:26" s="10" customFormat="1" ht="15" customHeight="1" x14ac:dyDescent="0.2">
      <c r="A279" s="17"/>
      <c r="B279" s="8"/>
      <c r="C279" s="8"/>
      <c r="D279" s="8"/>
      <c r="E279" s="8"/>
      <c r="F279" s="8"/>
      <c r="G279" s="14"/>
      <c r="H279" s="14"/>
      <c r="I279" s="8"/>
      <c r="J279" s="8"/>
      <c r="K279" s="6"/>
      <c r="L279" s="8"/>
      <c r="M279" s="15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13"/>
      <c r="Y279" s="8"/>
      <c r="Z279" s="8"/>
    </row>
    <row r="280" spans="1:26" s="10" customFormat="1" ht="15" customHeight="1" x14ac:dyDescent="0.2">
      <c r="A280" s="17"/>
      <c r="B280" s="8"/>
      <c r="C280" s="8"/>
      <c r="D280" s="8"/>
      <c r="E280" s="8"/>
      <c r="F280" s="8"/>
      <c r="G280" s="14"/>
      <c r="H280" s="14"/>
      <c r="I280" s="8"/>
      <c r="J280" s="8"/>
      <c r="K280" s="6"/>
      <c r="L280" s="8"/>
      <c r="M280" s="15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13"/>
      <c r="Y280" s="8"/>
      <c r="Z280" s="8"/>
    </row>
    <row r="281" spans="1:26" s="10" customFormat="1" ht="15" customHeight="1" x14ac:dyDescent="0.2">
      <c r="A281" s="17"/>
      <c r="B281" s="8"/>
      <c r="C281" s="8"/>
      <c r="D281" s="8"/>
      <c r="E281" s="8"/>
      <c r="F281" s="8"/>
      <c r="G281" s="14"/>
      <c r="H281" s="14"/>
      <c r="I281" s="8"/>
      <c r="J281" s="8"/>
      <c r="K281" s="6"/>
      <c r="L281" s="8"/>
      <c r="M281" s="15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3"/>
      <c r="Y281" s="8"/>
      <c r="Z281" s="8"/>
    </row>
    <row r="282" spans="1:26" s="10" customFormat="1" ht="15" customHeight="1" x14ac:dyDescent="0.2">
      <c r="A282" s="17"/>
      <c r="B282" s="8"/>
      <c r="C282" s="8"/>
      <c r="D282" s="8"/>
      <c r="E282" s="8"/>
      <c r="F282" s="8"/>
      <c r="G282" s="14"/>
      <c r="H282" s="14"/>
      <c r="I282" s="8"/>
      <c r="J282" s="8"/>
      <c r="K282" s="6"/>
      <c r="L282" s="8"/>
      <c r="M282" s="15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13"/>
      <c r="Y282" s="8"/>
      <c r="Z282" s="8"/>
    </row>
    <row r="283" spans="1:26" s="10" customFormat="1" ht="15" customHeight="1" x14ac:dyDescent="0.2">
      <c r="A283" s="17"/>
      <c r="B283" s="8"/>
      <c r="C283" s="8"/>
      <c r="D283" s="8"/>
      <c r="E283" s="8"/>
      <c r="F283" s="8"/>
      <c r="G283" s="14"/>
      <c r="H283" s="14"/>
      <c r="I283" s="8"/>
      <c r="J283" s="8"/>
      <c r="K283" s="6"/>
      <c r="L283" s="8"/>
      <c r="M283" s="15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13"/>
      <c r="Y283" s="8"/>
      <c r="Z283" s="8"/>
    </row>
    <row r="284" spans="1:26" s="10" customFormat="1" ht="15" customHeight="1" x14ac:dyDescent="0.2">
      <c r="A284" s="17"/>
      <c r="B284" s="8"/>
      <c r="C284" s="8"/>
      <c r="D284" s="8"/>
      <c r="E284" s="8"/>
      <c r="F284" s="8"/>
      <c r="G284" s="14"/>
      <c r="H284" s="14"/>
      <c r="I284" s="8"/>
      <c r="J284" s="8"/>
      <c r="K284" s="6"/>
      <c r="L284" s="8"/>
      <c r="M284" s="15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13"/>
      <c r="Y284" s="8"/>
      <c r="Z284" s="8"/>
    </row>
    <row r="285" spans="1:26" s="10" customFormat="1" ht="15" customHeight="1" x14ac:dyDescent="0.2">
      <c r="A285" s="17"/>
      <c r="B285" s="8"/>
      <c r="C285" s="8"/>
      <c r="D285" s="8"/>
      <c r="E285" s="8"/>
      <c r="F285" s="8"/>
      <c r="G285" s="14"/>
      <c r="H285" s="14"/>
      <c r="I285" s="8"/>
      <c r="J285" s="8"/>
      <c r="K285" s="6"/>
      <c r="L285" s="8"/>
      <c r="M285" s="15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13"/>
      <c r="Y285" s="8"/>
      <c r="Z285" s="8"/>
    </row>
    <row r="286" spans="1:26" s="10" customFormat="1" ht="15" customHeight="1" x14ac:dyDescent="0.2">
      <c r="A286" s="17"/>
      <c r="B286" s="8"/>
      <c r="C286" s="8"/>
      <c r="D286" s="8"/>
      <c r="E286" s="8"/>
      <c r="F286" s="8"/>
      <c r="G286" s="14"/>
      <c r="H286" s="14"/>
      <c r="I286" s="8"/>
      <c r="J286" s="8"/>
      <c r="K286" s="6"/>
      <c r="L286" s="8"/>
      <c r="M286" s="15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13"/>
      <c r="Y286" s="8"/>
      <c r="Z286" s="8"/>
    </row>
    <row r="287" spans="1:26" s="10" customFormat="1" ht="15" customHeight="1" x14ac:dyDescent="0.2">
      <c r="A287" s="17"/>
      <c r="B287" s="8"/>
      <c r="C287" s="8"/>
      <c r="D287" s="8"/>
      <c r="E287" s="8"/>
      <c r="F287" s="8"/>
      <c r="G287" s="14"/>
      <c r="H287" s="14"/>
      <c r="I287" s="8"/>
      <c r="J287" s="8"/>
      <c r="K287" s="6"/>
      <c r="L287" s="8"/>
      <c r="M287" s="15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13"/>
      <c r="Y287" s="8"/>
      <c r="Z287" s="8"/>
    </row>
    <row r="288" spans="1:26" s="10" customFormat="1" ht="15" customHeight="1" x14ac:dyDescent="0.2">
      <c r="A288" s="17"/>
      <c r="B288" s="8"/>
      <c r="C288" s="8"/>
      <c r="D288" s="8"/>
      <c r="E288" s="8"/>
      <c r="F288" s="8"/>
      <c r="G288" s="14"/>
      <c r="H288" s="14"/>
      <c r="I288" s="8"/>
      <c r="J288" s="8"/>
      <c r="K288" s="6"/>
      <c r="L288" s="8"/>
      <c r="M288" s="15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13"/>
      <c r="Y288" s="8"/>
      <c r="Z288" s="8"/>
    </row>
    <row r="289" spans="1:26" s="10" customFormat="1" ht="15" customHeight="1" x14ac:dyDescent="0.2">
      <c r="A289" s="17"/>
      <c r="B289" s="8"/>
      <c r="C289" s="8"/>
      <c r="D289" s="8"/>
      <c r="E289" s="8"/>
      <c r="F289" s="8"/>
      <c r="G289" s="14"/>
      <c r="H289" s="14"/>
      <c r="I289" s="8"/>
      <c r="J289" s="8"/>
      <c r="K289" s="6"/>
      <c r="L289" s="8"/>
      <c r="M289" s="15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13"/>
      <c r="Y289" s="8"/>
      <c r="Z289" s="8"/>
    </row>
    <row r="290" spans="1:26" s="10" customFormat="1" ht="15" customHeight="1" x14ac:dyDescent="0.2">
      <c r="A290" s="17"/>
      <c r="B290" s="8"/>
      <c r="C290" s="8"/>
      <c r="D290" s="8"/>
      <c r="E290" s="8"/>
      <c r="F290" s="8"/>
      <c r="G290" s="14"/>
      <c r="H290" s="14"/>
      <c r="I290" s="8"/>
      <c r="J290" s="8"/>
      <c r="K290" s="6"/>
      <c r="L290" s="8"/>
      <c r="M290" s="15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13"/>
      <c r="Y290" s="8"/>
      <c r="Z290" s="8"/>
    </row>
    <row r="291" spans="1:26" s="10" customFormat="1" ht="15" customHeight="1" x14ac:dyDescent="0.2">
      <c r="A291" s="17"/>
      <c r="B291" s="8"/>
      <c r="C291" s="8"/>
      <c r="D291" s="8"/>
      <c r="E291" s="8"/>
      <c r="F291" s="8"/>
      <c r="G291" s="14"/>
      <c r="H291" s="14"/>
      <c r="I291" s="8"/>
      <c r="J291" s="8"/>
      <c r="K291" s="6"/>
      <c r="L291" s="8"/>
      <c r="M291" s="15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13"/>
      <c r="Y291" s="8"/>
      <c r="Z291" s="8"/>
    </row>
    <row r="292" spans="1:26" s="10" customFormat="1" ht="15" customHeight="1" x14ac:dyDescent="0.2">
      <c r="A292" s="19"/>
      <c r="B292" s="8"/>
      <c r="C292" s="8"/>
      <c r="D292" s="8"/>
      <c r="E292" s="8"/>
      <c r="F292" s="8"/>
      <c r="G292" s="14"/>
      <c r="H292" s="14"/>
      <c r="I292" s="8"/>
      <c r="J292" s="8"/>
      <c r="K292" s="6"/>
      <c r="L292" s="8"/>
      <c r="M292" s="15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13"/>
      <c r="Y292" s="8"/>
      <c r="Z292" s="8"/>
    </row>
    <row r="293" spans="1:26" s="10" customFormat="1" ht="15" customHeight="1" x14ac:dyDescent="0.2">
      <c r="A293" s="17"/>
      <c r="B293" s="8"/>
      <c r="C293" s="4"/>
      <c r="D293" s="8"/>
      <c r="E293" s="8"/>
      <c r="F293" s="8"/>
      <c r="G293" s="14"/>
      <c r="H293" s="14"/>
      <c r="I293" s="8"/>
      <c r="J293" s="8"/>
      <c r="K293" s="6"/>
      <c r="L293" s="8"/>
      <c r="M293" s="15"/>
      <c r="N293" s="4"/>
      <c r="O293" s="4"/>
      <c r="P293" s="8"/>
      <c r="Q293" s="8"/>
      <c r="R293" s="8"/>
      <c r="S293" s="8"/>
      <c r="T293" s="8"/>
      <c r="U293" s="4"/>
      <c r="V293" s="8"/>
      <c r="W293" s="8"/>
      <c r="X293" s="13"/>
      <c r="Y293" s="4"/>
      <c r="Z293" s="4"/>
    </row>
    <row r="294" spans="1:26" s="10" customFormat="1" ht="15" customHeight="1" x14ac:dyDescent="0.2">
      <c r="A294" s="17"/>
      <c r="B294" s="8"/>
      <c r="C294" s="4"/>
      <c r="D294" s="8"/>
      <c r="E294" s="8"/>
      <c r="F294" s="8"/>
      <c r="G294" s="14"/>
      <c r="H294" s="14"/>
      <c r="I294" s="8"/>
      <c r="J294" s="8"/>
      <c r="K294" s="6"/>
      <c r="L294" s="8"/>
      <c r="M294" s="15"/>
      <c r="N294" s="4"/>
      <c r="O294" s="4"/>
      <c r="P294" s="8"/>
      <c r="Q294" s="8"/>
      <c r="R294" s="8"/>
      <c r="S294" s="8"/>
      <c r="T294" s="8"/>
      <c r="U294" s="4"/>
      <c r="V294" s="8"/>
      <c r="W294" s="8"/>
      <c r="X294" s="13"/>
      <c r="Y294" s="4"/>
      <c r="Z294" s="4"/>
    </row>
    <row r="295" spans="1:26" s="10" customFormat="1" ht="15" customHeight="1" x14ac:dyDescent="0.2">
      <c r="A295" s="17"/>
      <c r="B295" s="8"/>
      <c r="C295" s="4"/>
      <c r="D295" s="8"/>
      <c r="E295" s="8"/>
      <c r="F295" s="8"/>
      <c r="G295" s="14"/>
      <c r="H295" s="14"/>
      <c r="I295" s="8"/>
      <c r="J295" s="8"/>
      <c r="K295" s="6"/>
      <c r="L295" s="8"/>
      <c r="M295" s="20"/>
      <c r="N295" s="4"/>
      <c r="O295" s="4"/>
      <c r="P295" s="8"/>
      <c r="Q295" s="8"/>
      <c r="R295" s="8"/>
      <c r="S295" s="8"/>
      <c r="T295" s="8"/>
      <c r="U295" s="4"/>
      <c r="V295" s="8"/>
      <c r="W295" s="8"/>
      <c r="X295" s="13"/>
      <c r="Y295" s="4"/>
      <c r="Z295" s="4"/>
    </row>
    <row r="296" spans="1:26" s="10" customFormat="1" ht="15" customHeight="1" x14ac:dyDescent="0.2">
      <c r="A296" s="17"/>
      <c r="B296" s="8"/>
      <c r="C296" s="4"/>
      <c r="D296" s="8"/>
      <c r="E296" s="8"/>
      <c r="F296" s="8"/>
      <c r="G296" s="14"/>
      <c r="H296" s="14"/>
      <c r="I296" s="8"/>
      <c r="J296" s="8"/>
      <c r="K296" s="6"/>
      <c r="L296" s="8"/>
      <c r="M296" s="20"/>
      <c r="N296" s="4"/>
      <c r="O296" s="4"/>
      <c r="P296" s="8"/>
      <c r="Q296" s="8"/>
      <c r="R296" s="8"/>
      <c r="S296" s="8"/>
      <c r="T296" s="8"/>
      <c r="U296" s="4"/>
      <c r="V296" s="8"/>
      <c r="W296" s="8"/>
      <c r="X296" s="13"/>
      <c r="Y296" s="4"/>
      <c r="Z296" s="4"/>
    </row>
    <row r="297" spans="1:26" s="10" customFormat="1" ht="15" customHeight="1" x14ac:dyDescent="0.2">
      <c r="A297" s="17"/>
      <c r="B297" s="8"/>
      <c r="C297" s="8"/>
      <c r="D297" s="8"/>
      <c r="E297" s="8"/>
      <c r="F297" s="8"/>
      <c r="G297" s="14"/>
      <c r="H297" s="14"/>
      <c r="I297" s="8"/>
      <c r="J297" s="8"/>
      <c r="K297" s="6"/>
      <c r="L297" s="8"/>
      <c r="M297" s="1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13"/>
      <c r="Y297" s="8"/>
      <c r="Z297" s="8"/>
    </row>
    <row r="298" spans="1:26" s="10" customFormat="1" ht="15" customHeight="1" x14ac:dyDescent="0.2">
      <c r="A298" s="17"/>
      <c r="B298" s="8"/>
      <c r="C298" s="8"/>
      <c r="D298" s="8"/>
      <c r="E298" s="8"/>
      <c r="F298" s="8"/>
      <c r="G298" s="14"/>
      <c r="H298" s="14"/>
      <c r="I298" s="8"/>
      <c r="J298" s="8"/>
      <c r="K298" s="6"/>
      <c r="L298" s="8"/>
      <c r="M298" s="1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13"/>
      <c r="Y298" s="8"/>
      <c r="Z298" s="8"/>
    </row>
    <row r="299" spans="1:26" s="10" customFormat="1" ht="15" customHeight="1" x14ac:dyDescent="0.2">
      <c r="A299" s="17"/>
      <c r="B299" s="8"/>
      <c r="C299" s="8"/>
      <c r="D299" s="8"/>
      <c r="E299" s="8"/>
      <c r="F299" s="8"/>
      <c r="G299" s="14"/>
      <c r="H299" s="14"/>
      <c r="I299" s="8"/>
      <c r="J299" s="8"/>
      <c r="K299" s="6"/>
      <c r="L299" s="8"/>
      <c r="M299" s="1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13"/>
      <c r="Y299" s="8"/>
      <c r="Z299" s="8"/>
    </row>
    <row r="300" spans="1:26" s="10" customFormat="1" ht="15" customHeight="1" x14ac:dyDescent="0.2">
      <c r="A300" s="17"/>
      <c r="B300" s="8"/>
      <c r="C300" s="8"/>
      <c r="D300" s="8"/>
      <c r="E300" s="8"/>
      <c r="F300" s="8"/>
      <c r="G300" s="14"/>
      <c r="H300" s="14"/>
      <c r="I300" s="8"/>
      <c r="J300" s="8"/>
      <c r="K300" s="6"/>
      <c r="L300" s="8"/>
      <c r="M300" s="15"/>
      <c r="N300" s="8"/>
      <c r="O300" s="8"/>
      <c r="P300" s="8"/>
      <c r="Q300" s="8"/>
      <c r="R300" s="8"/>
      <c r="S300" s="8"/>
      <c r="T300" s="8"/>
      <c r="U300" s="8"/>
      <c r="V300" s="25"/>
      <c r="W300" s="8"/>
      <c r="X300" s="13"/>
      <c r="Y300" s="8"/>
      <c r="Z300" s="8"/>
    </row>
    <row r="301" spans="1:26" s="10" customFormat="1" ht="15" customHeight="1" x14ac:dyDescent="0.2">
      <c r="A301" s="17"/>
      <c r="B301" s="8"/>
      <c r="C301" s="8"/>
      <c r="D301" s="8"/>
      <c r="E301" s="8"/>
      <c r="F301" s="8"/>
      <c r="G301" s="14"/>
      <c r="H301" s="14"/>
      <c r="I301" s="8"/>
      <c r="J301" s="8"/>
      <c r="K301" s="6"/>
      <c r="L301" s="8"/>
      <c r="M301" s="15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13"/>
      <c r="Y301" s="8"/>
      <c r="Z301" s="8"/>
    </row>
    <row r="302" spans="1:26" s="10" customFormat="1" ht="15" customHeight="1" x14ac:dyDescent="0.2">
      <c r="A302" s="17"/>
      <c r="B302" s="8"/>
      <c r="C302" s="8"/>
      <c r="D302" s="8"/>
      <c r="E302" s="8"/>
      <c r="F302" s="8"/>
      <c r="G302" s="14"/>
      <c r="H302" s="14"/>
      <c r="I302" s="8"/>
      <c r="J302" s="8"/>
      <c r="K302" s="6"/>
      <c r="L302" s="8"/>
      <c r="M302" s="15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13"/>
      <c r="Y302" s="8"/>
      <c r="Z302" s="8"/>
    </row>
    <row r="303" spans="1:26" s="10" customFormat="1" ht="15" customHeight="1" x14ac:dyDescent="0.2">
      <c r="A303" s="17"/>
      <c r="B303" s="8"/>
      <c r="C303" s="4"/>
      <c r="D303" s="8"/>
      <c r="E303" s="8"/>
      <c r="F303" s="8"/>
      <c r="G303" s="14"/>
      <c r="H303" s="14"/>
      <c r="I303" s="8"/>
      <c r="J303" s="8"/>
      <c r="K303" s="6"/>
      <c r="L303" s="8"/>
      <c r="M303" s="15"/>
      <c r="N303" s="4"/>
      <c r="O303" s="8"/>
      <c r="P303" s="8"/>
      <c r="Q303" s="8"/>
      <c r="R303" s="8"/>
      <c r="S303" s="8"/>
      <c r="T303" s="8"/>
      <c r="U303" s="4"/>
      <c r="V303" s="8"/>
      <c r="W303" s="8"/>
      <c r="X303" s="13"/>
      <c r="Y303" s="4"/>
      <c r="Z303" s="4"/>
    </row>
    <row r="304" spans="1:26" s="10" customFormat="1" ht="15" customHeight="1" x14ac:dyDescent="0.2">
      <c r="A304" s="17"/>
      <c r="B304" s="8"/>
      <c r="C304" s="8"/>
      <c r="D304" s="8"/>
      <c r="E304" s="8"/>
      <c r="F304" s="8"/>
      <c r="G304" s="14"/>
      <c r="H304" s="14"/>
      <c r="I304" s="8"/>
      <c r="J304" s="8"/>
      <c r="K304" s="6"/>
      <c r="L304" s="8"/>
      <c r="M304" s="15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13"/>
      <c r="Y304" s="8"/>
      <c r="Z304" s="8"/>
    </row>
    <row r="305" spans="1:26" s="10" customFormat="1" ht="15" customHeight="1" x14ac:dyDescent="0.2">
      <c r="A305" s="17"/>
      <c r="B305" s="8"/>
      <c r="C305" s="8"/>
      <c r="D305" s="8"/>
      <c r="E305" s="8"/>
      <c r="F305" s="8"/>
      <c r="G305" s="14"/>
      <c r="H305" s="14"/>
      <c r="I305" s="8"/>
      <c r="J305" s="8"/>
      <c r="K305" s="6"/>
      <c r="L305" s="8"/>
      <c r="M305" s="1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13"/>
      <c r="Y305" s="8"/>
      <c r="Z305" s="8"/>
    </row>
    <row r="306" spans="1:26" s="10" customFormat="1" ht="15" customHeight="1" x14ac:dyDescent="0.2">
      <c r="A306" s="17"/>
      <c r="B306" s="8"/>
      <c r="C306" s="8"/>
      <c r="D306" s="8"/>
      <c r="E306" s="8"/>
      <c r="F306" s="8"/>
      <c r="G306" s="14"/>
      <c r="H306" s="14"/>
      <c r="I306" s="8"/>
      <c r="J306" s="8"/>
      <c r="K306" s="6"/>
      <c r="L306" s="8"/>
      <c r="M306" s="15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13"/>
      <c r="Y306" s="8"/>
      <c r="Z306" s="8"/>
    </row>
    <row r="307" spans="1:26" s="10" customFormat="1" ht="15" customHeight="1" x14ac:dyDescent="0.2">
      <c r="A307" s="17"/>
      <c r="B307" s="8"/>
      <c r="C307" s="8"/>
      <c r="D307" s="8"/>
      <c r="E307" s="8"/>
      <c r="F307" s="8"/>
      <c r="G307" s="14"/>
      <c r="H307" s="14"/>
      <c r="I307" s="8"/>
      <c r="J307" s="8"/>
      <c r="K307" s="6"/>
      <c r="L307" s="8"/>
      <c r="M307" s="15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13"/>
      <c r="Y307" s="8"/>
      <c r="Z307" s="8"/>
    </row>
    <row r="308" spans="1:26" s="10" customFormat="1" ht="15" customHeight="1" x14ac:dyDescent="0.2">
      <c r="A308" s="17"/>
      <c r="B308" s="8"/>
      <c r="C308" s="8"/>
      <c r="D308" s="8"/>
      <c r="E308" s="8"/>
      <c r="F308" s="8"/>
      <c r="G308" s="14"/>
      <c r="H308" s="14"/>
      <c r="I308" s="8"/>
      <c r="J308" s="8"/>
      <c r="K308" s="6"/>
      <c r="L308" s="8"/>
      <c r="M308" s="15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13"/>
      <c r="Y308" s="8"/>
      <c r="Z308" s="8"/>
    </row>
    <row r="309" spans="1:26" s="10" customFormat="1" ht="15" customHeight="1" x14ac:dyDescent="0.2">
      <c r="A309" s="17"/>
      <c r="B309" s="8"/>
      <c r="C309" s="8"/>
      <c r="D309" s="8"/>
      <c r="E309" s="8"/>
      <c r="F309" s="8"/>
      <c r="G309" s="14"/>
      <c r="H309" s="14"/>
      <c r="I309" s="8"/>
      <c r="J309" s="8"/>
      <c r="K309" s="6"/>
      <c r="L309" s="8"/>
      <c r="M309" s="15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13"/>
      <c r="Y309" s="8"/>
      <c r="Z309" s="8"/>
    </row>
    <row r="310" spans="1:26" s="10" customFormat="1" ht="15" customHeight="1" x14ac:dyDescent="0.2">
      <c r="A310" s="17"/>
      <c r="B310" s="8"/>
      <c r="C310" s="8"/>
      <c r="D310" s="8"/>
      <c r="E310" s="8"/>
      <c r="F310" s="8"/>
      <c r="G310" s="14"/>
      <c r="H310" s="14"/>
      <c r="I310" s="8"/>
      <c r="J310" s="8"/>
      <c r="K310" s="6"/>
      <c r="L310" s="8"/>
      <c r="M310" s="15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13"/>
      <c r="Y310" s="8"/>
      <c r="Z310" s="8"/>
    </row>
    <row r="311" spans="1:26" s="10" customFormat="1" ht="15" customHeight="1" x14ac:dyDescent="0.2">
      <c r="A311" s="17"/>
      <c r="B311" s="8"/>
      <c r="C311" s="8"/>
      <c r="D311" s="8"/>
      <c r="E311" s="8"/>
      <c r="F311" s="8"/>
      <c r="G311" s="14"/>
      <c r="H311" s="14"/>
      <c r="I311" s="8"/>
      <c r="J311" s="8"/>
      <c r="K311" s="6"/>
      <c r="L311" s="8"/>
      <c r="M311" s="15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13"/>
      <c r="Y311" s="8"/>
      <c r="Z311" s="8"/>
    </row>
    <row r="312" spans="1:26" s="10" customFormat="1" ht="15" customHeight="1" x14ac:dyDescent="0.2">
      <c r="A312" s="17"/>
      <c r="B312" s="8"/>
      <c r="C312" s="4"/>
      <c r="D312" s="8"/>
      <c r="E312" s="8"/>
      <c r="F312" s="8"/>
      <c r="G312" s="14"/>
      <c r="H312" s="14"/>
      <c r="I312" s="8"/>
      <c r="J312" s="8"/>
      <c r="K312" s="6"/>
      <c r="L312" s="8"/>
      <c r="M312" s="15"/>
      <c r="N312" s="4"/>
      <c r="O312" s="4"/>
      <c r="P312" s="8"/>
      <c r="Q312" s="8"/>
      <c r="R312" s="8"/>
      <c r="S312" s="8"/>
      <c r="T312" s="4"/>
      <c r="U312" s="4"/>
      <c r="V312" s="8"/>
      <c r="W312" s="8"/>
      <c r="X312" s="13"/>
      <c r="Y312" s="4"/>
      <c r="Z312" s="4"/>
    </row>
    <row r="313" spans="1:26" s="10" customFormat="1" ht="15" customHeight="1" x14ac:dyDescent="0.2">
      <c r="A313" s="17"/>
      <c r="B313" s="8"/>
      <c r="C313" s="4"/>
      <c r="D313" s="8"/>
      <c r="E313" s="8"/>
      <c r="F313" s="8"/>
      <c r="G313" s="14"/>
      <c r="H313" s="14"/>
      <c r="I313" s="8"/>
      <c r="J313" s="8"/>
      <c r="K313" s="6"/>
      <c r="L313" s="8"/>
      <c r="M313" s="15"/>
      <c r="N313" s="4"/>
      <c r="O313" s="4"/>
      <c r="P313" s="8"/>
      <c r="Q313" s="8"/>
      <c r="R313" s="8"/>
      <c r="S313" s="8"/>
      <c r="T313" s="4"/>
      <c r="U313" s="4"/>
      <c r="V313" s="8"/>
      <c r="W313" s="8"/>
      <c r="X313" s="13"/>
      <c r="Y313" s="4"/>
      <c r="Z313" s="4"/>
    </row>
    <row r="314" spans="1:26" s="10" customFormat="1" ht="15" customHeight="1" x14ac:dyDescent="0.2">
      <c r="A314" s="17"/>
      <c r="B314" s="8"/>
      <c r="C314" s="4"/>
      <c r="D314" s="8"/>
      <c r="E314" s="8"/>
      <c r="F314" s="8"/>
      <c r="G314" s="14"/>
      <c r="H314" s="14"/>
      <c r="I314" s="8"/>
      <c r="J314" s="8"/>
      <c r="K314" s="6"/>
      <c r="L314" s="8"/>
      <c r="M314" s="15"/>
      <c r="N314" s="4"/>
      <c r="O314" s="4"/>
      <c r="P314" s="8"/>
      <c r="Q314" s="8"/>
      <c r="R314" s="8"/>
      <c r="S314" s="8"/>
      <c r="T314" s="4"/>
      <c r="U314" s="4"/>
      <c r="V314" s="8"/>
      <c r="W314" s="8"/>
      <c r="X314" s="13"/>
      <c r="Y314" s="4"/>
      <c r="Z314" s="4"/>
    </row>
    <row r="315" spans="1:26" s="10" customFormat="1" ht="15" customHeight="1" x14ac:dyDescent="0.2">
      <c r="A315" s="17"/>
      <c r="B315" s="8"/>
      <c r="C315" s="4"/>
      <c r="D315" s="8"/>
      <c r="E315" s="8"/>
      <c r="F315" s="8"/>
      <c r="G315" s="14"/>
      <c r="H315" s="14"/>
      <c r="I315" s="8"/>
      <c r="J315" s="8"/>
      <c r="K315" s="6"/>
      <c r="L315" s="8"/>
      <c r="M315" s="15"/>
      <c r="N315" s="4"/>
      <c r="O315" s="4"/>
      <c r="P315" s="8"/>
      <c r="Q315" s="8"/>
      <c r="R315" s="8"/>
      <c r="S315" s="8"/>
      <c r="T315" s="4"/>
      <c r="U315" s="4"/>
      <c r="V315" s="8"/>
      <c r="W315" s="8"/>
      <c r="X315" s="13"/>
      <c r="Y315" s="4"/>
      <c r="Z315" s="4"/>
    </row>
    <row r="316" spans="1:26" s="10" customFormat="1" ht="15" customHeight="1" x14ac:dyDescent="0.2">
      <c r="A316" s="17"/>
      <c r="B316" s="8"/>
      <c r="C316" s="4"/>
      <c r="D316" s="8"/>
      <c r="E316" s="8"/>
      <c r="F316" s="8"/>
      <c r="G316" s="14"/>
      <c r="H316" s="14"/>
      <c r="I316" s="8"/>
      <c r="J316" s="8"/>
      <c r="K316" s="6"/>
      <c r="L316" s="8"/>
      <c r="M316" s="15"/>
      <c r="N316" s="4"/>
      <c r="O316" s="4"/>
      <c r="P316" s="8"/>
      <c r="Q316" s="8"/>
      <c r="R316" s="8"/>
      <c r="S316" s="8"/>
      <c r="T316" s="4"/>
      <c r="U316" s="4"/>
      <c r="V316" s="8"/>
      <c r="W316" s="8"/>
      <c r="X316" s="13"/>
      <c r="Y316" s="4"/>
      <c r="Z316" s="4"/>
    </row>
    <row r="317" spans="1:26" s="10" customFormat="1" ht="15" customHeight="1" x14ac:dyDescent="0.2">
      <c r="A317" s="17"/>
      <c r="B317" s="8"/>
      <c r="C317" s="4"/>
      <c r="D317" s="8"/>
      <c r="E317" s="8"/>
      <c r="F317" s="8"/>
      <c r="G317" s="14"/>
      <c r="H317" s="14"/>
      <c r="I317" s="8"/>
      <c r="J317" s="8"/>
      <c r="K317" s="6"/>
      <c r="L317" s="8"/>
      <c r="M317" s="15"/>
      <c r="N317" s="4"/>
      <c r="O317" s="4"/>
      <c r="P317" s="8"/>
      <c r="Q317" s="8"/>
      <c r="R317" s="8"/>
      <c r="S317" s="8"/>
      <c r="T317" s="4"/>
      <c r="U317" s="4"/>
      <c r="V317" s="8"/>
      <c r="W317" s="8"/>
      <c r="X317" s="13"/>
      <c r="Y317" s="4"/>
      <c r="Z317" s="4"/>
    </row>
    <row r="318" spans="1:26" s="10" customFormat="1" ht="15" customHeight="1" x14ac:dyDescent="0.2">
      <c r="A318" s="17"/>
      <c r="B318" s="8"/>
      <c r="C318" s="4"/>
      <c r="D318" s="8"/>
      <c r="E318" s="8"/>
      <c r="F318" s="8"/>
      <c r="G318" s="14"/>
      <c r="H318" s="14"/>
      <c r="I318" s="8"/>
      <c r="J318" s="8"/>
      <c r="K318" s="6"/>
      <c r="L318" s="8"/>
      <c r="M318" s="15"/>
      <c r="N318" s="4"/>
      <c r="O318" s="4"/>
      <c r="P318" s="8"/>
      <c r="Q318" s="8"/>
      <c r="R318" s="8"/>
      <c r="S318" s="8"/>
      <c r="T318" s="4"/>
      <c r="U318" s="4"/>
      <c r="V318" s="8"/>
      <c r="W318" s="8"/>
      <c r="X318" s="13"/>
      <c r="Y318" s="4"/>
      <c r="Z318" s="4"/>
    </row>
    <row r="319" spans="1:26" s="10" customFormat="1" ht="15" customHeight="1" x14ac:dyDescent="0.2">
      <c r="A319" s="17"/>
      <c r="B319" s="8"/>
      <c r="C319" s="4"/>
      <c r="D319" s="8"/>
      <c r="E319" s="8"/>
      <c r="F319" s="8"/>
      <c r="G319" s="14"/>
      <c r="H319" s="14"/>
      <c r="I319" s="8"/>
      <c r="J319" s="8"/>
      <c r="K319" s="6"/>
      <c r="L319" s="8"/>
      <c r="M319" s="15"/>
      <c r="N319" s="4"/>
      <c r="O319" s="4"/>
      <c r="P319" s="8"/>
      <c r="Q319" s="8"/>
      <c r="R319" s="8"/>
      <c r="S319" s="8"/>
      <c r="T319" s="4"/>
      <c r="U319" s="4"/>
      <c r="V319" s="8"/>
      <c r="W319" s="8"/>
      <c r="X319" s="13"/>
      <c r="Y319" s="4"/>
      <c r="Z319" s="4"/>
    </row>
    <row r="320" spans="1:26" s="10" customFormat="1" ht="15" customHeight="1" x14ac:dyDescent="0.2">
      <c r="A320" s="17"/>
      <c r="B320" s="8"/>
      <c r="C320" s="8"/>
      <c r="D320" s="8"/>
      <c r="E320" s="8"/>
      <c r="F320" s="8"/>
      <c r="G320" s="14"/>
      <c r="H320" s="14"/>
      <c r="I320" s="8"/>
      <c r="J320" s="8"/>
      <c r="K320" s="6"/>
      <c r="L320" s="8"/>
      <c r="M320" s="15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13"/>
      <c r="Y320" s="8"/>
      <c r="Z320" s="8"/>
    </row>
    <row r="321" spans="1:26" s="10" customFormat="1" ht="15" customHeight="1" x14ac:dyDescent="0.2">
      <c r="A321" s="17"/>
      <c r="B321" s="8"/>
      <c r="C321" s="8"/>
      <c r="D321" s="8"/>
      <c r="E321" s="8"/>
      <c r="F321" s="8"/>
      <c r="G321" s="14"/>
      <c r="H321" s="14"/>
      <c r="I321" s="8"/>
      <c r="J321" s="8"/>
      <c r="K321" s="6"/>
      <c r="L321" s="8"/>
      <c r="M321" s="15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13"/>
      <c r="Y321" s="8"/>
      <c r="Z321" s="8"/>
    </row>
    <row r="322" spans="1:26" s="10" customFormat="1" ht="15" customHeight="1" x14ac:dyDescent="0.2">
      <c r="A322" s="17"/>
      <c r="B322" s="8"/>
      <c r="C322" s="8"/>
      <c r="D322" s="8"/>
      <c r="E322" s="8"/>
      <c r="F322" s="8"/>
      <c r="G322" s="14"/>
      <c r="H322" s="14"/>
      <c r="I322" s="8"/>
      <c r="J322" s="8"/>
      <c r="K322" s="6"/>
      <c r="L322" s="8"/>
      <c r="M322" s="15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13"/>
      <c r="Y322" s="8"/>
      <c r="Z322" s="8"/>
    </row>
    <row r="323" spans="1:26" s="10" customFormat="1" ht="15" customHeight="1" x14ac:dyDescent="0.2">
      <c r="A323" s="17"/>
      <c r="B323" s="8"/>
      <c r="C323" s="8"/>
      <c r="D323" s="8"/>
      <c r="E323" s="8"/>
      <c r="F323" s="8"/>
      <c r="G323" s="14"/>
      <c r="H323" s="14"/>
      <c r="I323" s="8"/>
      <c r="J323" s="8"/>
      <c r="K323" s="6"/>
      <c r="L323" s="8"/>
      <c r="M323" s="15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13"/>
      <c r="Y323" s="8"/>
      <c r="Z323" s="8"/>
    </row>
    <row r="324" spans="1:26" s="10" customFormat="1" ht="15" customHeight="1" x14ac:dyDescent="0.2">
      <c r="A324" s="17"/>
      <c r="B324" s="8"/>
      <c r="C324" s="8"/>
      <c r="D324" s="8"/>
      <c r="E324" s="8"/>
      <c r="F324" s="8"/>
      <c r="G324" s="14"/>
      <c r="H324" s="14"/>
      <c r="I324" s="8"/>
      <c r="J324" s="8"/>
      <c r="K324" s="6"/>
      <c r="L324" s="8"/>
      <c r="M324" s="15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13"/>
      <c r="Y324" s="8"/>
      <c r="Z324" s="8"/>
    </row>
    <row r="325" spans="1:26" s="10" customFormat="1" ht="15" customHeight="1" x14ac:dyDescent="0.2">
      <c r="A325" s="17"/>
      <c r="B325" s="8"/>
      <c r="C325" s="8"/>
      <c r="D325" s="8"/>
      <c r="E325" s="8"/>
      <c r="F325" s="8"/>
      <c r="G325" s="14"/>
      <c r="H325" s="14"/>
      <c r="I325" s="8"/>
      <c r="J325" s="8"/>
      <c r="K325" s="6"/>
      <c r="L325" s="8"/>
      <c r="M325" s="15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13"/>
      <c r="Y325" s="8"/>
      <c r="Z325" s="8"/>
    </row>
    <row r="326" spans="1:26" s="10" customFormat="1" ht="15" customHeight="1" x14ac:dyDescent="0.2">
      <c r="A326" s="17"/>
      <c r="B326" s="8"/>
      <c r="C326" s="8"/>
      <c r="D326" s="8"/>
      <c r="E326" s="8"/>
      <c r="F326" s="8"/>
      <c r="G326" s="14"/>
      <c r="H326" s="14"/>
      <c r="I326" s="8"/>
      <c r="J326" s="8"/>
      <c r="K326" s="6"/>
      <c r="L326" s="8"/>
      <c r="M326" s="15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13"/>
      <c r="Y326" s="8"/>
      <c r="Z326" s="8"/>
    </row>
    <row r="327" spans="1:26" s="10" customFormat="1" ht="15" customHeight="1" x14ac:dyDescent="0.2">
      <c r="A327" s="17"/>
      <c r="B327" s="8"/>
      <c r="C327" s="8"/>
      <c r="D327" s="8"/>
      <c r="E327" s="8"/>
      <c r="F327" s="8"/>
      <c r="G327" s="14"/>
      <c r="H327" s="14"/>
      <c r="I327" s="8"/>
      <c r="J327" s="8"/>
      <c r="K327" s="6"/>
      <c r="L327" s="8"/>
      <c r="M327" s="15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13"/>
      <c r="Y327" s="8"/>
      <c r="Z327" s="8"/>
    </row>
    <row r="328" spans="1:26" s="10" customFormat="1" ht="15" customHeight="1" x14ac:dyDescent="0.2">
      <c r="A328" s="17"/>
      <c r="B328" s="8"/>
      <c r="C328" s="8"/>
      <c r="D328" s="8"/>
      <c r="E328" s="8"/>
      <c r="F328" s="8"/>
      <c r="G328" s="14"/>
      <c r="H328" s="14"/>
      <c r="I328" s="8"/>
      <c r="J328" s="8"/>
      <c r="K328" s="6"/>
      <c r="L328" s="8"/>
      <c r="M328" s="15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13"/>
      <c r="Y328" s="8"/>
      <c r="Z328" s="8"/>
    </row>
    <row r="329" spans="1:26" s="10" customFormat="1" ht="15" customHeight="1" x14ac:dyDescent="0.2">
      <c r="A329" s="17"/>
      <c r="B329" s="8"/>
      <c r="C329" s="8"/>
      <c r="D329" s="8"/>
      <c r="E329" s="8"/>
      <c r="F329" s="8"/>
      <c r="G329" s="14"/>
      <c r="H329" s="14"/>
      <c r="I329" s="8"/>
      <c r="J329" s="8"/>
      <c r="K329" s="6"/>
      <c r="L329" s="8"/>
      <c r="M329" s="15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13"/>
      <c r="Y329" s="8"/>
      <c r="Z329" s="8"/>
    </row>
    <row r="330" spans="1:26" s="10" customFormat="1" ht="15" customHeight="1" x14ac:dyDescent="0.2">
      <c r="A330" s="17"/>
      <c r="B330" s="8"/>
      <c r="C330" s="8"/>
      <c r="D330" s="8"/>
      <c r="E330" s="8"/>
      <c r="F330" s="8"/>
      <c r="G330" s="14"/>
      <c r="H330" s="14"/>
      <c r="I330" s="8"/>
      <c r="J330" s="8"/>
      <c r="K330" s="6"/>
      <c r="L330" s="8"/>
      <c r="M330" s="15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13"/>
      <c r="Y330" s="8"/>
      <c r="Z330" s="8"/>
    </row>
    <row r="331" spans="1:26" s="10" customFormat="1" ht="15" customHeight="1" x14ac:dyDescent="0.2">
      <c r="A331" s="17"/>
      <c r="B331" s="8"/>
      <c r="C331" s="8"/>
      <c r="D331" s="8"/>
      <c r="E331" s="8"/>
      <c r="F331" s="8"/>
      <c r="G331" s="14"/>
      <c r="H331" s="14"/>
      <c r="I331" s="8"/>
      <c r="J331" s="8"/>
      <c r="K331" s="6"/>
      <c r="L331" s="8"/>
      <c r="M331" s="15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13"/>
      <c r="Y331" s="8"/>
      <c r="Z331" s="8"/>
    </row>
    <row r="332" spans="1:26" s="10" customFormat="1" ht="15" customHeight="1" x14ac:dyDescent="0.2">
      <c r="A332" s="17"/>
      <c r="B332" s="8"/>
      <c r="C332" s="8"/>
      <c r="D332" s="8"/>
      <c r="E332" s="8"/>
      <c r="F332" s="8"/>
      <c r="G332" s="14"/>
      <c r="H332" s="14"/>
      <c r="I332" s="8"/>
      <c r="J332" s="8"/>
      <c r="K332" s="6"/>
      <c r="L332" s="8"/>
      <c r="M332" s="15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13"/>
      <c r="Y332" s="8"/>
      <c r="Z332" s="8"/>
    </row>
    <row r="333" spans="1:26" s="10" customFormat="1" ht="15" customHeight="1" x14ac:dyDescent="0.2">
      <c r="A333" s="17"/>
      <c r="B333" s="8"/>
      <c r="C333" s="8"/>
      <c r="D333" s="8"/>
      <c r="E333" s="8"/>
      <c r="F333" s="8"/>
      <c r="G333" s="14"/>
      <c r="H333" s="14"/>
      <c r="I333" s="8"/>
      <c r="J333" s="8"/>
      <c r="K333" s="6"/>
      <c r="L333" s="8"/>
      <c r="M333" s="15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13"/>
      <c r="Y333" s="8"/>
      <c r="Z333" s="8"/>
    </row>
    <row r="334" spans="1:26" s="10" customFormat="1" ht="15" customHeight="1" x14ac:dyDescent="0.2">
      <c r="A334" s="17"/>
      <c r="B334" s="8"/>
      <c r="C334" s="8"/>
      <c r="D334" s="8"/>
      <c r="E334" s="8"/>
      <c r="F334" s="8"/>
      <c r="G334" s="14"/>
      <c r="H334" s="14"/>
      <c r="I334" s="8"/>
      <c r="J334" s="8"/>
      <c r="K334" s="6"/>
      <c r="L334" s="8"/>
      <c r="M334" s="15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13"/>
      <c r="Y334" s="8"/>
      <c r="Z334" s="8"/>
    </row>
    <row r="335" spans="1:26" s="10" customFormat="1" ht="15" customHeight="1" x14ac:dyDescent="0.2">
      <c r="A335" s="17"/>
      <c r="B335" s="8"/>
      <c r="C335" s="8"/>
      <c r="D335" s="8"/>
      <c r="E335" s="8"/>
      <c r="F335" s="8"/>
      <c r="G335" s="14"/>
      <c r="H335" s="14"/>
      <c r="I335" s="8"/>
      <c r="J335" s="8"/>
      <c r="K335" s="6"/>
      <c r="L335" s="8"/>
      <c r="M335" s="15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13"/>
      <c r="Y335" s="8"/>
      <c r="Z335" s="8"/>
    </row>
    <row r="336" spans="1:26" s="10" customFormat="1" ht="15" customHeight="1" x14ac:dyDescent="0.2">
      <c r="A336" s="17"/>
      <c r="B336" s="8"/>
      <c r="C336" s="8"/>
      <c r="D336" s="8"/>
      <c r="E336" s="8"/>
      <c r="F336" s="8"/>
      <c r="G336" s="14"/>
      <c r="H336" s="14"/>
      <c r="I336" s="8"/>
      <c r="J336" s="8"/>
      <c r="K336" s="6"/>
      <c r="L336" s="8"/>
      <c r="M336" s="15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13"/>
      <c r="Y336" s="8"/>
      <c r="Z336" s="8"/>
    </row>
    <row r="337" spans="1:26" s="10" customFormat="1" ht="15" customHeight="1" x14ac:dyDescent="0.2">
      <c r="A337" s="17"/>
      <c r="B337" s="8"/>
      <c r="C337" s="4"/>
      <c r="D337" s="8"/>
      <c r="E337" s="8"/>
      <c r="F337" s="8"/>
      <c r="G337" s="14"/>
      <c r="H337" s="14"/>
      <c r="I337" s="8"/>
      <c r="J337" s="8"/>
      <c r="K337" s="6"/>
      <c r="L337" s="8"/>
      <c r="M337" s="15"/>
      <c r="N337" s="4"/>
      <c r="O337" s="4"/>
      <c r="P337" s="8"/>
      <c r="Q337" s="8"/>
      <c r="R337" s="8"/>
      <c r="S337" s="8"/>
      <c r="T337" s="4"/>
      <c r="U337" s="4"/>
      <c r="V337" s="8"/>
      <c r="W337" s="8"/>
      <c r="X337" s="13"/>
      <c r="Y337" s="4"/>
      <c r="Z337" s="4"/>
    </row>
    <row r="338" spans="1:26" s="10" customFormat="1" ht="15" customHeight="1" x14ac:dyDescent="0.2">
      <c r="A338" s="17"/>
      <c r="B338" s="8"/>
      <c r="C338" s="4"/>
      <c r="D338" s="8"/>
      <c r="E338" s="8"/>
      <c r="F338" s="8"/>
      <c r="G338" s="14"/>
      <c r="H338" s="14"/>
      <c r="I338" s="8"/>
      <c r="J338" s="8"/>
      <c r="K338" s="6"/>
      <c r="L338" s="8"/>
      <c r="M338" s="15"/>
      <c r="N338" s="4"/>
      <c r="O338" s="4"/>
      <c r="P338" s="8"/>
      <c r="Q338" s="8"/>
      <c r="R338" s="8"/>
      <c r="S338" s="8"/>
      <c r="T338" s="4"/>
      <c r="U338" s="4"/>
      <c r="V338" s="8"/>
      <c r="W338" s="8"/>
      <c r="X338" s="13"/>
      <c r="Y338" s="4"/>
      <c r="Z338" s="4"/>
    </row>
    <row r="339" spans="1:26" s="10" customFormat="1" ht="15" customHeight="1" x14ac:dyDescent="0.2">
      <c r="A339" s="17"/>
      <c r="B339" s="8"/>
      <c r="C339" s="4"/>
      <c r="D339" s="8"/>
      <c r="E339" s="16"/>
      <c r="F339" s="8"/>
      <c r="G339" s="14"/>
      <c r="H339" s="14"/>
      <c r="I339" s="26"/>
      <c r="J339" s="8"/>
      <c r="K339" s="6"/>
      <c r="L339" s="8"/>
      <c r="M339" s="15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13"/>
      <c r="Y339" s="8"/>
      <c r="Z339" s="8"/>
    </row>
    <row r="340" spans="1:26" s="10" customFormat="1" ht="15" customHeight="1" x14ac:dyDescent="0.2">
      <c r="A340" s="17"/>
      <c r="B340" s="8"/>
      <c r="C340" s="4"/>
      <c r="D340" s="8"/>
      <c r="E340" s="8"/>
      <c r="F340" s="8"/>
      <c r="G340" s="14"/>
      <c r="H340" s="14"/>
      <c r="I340" s="8"/>
      <c r="J340" s="8"/>
      <c r="K340" s="6"/>
      <c r="L340" s="8"/>
      <c r="M340" s="15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13"/>
      <c r="Y340" s="8"/>
      <c r="Z340" s="8"/>
    </row>
    <row r="341" spans="1:26" s="10" customFormat="1" ht="15" customHeight="1" x14ac:dyDescent="0.2">
      <c r="A341" s="17"/>
      <c r="B341" s="8"/>
      <c r="C341" s="4"/>
      <c r="D341" s="8"/>
      <c r="E341" s="8"/>
      <c r="F341" s="8"/>
      <c r="G341" s="14"/>
      <c r="H341" s="14"/>
      <c r="I341" s="8"/>
      <c r="J341" s="8"/>
      <c r="K341" s="6"/>
      <c r="L341" s="8"/>
      <c r="M341" s="15"/>
      <c r="N341" s="8"/>
      <c r="O341" s="8"/>
      <c r="P341" s="8"/>
      <c r="Q341" s="8"/>
      <c r="R341" s="8"/>
      <c r="S341" s="8"/>
      <c r="T341" s="8"/>
      <c r="U341" s="8"/>
      <c r="V341" s="8"/>
      <c r="W341" s="16"/>
      <c r="X341" s="13"/>
      <c r="Y341" s="8"/>
      <c r="Z341" s="8"/>
    </row>
    <row r="342" spans="1:26" s="10" customFormat="1" ht="15" customHeight="1" x14ac:dyDescent="0.2">
      <c r="A342" s="17"/>
      <c r="B342" s="8"/>
      <c r="C342" s="4"/>
      <c r="D342" s="8"/>
      <c r="E342" s="8"/>
      <c r="F342" s="8"/>
      <c r="G342" s="14"/>
      <c r="H342" s="14"/>
      <c r="I342" s="8"/>
      <c r="J342" s="8"/>
      <c r="K342" s="6"/>
      <c r="L342" s="8"/>
      <c r="M342" s="15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13"/>
      <c r="Y342" s="8"/>
      <c r="Z342" s="8"/>
    </row>
    <row r="343" spans="1:26" s="10" customFormat="1" ht="15" customHeight="1" x14ac:dyDescent="0.2">
      <c r="A343" s="17"/>
      <c r="B343" s="8"/>
      <c r="C343" s="4"/>
      <c r="D343" s="8"/>
      <c r="E343" s="8"/>
      <c r="F343" s="8"/>
      <c r="G343" s="14"/>
      <c r="H343" s="14"/>
      <c r="I343" s="8"/>
      <c r="J343" s="8"/>
      <c r="K343" s="6"/>
      <c r="L343" s="8"/>
      <c r="M343" s="15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13"/>
      <c r="Y343" s="8"/>
      <c r="Z343" s="8"/>
    </row>
    <row r="344" spans="1:26" s="10" customFormat="1" ht="15" customHeight="1" x14ac:dyDescent="0.2">
      <c r="A344" s="17"/>
      <c r="B344" s="8"/>
      <c r="C344" s="8"/>
      <c r="D344" s="8"/>
      <c r="E344" s="8"/>
      <c r="F344" s="8"/>
      <c r="G344" s="14"/>
      <c r="H344" s="14"/>
      <c r="I344" s="8"/>
      <c r="J344" s="8"/>
      <c r="K344" s="6"/>
      <c r="L344" s="8"/>
      <c r="M344" s="15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13"/>
      <c r="Y344" s="8"/>
      <c r="Z344" s="8"/>
    </row>
    <row r="345" spans="1:26" s="10" customFormat="1" ht="15" customHeight="1" x14ac:dyDescent="0.2">
      <c r="A345" s="17"/>
      <c r="B345" s="8"/>
      <c r="C345" s="8"/>
      <c r="D345" s="8"/>
      <c r="E345" s="8"/>
      <c r="F345" s="8"/>
      <c r="G345" s="14"/>
      <c r="H345" s="14"/>
      <c r="I345" s="8"/>
      <c r="J345" s="8"/>
      <c r="K345" s="6"/>
      <c r="L345" s="8"/>
      <c r="M345" s="15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13"/>
      <c r="Y345" s="8"/>
      <c r="Z345" s="8"/>
    </row>
    <row r="346" spans="1:26" s="10" customFormat="1" ht="15" customHeight="1" x14ac:dyDescent="0.2">
      <c r="A346" s="17"/>
      <c r="B346" s="8"/>
      <c r="C346" s="8"/>
      <c r="D346" s="8"/>
      <c r="E346" s="8"/>
      <c r="F346" s="8"/>
      <c r="G346" s="14"/>
      <c r="H346" s="14"/>
      <c r="I346" s="8"/>
      <c r="J346" s="8"/>
      <c r="K346" s="6"/>
      <c r="L346" s="8"/>
      <c r="M346" s="15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13"/>
      <c r="Y346" s="8"/>
      <c r="Z346" s="8"/>
    </row>
    <row r="347" spans="1:26" s="10" customFormat="1" ht="15" customHeight="1" x14ac:dyDescent="0.2">
      <c r="A347" s="17"/>
      <c r="B347" s="8"/>
      <c r="C347" s="4"/>
      <c r="D347" s="11"/>
      <c r="E347" s="8"/>
      <c r="F347" s="8"/>
      <c r="G347" s="14"/>
      <c r="H347" s="15"/>
      <c r="I347" s="8"/>
      <c r="J347" s="8"/>
      <c r="K347" s="6"/>
      <c r="L347" s="8"/>
      <c r="M347" s="15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13"/>
      <c r="Y347" s="8"/>
      <c r="Z347" s="8"/>
    </row>
    <row r="348" spans="1:26" s="10" customFormat="1" ht="15" customHeight="1" x14ac:dyDescent="0.2">
      <c r="A348" s="17"/>
      <c r="B348" s="8"/>
      <c r="C348" s="8"/>
      <c r="D348" s="8"/>
      <c r="E348" s="8"/>
      <c r="F348" s="8"/>
      <c r="G348" s="14"/>
      <c r="H348" s="14"/>
      <c r="I348" s="8"/>
      <c r="J348" s="8"/>
      <c r="K348" s="6"/>
      <c r="L348" s="8"/>
      <c r="M348" s="15"/>
      <c r="N348" s="8"/>
      <c r="O348" s="6"/>
      <c r="P348" s="8"/>
      <c r="Q348" s="8"/>
      <c r="R348" s="8"/>
      <c r="S348" s="8"/>
      <c r="T348" s="8"/>
      <c r="U348" s="8"/>
      <c r="V348" s="8"/>
      <c r="W348" s="8"/>
      <c r="X348" s="13"/>
      <c r="Y348" s="8"/>
      <c r="Z348" s="8"/>
    </row>
    <row r="349" spans="1:26" s="10" customFormat="1" ht="15" customHeight="1" x14ac:dyDescent="0.2">
      <c r="A349" s="17"/>
      <c r="B349" s="8"/>
      <c r="C349" s="4"/>
      <c r="D349" s="8"/>
      <c r="E349" s="8"/>
      <c r="F349" s="8"/>
      <c r="G349" s="14"/>
      <c r="H349" s="14"/>
      <c r="I349" s="8"/>
      <c r="J349" s="8"/>
      <c r="K349" s="6"/>
      <c r="L349" s="8"/>
      <c r="M349" s="15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13"/>
      <c r="Y349" s="8"/>
      <c r="Z349" s="8"/>
    </row>
    <row r="350" spans="1:26" s="10" customFormat="1" ht="15" customHeight="1" x14ac:dyDescent="0.2">
      <c r="A350" s="17"/>
      <c r="B350" s="16"/>
      <c r="C350" s="4"/>
      <c r="D350" s="8"/>
      <c r="E350" s="8"/>
      <c r="F350" s="8"/>
      <c r="G350" s="14"/>
      <c r="H350" s="14"/>
      <c r="I350" s="8"/>
      <c r="J350" s="8"/>
      <c r="K350" s="6"/>
      <c r="L350" s="8"/>
      <c r="M350" s="15"/>
      <c r="N350" s="8"/>
      <c r="O350" s="8"/>
      <c r="P350" s="8"/>
      <c r="Q350" s="8"/>
      <c r="R350" s="8"/>
      <c r="S350" s="8"/>
      <c r="T350" s="22"/>
      <c r="U350" s="8"/>
      <c r="V350" s="8"/>
      <c r="W350" s="8"/>
      <c r="X350" s="13"/>
      <c r="Y350" s="8"/>
      <c r="Z350" s="8"/>
    </row>
    <row r="351" spans="1:26" s="10" customFormat="1" ht="15" customHeight="1" x14ac:dyDescent="0.2">
      <c r="A351" s="27"/>
      <c r="B351" s="16"/>
      <c r="C351" s="4"/>
      <c r="D351" s="8"/>
      <c r="E351" s="8"/>
      <c r="F351" s="8"/>
      <c r="G351" s="14"/>
      <c r="H351" s="14"/>
      <c r="I351" s="8"/>
      <c r="J351" s="8"/>
      <c r="K351" s="6"/>
      <c r="L351" s="8"/>
      <c r="M351" s="7"/>
      <c r="N351" s="8"/>
      <c r="O351" s="8"/>
      <c r="P351" s="8"/>
      <c r="Q351" s="8"/>
      <c r="R351" s="8"/>
      <c r="S351" s="8"/>
      <c r="T351" s="22"/>
      <c r="U351" s="8"/>
      <c r="V351" s="8"/>
      <c r="W351" s="8"/>
      <c r="X351" s="13"/>
      <c r="Y351" s="8"/>
      <c r="Z351" s="8"/>
    </row>
    <row r="352" spans="1:26" s="10" customFormat="1" ht="15" customHeight="1" x14ac:dyDescent="0.2">
      <c r="A352" s="28"/>
      <c r="B352" s="8"/>
      <c r="C352" s="4"/>
      <c r="D352" s="8"/>
      <c r="E352" s="8"/>
      <c r="F352" s="8"/>
      <c r="G352" s="14"/>
      <c r="H352" s="14"/>
      <c r="I352" s="8"/>
      <c r="J352" s="8"/>
      <c r="K352" s="6"/>
      <c r="L352" s="8"/>
      <c r="M352" s="7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13"/>
      <c r="Y352" s="8"/>
      <c r="Z352" s="8"/>
    </row>
    <row r="353" spans="1:26" s="10" customFormat="1" ht="15" customHeight="1" x14ac:dyDescent="0.2">
      <c r="A353" s="29"/>
      <c r="B353" s="8"/>
      <c r="C353" s="4"/>
      <c r="D353" s="8"/>
      <c r="E353" s="16"/>
      <c r="F353" s="8"/>
      <c r="G353" s="14"/>
      <c r="H353" s="14"/>
      <c r="I353" s="8"/>
      <c r="J353" s="8"/>
      <c r="K353" s="6"/>
      <c r="L353" s="8"/>
      <c r="M353" s="7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13"/>
      <c r="Y353" s="8"/>
      <c r="Z353" s="8"/>
    </row>
    <row r="354" spans="1:26" s="10" customFormat="1" ht="15" customHeight="1" x14ac:dyDescent="0.2">
      <c r="A354" s="17"/>
      <c r="B354" s="8"/>
      <c r="C354" s="8"/>
      <c r="D354" s="8"/>
      <c r="E354" s="8"/>
      <c r="F354" s="8"/>
      <c r="G354" s="14"/>
      <c r="H354" s="14"/>
      <c r="I354" s="8"/>
      <c r="J354" s="8"/>
      <c r="K354" s="6"/>
      <c r="L354" s="8"/>
      <c r="M354" s="7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13"/>
      <c r="Y354" s="8"/>
      <c r="Z354" s="8"/>
    </row>
    <row r="355" spans="1:26" s="10" customFormat="1" ht="15" customHeight="1" x14ac:dyDescent="0.2">
      <c r="A355" s="17"/>
      <c r="B355" s="8"/>
      <c r="C355" s="8"/>
      <c r="D355" s="8"/>
      <c r="E355" s="8"/>
      <c r="F355" s="8"/>
      <c r="G355" s="14"/>
      <c r="H355" s="14"/>
      <c r="I355" s="8"/>
      <c r="J355" s="8"/>
      <c r="K355" s="6"/>
      <c r="L355" s="8"/>
      <c r="M355" s="15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13"/>
      <c r="Y355" s="8"/>
      <c r="Z355" s="8"/>
    </row>
    <row r="356" spans="1:26" s="10" customFormat="1" ht="15" customHeight="1" x14ac:dyDescent="0.2">
      <c r="A356" s="19"/>
      <c r="B356" s="8"/>
      <c r="C356" s="8"/>
      <c r="D356" s="8"/>
      <c r="E356" s="8"/>
      <c r="F356" s="8"/>
      <c r="G356" s="14"/>
      <c r="H356" s="14"/>
      <c r="I356" s="8"/>
      <c r="J356" s="8"/>
      <c r="K356" s="6"/>
      <c r="L356" s="8"/>
      <c r="M356" s="15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13"/>
      <c r="Y356" s="8"/>
      <c r="Z356" s="4"/>
    </row>
    <row r="357" spans="1:26" s="10" customFormat="1" ht="15" customHeight="1" x14ac:dyDescent="0.2">
      <c r="A357" s="19"/>
      <c r="B357" s="8"/>
      <c r="C357" s="8"/>
      <c r="D357" s="8"/>
      <c r="E357" s="8"/>
      <c r="F357" s="8"/>
      <c r="G357" s="14"/>
      <c r="H357" s="14"/>
      <c r="I357" s="8"/>
      <c r="J357" s="8"/>
      <c r="K357" s="6"/>
      <c r="L357" s="8"/>
      <c r="M357" s="15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13"/>
      <c r="Y357" s="8"/>
      <c r="Z357" s="4"/>
    </row>
    <row r="358" spans="1:26" s="10" customFormat="1" ht="15" customHeight="1" x14ac:dyDescent="0.2">
      <c r="A358" s="30"/>
      <c r="B358" s="6"/>
      <c r="C358" s="8"/>
      <c r="D358" s="6"/>
      <c r="E358" s="6"/>
      <c r="F358" s="6"/>
      <c r="G358" s="6"/>
      <c r="H358" s="6"/>
      <c r="I358" s="8"/>
      <c r="J358" s="6"/>
      <c r="K358" s="6"/>
      <c r="L358" s="6"/>
      <c r="M358" s="7"/>
      <c r="N358" s="8"/>
      <c r="O358" s="8"/>
      <c r="P358" s="6"/>
      <c r="Q358" s="6"/>
      <c r="R358" s="6"/>
      <c r="S358" s="8"/>
      <c r="T358" s="6"/>
      <c r="U358" s="6"/>
      <c r="V358" s="6"/>
      <c r="W358" s="8"/>
      <c r="X358" s="31"/>
      <c r="Y358" s="8"/>
      <c r="Z358" s="6"/>
    </row>
    <row r="359" spans="1:26" s="10" customFormat="1" ht="15" customHeight="1" x14ac:dyDescent="0.2">
      <c r="A359" s="30"/>
      <c r="B359" s="6"/>
      <c r="C359" s="8"/>
      <c r="D359" s="6"/>
      <c r="E359" s="6"/>
      <c r="F359" s="6"/>
      <c r="G359" s="6"/>
      <c r="H359" s="6"/>
      <c r="I359" s="8"/>
      <c r="J359" s="6"/>
      <c r="K359" s="6"/>
      <c r="L359" s="6"/>
      <c r="M359" s="7"/>
      <c r="N359" s="8"/>
      <c r="O359" s="8"/>
      <c r="P359" s="6"/>
      <c r="Q359" s="6"/>
      <c r="R359" s="6"/>
      <c r="S359" s="8"/>
      <c r="T359" s="6"/>
      <c r="U359" s="6"/>
      <c r="V359" s="6"/>
      <c r="W359" s="8"/>
      <c r="X359" s="31"/>
      <c r="Y359" s="8"/>
      <c r="Z359" s="6"/>
    </row>
    <row r="360" spans="1:26" s="10" customFormat="1" ht="15" customHeight="1" x14ac:dyDescent="0.2">
      <c r="A360" s="30"/>
      <c r="B360" s="6"/>
      <c r="C360" s="8"/>
      <c r="D360" s="6"/>
      <c r="E360" s="6"/>
      <c r="F360" s="6"/>
      <c r="G360" s="6"/>
      <c r="H360" s="6"/>
      <c r="I360" s="6"/>
      <c r="J360" s="6"/>
      <c r="K360" s="6"/>
      <c r="L360" s="6"/>
      <c r="M360" s="7"/>
      <c r="N360" s="8"/>
      <c r="O360" s="8"/>
      <c r="P360" s="6"/>
      <c r="Q360" s="6"/>
      <c r="R360" s="6"/>
      <c r="S360" s="8"/>
      <c r="T360" s="6"/>
      <c r="U360" s="6"/>
      <c r="V360" s="6"/>
      <c r="W360" s="8"/>
      <c r="X360" s="31"/>
      <c r="Y360" s="8"/>
      <c r="Z360" s="6"/>
    </row>
    <row r="361" spans="1:26" s="10" customFormat="1" ht="15" customHeight="1" x14ac:dyDescent="0.2">
      <c r="A361" s="30"/>
      <c r="B361" s="6"/>
      <c r="C361" s="8"/>
      <c r="D361" s="6"/>
      <c r="E361" s="6"/>
      <c r="F361" s="6"/>
      <c r="G361" s="6"/>
      <c r="H361" s="6"/>
      <c r="I361" s="6"/>
      <c r="J361" s="6"/>
      <c r="K361" s="6"/>
      <c r="L361" s="6"/>
      <c r="M361" s="7"/>
      <c r="N361" s="8"/>
      <c r="O361" s="8"/>
      <c r="P361" s="6"/>
      <c r="Q361" s="6"/>
      <c r="R361" s="6"/>
      <c r="S361" s="8"/>
      <c r="T361" s="6"/>
      <c r="U361" s="6"/>
      <c r="V361" s="6"/>
      <c r="W361" s="8"/>
      <c r="X361" s="31"/>
      <c r="Y361" s="8"/>
      <c r="Z361" s="6"/>
    </row>
    <row r="362" spans="1:26" s="10" customFormat="1" ht="15" customHeight="1" x14ac:dyDescent="0.2">
      <c r="A362" s="32"/>
      <c r="B362" s="6"/>
      <c r="C362" s="8"/>
      <c r="D362" s="6"/>
      <c r="E362" s="6"/>
      <c r="F362" s="6"/>
      <c r="G362" s="6"/>
      <c r="H362" s="6"/>
      <c r="I362" s="6"/>
      <c r="J362" s="6"/>
      <c r="K362" s="6"/>
      <c r="L362" s="6"/>
      <c r="M362" s="7"/>
      <c r="N362" s="8"/>
      <c r="O362" s="8"/>
      <c r="P362" s="6"/>
      <c r="Q362" s="6"/>
      <c r="R362" s="6"/>
      <c r="S362" s="8"/>
      <c r="T362" s="6"/>
      <c r="U362" s="6"/>
      <c r="V362" s="6"/>
      <c r="W362" s="6"/>
      <c r="X362" s="31"/>
      <c r="Y362" s="8"/>
      <c r="Z362" s="6"/>
    </row>
    <row r="363" spans="1:26" s="10" customFormat="1" ht="15" customHeight="1" x14ac:dyDescent="0.2">
      <c r="A363" s="33"/>
      <c r="B363" s="6"/>
      <c r="C363" s="8"/>
      <c r="D363" s="6"/>
      <c r="E363" s="6"/>
      <c r="F363" s="6"/>
      <c r="G363" s="6"/>
      <c r="H363" s="6"/>
      <c r="I363" s="6"/>
      <c r="J363" s="6"/>
      <c r="K363" s="6"/>
      <c r="L363" s="6"/>
      <c r="M363" s="7"/>
      <c r="N363" s="8"/>
      <c r="O363" s="8"/>
      <c r="P363" s="6"/>
      <c r="Q363" s="6"/>
      <c r="R363" s="6"/>
      <c r="S363" s="8"/>
      <c r="T363" s="6"/>
      <c r="U363" s="6"/>
      <c r="V363" s="6"/>
      <c r="W363" s="6"/>
      <c r="X363" s="31"/>
      <c r="Y363" s="8"/>
      <c r="Z363" s="6"/>
    </row>
    <row r="364" spans="1:26" s="10" customFormat="1" ht="15" customHeight="1" x14ac:dyDescent="0.2">
      <c r="A364" s="30"/>
      <c r="B364" s="6"/>
      <c r="C364" s="8"/>
      <c r="D364" s="6"/>
      <c r="E364" s="6"/>
      <c r="F364" s="6"/>
      <c r="G364" s="6"/>
      <c r="H364" s="6"/>
      <c r="I364" s="6"/>
      <c r="J364" s="6"/>
      <c r="K364" s="6"/>
      <c r="L364" s="6"/>
      <c r="M364" s="7"/>
      <c r="N364" s="8"/>
      <c r="O364" s="8"/>
      <c r="P364" s="8"/>
      <c r="Q364" s="6"/>
      <c r="R364" s="6"/>
      <c r="S364" s="8"/>
      <c r="T364" s="8"/>
      <c r="U364" s="6"/>
      <c r="V364" s="6"/>
      <c r="W364" s="6"/>
      <c r="X364" s="31"/>
      <c r="Y364" s="8"/>
      <c r="Z364" s="6"/>
    </row>
    <row r="365" spans="1:26" s="10" customFormat="1" ht="15" customHeight="1" x14ac:dyDescent="0.2">
      <c r="A365" s="30"/>
      <c r="B365" s="6"/>
      <c r="C365" s="8"/>
      <c r="D365" s="6"/>
      <c r="E365" s="6"/>
      <c r="F365" s="6"/>
      <c r="G365" s="6"/>
      <c r="H365" s="6"/>
      <c r="I365" s="6"/>
      <c r="J365" s="6"/>
      <c r="K365" s="6"/>
      <c r="L365" s="6"/>
      <c r="M365" s="7"/>
      <c r="N365" s="8"/>
      <c r="O365" s="8"/>
      <c r="P365" s="8"/>
      <c r="Q365" s="6"/>
      <c r="R365" s="6"/>
      <c r="S365" s="8"/>
      <c r="T365" s="8"/>
      <c r="U365" s="6"/>
      <c r="V365" s="6"/>
      <c r="W365" s="6"/>
      <c r="X365" s="31"/>
      <c r="Y365" s="8"/>
      <c r="Z365" s="6"/>
    </row>
    <row r="366" spans="1:26" s="10" customFormat="1" ht="15" customHeight="1" x14ac:dyDescent="0.2">
      <c r="A366" s="30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7"/>
      <c r="N366" s="6"/>
      <c r="O366" s="8"/>
      <c r="P366" s="6"/>
      <c r="Q366" s="6"/>
      <c r="R366" s="6"/>
      <c r="S366" s="6"/>
      <c r="T366" s="6"/>
      <c r="U366" s="6"/>
      <c r="V366" s="6"/>
      <c r="W366" s="6"/>
      <c r="X366" s="31"/>
      <c r="Y366" s="6"/>
      <c r="Z366" s="6"/>
    </row>
    <row r="367" spans="1:26" s="10" customFormat="1" ht="15" customHeight="1" x14ac:dyDescent="0.2">
      <c r="A367" s="30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7"/>
      <c r="N367" s="6"/>
      <c r="O367" s="8"/>
      <c r="P367" s="6"/>
      <c r="Q367" s="6"/>
      <c r="R367" s="6"/>
      <c r="S367" s="6"/>
      <c r="T367" s="6"/>
      <c r="U367" s="6"/>
      <c r="V367" s="6"/>
      <c r="W367" s="6"/>
      <c r="X367" s="31"/>
      <c r="Y367" s="6"/>
      <c r="Z367" s="6"/>
    </row>
    <row r="368" spans="1:26" s="10" customFormat="1" ht="15" customHeight="1" x14ac:dyDescent="0.2">
      <c r="A368" s="30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7"/>
      <c r="N368" s="6"/>
      <c r="O368" s="8"/>
      <c r="P368" s="8"/>
      <c r="Q368" s="6"/>
      <c r="R368" s="6"/>
      <c r="S368" s="6"/>
      <c r="T368" s="6"/>
      <c r="U368" s="6"/>
      <c r="V368" s="6"/>
      <c r="W368" s="6"/>
      <c r="X368" s="31"/>
      <c r="Y368" s="6"/>
      <c r="Z368" s="6"/>
    </row>
    <row r="369" spans="1:26" s="10" customFormat="1" ht="15" customHeight="1" x14ac:dyDescent="0.2">
      <c r="A369" s="30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7"/>
      <c r="N369" s="6"/>
      <c r="O369" s="8"/>
      <c r="P369" s="8"/>
      <c r="Q369" s="6"/>
      <c r="R369" s="6"/>
      <c r="S369" s="6"/>
      <c r="T369" s="6"/>
      <c r="U369" s="6"/>
      <c r="V369" s="6"/>
      <c r="W369" s="6"/>
      <c r="X369" s="31"/>
      <c r="Y369" s="6"/>
      <c r="Z369" s="6"/>
    </row>
    <row r="370" spans="1:26" s="10" customFormat="1" ht="15" customHeight="1" x14ac:dyDescent="0.2">
      <c r="A370" s="30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7"/>
      <c r="N370" s="6"/>
      <c r="O370" s="8"/>
      <c r="P370" s="6"/>
      <c r="Q370" s="6"/>
      <c r="R370" s="6"/>
      <c r="S370" s="6"/>
      <c r="T370" s="6"/>
      <c r="U370" s="6"/>
      <c r="V370" s="6"/>
      <c r="W370" s="6"/>
      <c r="X370" s="31"/>
      <c r="Y370" s="6"/>
      <c r="Z370" s="6"/>
    </row>
    <row r="371" spans="1:26" s="10" customFormat="1" ht="15" customHeight="1" x14ac:dyDescent="0.2">
      <c r="A371" s="30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7"/>
      <c r="N371" s="6"/>
      <c r="O371" s="8"/>
      <c r="P371" s="6"/>
      <c r="Q371" s="6"/>
      <c r="R371" s="6"/>
      <c r="S371" s="6"/>
      <c r="T371" s="6"/>
      <c r="U371" s="6"/>
      <c r="V371" s="6"/>
      <c r="W371" s="6"/>
      <c r="X371" s="31"/>
      <c r="Y371" s="6"/>
      <c r="Z371" s="6"/>
    </row>
    <row r="372" spans="1:26" s="10" customFormat="1" ht="15" customHeight="1" x14ac:dyDescent="0.2">
      <c r="A372" s="30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7"/>
      <c r="N372" s="6"/>
      <c r="O372" s="8"/>
      <c r="P372" s="8"/>
      <c r="Q372" s="6"/>
      <c r="R372" s="6"/>
      <c r="S372" s="6"/>
      <c r="T372" s="6"/>
      <c r="U372" s="6"/>
      <c r="V372" s="6"/>
      <c r="W372" s="6"/>
      <c r="X372" s="31"/>
      <c r="Y372" s="6"/>
      <c r="Z372" s="6"/>
    </row>
    <row r="373" spans="1:26" s="10" customFormat="1" ht="15" customHeight="1" x14ac:dyDescent="0.2">
      <c r="A373" s="30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7"/>
      <c r="N373" s="6"/>
      <c r="O373" s="8"/>
      <c r="P373" s="8"/>
      <c r="Q373" s="6"/>
      <c r="R373" s="6"/>
      <c r="S373" s="6"/>
      <c r="T373" s="6"/>
      <c r="U373" s="6"/>
      <c r="V373" s="6"/>
      <c r="W373" s="6"/>
      <c r="X373" s="31"/>
      <c r="Y373" s="6"/>
      <c r="Z373" s="6"/>
    </row>
    <row r="374" spans="1:26" s="10" customFormat="1" ht="15" customHeight="1" x14ac:dyDescent="0.2">
      <c r="A374" s="34"/>
      <c r="B374" s="6"/>
      <c r="C374" s="8"/>
      <c r="D374" s="6"/>
      <c r="E374" s="6"/>
      <c r="F374" s="6"/>
      <c r="G374" s="6"/>
      <c r="H374" s="6"/>
      <c r="I374" s="6"/>
      <c r="J374" s="6"/>
      <c r="K374" s="6"/>
      <c r="L374" s="6"/>
      <c r="M374" s="7"/>
      <c r="N374" s="6"/>
      <c r="O374" s="8"/>
      <c r="P374" s="8"/>
      <c r="Q374" s="6"/>
      <c r="R374" s="6"/>
      <c r="S374" s="6"/>
      <c r="T374" s="6"/>
      <c r="U374" s="6"/>
      <c r="V374" s="6"/>
      <c r="W374" s="6"/>
      <c r="X374" s="31"/>
      <c r="Y374" s="6"/>
      <c r="Z374" s="6"/>
    </row>
    <row r="375" spans="1:26" s="10" customFormat="1" ht="15" customHeight="1" x14ac:dyDescent="0.2">
      <c r="A375" s="30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7"/>
      <c r="N375" s="6"/>
      <c r="O375" s="6"/>
      <c r="P375" s="6"/>
      <c r="Q375" s="6"/>
      <c r="R375" s="6"/>
      <c r="S375" s="6"/>
      <c r="T375" s="4"/>
      <c r="U375" s="6"/>
      <c r="V375" s="6"/>
      <c r="W375" s="6"/>
      <c r="X375" s="31"/>
      <c r="Y375" s="6"/>
      <c r="Z375" s="6"/>
    </row>
    <row r="376" spans="1:26" s="10" customFormat="1" ht="15" customHeight="1" x14ac:dyDescent="0.2">
      <c r="A376" s="30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7"/>
      <c r="N376" s="6"/>
      <c r="O376" s="6"/>
      <c r="P376" s="6"/>
      <c r="Q376" s="6"/>
      <c r="R376" s="6"/>
      <c r="S376" s="6"/>
      <c r="T376" s="4"/>
      <c r="U376" s="6"/>
      <c r="V376" s="6"/>
      <c r="W376" s="6"/>
      <c r="X376" s="31"/>
      <c r="Y376" s="6"/>
      <c r="Z376" s="6"/>
    </row>
    <row r="377" spans="1:26" s="10" customFormat="1" ht="15" customHeight="1" x14ac:dyDescent="0.2">
      <c r="A377" s="30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7"/>
      <c r="N377" s="6"/>
      <c r="O377" s="6"/>
      <c r="P377" s="6"/>
      <c r="Q377" s="6"/>
      <c r="R377" s="6"/>
      <c r="S377" s="6"/>
      <c r="T377" s="4"/>
      <c r="U377" s="6"/>
      <c r="V377" s="6"/>
      <c r="W377" s="6"/>
      <c r="X377" s="31"/>
      <c r="Y377" s="6"/>
      <c r="Z377" s="6"/>
    </row>
    <row r="378" spans="1:26" s="10" customFormat="1" ht="15" customHeight="1" x14ac:dyDescent="0.2">
      <c r="A378" s="30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7"/>
      <c r="N378" s="6"/>
      <c r="O378" s="6"/>
      <c r="P378" s="6"/>
      <c r="Q378" s="6"/>
      <c r="R378" s="6"/>
      <c r="S378" s="6"/>
      <c r="T378" s="4"/>
      <c r="U378" s="6"/>
      <c r="V378" s="6"/>
      <c r="W378" s="6"/>
      <c r="X378" s="31"/>
      <c r="Y378" s="6"/>
      <c r="Z378" s="6"/>
    </row>
    <row r="379" spans="1:26" s="10" customFormat="1" ht="15" customHeight="1" x14ac:dyDescent="0.2">
      <c r="A379" s="30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7"/>
      <c r="N379" s="6"/>
      <c r="O379" s="6"/>
      <c r="P379" s="6"/>
      <c r="Q379" s="6"/>
      <c r="R379" s="6"/>
      <c r="S379" s="6"/>
      <c r="T379" s="4"/>
      <c r="U379" s="6"/>
      <c r="V379" s="6"/>
      <c r="W379" s="6"/>
      <c r="X379" s="31"/>
      <c r="Y379" s="6"/>
      <c r="Z379" s="6"/>
    </row>
    <row r="380" spans="1:26" s="10" customFormat="1" ht="15" customHeight="1" x14ac:dyDescent="0.2">
      <c r="A380" s="30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7"/>
      <c r="N380" s="6"/>
      <c r="O380" s="6"/>
      <c r="P380" s="6"/>
      <c r="Q380" s="6"/>
      <c r="R380" s="6"/>
      <c r="S380" s="6"/>
      <c r="T380" s="4"/>
      <c r="U380" s="6"/>
      <c r="V380" s="6"/>
      <c r="W380" s="6"/>
      <c r="X380" s="31"/>
      <c r="Y380" s="6"/>
      <c r="Z380" s="6"/>
    </row>
    <row r="381" spans="1:26" s="10" customFormat="1" ht="15" customHeight="1" x14ac:dyDescent="0.2">
      <c r="A381" s="30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7"/>
      <c r="N381" s="6"/>
      <c r="O381" s="6"/>
      <c r="P381" s="6"/>
      <c r="Q381" s="6"/>
      <c r="R381" s="6"/>
      <c r="S381" s="6"/>
      <c r="T381" s="4"/>
      <c r="U381" s="6"/>
      <c r="V381" s="6"/>
      <c r="W381" s="6"/>
      <c r="X381" s="31"/>
      <c r="Y381" s="6"/>
      <c r="Z381" s="6"/>
    </row>
    <row r="382" spans="1:26" s="10" customFormat="1" ht="15" customHeight="1" x14ac:dyDescent="0.2">
      <c r="A382" s="35"/>
      <c r="B382" s="36"/>
      <c r="C382" s="37"/>
      <c r="D382" s="36"/>
      <c r="E382" s="36"/>
      <c r="F382" s="36"/>
      <c r="G382" s="36"/>
      <c r="H382" s="36"/>
      <c r="I382" s="36"/>
      <c r="J382" s="36"/>
      <c r="K382" s="38"/>
      <c r="L382" s="36"/>
      <c r="M382" s="39"/>
      <c r="N382" s="38"/>
      <c r="O382" s="37"/>
      <c r="P382" s="36"/>
      <c r="Q382" s="36"/>
      <c r="R382" s="36"/>
      <c r="S382" s="36"/>
      <c r="T382" s="40"/>
      <c r="U382" s="36"/>
      <c r="V382" s="38"/>
      <c r="W382" s="36"/>
      <c r="X382" s="41"/>
      <c r="Y382" s="36"/>
      <c r="Z382" s="36"/>
    </row>
    <row r="383" spans="1:26" s="10" customFormat="1" ht="15" customHeight="1" x14ac:dyDescent="0.2">
      <c r="A383" s="30"/>
      <c r="B383" s="6"/>
      <c r="C383" s="8"/>
      <c r="D383" s="6"/>
      <c r="E383" s="6"/>
      <c r="F383" s="6"/>
      <c r="G383" s="6"/>
      <c r="H383" s="6"/>
      <c r="I383" s="6"/>
      <c r="J383" s="6"/>
      <c r="K383" s="6"/>
      <c r="L383" s="6"/>
      <c r="M383" s="7"/>
      <c r="N383" s="6"/>
      <c r="O383" s="8"/>
      <c r="P383" s="6"/>
      <c r="Q383" s="6"/>
      <c r="R383" s="6"/>
      <c r="S383" s="6"/>
      <c r="T383" s="4"/>
      <c r="U383" s="6"/>
      <c r="V383" s="6"/>
      <c r="W383" s="6"/>
      <c r="X383" s="31"/>
      <c r="Y383" s="6"/>
      <c r="Z383" s="6"/>
    </row>
    <row r="384" spans="1:26" s="10" customFormat="1" ht="15" customHeight="1" x14ac:dyDescent="0.2">
      <c r="A384" s="30"/>
      <c r="B384" s="6"/>
      <c r="C384" s="8"/>
      <c r="D384" s="6"/>
      <c r="E384" s="6"/>
      <c r="F384" s="6"/>
      <c r="G384" s="6"/>
      <c r="H384" s="6"/>
      <c r="I384" s="6"/>
      <c r="J384" s="6"/>
      <c r="K384" s="6"/>
      <c r="L384" s="6"/>
      <c r="M384" s="7"/>
      <c r="N384" s="6"/>
      <c r="O384" s="8"/>
      <c r="P384" s="6"/>
      <c r="Q384" s="6"/>
      <c r="R384" s="6"/>
      <c r="S384" s="6"/>
      <c r="T384" s="4"/>
      <c r="U384" s="6"/>
      <c r="V384" s="6"/>
      <c r="W384" s="6"/>
      <c r="X384" s="31"/>
      <c r="Y384" s="6"/>
      <c r="Z384" s="6"/>
    </row>
    <row r="385" spans="1:26" s="10" customFormat="1" ht="15" customHeight="1" x14ac:dyDescent="0.2">
      <c r="A385" s="30"/>
      <c r="B385" s="6"/>
      <c r="C385" s="8"/>
      <c r="D385" s="6"/>
      <c r="E385" s="6"/>
      <c r="F385" s="6"/>
      <c r="G385" s="6"/>
      <c r="H385" s="6"/>
      <c r="I385" s="6"/>
      <c r="J385" s="6"/>
      <c r="K385" s="6"/>
      <c r="L385" s="6"/>
      <c r="M385" s="7"/>
      <c r="N385" s="6"/>
      <c r="O385" s="8"/>
      <c r="P385" s="6"/>
      <c r="Q385" s="6"/>
      <c r="R385" s="6"/>
      <c r="S385" s="6"/>
      <c r="T385" s="4"/>
      <c r="U385" s="6"/>
      <c r="V385" s="6"/>
      <c r="W385" s="6"/>
      <c r="X385" s="31"/>
      <c r="Y385" s="6"/>
      <c r="Z385" s="6"/>
    </row>
    <row r="386" spans="1:26" s="10" customFormat="1" ht="15" customHeight="1" x14ac:dyDescent="0.2">
      <c r="A386" s="30"/>
      <c r="B386" s="6"/>
      <c r="C386" s="8"/>
      <c r="D386" s="6"/>
      <c r="E386" s="6"/>
      <c r="F386" s="6"/>
      <c r="G386" s="6"/>
      <c r="H386" s="6"/>
      <c r="I386" s="6"/>
      <c r="J386" s="6"/>
      <c r="K386" s="6"/>
      <c r="L386" s="6"/>
      <c r="M386" s="7"/>
      <c r="N386" s="6"/>
      <c r="O386" s="8"/>
      <c r="P386" s="6"/>
      <c r="Q386" s="6"/>
      <c r="R386" s="6"/>
      <c r="S386" s="6"/>
      <c r="T386" s="4"/>
      <c r="U386" s="4"/>
      <c r="V386" s="8"/>
      <c r="W386" s="8"/>
      <c r="X386" s="31"/>
      <c r="Y386" s="6"/>
      <c r="Z386" s="6"/>
    </row>
    <row r="387" spans="1:26" s="10" customFormat="1" ht="15" customHeight="1" x14ac:dyDescent="0.2">
      <c r="A387" s="30"/>
      <c r="B387" s="6"/>
      <c r="C387" s="8"/>
      <c r="D387" s="6"/>
      <c r="E387" s="6"/>
      <c r="F387" s="6"/>
      <c r="G387" s="6"/>
      <c r="H387" s="6"/>
      <c r="I387" s="6"/>
      <c r="J387" s="6"/>
      <c r="K387" s="6"/>
      <c r="L387" s="6"/>
      <c r="M387" s="7"/>
      <c r="N387" s="6"/>
      <c r="O387" s="8"/>
      <c r="P387" s="6"/>
      <c r="Q387" s="6"/>
      <c r="R387" s="6"/>
      <c r="S387" s="6"/>
      <c r="T387" s="4"/>
      <c r="U387" s="4"/>
      <c r="V387" s="8"/>
      <c r="W387" s="8"/>
      <c r="X387" s="31"/>
      <c r="Y387" s="6"/>
      <c r="Z387" s="6"/>
    </row>
    <row r="388" spans="1:26" s="10" customFormat="1" ht="15" customHeight="1" x14ac:dyDescent="0.2">
      <c r="A388" s="6"/>
      <c r="B388" s="6"/>
      <c r="C388" s="8"/>
      <c r="D388" s="6"/>
      <c r="E388" s="6"/>
      <c r="F388" s="6"/>
      <c r="G388" s="6"/>
      <c r="H388" s="7"/>
      <c r="I388" s="6"/>
      <c r="J388" s="6"/>
      <c r="K388" s="6"/>
      <c r="L388" s="6"/>
      <c r="M388" s="7"/>
      <c r="N388" s="6"/>
      <c r="O388" s="8"/>
      <c r="P388" s="6"/>
      <c r="Q388" s="6"/>
      <c r="R388" s="6"/>
      <c r="S388" s="6"/>
      <c r="T388" s="4"/>
      <c r="U388" s="4"/>
      <c r="V388" s="8"/>
      <c r="W388" s="8"/>
      <c r="X388" s="31"/>
      <c r="Y388" s="6"/>
      <c r="Z388" s="6"/>
    </row>
    <row r="389" spans="1:26" s="10" customFormat="1" ht="15" customHeight="1" x14ac:dyDescent="0.2">
      <c r="A389" s="6"/>
      <c r="B389" s="6"/>
      <c r="C389" s="8"/>
      <c r="D389" s="6"/>
      <c r="E389" s="6"/>
      <c r="F389" s="6"/>
      <c r="G389" s="6"/>
      <c r="H389" s="7"/>
      <c r="I389" s="6"/>
      <c r="J389" s="6"/>
      <c r="K389" s="6"/>
      <c r="L389" s="6"/>
      <c r="M389" s="7"/>
      <c r="N389" s="6"/>
      <c r="O389" s="8"/>
      <c r="P389" s="6"/>
      <c r="Q389" s="6"/>
      <c r="R389" s="6"/>
      <c r="S389" s="6"/>
      <c r="T389" s="4"/>
      <c r="U389" s="4"/>
      <c r="V389" s="8"/>
      <c r="W389" s="8"/>
      <c r="X389" s="31"/>
      <c r="Y389" s="6"/>
      <c r="Z389" s="6"/>
    </row>
    <row r="390" spans="1:26" s="10" customFormat="1" ht="15" customHeight="1" x14ac:dyDescent="0.2">
      <c r="A390" s="30"/>
      <c r="B390" s="6"/>
      <c r="C390" s="8"/>
      <c r="D390" s="6"/>
      <c r="E390" s="6"/>
      <c r="F390" s="6"/>
      <c r="G390" s="6"/>
      <c r="H390" s="6"/>
      <c r="I390" s="6"/>
      <c r="J390" s="6"/>
      <c r="K390" s="6"/>
      <c r="L390" s="6"/>
      <c r="M390" s="7"/>
      <c r="N390" s="6"/>
      <c r="O390" s="8"/>
      <c r="P390" s="6"/>
      <c r="Q390" s="6"/>
      <c r="R390" s="6"/>
      <c r="S390" s="6"/>
      <c r="T390" s="6"/>
      <c r="U390" s="6"/>
      <c r="V390" s="6"/>
      <c r="W390" s="6"/>
      <c r="X390" s="31"/>
      <c r="Y390" s="6"/>
      <c r="Z390" s="6"/>
    </row>
    <row r="391" spans="1:26" s="10" customFormat="1" ht="15" customHeight="1" x14ac:dyDescent="0.2">
      <c r="A391" s="30"/>
      <c r="B391" s="6"/>
      <c r="C391" s="8"/>
      <c r="D391" s="6"/>
      <c r="E391" s="6"/>
      <c r="F391" s="6"/>
      <c r="G391" s="6"/>
      <c r="H391" s="6"/>
      <c r="I391" s="6"/>
      <c r="J391" s="6"/>
      <c r="K391" s="6"/>
      <c r="L391" s="6"/>
      <c r="M391" s="7"/>
      <c r="N391" s="6"/>
      <c r="O391" s="8"/>
      <c r="P391" s="6"/>
      <c r="Q391" s="6"/>
      <c r="R391" s="6"/>
      <c r="S391" s="6"/>
      <c r="T391" s="6"/>
      <c r="U391" s="6"/>
      <c r="V391" s="6"/>
      <c r="W391" s="6"/>
      <c r="X391" s="31"/>
      <c r="Y391" s="6"/>
      <c r="Z391" s="6"/>
    </row>
    <row r="392" spans="1:26" s="10" customFormat="1" ht="15" customHeight="1" x14ac:dyDescent="0.2">
      <c r="A392" s="30"/>
      <c r="B392" s="6"/>
      <c r="C392" s="8"/>
      <c r="D392" s="6"/>
      <c r="E392" s="6"/>
      <c r="F392" s="6"/>
      <c r="G392" s="6"/>
      <c r="H392" s="6"/>
      <c r="I392" s="6"/>
      <c r="J392" s="6"/>
      <c r="K392" s="6"/>
      <c r="L392" s="6"/>
      <c r="M392" s="7"/>
      <c r="N392" s="6"/>
      <c r="O392" s="8"/>
      <c r="P392" s="6"/>
      <c r="Q392" s="6"/>
      <c r="R392" s="6"/>
      <c r="S392" s="6"/>
      <c r="T392" s="6"/>
      <c r="U392" s="6"/>
      <c r="V392" s="6"/>
      <c r="W392" s="6"/>
      <c r="X392" s="31"/>
      <c r="Y392" s="6"/>
      <c r="Z392" s="6"/>
    </row>
    <row r="393" spans="1:26" s="10" customFormat="1" ht="15" customHeight="1" x14ac:dyDescent="0.2">
      <c r="A393" s="30"/>
      <c r="B393" s="6"/>
      <c r="C393" s="8"/>
      <c r="D393" s="6"/>
      <c r="E393" s="6"/>
      <c r="F393" s="6"/>
      <c r="G393" s="6"/>
      <c r="H393" s="6"/>
      <c r="I393" s="6"/>
      <c r="J393" s="6"/>
      <c r="K393" s="6"/>
      <c r="L393" s="6"/>
      <c r="M393" s="7"/>
      <c r="N393" s="6"/>
      <c r="O393" s="8"/>
      <c r="P393" s="6"/>
      <c r="Q393" s="6"/>
      <c r="R393" s="6"/>
      <c r="S393" s="6"/>
      <c r="T393" s="6"/>
      <c r="U393" s="6"/>
      <c r="V393" s="6"/>
      <c r="W393" s="6"/>
      <c r="X393" s="31"/>
      <c r="Y393" s="6"/>
      <c r="Z393" s="6"/>
    </row>
    <row r="394" spans="1:26" s="10" customFormat="1" ht="15" customHeight="1" x14ac:dyDescent="0.2">
      <c r="A394" s="30"/>
      <c r="B394" s="6"/>
      <c r="C394" s="8"/>
      <c r="D394" s="6"/>
      <c r="E394" s="6"/>
      <c r="F394" s="6"/>
      <c r="G394" s="6"/>
      <c r="H394" s="6"/>
      <c r="I394" s="6"/>
      <c r="J394" s="6"/>
      <c r="K394" s="6"/>
      <c r="L394" s="6"/>
      <c r="M394" s="7"/>
      <c r="N394" s="6"/>
      <c r="O394" s="8"/>
      <c r="P394" s="6"/>
      <c r="Q394" s="6"/>
      <c r="R394" s="6"/>
      <c r="S394" s="6"/>
      <c r="T394" s="6"/>
      <c r="U394" s="6"/>
      <c r="V394" s="6"/>
      <c r="W394" s="8"/>
      <c r="X394" s="31"/>
      <c r="Y394" s="6"/>
      <c r="Z394" s="6"/>
    </row>
    <row r="395" spans="1:26" s="10" customFormat="1" ht="15" customHeight="1" x14ac:dyDescent="0.2">
      <c r="A395" s="30"/>
      <c r="B395" s="6"/>
      <c r="C395" s="8"/>
      <c r="D395" s="6"/>
      <c r="E395" s="6"/>
      <c r="F395" s="6"/>
      <c r="G395" s="6"/>
      <c r="H395" s="6"/>
      <c r="I395" s="6"/>
      <c r="J395" s="6"/>
      <c r="K395" s="6"/>
      <c r="L395" s="6"/>
      <c r="M395" s="7"/>
      <c r="N395" s="6"/>
      <c r="O395" s="8"/>
      <c r="P395" s="6"/>
      <c r="Q395" s="6"/>
      <c r="R395" s="6"/>
      <c r="S395" s="6"/>
      <c r="T395" s="6"/>
      <c r="U395" s="6"/>
      <c r="V395" s="6"/>
      <c r="W395" s="8"/>
      <c r="X395" s="31"/>
      <c r="Y395" s="6"/>
      <c r="Z395" s="6"/>
    </row>
    <row r="396" spans="1:26" s="10" customFormat="1" ht="15" customHeight="1" x14ac:dyDescent="0.2">
      <c r="A396" s="6"/>
      <c r="B396" s="6"/>
      <c r="C396" s="8"/>
      <c r="D396" s="6"/>
      <c r="E396" s="6"/>
      <c r="F396" s="6"/>
      <c r="G396" s="6"/>
      <c r="H396" s="6"/>
      <c r="I396" s="6"/>
      <c r="J396" s="6"/>
      <c r="K396" s="6"/>
      <c r="L396" s="6"/>
      <c r="M396" s="7"/>
      <c r="N396" s="6"/>
      <c r="O396" s="8"/>
      <c r="P396" s="6"/>
      <c r="Q396" s="6"/>
      <c r="R396" s="6"/>
      <c r="S396" s="6"/>
      <c r="T396" s="6"/>
      <c r="U396" s="6"/>
      <c r="V396" s="6"/>
      <c r="W396" s="8"/>
      <c r="X396" s="31"/>
      <c r="Y396" s="6"/>
      <c r="Z396" s="6"/>
    </row>
    <row r="397" spans="1:26" s="10" customFormat="1" ht="15" customHeight="1" x14ac:dyDescent="0.2">
      <c r="A397" s="6"/>
      <c r="B397" s="6"/>
      <c r="C397" s="8"/>
      <c r="D397" s="6"/>
      <c r="E397" s="6"/>
      <c r="F397" s="6"/>
      <c r="G397" s="6"/>
      <c r="H397" s="6"/>
      <c r="I397" s="6"/>
      <c r="J397" s="6"/>
      <c r="K397" s="6"/>
      <c r="L397" s="6"/>
      <c r="M397" s="7"/>
      <c r="N397" s="6"/>
      <c r="O397" s="8"/>
      <c r="P397" s="6"/>
      <c r="Q397" s="6"/>
      <c r="R397" s="6"/>
      <c r="S397" s="6"/>
      <c r="T397" s="6"/>
      <c r="U397" s="6"/>
      <c r="V397" s="6"/>
      <c r="W397" s="6"/>
      <c r="X397" s="31"/>
      <c r="Y397" s="6"/>
      <c r="Z397" s="6"/>
    </row>
    <row r="398" spans="1:26" s="10" customFormat="1" ht="15" customHeight="1" x14ac:dyDescent="0.2">
      <c r="A398" s="30"/>
      <c r="B398" s="6"/>
      <c r="C398" s="8"/>
      <c r="D398" s="6"/>
      <c r="E398" s="6"/>
      <c r="F398" s="6"/>
      <c r="G398" s="6"/>
      <c r="H398" s="6"/>
      <c r="I398" s="6"/>
      <c r="J398" s="6"/>
      <c r="K398" s="6"/>
      <c r="L398" s="6"/>
      <c r="M398" s="7"/>
      <c r="N398" s="6"/>
      <c r="O398" s="6"/>
      <c r="P398" s="6"/>
      <c r="Q398" s="6"/>
      <c r="R398" s="6"/>
      <c r="S398" s="6"/>
      <c r="T398" s="6"/>
      <c r="U398" s="6"/>
      <c r="V398" s="6"/>
      <c r="W398" s="8"/>
      <c r="X398" s="31"/>
      <c r="Y398" s="6"/>
      <c r="Z398" s="6"/>
    </row>
    <row r="399" spans="1:26" s="10" customFormat="1" ht="15" customHeight="1" x14ac:dyDescent="0.2">
      <c r="A399" s="30"/>
      <c r="B399" s="6"/>
      <c r="C399" s="8"/>
      <c r="D399" s="6"/>
      <c r="E399" s="6"/>
      <c r="F399" s="6"/>
      <c r="G399" s="6"/>
      <c r="H399" s="6"/>
      <c r="I399" s="6"/>
      <c r="J399" s="6"/>
      <c r="K399" s="6"/>
      <c r="L399" s="6"/>
      <c r="M399" s="7"/>
      <c r="N399" s="6"/>
      <c r="O399" s="8"/>
      <c r="P399" s="6"/>
      <c r="Q399" s="6"/>
      <c r="R399" s="6"/>
      <c r="S399" s="6"/>
      <c r="T399" s="6"/>
      <c r="U399" s="6"/>
      <c r="V399" s="6"/>
      <c r="W399" s="8"/>
      <c r="X399" s="31"/>
      <c r="Y399" s="6"/>
      <c r="Z399" s="42"/>
    </row>
    <row r="400" spans="1:26" s="10" customFormat="1" ht="15" customHeight="1" x14ac:dyDescent="0.2">
      <c r="A400" s="6"/>
      <c r="B400" s="6"/>
      <c r="C400" s="8"/>
      <c r="D400" s="6"/>
      <c r="E400" s="6"/>
      <c r="F400" s="6"/>
      <c r="G400" s="6"/>
      <c r="H400" s="6"/>
      <c r="I400" s="6"/>
      <c r="J400" s="6"/>
      <c r="K400" s="6"/>
      <c r="L400" s="6"/>
      <c r="M400" s="7"/>
      <c r="N400" s="6"/>
      <c r="O400" s="8"/>
      <c r="P400" s="6"/>
      <c r="Q400" s="6"/>
      <c r="R400" s="6"/>
      <c r="S400" s="6"/>
      <c r="T400" s="6"/>
      <c r="U400" s="6"/>
      <c r="V400" s="6"/>
      <c r="W400" s="6"/>
      <c r="X400" s="31"/>
      <c r="Y400" s="6"/>
      <c r="Z400" s="42"/>
    </row>
    <row r="401" spans="1:26" s="10" customFormat="1" ht="15" customHeight="1" x14ac:dyDescent="0.2">
      <c r="A401" s="6"/>
      <c r="B401" s="6"/>
      <c r="C401" s="8"/>
      <c r="D401" s="6"/>
      <c r="E401" s="6"/>
      <c r="F401" s="6"/>
      <c r="G401" s="6"/>
      <c r="H401" s="6"/>
      <c r="I401" s="6"/>
      <c r="J401" s="6"/>
      <c r="K401" s="6"/>
      <c r="L401" s="6"/>
      <c r="M401" s="7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31"/>
      <c r="Y401" s="6"/>
      <c r="Z401" s="6"/>
    </row>
    <row r="402" spans="1:26" s="10" customFormat="1" ht="15" customHeight="1" x14ac:dyDescent="0.2">
      <c r="A402" s="32"/>
      <c r="B402" s="6"/>
      <c r="C402" s="8"/>
      <c r="D402" s="6"/>
      <c r="E402" s="6"/>
      <c r="F402" s="6"/>
      <c r="G402" s="6"/>
      <c r="H402" s="6"/>
      <c r="I402" s="6"/>
      <c r="J402" s="6"/>
      <c r="K402" s="6"/>
      <c r="L402" s="6"/>
      <c r="M402" s="7"/>
      <c r="N402" s="8"/>
      <c r="O402" s="8"/>
      <c r="P402" s="6"/>
      <c r="Q402" s="6"/>
      <c r="R402" s="6"/>
      <c r="S402" s="8"/>
      <c r="T402" s="6"/>
      <c r="U402" s="6"/>
      <c r="V402" s="6"/>
      <c r="W402" s="6"/>
      <c r="X402" s="31"/>
      <c r="Y402" s="6"/>
      <c r="Z402" s="6"/>
    </row>
    <row r="403" spans="1:26" s="10" customFormat="1" ht="15" customHeight="1" x14ac:dyDescent="0.2">
      <c r="A403" s="32"/>
      <c r="B403" s="6"/>
      <c r="C403" s="8"/>
      <c r="D403" s="6"/>
      <c r="E403" s="6"/>
      <c r="F403" s="6"/>
      <c r="G403" s="6"/>
      <c r="H403" s="6"/>
      <c r="I403" s="6"/>
      <c r="J403" s="6"/>
      <c r="K403" s="6"/>
      <c r="L403" s="6"/>
      <c r="M403" s="7"/>
      <c r="N403" s="8"/>
      <c r="O403" s="8"/>
      <c r="P403" s="6"/>
      <c r="Q403" s="6"/>
      <c r="R403" s="6"/>
      <c r="S403" s="8"/>
      <c r="T403" s="6"/>
      <c r="U403" s="6"/>
      <c r="V403" s="6"/>
      <c r="W403" s="6"/>
      <c r="X403" s="31"/>
      <c r="Y403" s="6"/>
      <c r="Z403" s="6"/>
    </row>
    <row r="404" spans="1:26" s="10" customFormat="1" ht="15" customHeight="1" x14ac:dyDescent="0.2">
      <c r="A404" s="32"/>
      <c r="B404" s="6"/>
      <c r="C404" s="8"/>
      <c r="D404" s="6"/>
      <c r="E404" s="6"/>
      <c r="F404" s="6"/>
      <c r="G404" s="6"/>
      <c r="H404" s="6"/>
      <c r="I404" s="6"/>
      <c r="J404" s="6"/>
      <c r="K404" s="6"/>
      <c r="L404" s="6"/>
      <c r="M404" s="7"/>
      <c r="N404" s="8"/>
      <c r="O404" s="8"/>
      <c r="P404" s="6"/>
      <c r="Q404" s="6"/>
      <c r="R404" s="6"/>
      <c r="S404" s="8"/>
      <c r="T404" s="6"/>
      <c r="U404" s="6"/>
      <c r="V404" s="6"/>
      <c r="W404" s="6"/>
      <c r="X404" s="31"/>
      <c r="Y404" s="6"/>
      <c r="Z404" s="6"/>
    </row>
    <row r="405" spans="1:26" s="10" customFormat="1" ht="15" customHeight="1" x14ac:dyDescent="0.2">
      <c r="A405" s="32"/>
      <c r="B405" s="6"/>
      <c r="C405" s="8"/>
      <c r="D405" s="6"/>
      <c r="E405" s="6"/>
      <c r="F405" s="6"/>
      <c r="G405" s="6"/>
      <c r="H405" s="6"/>
      <c r="I405" s="6"/>
      <c r="J405" s="6"/>
      <c r="K405" s="6"/>
      <c r="L405" s="6"/>
      <c r="M405" s="7"/>
      <c r="N405" s="8"/>
      <c r="O405" s="8"/>
      <c r="P405" s="6"/>
      <c r="Q405" s="6"/>
      <c r="R405" s="6"/>
      <c r="S405" s="8"/>
      <c r="T405" s="6"/>
      <c r="U405" s="6"/>
      <c r="V405" s="6"/>
      <c r="W405" s="6"/>
      <c r="X405" s="31"/>
      <c r="Y405" s="6"/>
      <c r="Z405" s="6"/>
    </row>
    <row r="406" spans="1:26" s="10" customFormat="1" ht="15" customHeight="1" x14ac:dyDescent="0.2">
      <c r="A406" s="32"/>
      <c r="B406" s="6"/>
      <c r="C406" s="8"/>
      <c r="D406" s="6"/>
      <c r="E406" s="6"/>
      <c r="F406" s="6"/>
      <c r="G406" s="6"/>
      <c r="H406" s="6"/>
      <c r="I406" s="6"/>
      <c r="J406" s="6"/>
      <c r="K406" s="6"/>
      <c r="L406" s="6"/>
      <c r="M406" s="7"/>
      <c r="N406" s="8"/>
      <c r="O406" s="8"/>
      <c r="P406" s="6"/>
      <c r="Q406" s="6"/>
      <c r="R406" s="6"/>
      <c r="S406" s="8"/>
      <c r="T406" s="6"/>
      <c r="U406" s="6"/>
      <c r="V406" s="6"/>
      <c r="W406" s="6"/>
      <c r="X406" s="31"/>
      <c r="Y406" s="6"/>
      <c r="Z406" s="6"/>
    </row>
    <row r="407" spans="1:26" s="10" customFormat="1" ht="15" customHeight="1" x14ac:dyDescent="0.2">
      <c r="A407" s="32"/>
      <c r="B407" s="6"/>
      <c r="C407" s="8"/>
      <c r="D407" s="6"/>
      <c r="E407" s="6"/>
      <c r="F407" s="6"/>
      <c r="G407" s="6"/>
      <c r="H407" s="6"/>
      <c r="I407" s="6"/>
      <c r="J407" s="6"/>
      <c r="K407" s="6"/>
      <c r="L407" s="6"/>
      <c r="M407" s="7"/>
      <c r="N407" s="8"/>
      <c r="O407" s="8"/>
      <c r="P407" s="6"/>
      <c r="Q407" s="6"/>
      <c r="R407" s="6"/>
      <c r="S407" s="8"/>
      <c r="T407" s="6"/>
      <c r="U407" s="6"/>
      <c r="V407" s="6"/>
      <c r="W407" s="6"/>
      <c r="X407" s="31"/>
      <c r="Y407" s="6"/>
      <c r="Z407" s="6"/>
    </row>
    <row r="408" spans="1:26" s="10" customFormat="1" ht="15" customHeight="1" x14ac:dyDescent="0.2">
      <c r="A408" s="32"/>
      <c r="B408" s="6"/>
      <c r="C408" s="8"/>
      <c r="D408" s="6"/>
      <c r="E408" s="6"/>
      <c r="F408" s="6"/>
      <c r="G408" s="6"/>
      <c r="H408" s="6"/>
      <c r="I408" s="6"/>
      <c r="J408" s="6"/>
      <c r="K408" s="6"/>
      <c r="L408" s="6"/>
      <c r="M408" s="7"/>
      <c r="N408" s="8"/>
      <c r="O408" s="8"/>
      <c r="P408" s="6"/>
      <c r="Q408" s="6"/>
      <c r="R408" s="6"/>
      <c r="S408" s="8"/>
      <c r="T408" s="6"/>
      <c r="U408" s="6"/>
      <c r="V408" s="6"/>
      <c r="W408" s="6"/>
      <c r="X408" s="31"/>
      <c r="Y408" s="6"/>
      <c r="Z408" s="6"/>
    </row>
    <row r="409" spans="1:26" s="10" customFormat="1" ht="15" customHeight="1" x14ac:dyDescent="0.2">
      <c r="A409" s="32"/>
      <c r="B409" s="6"/>
      <c r="C409" s="8"/>
      <c r="D409" s="6"/>
      <c r="E409" s="6"/>
      <c r="F409" s="6"/>
      <c r="G409" s="6"/>
      <c r="H409" s="6"/>
      <c r="I409" s="6"/>
      <c r="J409" s="6"/>
      <c r="K409" s="6"/>
      <c r="L409" s="6"/>
      <c r="M409" s="7"/>
      <c r="N409" s="8"/>
      <c r="O409" s="8"/>
      <c r="P409" s="6"/>
      <c r="Q409" s="6"/>
      <c r="R409" s="6"/>
      <c r="S409" s="8"/>
      <c r="T409" s="6"/>
      <c r="U409" s="6"/>
      <c r="V409" s="6"/>
      <c r="W409" s="6"/>
      <c r="X409" s="31"/>
      <c r="Y409" s="6"/>
      <c r="Z409" s="6"/>
    </row>
    <row r="410" spans="1:26" s="10" customFormat="1" ht="15" customHeight="1" x14ac:dyDescent="0.2">
      <c r="A410" s="32"/>
      <c r="B410" s="6"/>
      <c r="C410" s="8"/>
      <c r="D410" s="6"/>
      <c r="E410" s="6"/>
      <c r="F410" s="6"/>
      <c r="G410" s="6"/>
      <c r="H410" s="6"/>
      <c r="I410" s="6"/>
      <c r="J410" s="6"/>
      <c r="K410" s="6"/>
      <c r="L410" s="6"/>
      <c r="M410" s="7"/>
      <c r="N410" s="8"/>
      <c r="O410" s="8"/>
      <c r="P410" s="6"/>
      <c r="Q410" s="6"/>
      <c r="R410" s="6"/>
      <c r="S410" s="8"/>
      <c r="T410" s="6"/>
      <c r="U410" s="6"/>
      <c r="V410" s="6"/>
      <c r="W410" s="6"/>
      <c r="X410" s="31"/>
      <c r="Y410" s="6"/>
      <c r="Z410" s="6"/>
    </row>
    <row r="411" spans="1:26" s="10" customFormat="1" ht="15" customHeight="1" x14ac:dyDescent="0.2">
      <c r="A411" s="32"/>
      <c r="B411" s="6"/>
      <c r="C411" s="8"/>
      <c r="D411" s="6"/>
      <c r="E411" s="6"/>
      <c r="F411" s="6"/>
      <c r="G411" s="6"/>
      <c r="H411" s="6"/>
      <c r="I411" s="6"/>
      <c r="J411" s="6"/>
      <c r="K411" s="6"/>
      <c r="L411" s="6"/>
      <c r="M411" s="7"/>
      <c r="N411" s="8"/>
      <c r="O411" s="8"/>
      <c r="P411" s="6"/>
      <c r="Q411" s="6"/>
      <c r="R411" s="6"/>
      <c r="S411" s="8"/>
      <c r="T411" s="6"/>
      <c r="U411" s="6"/>
      <c r="V411" s="6"/>
      <c r="W411" s="6"/>
      <c r="X411" s="31"/>
      <c r="Y411" s="6"/>
      <c r="Z411" s="6"/>
    </row>
    <row r="412" spans="1:26" s="10" customFormat="1" ht="15" customHeight="1" x14ac:dyDescent="0.2">
      <c r="A412" s="32"/>
      <c r="B412" s="6"/>
      <c r="C412" s="8"/>
      <c r="D412" s="6"/>
      <c r="E412" s="6"/>
      <c r="F412" s="6"/>
      <c r="G412" s="6"/>
      <c r="H412" s="6"/>
      <c r="I412" s="6"/>
      <c r="J412" s="6"/>
      <c r="K412" s="6"/>
      <c r="L412" s="6"/>
      <c r="M412" s="7"/>
      <c r="N412" s="8"/>
      <c r="O412" s="8"/>
      <c r="P412" s="6"/>
      <c r="Q412" s="6"/>
      <c r="R412" s="6"/>
      <c r="S412" s="8"/>
      <c r="T412" s="6"/>
      <c r="U412" s="6"/>
      <c r="V412" s="6"/>
      <c r="W412" s="6"/>
      <c r="X412" s="31"/>
      <c r="Y412" s="6"/>
      <c r="Z412" s="6"/>
    </row>
    <row r="413" spans="1:26" s="10" customFormat="1" ht="15" customHeight="1" x14ac:dyDescent="0.2">
      <c r="A413" s="32"/>
      <c r="B413" s="6"/>
      <c r="C413" s="8"/>
      <c r="D413" s="6"/>
      <c r="E413" s="6"/>
      <c r="F413" s="6"/>
      <c r="G413" s="6"/>
      <c r="H413" s="6"/>
      <c r="I413" s="6"/>
      <c r="J413" s="6"/>
      <c r="K413" s="6"/>
      <c r="L413" s="6"/>
      <c r="M413" s="7"/>
      <c r="N413" s="8"/>
      <c r="O413" s="8"/>
      <c r="P413" s="6"/>
      <c r="Q413" s="6"/>
      <c r="R413" s="6"/>
      <c r="S413" s="8"/>
      <c r="T413" s="6"/>
      <c r="U413" s="6"/>
      <c r="V413" s="6"/>
      <c r="W413" s="6"/>
      <c r="X413" s="31"/>
      <c r="Y413" s="6"/>
      <c r="Z413" s="6"/>
    </row>
    <row r="414" spans="1:26" s="10" customFormat="1" ht="15" customHeight="1" x14ac:dyDescent="0.2">
      <c r="A414" s="32"/>
      <c r="B414" s="6"/>
      <c r="C414" s="8"/>
      <c r="D414" s="6"/>
      <c r="E414" s="6"/>
      <c r="F414" s="6"/>
      <c r="G414" s="6"/>
      <c r="H414" s="6"/>
      <c r="I414" s="6"/>
      <c r="J414" s="6"/>
      <c r="K414" s="6"/>
      <c r="L414" s="6"/>
      <c r="M414" s="7"/>
      <c r="N414" s="8"/>
      <c r="O414" s="8"/>
      <c r="P414" s="6"/>
      <c r="Q414" s="6"/>
      <c r="R414" s="6"/>
      <c r="S414" s="8"/>
      <c r="T414" s="6"/>
      <c r="U414" s="6"/>
      <c r="V414" s="6"/>
      <c r="W414" s="6"/>
      <c r="X414" s="31"/>
      <c r="Y414" s="6"/>
      <c r="Z414" s="6"/>
    </row>
    <row r="415" spans="1:26" s="10" customFormat="1" ht="15" customHeight="1" x14ac:dyDescent="0.2">
      <c r="A415" s="32"/>
      <c r="B415" s="6"/>
      <c r="C415" s="8"/>
      <c r="D415" s="6"/>
      <c r="E415" s="6"/>
      <c r="F415" s="6"/>
      <c r="G415" s="6"/>
      <c r="H415" s="6"/>
      <c r="I415" s="6"/>
      <c r="J415" s="6"/>
      <c r="K415" s="6"/>
      <c r="L415" s="6"/>
      <c r="M415" s="7"/>
      <c r="N415" s="8"/>
      <c r="O415" s="8"/>
      <c r="P415" s="6"/>
      <c r="Q415" s="6"/>
      <c r="R415" s="6"/>
      <c r="S415" s="8"/>
      <c r="T415" s="6"/>
      <c r="U415" s="6"/>
      <c r="V415" s="6"/>
      <c r="W415" s="6"/>
      <c r="X415" s="31"/>
      <c r="Y415" s="6"/>
      <c r="Z415" s="6"/>
    </row>
    <row r="416" spans="1:26" s="10" customFormat="1" ht="15" customHeight="1" x14ac:dyDescent="0.2">
      <c r="A416" s="32"/>
      <c r="B416" s="6"/>
      <c r="C416" s="8"/>
      <c r="D416" s="6"/>
      <c r="E416" s="6"/>
      <c r="F416" s="6"/>
      <c r="G416" s="6"/>
      <c r="H416" s="6"/>
      <c r="I416" s="6"/>
      <c r="J416" s="6"/>
      <c r="K416" s="6"/>
      <c r="L416" s="6"/>
      <c r="M416" s="7"/>
      <c r="N416" s="8"/>
      <c r="O416" s="8"/>
      <c r="P416" s="6"/>
      <c r="Q416" s="6"/>
      <c r="R416" s="6"/>
      <c r="S416" s="8"/>
      <c r="T416" s="6"/>
      <c r="U416" s="6"/>
      <c r="V416" s="6"/>
      <c r="W416" s="6"/>
      <c r="X416" s="31"/>
      <c r="Y416" s="6"/>
      <c r="Z416" s="6"/>
    </row>
    <row r="417" spans="1:26" s="10" customFormat="1" ht="15" customHeight="1" x14ac:dyDescent="0.2">
      <c r="A417" s="32"/>
      <c r="B417" s="6"/>
      <c r="C417" s="8"/>
      <c r="D417" s="6"/>
      <c r="E417" s="6"/>
      <c r="F417" s="6"/>
      <c r="G417" s="6"/>
      <c r="H417" s="6"/>
      <c r="I417" s="6"/>
      <c r="J417" s="6"/>
      <c r="K417" s="6"/>
      <c r="L417" s="6"/>
      <c r="M417" s="7"/>
      <c r="N417" s="8"/>
      <c r="O417" s="8"/>
      <c r="P417" s="6"/>
      <c r="Q417" s="6"/>
      <c r="R417" s="6"/>
      <c r="S417" s="8"/>
      <c r="T417" s="6"/>
      <c r="U417" s="6"/>
      <c r="V417" s="6"/>
      <c r="W417" s="6"/>
      <c r="X417" s="31"/>
      <c r="Y417" s="6"/>
      <c r="Z417" s="6"/>
    </row>
    <row r="418" spans="1:26" s="10" customFormat="1" ht="15" customHeight="1" x14ac:dyDescent="0.2">
      <c r="A418" s="32"/>
      <c r="B418" s="6"/>
      <c r="C418" s="8"/>
      <c r="D418" s="6"/>
      <c r="E418" s="6"/>
      <c r="F418" s="6"/>
      <c r="G418" s="6"/>
      <c r="H418" s="6"/>
      <c r="I418" s="6"/>
      <c r="J418" s="6"/>
      <c r="K418" s="6"/>
      <c r="L418" s="6"/>
      <c r="M418" s="7"/>
      <c r="N418" s="8"/>
      <c r="O418" s="8"/>
      <c r="P418" s="6"/>
      <c r="Q418" s="6"/>
      <c r="R418" s="6"/>
      <c r="S418" s="8"/>
      <c r="T418" s="6"/>
      <c r="U418" s="6"/>
      <c r="V418" s="6"/>
      <c r="W418" s="6"/>
      <c r="X418" s="31"/>
      <c r="Y418" s="6"/>
      <c r="Z418" s="6"/>
    </row>
    <row r="419" spans="1:26" s="10" customFormat="1" ht="15" customHeight="1" x14ac:dyDescent="0.2">
      <c r="A419" s="32"/>
      <c r="B419" s="6"/>
      <c r="C419" s="8"/>
      <c r="D419" s="6"/>
      <c r="E419" s="6"/>
      <c r="F419" s="6"/>
      <c r="G419" s="6"/>
      <c r="H419" s="6"/>
      <c r="I419" s="6"/>
      <c r="J419" s="6"/>
      <c r="K419" s="6"/>
      <c r="L419" s="6"/>
      <c r="M419" s="7"/>
      <c r="N419" s="8"/>
      <c r="O419" s="8"/>
      <c r="P419" s="6"/>
      <c r="Q419" s="6"/>
      <c r="R419" s="6"/>
      <c r="S419" s="8"/>
      <c r="T419" s="6"/>
      <c r="U419" s="6"/>
      <c r="V419" s="6"/>
      <c r="W419" s="6"/>
      <c r="X419" s="31"/>
      <c r="Y419" s="6"/>
      <c r="Z419" s="6"/>
    </row>
    <row r="420" spans="1:26" s="10" customFormat="1" ht="15" customHeight="1" x14ac:dyDescent="0.2">
      <c r="A420" s="32"/>
      <c r="B420" s="6"/>
      <c r="C420" s="8"/>
      <c r="D420" s="6"/>
      <c r="E420" s="6"/>
      <c r="F420" s="6"/>
      <c r="G420" s="6"/>
      <c r="H420" s="6"/>
      <c r="I420" s="6"/>
      <c r="J420" s="6"/>
      <c r="K420" s="6"/>
      <c r="L420" s="6"/>
      <c r="M420" s="7"/>
      <c r="N420" s="8"/>
      <c r="O420" s="8"/>
      <c r="P420" s="6"/>
      <c r="Q420" s="6"/>
      <c r="R420" s="6"/>
      <c r="S420" s="8"/>
      <c r="T420" s="6"/>
      <c r="U420" s="6"/>
      <c r="V420" s="6"/>
      <c r="W420" s="6"/>
      <c r="X420" s="31"/>
      <c r="Y420" s="6"/>
      <c r="Z420" s="6"/>
    </row>
    <row r="421" spans="1:26" s="10" customFormat="1" ht="15" customHeight="1" x14ac:dyDescent="0.2">
      <c r="A421" s="32"/>
      <c r="B421" s="6"/>
      <c r="C421" s="8"/>
      <c r="D421" s="6"/>
      <c r="E421" s="6"/>
      <c r="F421" s="6"/>
      <c r="G421" s="6"/>
      <c r="H421" s="6"/>
      <c r="I421" s="6"/>
      <c r="J421" s="6"/>
      <c r="K421" s="6"/>
      <c r="L421" s="6"/>
      <c r="M421" s="7"/>
      <c r="N421" s="8"/>
      <c r="O421" s="8"/>
      <c r="P421" s="6"/>
      <c r="Q421" s="6"/>
      <c r="R421" s="6"/>
      <c r="S421" s="8"/>
      <c r="T421" s="6"/>
      <c r="U421" s="6"/>
      <c r="V421" s="6"/>
      <c r="W421" s="6"/>
      <c r="X421" s="31"/>
      <c r="Y421" s="6"/>
      <c r="Z421" s="6"/>
    </row>
    <row r="422" spans="1:26" s="10" customFormat="1" ht="15" customHeight="1" x14ac:dyDescent="0.2">
      <c r="A422" s="32"/>
      <c r="B422" s="6"/>
      <c r="C422" s="8"/>
      <c r="D422" s="6"/>
      <c r="E422" s="6"/>
      <c r="F422" s="6"/>
      <c r="G422" s="6"/>
      <c r="H422" s="6"/>
      <c r="I422" s="6"/>
      <c r="J422" s="6"/>
      <c r="K422" s="6"/>
      <c r="L422" s="6"/>
      <c r="M422" s="7"/>
      <c r="N422" s="8"/>
      <c r="O422" s="8"/>
      <c r="P422" s="6"/>
      <c r="Q422" s="6"/>
      <c r="R422" s="6"/>
      <c r="S422" s="8"/>
      <c r="T422" s="6"/>
      <c r="U422" s="6"/>
      <c r="V422" s="6"/>
      <c r="W422" s="6"/>
      <c r="X422" s="31"/>
      <c r="Y422" s="6"/>
      <c r="Z422" s="6"/>
    </row>
    <row r="423" spans="1:26" s="10" customFormat="1" ht="15" customHeight="1" x14ac:dyDescent="0.2">
      <c r="A423" s="32"/>
      <c r="B423" s="6"/>
      <c r="C423" s="8"/>
      <c r="D423" s="6"/>
      <c r="E423" s="6"/>
      <c r="F423" s="6"/>
      <c r="G423" s="6"/>
      <c r="H423" s="6"/>
      <c r="I423" s="6"/>
      <c r="J423" s="6"/>
      <c r="K423" s="6"/>
      <c r="L423" s="6"/>
      <c r="M423" s="7"/>
      <c r="N423" s="8"/>
      <c r="O423" s="8"/>
      <c r="P423" s="6"/>
      <c r="Q423" s="6"/>
      <c r="R423" s="6"/>
      <c r="S423" s="8"/>
      <c r="T423" s="6"/>
      <c r="U423" s="6"/>
      <c r="V423" s="6"/>
      <c r="W423" s="6"/>
      <c r="X423" s="31"/>
      <c r="Y423" s="6"/>
      <c r="Z423" s="6"/>
    </row>
    <row r="424" spans="1:26" s="10" customFormat="1" ht="15" customHeight="1" x14ac:dyDescent="0.2">
      <c r="A424" s="32"/>
      <c r="B424" s="6"/>
      <c r="C424" s="8"/>
      <c r="D424" s="6"/>
      <c r="E424" s="6"/>
      <c r="F424" s="6"/>
      <c r="G424" s="6"/>
      <c r="H424" s="6"/>
      <c r="I424" s="6"/>
      <c r="J424" s="6"/>
      <c r="K424" s="6"/>
      <c r="L424" s="6"/>
      <c r="M424" s="7"/>
      <c r="N424" s="8"/>
      <c r="O424" s="8"/>
      <c r="P424" s="6"/>
      <c r="Q424" s="6"/>
      <c r="R424" s="6"/>
      <c r="S424" s="8"/>
      <c r="T424" s="6"/>
      <c r="U424" s="6"/>
      <c r="V424" s="6"/>
      <c r="W424" s="6"/>
      <c r="X424" s="31"/>
      <c r="Y424" s="6"/>
      <c r="Z424" s="6"/>
    </row>
    <row r="425" spans="1:26" s="10" customFormat="1" ht="15" customHeight="1" x14ac:dyDescent="0.2">
      <c r="A425" s="32"/>
      <c r="B425" s="6"/>
      <c r="C425" s="8"/>
      <c r="D425" s="6"/>
      <c r="E425" s="6"/>
      <c r="F425" s="6"/>
      <c r="G425" s="6"/>
      <c r="H425" s="6"/>
      <c r="I425" s="6"/>
      <c r="J425" s="6"/>
      <c r="K425" s="6"/>
      <c r="L425" s="6"/>
      <c r="M425" s="7"/>
      <c r="N425" s="8"/>
      <c r="O425" s="8"/>
      <c r="P425" s="6"/>
      <c r="Q425" s="6"/>
      <c r="R425" s="6"/>
      <c r="S425" s="8"/>
      <c r="T425" s="6"/>
      <c r="U425" s="6"/>
      <c r="V425" s="6"/>
      <c r="W425" s="6"/>
      <c r="X425" s="31"/>
      <c r="Y425" s="6"/>
      <c r="Z425" s="6"/>
    </row>
    <row r="426" spans="1:26" s="10" customFormat="1" ht="15" customHeight="1" x14ac:dyDescent="0.2">
      <c r="A426" s="32"/>
      <c r="B426" s="6"/>
      <c r="C426" s="8"/>
      <c r="D426" s="6"/>
      <c r="E426" s="6"/>
      <c r="F426" s="6"/>
      <c r="G426" s="6"/>
      <c r="H426" s="6"/>
      <c r="I426" s="6"/>
      <c r="J426" s="6"/>
      <c r="K426" s="6"/>
      <c r="L426" s="6"/>
      <c r="M426" s="7"/>
      <c r="N426" s="8"/>
      <c r="O426" s="8"/>
      <c r="P426" s="6"/>
      <c r="Q426" s="6"/>
      <c r="R426" s="6"/>
      <c r="S426" s="8"/>
      <c r="T426" s="6"/>
      <c r="U426" s="6"/>
      <c r="V426" s="6"/>
      <c r="W426" s="6"/>
      <c r="X426" s="31"/>
      <c r="Y426" s="6"/>
      <c r="Z426" s="6"/>
    </row>
    <row r="427" spans="1:26" s="10" customFormat="1" ht="15" customHeight="1" x14ac:dyDescent="0.2">
      <c r="A427" s="32"/>
      <c r="B427" s="6"/>
      <c r="C427" s="8"/>
      <c r="D427" s="6"/>
      <c r="E427" s="6"/>
      <c r="F427" s="6"/>
      <c r="G427" s="6"/>
      <c r="H427" s="6"/>
      <c r="I427" s="6"/>
      <c r="J427" s="6"/>
      <c r="K427" s="6"/>
      <c r="L427" s="6"/>
      <c r="M427" s="7"/>
      <c r="N427" s="8"/>
      <c r="O427" s="8"/>
      <c r="P427" s="6"/>
      <c r="Q427" s="6"/>
      <c r="R427" s="6"/>
      <c r="S427" s="8"/>
      <c r="T427" s="6"/>
      <c r="U427" s="6"/>
      <c r="V427" s="6"/>
      <c r="W427" s="6"/>
      <c r="X427" s="31"/>
      <c r="Y427" s="6"/>
      <c r="Z427" s="6"/>
    </row>
    <row r="428" spans="1:26" s="10" customFormat="1" ht="15" customHeight="1" x14ac:dyDescent="0.2">
      <c r="A428" s="32"/>
      <c r="B428" s="6"/>
      <c r="C428" s="8"/>
      <c r="D428" s="6"/>
      <c r="E428" s="6"/>
      <c r="F428" s="6"/>
      <c r="G428" s="6"/>
      <c r="H428" s="6"/>
      <c r="I428" s="6"/>
      <c r="J428" s="6"/>
      <c r="K428" s="6"/>
      <c r="L428" s="6"/>
      <c r="M428" s="7"/>
      <c r="N428" s="8"/>
      <c r="O428" s="8"/>
      <c r="P428" s="6"/>
      <c r="Q428" s="6"/>
      <c r="R428" s="6"/>
      <c r="S428" s="8"/>
      <c r="T428" s="6"/>
      <c r="U428" s="6"/>
      <c r="V428" s="6"/>
      <c r="W428" s="6"/>
      <c r="X428" s="31"/>
      <c r="Y428" s="6"/>
      <c r="Z428" s="6"/>
    </row>
    <row r="429" spans="1:26" s="10" customFormat="1" ht="15" customHeight="1" x14ac:dyDescent="0.2">
      <c r="A429" s="32"/>
      <c r="B429" s="6"/>
      <c r="C429" s="8"/>
      <c r="D429" s="6"/>
      <c r="E429" s="6"/>
      <c r="F429" s="6"/>
      <c r="G429" s="6"/>
      <c r="H429" s="6"/>
      <c r="I429" s="6"/>
      <c r="J429" s="6"/>
      <c r="K429" s="6"/>
      <c r="L429" s="6"/>
      <c r="M429" s="7"/>
      <c r="N429" s="8"/>
      <c r="O429" s="8"/>
      <c r="P429" s="6"/>
      <c r="Q429" s="6"/>
      <c r="R429" s="6"/>
      <c r="S429" s="8"/>
      <c r="T429" s="6"/>
      <c r="U429" s="6"/>
      <c r="V429" s="6"/>
      <c r="W429" s="6"/>
      <c r="X429" s="31"/>
      <c r="Y429" s="6"/>
      <c r="Z429" s="6"/>
    </row>
    <row r="430" spans="1:26" s="10" customFormat="1" ht="15" customHeight="1" x14ac:dyDescent="0.2">
      <c r="A430" s="32"/>
      <c r="B430" s="6"/>
      <c r="C430" s="8"/>
      <c r="D430" s="6"/>
      <c r="E430" s="6"/>
      <c r="F430" s="6"/>
      <c r="G430" s="6"/>
      <c r="H430" s="6"/>
      <c r="I430" s="6"/>
      <c r="J430" s="6"/>
      <c r="K430" s="6"/>
      <c r="L430" s="6"/>
      <c r="M430" s="7"/>
      <c r="N430" s="8"/>
      <c r="O430" s="8"/>
      <c r="P430" s="6"/>
      <c r="Q430" s="6"/>
      <c r="R430" s="6"/>
      <c r="S430" s="8"/>
      <c r="T430" s="6"/>
      <c r="U430" s="6"/>
      <c r="V430" s="6"/>
      <c r="W430" s="6"/>
      <c r="X430" s="31"/>
      <c r="Y430" s="6"/>
      <c r="Z430" s="6"/>
    </row>
    <row r="431" spans="1:26" s="10" customFormat="1" ht="15" customHeight="1" x14ac:dyDescent="0.2">
      <c r="A431" s="32"/>
      <c r="B431" s="6"/>
      <c r="C431" s="8"/>
      <c r="D431" s="6"/>
      <c r="E431" s="6"/>
      <c r="F431" s="6"/>
      <c r="G431" s="6"/>
      <c r="H431" s="6"/>
      <c r="I431" s="6"/>
      <c r="J431" s="6"/>
      <c r="K431" s="6"/>
      <c r="L431" s="6"/>
      <c r="M431" s="7"/>
      <c r="N431" s="8"/>
      <c r="O431" s="8"/>
      <c r="P431" s="6"/>
      <c r="Q431" s="6"/>
      <c r="R431" s="6"/>
      <c r="S431" s="8"/>
      <c r="T431" s="6"/>
      <c r="U431" s="6"/>
      <c r="V431" s="6"/>
      <c r="W431" s="6"/>
      <c r="X431" s="31"/>
      <c r="Y431" s="6"/>
      <c r="Z431" s="6"/>
    </row>
    <row r="432" spans="1:26" s="10" customFormat="1" ht="15" customHeight="1" x14ac:dyDescent="0.2">
      <c r="A432" s="32"/>
      <c r="B432" s="6"/>
      <c r="C432" s="8"/>
      <c r="D432" s="6"/>
      <c r="E432" s="6"/>
      <c r="F432" s="6"/>
      <c r="G432" s="6"/>
      <c r="H432" s="6"/>
      <c r="I432" s="6"/>
      <c r="J432" s="6"/>
      <c r="K432" s="6"/>
      <c r="L432" s="6"/>
      <c r="M432" s="7"/>
      <c r="N432" s="8"/>
      <c r="O432" s="8"/>
      <c r="P432" s="6"/>
      <c r="Q432" s="6"/>
      <c r="R432" s="6"/>
      <c r="S432" s="8"/>
      <c r="T432" s="6"/>
      <c r="U432" s="6"/>
      <c r="V432" s="6"/>
      <c r="W432" s="6"/>
      <c r="X432" s="31"/>
      <c r="Y432" s="6"/>
      <c r="Z432" s="6"/>
    </row>
    <row r="433" spans="1:26" s="10" customFormat="1" ht="15" customHeight="1" x14ac:dyDescent="0.2">
      <c r="A433" s="32"/>
      <c r="B433" s="6"/>
      <c r="C433" s="8"/>
      <c r="D433" s="6"/>
      <c r="E433" s="6"/>
      <c r="F433" s="6"/>
      <c r="G433" s="6"/>
      <c r="H433" s="6"/>
      <c r="I433" s="6"/>
      <c r="J433" s="6"/>
      <c r="K433" s="6"/>
      <c r="L433" s="6"/>
      <c r="M433" s="7"/>
      <c r="N433" s="8"/>
      <c r="O433" s="8"/>
      <c r="P433" s="6"/>
      <c r="Q433" s="6"/>
      <c r="R433" s="6"/>
      <c r="S433" s="8"/>
      <c r="T433" s="6"/>
      <c r="U433" s="6"/>
      <c r="V433" s="6"/>
      <c r="W433" s="6"/>
      <c r="X433" s="31"/>
      <c r="Y433" s="6"/>
      <c r="Z433" s="6"/>
    </row>
    <row r="434" spans="1:26" s="10" customFormat="1" ht="15" customHeight="1" x14ac:dyDescent="0.2">
      <c r="A434" s="32"/>
      <c r="B434" s="6"/>
      <c r="C434" s="8"/>
      <c r="D434" s="6"/>
      <c r="E434" s="6"/>
      <c r="F434" s="6"/>
      <c r="G434" s="6"/>
      <c r="H434" s="6"/>
      <c r="I434" s="6"/>
      <c r="J434" s="6"/>
      <c r="K434" s="6"/>
      <c r="L434" s="6"/>
      <c r="M434" s="7"/>
      <c r="N434" s="8"/>
      <c r="O434" s="8"/>
      <c r="P434" s="6"/>
      <c r="Q434" s="6"/>
      <c r="R434" s="6"/>
      <c r="S434" s="8"/>
      <c r="T434" s="6"/>
      <c r="U434" s="6"/>
      <c r="V434" s="6"/>
      <c r="W434" s="6"/>
      <c r="X434" s="31"/>
      <c r="Y434" s="6"/>
      <c r="Z434" s="6"/>
    </row>
    <row r="435" spans="1:26" s="10" customFormat="1" ht="15" customHeight="1" x14ac:dyDescent="0.2">
      <c r="A435" s="32"/>
      <c r="B435" s="6"/>
      <c r="C435" s="8"/>
      <c r="D435" s="6"/>
      <c r="E435" s="6"/>
      <c r="F435" s="6"/>
      <c r="G435" s="6"/>
      <c r="H435" s="6"/>
      <c r="I435" s="6"/>
      <c r="J435" s="6"/>
      <c r="K435" s="6"/>
      <c r="L435" s="6"/>
      <c r="M435" s="7"/>
      <c r="N435" s="8"/>
      <c r="O435" s="8"/>
      <c r="P435" s="6"/>
      <c r="Q435" s="6"/>
      <c r="R435" s="6"/>
      <c r="S435" s="8"/>
      <c r="T435" s="6"/>
      <c r="U435" s="6"/>
      <c r="V435" s="6"/>
      <c r="W435" s="6"/>
      <c r="X435" s="31"/>
      <c r="Y435" s="6"/>
      <c r="Z435" s="6"/>
    </row>
    <row r="436" spans="1:26" s="10" customFormat="1" ht="15" customHeight="1" x14ac:dyDescent="0.2">
      <c r="A436" s="32"/>
      <c r="B436" s="6"/>
      <c r="C436" s="8"/>
      <c r="D436" s="6"/>
      <c r="E436" s="6"/>
      <c r="F436" s="6"/>
      <c r="G436" s="6"/>
      <c r="H436" s="6"/>
      <c r="I436" s="6"/>
      <c r="J436" s="6"/>
      <c r="K436" s="6"/>
      <c r="L436" s="6"/>
      <c r="M436" s="7"/>
      <c r="N436" s="8"/>
      <c r="O436" s="8"/>
      <c r="P436" s="6"/>
      <c r="Q436" s="6"/>
      <c r="R436" s="6"/>
      <c r="S436" s="8"/>
      <c r="T436" s="6"/>
      <c r="U436" s="6"/>
      <c r="V436" s="6"/>
      <c r="W436" s="6"/>
      <c r="X436" s="31"/>
      <c r="Y436" s="6"/>
      <c r="Z436" s="6"/>
    </row>
    <row r="437" spans="1:26" s="10" customFormat="1" ht="15" customHeight="1" x14ac:dyDescent="0.2">
      <c r="A437" s="32"/>
      <c r="B437" s="6"/>
      <c r="C437" s="8"/>
      <c r="D437" s="6"/>
      <c r="E437" s="6"/>
      <c r="F437" s="6"/>
      <c r="G437" s="6"/>
      <c r="H437" s="6"/>
      <c r="I437" s="6"/>
      <c r="J437" s="6"/>
      <c r="K437" s="6"/>
      <c r="L437" s="6"/>
      <c r="M437" s="7"/>
      <c r="N437" s="8"/>
      <c r="O437" s="8"/>
      <c r="P437" s="6"/>
      <c r="Q437" s="6"/>
      <c r="R437" s="6"/>
      <c r="S437" s="8"/>
      <c r="T437" s="6"/>
      <c r="U437" s="6"/>
      <c r="V437" s="6"/>
      <c r="W437" s="6"/>
      <c r="X437" s="31"/>
      <c r="Y437" s="6"/>
      <c r="Z437" s="6"/>
    </row>
    <row r="438" spans="1:26" s="10" customFormat="1" ht="15" customHeight="1" x14ac:dyDescent="0.2">
      <c r="A438" s="32"/>
      <c r="B438" s="6"/>
      <c r="C438" s="8"/>
      <c r="D438" s="6"/>
      <c r="E438" s="6"/>
      <c r="F438" s="6"/>
      <c r="G438" s="6"/>
      <c r="H438" s="6"/>
      <c r="I438" s="6"/>
      <c r="J438" s="6"/>
      <c r="K438" s="6"/>
      <c r="L438" s="6"/>
      <c r="M438" s="7"/>
      <c r="N438" s="8"/>
      <c r="O438" s="8"/>
      <c r="P438" s="6"/>
      <c r="Q438" s="6"/>
      <c r="R438" s="6"/>
      <c r="S438" s="8"/>
      <c r="T438" s="6"/>
      <c r="U438" s="6"/>
      <c r="V438" s="6"/>
      <c r="W438" s="6"/>
      <c r="X438" s="31"/>
      <c r="Y438" s="6"/>
      <c r="Z438" s="6"/>
    </row>
    <row r="439" spans="1:26" s="10" customFormat="1" ht="15" customHeight="1" x14ac:dyDescent="0.2">
      <c r="A439" s="32"/>
      <c r="B439" s="6"/>
      <c r="C439" s="8"/>
      <c r="D439" s="6"/>
      <c r="E439" s="6"/>
      <c r="F439" s="6"/>
      <c r="G439" s="6"/>
      <c r="H439" s="6"/>
      <c r="I439" s="6"/>
      <c r="J439" s="6"/>
      <c r="K439" s="6"/>
      <c r="L439" s="6"/>
      <c r="M439" s="7"/>
      <c r="N439" s="8"/>
      <c r="O439" s="8"/>
      <c r="P439" s="6"/>
      <c r="Q439" s="6"/>
      <c r="R439" s="6"/>
      <c r="S439" s="8"/>
      <c r="T439" s="6"/>
      <c r="U439" s="6"/>
      <c r="V439" s="6"/>
      <c r="W439" s="6"/>
      <c r="X439" s="31"/>
      <c r="Y439" s="6"/>
      <c r="Z439" s="6"/>
    </row>
    <row r="440" spans="1:26" s="10" customFormat="1" ht="15" customHeight="1" x14ac:dyDescent="0.2">
      <c r="A440" s="32"/>
      <c r="B440" s="6"/>
      <c r="C440" s="8"/>
      <c r="D440" s="6"/>
      <c r="E440" s="6"/>
      <c r="F440" s="6"/>
      <c r="G440" s="6"/>
      <c r="H440" s="6"/>
      <c r="I440" s="6"/>
      <c r="J440" s="6"/>
      <c r="K440" s="6"/>
      <c r="L440" s="6"/>
      <c r="M440" s="7"/>
      <c r="N440" s="8"/>
      <c r="O440" s="8"/>
      <c r="P440" s="6"/>
      <c r="Q440" s="6"/>
      <c r="R440" s="6"/>
      <c r="S440" s="8"/>
      <c r="T440" s="6"/>
      <c r="U440" s="6"/>
      <c r="V440" s="6"/>
      <c r="W440" s="6"/>
      <c r="X440" s="31"/>
      <c r="Y440" s="6"/>
      <c r="Z440" s="6"/>
    </row>
    <row r="441" spans="1:26" s="10" customFormat="1" ht="15" customHeight="1" x14ac:dyDescent="0.2">
      <c r="A441" s="32"/>
      <c r="B441" s="6"/>
      <c r="C441" s="8"/>
      <c r="D441" s="6"/>
      <c r="E441" s="6"/>
      <c r="F441" s="6"/>
      <c r="G441" s="6"/>
      <c r="H441" s="6"/>
      <c r="I441" s="6"/>
      <c r="J441" s="6"/>
      <c r="K441" s="6"/>
      <c r="L441" s="6"/>
      <c r="M441" s="7"/>
      <c r="N441" s="8"/>
      <c r="O441" s="8"/>
      <c r="P441" s="6"/>
      <c r="Q441" s="6"/>
      <c r="R441" s="6"/>
      <c r="S441" s="8"/>
      <c r="T441" s="6"/>
      <c r="U441" s="6"/>
      <c r="V441" s="6"/>
      <c r="W441" s="6"/>
      <c r="X441" s="31"/>
      <c r="Y441" s="6"/>
      <c r="Z441" s="6"/>
    </row>
    <row r="442" spans="1:26" s="10" customFormat="1" ht="15" customHeight="1" x14ac:dyDescent="0.2">
      <c r="A442" s="32"/>
      <c r="B442" s="6"/>
      <c r="C442" s="8"/>
      <c r="D442" s="6"/>
      <c r="E442" s="6"/>
      <c r="F442" s="6"/>
      <c r="G442" s="6"/>
      <c r="H442" s="6"/>
      <c r="I442" s="6"/>
      <c r="J442" s="6"/>
      <c r="K442" s="6"/>
      <c r="L442" s="6"/>
      <c r="M442" s="7"/>
      <c r="N442" s="8"/>
      <c r="O442" s="8"/>
      <c r="P442" s="6"/>
      <c r="Q442" s="6"/>
      <c r="R442" s="6"/>
      <c r="S442" s="8"/>
      <c r="T442" s="6"/>
      <c r="U442" s="6"/>
      <c r="V442" s="6"/>
      <c r="W442" s="6"/>
      <c r="X442" s="31"/>
      <c r="Y442" s="6"/>
      <c r="Z442" s="6"/>
    </row>
    <row r="443" spans="1:26" s="10" customFormat="1" ht="15" customHeight="1" x14ac:dyDescent="0.2">
      <c r="A443" s="32"/>
      <c r="B443" s="43"/>
      <c r="C443" s="8"/>
      <c r="D443" s="6"/>
      <c r="E443" s="6"/>
      <c r="F443" s="6"/>
      <c r="G443" s="6"/>
      <c r="H443" s="6"/>
      <c r="I443" s="6"/>
      <c r="J443" s="6"/>
      <c r="K443" s="6"/>
      <c r="L443" s="6"/>
      <c r="M443" s="7"/>
      <c r="N443" s="8"/>
      <c r="O443" s="8"/>
      <c r="P443" s="6"/>
      <c r="Q443" s="6"/>
      <c r="R443" s="6"/>
      <c r="S443" s="8"/>
      <c r="T443" s="6"/>
      <c r="U443" s="6"/>
      <c r="V443" s="6"/>
      <c r="W443" s="6"/>
      <c r="X443" s="31"/>
      <c r="Y443" s="6"/>
      <c r="Z443" s="6"/>
    </row>
    <row r="444" spans="1:26" s="10" customFormat="1" ht="15" customHeight="1" x14ac:dyDescent="0.2">
      <c r="A444" s="32"/>
      <c r="B444" s="43"/>
      <c r="C444" s="8"/>
      <c r="D444" s="6"/>
      <c r="E444" s="6"/>
      <c r="F444" s="6"/>
      <c r="G444" s="6"/>
      <c r="H444" s="6"/>
      <c r="I444" s="6"/>
      <c r="J444" s="6"/>
      <c r="K444" s="6"/>
      <c r="L444" s="6"/>
      <c r="M444" s="7"/>
      <c r="N444" s="8"/>
      <c r="O444" s="8"/>
      <c r="P444" s="6"/>
      <c r="Q444" s="6"/>
      <c r="R444" s="6"/>
      <c r="S444" s="8"/>
      <c r="T444" s="6"/>
      <c r="U444" s="6"/>
      <c r="V444" s="6"/>
      <c r="W444" s="6"/>
      <c r="X444" s="31"/>
      <c r="Y444" s="6"/>
      <c r="Z444" s="6"/>
    </row>
    <row r="445" spans="1:26" s="10" customFormat="1" ht="15" customHeight="1" x14ac:dyDescent="0.2">
      <c r="A445" s="32"/>
      <c r="B445" s="43"/>
      <c r="C445" s="8"/>
      <c r="D445" s="6"/>
      <c r="E445" s="6"/>
      <c r="F445" s="6"/>
      <c r="G445" s="6"/>
      <c r="H445" s="6"/>
      <c r="I445" s="6"/>
      <c r="J445" s="6"/>
      <c r="K445" s="6"/>
      <c r="L445" s="6"/>
      <c r="M445" s="7"/>
      <c r="N445" s="8"/>
      <c r="O445" s="8"/>
      <c r="P445" s="6"/>
      <c r="Q445" s="6"/>
      <c r="R445" s="6"/>
      <c r="S445" s="8"/>
      <c r="T445" s="6"/>
      <c r="U445" s="6"/>
      <c r="V445" s="6"/>
      <c r="W445" s="6"/>
      <c r="X445" s="31"/>
      <c r="Y445" s="6"/>
      <c r="Z445" s="6"/>
    </row>
    <row r="446" spans="1:26" s="10" customFormat="1" ht="15" customHeight="1" x14ac:dyDescent="0.2">
      <c r="A446" s="32"/>
      <c r="B446" s="43"/>
      <c r="C446" s="8"/>
      <c r="D446" s="6"/>
      <c r="E446" s="6"/>
      <c r="F446" s="6"/>
      <c r="G446" s="6"/>
      <c r="H446" s="6"/>
      <c r="I446" s="6"/>
      <c r="J446" s="6"/>
      <c r="K446" s="6"/>
      <c r="L446" s="6"/>
      <c r="M446" s="7"/>
      <c r="N446" s="8"/>
      <c r="O446" s="8"/>
      <c r="P446" s="6"/>
      <c r="Q446" s="6"/>
      <c r="R446" s="6"/>
      <c r="S446" s="8"/>
      <c r="T446" s="6"/>
      <c r="U446" s="6"/>
      <c r="V446" s="6"/>
      <c r="W446" s="6"/>
      <c r="X446" s="31"/>
      <c r="Y446" s="6"/>
      <c r="Z446" s="6"/>
    </row>
    <row r="447" spans="1:26" s="10" customFormat="1" ht="15" customHeight="1" x14ac:dyDescent="0.2">
      <c r="A447" s="32"/>
      <c r="B447" s="43"/>
      <c r="C447" s="8"/>
      <c r="D447" s="6"/>
      <c r="E447" s="6"/>
      <c r="F447" s="6"/>
      <c r="G447" s="6"/>
      <c r="H447" s="6"/>
      <c r="I447" s="6"/>
      <c r="J447" s="6"/>
      <c r="K447" s="6"/>
      <c r="L447" s="6"/>
      <c r="M447" s="7"/>
      <c r="N447" s="8"/>
      <c r="O447" s="8"/>
      <c r="P447" s="6"/>
      <c r="Q447" s="6"/>
      <c r="R447" s="6"/>
      <c r="S447" s="8"/>
      <c r="T447" s="6"/>
      <c r="U447" s="6"/>
      <c r="V447" s="6"/>
      <c r="W447" s="6"/>
      <c r="X447" s="31"/>
      <c r="Y447" s="6"/>
      <c r="Z447" s="6"/>
    </row>
    <row r="448" spans="1:26" s="10" customFormat="1" ht="15" customHeight="1" x14ac:dyDescent="0.2">
      <c r="A448" s="32"/>
      <c r="B448" s="43"/>
      <c r="C448" s="8"/>
      <c r="D448" s="6"/>
      <c r="E448" s="6"/>
      <c r="F448" s="6"/>
      <c r="G448" s="6"/>
      <c r="H448" s="6"/>
      <c r="I448" s="6"/>
      <c r="J448" s="6"/>
      <c r="K448" s="6"/>
      <c r="L448" s="6"/>
      <c r="M448" s="7"/>
      <c r="N448" s="8"/>
      <c r="O448" s="8"/>
      <c r="P448" s="6"/>
      <c r="Q448" s="6"/>
      <c r="R448" s="6"/>
      <c r="S448" s="8"/>
      <c r="T448" s="6"/>
      <c r="U448" s="6"/>
      <c r="V448" s="6"/>
      <c r="W448" s="6"/>
      <c r="X448" s="31"/>
      <c r="Y448" s="6"/>
      <c r="Z448" s="6"/>
    </row>
    <row r="449" spans="1:26" s="10" customFormat="1" ht="15" customHeight="1" x14ac:dyDescent="0.2">
      <c r="A449" s="32"/>
      <c r="B449" s="43"/>
      <c r="C449" s="8"/>
      <c r="D449" s="6"/>
      <c r="E449" s="6"/>
      <c r="F449" s="6"/>
      <c r="G449" s="6"/>
      <c r="H449" s="6"/>
      <c r="I449" s="6"/>
      <c r="J449" s="6"/>
      <c r="K449" s="6"/>
      <c r="L449" s="6"/>
      <c r="M449" s="7"/>
      <c r="N449" s="8"/>
      <c r="O449" s="8"/>
      <c r="P449" s="6"/>
      <c r="Q449" s="6"/>
      <c r="R449" s="6"/>
      <c r="S449" s="8"/>
      <c r="T449" s="6"/>
      <c r="U449" s="6"/>
      <c r="V449" s="6"/>
      <c r="W449" s="6"/>
      <c r="X449" s="31"/>
      <c r="Y449" s="6"/>
      <c r="Z449" s="6"/>
    </row>
    <row r="450" spans="1:26" s="10" customFormat="1" ht="15" customHeight="1" x14ac:dyDescent="0.2">
      <c r="A450" s="32"/>
      <c r="B450" s="43"/>
      <c r="C450" s="8"/>
      <c r="D450" s="6"/>
      <c r="E450" s="6"/>
      <c r="F450" s="6"/>
      <c r="G450" s="6"/>
      <c r="H450" s="6"/>
      <c r="I450" s="6"/>
      <c r="J450" s="6"/>
      <c r="K450" s="6"/>
      <c r="L450" s="6"/>
      <c r="M450" s="7"/>
      <c r="N450" s="8"/>
      <c r="O450" s="8"/>
      <c r="P450" s="6"/>
      <c r="Q450" s="6"/>
      <c r="R450" s="6"/>
      <c r="S450" s="8"/>
      <c r="T450" s="6"/>
      <c r="U450" s="6"/>
      <c r="V450" s="6"/>
      <c r="W450" s="6"/>
      <c r="X450" s="31"/>
      <c r="Y450" s="6"/>
      <c r="Z450" s="6"/>
    </row>
    <row r="451" spans="1:26" s="10" customFormat="1" ht="15" customHeight="1" x14ac:dyDescent="0.2">
      <c r="A451" s="32"/>
      <c r="B451" s="43"/>
      <c r="C451" s="8"/>
      <c r="D451" s="6"/>
      <c r="E451" s="6"/>
      <c r="F451" s="6"/>
      <c r="G451" s="6"/>
      <c r="H451" s="6"/>
      <c r="I451" s="6"/>
      <c r="J451" s="6"/>
      <c r="K451" s="6"/>
      <c r="L451" s="6"/>
      <c r="M451" s="7"/>
      <c r="N451" s="8"/>
      <c r="O451" s="8"/>
      <c r="P451" s="6"/>
      <c r="Q451" s="6"/>
      <c r="R451" s="6"/>
      <c r="S451" s="8"/>
      <c r="T451" s="6"/>
      <c r="U451" s="6"/>
      <c r="V451" s="6"/>
      <c r="W451" s="6"/>
      <c r="X451" s="31"/>
      <c r="Y451" s="6"/>
      <c r="Z451" s="6"/>
    </row>
    <row r="452" spans="1:26" s="10" customFormat="1" ht="15" customHeight="1" x14ac:dyDescent="0.2">
      <c r="A452" s="32"/>
      <c r="B452" s="43"/>
      <c r="C452" s="8"/>
      <c r="D452" s="6"/>
      <c r="E452" s="6"/>
      <c r="F452" s="6"/>
      <c r="G452" s="6"/>
      <c r="H452" s="6"/>
      <c r="I452" s="6"/>
      <c r="J452" s="6"/>
      <c r="K452" s="6"/>
      <c r="L452" s="6"/>
      <c r="M452" s="7"/>
      <c r="N452" s="8"/>
      <c r="O452" s="8"/>
      <c r="P452" s="6"/>
      <c r="Q452" s="6"/>
      <c r="R452" s="6"/>
      <c r="S452" s="8"/>
      <c r="T452" s="6"/>
      <c r="U452" s="6"/>
      <c r="V452" s="6"/>
      <c r="W452" s="6"/>
      <c r="X452" s="31"/>
      <c r="Y452" s="6"/>
      <c r="Z452" s="6"/>
    </row>
    <row r="453" spans="1:26" s="10" customFormat="1" ht="15" customHeight="1" x14ac:dyDescent="0.2">
      <c r="A453" s="32"/>
      <c r="B453" s="43"/>
      <c r="C453" s="8"/>
      <c r="D453" s="6"/>
      <c r="E453" s="6"/>
      <c r="F453" s="6"/>
      <c r="G453" s="6"/>
      <c r="H453" s="6"/>
      <c r="I453" s="6"/>
      <c r="J453" s="6"/>
      <c r="K453" s="6"/>
      <c r="L453" s="6"/>
      <c r="M453" s="7"/>
      <c r="N453" s="8"/>
      <c r="O453" s="8"/>
      <c r="P453" s="6"/>
      <c r="Q453" s="6"/>
      <c r="R453" s="6"/>
      <c r="S453" s="8"/>
      <c r="T453" s="6"/>
      <c r="U453" s="6"/>
      <c r="V453" s="6"/>
      <c r="W453" s="6"/>
      <c r="X453" s="31"/>
      <c r="Y453" s="6"/>
      <c r="Z453" s="6"/>
    </row>
    <row r="454" spans="1:26" s="10" customFormat="1" ht="15" customHeight="1" x14ac:dyDescent="0.2">
      <c r="A454" s="32"/>
      <c r="B454" s="43"/>
      <c r="C454" s="8"/>
      <c r="D454" s="6"/>
      <c r="E454" s="6"/>
      <c r="F454" s="6"/>
      <c r="G454" s="6"/>
      <c r="H454" s="6"/>
      <c r="I454" s="6"/>
      <c r="J454" s="6"/>
      <c r="K454" s="6"/>
      <c r="L454" s="6"/>
      <c r="M454" s="7"/>
      <c r="N454" s="8"/>
      <c r="O454" s="8"/>
      <c r="P454" s="6"/>
      <c r="Q454" s="6"/>
      <c r="R454" s="6"/>
      <c r="S454" s="8"/>
      <c r="T454" s="6"/>
      <c r="U454" s="6"/>
      <c r="V454" s="6"/>
      <c r="W454" s="6"/>
      <c r="X454" s="31"/>
      <c r="Y454" s="6"/>
      <c r="Z454" s="6"/>
    </row>
    <row r="455" spans="1:26" s="10" customFormat="1" ht="15" customHeight="1" x14ac:dyDescent="0.2">
      <c r="A455" s="32"/>
      <c r="B455" s="43"/>
      <c r="C455" s="8"/>
      <c r="D455" s="6"/>
      <c r="E455" s="6"/>
      <c r="F455" s="6"/>
      <c r="G455" s="6"/>
      <c r="H455" s="6"/>
      <c r="I455" s="6"/>
      <c r="J455" s="6"/>
      <c r="K455" s="6"/>
      <c r="L455" s="6"/>
      <c r="M455" s="7"/>
      <c r="N455" s="8"/>
      <c r="O455" s="8"/>
      <c r="P455" s="6"/>
      <c r="Q455" s="6"/>
      <c r="R455" s="6"/>
      <c r="S455" s="8"/>
      <c r="T455" s="6"/>
      <c r="U455" s="6"/>
      <c r="V455" s="6"/>
      <c r="W455" s="6"/>
      <c r="X455" s="31"/>
      <c r="Y455" s="6"/>
      <c r="Z455" s="6"/>
    </row>
    <row r="456" spans="1:26" s="10" customFormat="1" ht="15" customHeight="1" x14ac:dyDescent="0.2">
      <c r="A456" s="32"/>
      <c r="B456" s="43"/>
      <c r="C456" s="8"/>
      <c r="D456" s="6"/>
      <c r="E456" s="6"/>
      <c r="F456" s="6"/>
      <c r="G456" s="6"/>
      <c r="H456" s="6"/>
      <c r="I456" s="6"/>
      <c r="J456" s="6"/>
      <c r="K456" s="6"/>
      <c r="L456" s="6"/>
      <c r="M456" s="7"/>
      <c r="N456" s="8"/>
      <c r="O456" s="8"/>
      <c r="P456" s="6"/>
      <c r="Q456" s="6"/>
      <c r="R456" s="6"/>
      <c r="S456" s="8"/>
      <c r="T456" s="6"/>
      <c r="U456" s="6"/>
      <c r="V456" s="6"/>
      <c r="W456" s="6"/>
      <c r="X456" s="31"/>
      <c r="Y456" s="6"/>
      <c r="Z456" s="6"/>
    </row>
    <row r="457" spans="1:26" s="10" customFormat="1" ht="15" customHeight="1" x14ac:dyDescent="0.2">
      <c r="A457" s="32"/>
      <c r="B457" s="43"/>
      <c r="C457" s="8"/>
      <c r="D457" s="6"/>
      <c r="E457" s="6"/>
      <c r="F457" s="6"/>
      <c r="G457" s="6"/>
      <c r="H457" s="6"/>
      <c r="I457" s="6"/>
      <c r="J457" s="6"/>
      <c r="K457" s="6"/>
      <c r="L457" s="6"/>
      <c r="M457" s="7"/>
      <c r="N457" s="8"/>
      <c r="O457" s="8"/>
      <c r="P457" s="6"/>
      <c r="Q457" s="6"/>
      <c r="R457" s="6"/>
      <c r="S457" s="8"/>
      <c r="T457" s="6"/>
      <c r="U457" s="6"/>
      <c r="V457" s="6"/>
      <c r="W457" s="6"/>
      <c r="X457" s="31"/>
      <c r="Y457" s="6"/>
      <c r="Z457" s="6"/>
    </row>
    <row r="458" spans="1:26" s="10" customFormat="1" ht="15" customHeight="1" x14ac:dyDescent="0.2">
      <c r="A458" s="32"/>
      <c r="B458" s="43"/>
      <c r="C458" s="8"/>
      <c r="D458" s="6"/>
      <c r="E458" s="6"/>
      <c r="F458" s="6"/>
      <c r="G458" s="6"/>
      <c r="H458" s="6"/>
      <c r="I458" s="6"/>
      <c r="J458" s="6"/>
      <c r="K458" s="6"/>
      <c r="L458" s="6"/>
      <c r="M458" s="7"/>
      <c r="N458" s="8"/>
      <c r="O458" s="8"/>
      <c r="P458" s="6"/>
      <c r="Q458" s="6"/>
      <c r="R458" s="6"/>
      <c r="S458" s="8"/>
      <c r="T458" s="6"/>
      <c r="U458" s="6"/>
      <c r="V458" s="6"/>
      <c r="W458" s="6"/>
      <c r="X458" s="31"/>
      <c r="Y458" s="6"/>
      <c r="Z458" s="6"/>
    </row>
    <row r="459" spans="1:26" s="10" customFormat="1" ht="15" customHeight="1" x14ac:dyDescent="0.2">
      <c r="A459" s="44"/>
      <c r="B459" s="43"/>
      <c r="C459" s="8"/>
      <c r="D459" s="6"/>
      <c r="E459" s="6"/>
      <c r="F459" s="6"/>
      <c r="G459" s="6"/>
      <c r="H459" s="6"/>
      <c r="I459" s="6"/>
      <c r="J459" s="6"/>
      <c r="K459" s="6"/>
      <c r="L459" s="6"/>
      <c r="M459" s="7"/>
      <c r="N459" s="8"/>
      <c r="O459" s="8"/>
      <c r="P459" s="6"/>
      <c r="Q459" s="6"/>
      <c r="R459" s="6"/>
      <c r="S459" s="8"/>
      <c r="T459" s="6"/>
      <c r="U459" s="6"/>
      <c r="V459" s="6"/>
      <c r="W459" s="6"/>
      <c r="X459" s="31"/>
      <c r="Y459" s="6"/>
      <c r="Z459" s="6"/>
    </row>
    <row r="460" spans="1:26" s="10" customFormat="1" ht="15" customHeight="1" x14ac:dyDescent="0.2">
      <c r="A460" s="44"/>
      <c r="B460" s="43"/>
      <c r="C460" s="8"/>
      <c r="D460" s="6"/>
      <c r="E460" s="6"/>
      <c r="F460" s="6"/>
      <c r="G460" s="6"/>
      <c r="H460" s="6"/>
      <c r="I460" s="6"/>
      <c r="J460" s="6"/>
      <c r="K460" s="6"/>
      <c r="L460" s="6"/>
      <c r="M460" s="7"/>
      <c r="N460" s="8"/>
      <c r="O460" s="8"/>
      <c r="P460" s="6"/>
      <c r="Q460" s="6"/>
      <c r="R460" s="6"/>
      <c r="S460" s="8"/>
      <c r="T460" s="6"/>
      <c r="U460" s="6"/>
      <c r="V460" s="6"/>
      <c r="W460" s="6"/>
      <c r="X460" s="31"/>
      <c r="Y460" s="6"/>
      <c r="Z460" s="6"/>
    </row>
    <row r="461" spans="1:26" s="10" customFormat="1" ht="15" customHeight="1" x14ac:dyDescent="0.2">
      <c r="A461" s="44"/>
      <c r="B461" s="43"/>
      <c r="C461" s="8"/>
      <c r="D461" s="6"/>
      <c r="E461" s="6"/>
      <c r="F461" s="6"/>
      <c r="G461" s="6"/>
      <c r="H461" s="6"/>
      <c r="I461" s="6"/>
      <c r="J461" s="6"/>
      <c r="K461" s="6"/>
      <c r="L461" s="6"/>
      <c r="M461" s="7"/>
      <c r="N461" s="8"/>
      <c r="O461" s="8"/>
      <c r="P461" s="6"/>
      <c r="Q461" s="6"/>
      <c r="R461" s="6"/>
      <c r="S461" s="8"/>
      <c r="T461" s="6"/>
      <c r="U461" s="6"/>
      <c r="V461" s="6"/>
      <c r="W461" s="6"/>
      <c r="X461" s="31"/>
      <c r="Y461" s="6"/>
      <c r="Z461" s="6"/>
    </row>
    <row r="462" spans="1:26" s="10" customFormat="1" ht="15" customHeight="1" x14ac:dyDescent="0.2">
      <c r="A462" s="44"/>
      <c r="B462" s="43"/>
      <c r="C462" s="8"/>
      <c r="D462" s="6"/>
      <c r="E462" s="6"/>
      <c r="F462" s="6"/>
      <c r="G462" s="6"/>
      <c r="H462" s="6"/>
      <c r="I462" s="6"/>
      <c r="J462" s="6"/>
      <c r="K462" s="6"/>
      <c r="L462" s="6"/>
      <c r="M462" s="7"/>
      <c r="N462" s="8"/>
      <c r="O462" s="8"/>
      <c r="P462" s="6"/>
      <c r="Q462" s="6"/>
      <c r="R462" s="6"/>
      <c r="S462" s="8"/>
      <c r="T462" s="6"/>
      <c r="U462" s="6"/>
      <c r="V462" s="6"/>
      <c r="W462" s="6"/>
      <c r="X462" s="31"/>
      <c r="Y462" s="6"/>
      <c r="Z462" s="6"/>
    </row>
    <row r="463" spans="1:26" s="10" customFormat="1" ht="15" customHeight="1" x14ac:dyDescent="0.2">
      <c r="A463" s="44"/>
      <c r="B463" s="43"/>
      <c r="C463" s="8"/>
      <c r="D463" s="6"/>
      <c r="E463" s="6"/>
      <c r="F463" s="6"/>
      <c r="G463" s="6"/>
      <c r="H463" s="6"/>
      <c r="I463" s="6"/>
      <c r="J463" s="6"/>
      <c r="K463" s="6"/>
      <c r="L463" s="6"/>
      <c r="M463" s="7"/>
      <c r="N463" s="8"/>
      <c r="O463" s="8"/>
      <c r="P463" s="6"/>
      <c r="Q463" s="6"/>
      <c r="R463" s="6"/>
      <c r="S463" s="8"/>
      <c r="T463" s="6"/>
      <c r="U463" s="6"/>
      <c r="V463" s="6"/>
      <c r="W463" s="6"/>
      <c r="X463" s="31"/>
      <c r="Y463" s="6"/>
      <c r="Z463" s="6"/>
    </row>
    <row r="464" spans="1:26" s="10" customFormat="1" ht="15" customHeight="1" x14ac:dyDescent="0.2">
      <c r="A464" s="44"/>
      <c r="B464" s="43"/>
      <c r="C464" s="8"/>
      <c r="D464" s="6"/>
      <c r="E464" s="6"/>
      <c r="F464" s="6"/>
      <c r="G464" s="6"/>
      <c r="H464" s="6"/>
      <c r="I464" s="6"/>
      <c r="J464" s="6"/>
      <c r="K464" s="6"/>
      <c r="L464" s="6"/>
      <c r="M464" s="7"/>
      <c r="N464" s="8"/>
      <c r="O464" s="8"/>
      <c r="P464" s="6"/>
      <c r="Q464" s="6"/>
      <c r="R464" s="6"/>
      <c r="S464" s="8"/>
      <c r="T464" s="6"/>
      <c r="U464" s="6"/>
      <c r="V464" s="6"/>
      <c r="W464" s="6"/>
      <c r="X464" s="31"/>
      <c r="Y464" s="6"/>
      <c r="Z464" s="6"/>
    </row>
    <row r="465" spans="1:26" s="10" customFormat="1" ht="15" customHeight="1" x14ac:dyDescent="0.2">
      <c r="A465" s="44"/>
      <c r="B465" s="43"/>
      <c r="C465" s="8"/>
      <c r="D465" s="6"/>
      <c r="E465" s="6"/>
      <c r="F465" s="6"/>
      <c r="G465" s="6"/>
      <c r="H465" s="6"/>
      <c r="I465" s="6"/>
      <c r="J465" s="6"/>
      <c r="K465" s="6"/>
      <c r="L465" s="6"/>
      <c r="M465" s="7"/>
      <c r="N465" s="8"/>
      <c r="O465" s="8"/>
      <c r="P465" s="6"/>
      <c r="Q465" s="6"/>
      <c r="R465" s="6"/>
      <c r="S465" s="8"/>
      <c r="T465" s="6"/>
      <c r="U465" s="6"/>
      <c r="V465" s="6"/>
      <c r="W465" s="6"/>
      <c r="X465" s="31"/>
      <c r="Y465" s="6"/>
      <c r="Z465" s="6"/>
    </row>
    <row r="466" spans="1:26" s="10" customFormat="1" ht="15" customHeight="1" x14ac:dyDescent="0.2">
      <c r="A466" s="44"/>
      <c r="B466" s="43"/>
      <c r="C466" s="8"/>
      <c r="D466" s="6"/>
      <c r="E466" s="6"/>
      <c r="F466" s="6"/>
      <c r="G466" s="6"/>
      <c r="H466" s="6"/>
      <c r="I466" s="6"/>
      <c r="J466" s="6"/>
      <c r="K466" s="6"/>
      <c r="L466" s="6"/>
      <c r="M466" s="7"/>
      <c r="N466" s="8"/>
      <c r="O466" s="8"/>
      <c r="P466" s="6"/>
      <c r="Q466" s="6"/>
      <c r="R466" s="6"/>
      <c r="S466" s="8"/>
      <c r="T466" s="6"/>
      <c r="U466" s="6"/>
      <c r="V466" s="6"/>
      <c r="W466" s="6"/>
      <c r="X466" s="31"/>
      <c r="Y466" s="6"/>
      <c r="Z466" s="6"/>
    </row>
    <row r="467" spans="1:26" s="10" customFormat="1" ht="15" customHeight="1" x14ac:dyDescent="0.2">
      <c r="A467" s="45"/>
      <c r="B467" s="43"/>
      <c r="C467" s="8"/>
      <c r="D467" s="6"/>
      <c r="E467" s="6"/>
      <c r="F467" s="6"/>
      <c r="G467" s="6"/>
      <c r="H467" s="6"/>
      <c r="I467" s="6"/>
      <c r="J467" s="6"/>
      <c r="K467" s="6"/>
      <c r="L467" s="6"/>
      <c r="M467" s="7"/>
      <c r="N467" s="8"/>
      <c r="O467" s="8"/>
      <c r="P467" s="6"/>
      <c r="Q467" s="6"/>
      <c r="R467" s="6"/>
      <c r="S467" s="8"/>
      <c r="T467" s="6"/>
      <c r="U467" s="6"/>
      <c r="V467" s="6"/>
      <c r="W467" s="6"/>
      <c r="X467" s="31"/>
      <c r="Y467" s="6"/>
      <c r="Z467" s="6"/>
    </row>
    <row r="468" spans="1:26" s="10" customFormat="1" ht="15" customHeight="1" x14ac:dyDescent="0.2">
      <c r="A468" s="45"/>
      <c r="B468" s="43"/>
      <c r="C468" s="8"/>
      <c r="D468" s="6"/>
      <c r="E468" s="6"/>
      <c r="F468" s="6"/>
      <c r="G468" s="6"/>
      <c r="H468" s="6"/>
      <c r="I468" s="6"/>
      <c r="J468" s="6"/>
      <c r="K468" s="6"/>
      <c r="L468" s="6"/>
      <c r="M468" s="7"/>
      <c r="N468" s="8"/>
      <c r="O468" s="8"/>
      <c r="P468" s="6"/>
      <c r="Q468" s="6"/>
      <c r="R468" s="6"/>
      <c r="S468" s="8"/>
      <c r="T468" s="6"/>
      <c r="U468" s="6"/>
      <c r="V468" s="6"/>
      <c r="W468" s="6"/>
      <c r="X468" s="31"/>
      <c r="Y468" s="6"/>
      <c r="Z468" s="6"/>
    </row>
    <row r="469" spans="1:26" s="10" customFormat="1" ht="15" customHeight="1" x14ac:dyDescent="0.2">
      <c r="A469" s="45"/>
      <c r="B469" s="43"/>
      <c r="C469" s="8"/>
      <c r="D469" s="6"/>
      <c r="E469" s="6"/>
      <c r="F469" s="6"/>
      <c r="G469" s="6"/>
      <c r="H469" s="6"/>
      <c r="I469" s="6"/>
      <c r="J469" s="6"/>
      <c r="K469" s="6"/>
      <c r="L469" s="6"/>
      <c r="M469" s="7"/>
      <c r="N469" s="8"/>
      <c r="O469" s="8"/>
      <c r="P469" s="6"/>
      <c r="Q469" s="6"/>
      <c r="R469" s="6"/>
      <c r="S469" s="8"/>
      <c r="T469" s="6"/>
      <c r="U469" s="6"/>
      <c r="V469" s="6"/>
      <c r="W469" s="6"/>
      <c r="X469" s="31"/>
      <c r="Y469" s="6"/>
      <c r="Z469" s="6"/>
    </row>
    <row r="470" spans="1:26" s="10" customFormat="1" ht="15" customHeight="1" x14ac:dyDescent="0.2">
      <c r="A470" s="45"/>
      <c r="B470" s="43"/>
      <c r="C470" s="8"/>
      <c r="D470" s="6"/>
      <c r="E470" s="6"/>
      <c r="F470" s="6"/>
      <c r="G470" s="6"/>
      <c r="H470" s="6"/>
      <c r="I470" s="6"/>
      <c r="J470" s="6"/>
      <c r="K470" s="6"/>
      <c r="L470" s="6"/>
      <c r="M470" s="7"/>
      <c r="N470" s="8"/>
      <c r="O470" s="8"/>
      <c r="P470" s="6"/>
      <c r="Q470" s="6"/>
      <c r="R470" s="6"/>
      <c r="S470" s="8"/>
      <c r="T470" s="6"/>
      <c r="U470" s="6"/>
      <c r="V470" s="6"/>
      <c r="W470" s="6"/>
      <c r="X470" s="31"/>
      <c r="Y470" s="6"/>
      <c r="Z470" s="6"/>
    </row>
    <row r="471" spans="1:26" s="10" customFormat="1" ht="15" customHeight="1" x14ac:dyDescent="0.2">
      <c r="A471" s="45"/>
      <c r="B471" s="43"/>
      <c r="C471" s="8"/>
      <c r="D471" s="6"/>
      <c r="E471" s="6"/>
      <c r="F471" s="6"/>
      <c r="G471" s="6"/>
      <c r="H471" s="6"/>
      <c r="I471" s="6"/>
      <c r="J471" s="6"/>
      <c r="K471" s="6"/>
      <c r="L471" s="6"/>
      <c r="M471" s="7"/>
      <c r="N471" s="8"/>
      <c r="O471" s="8"/>
      <c r="P471" s="6"/>
      <c r="Q471" s="6"/>
      <c r="R471" s="6"/>
      <c r="S471" s="8"/>
      <c r="T471" s="6"/>
      <c r="U471" s="6"/>
      <c r="V471" s="6"/>
      <c r="W471" s="6"/>
      <c r="X471" s="31"/>
      <c r="Y471" s="6"/>
      <c r="Z471" s="6"/>
    </row>
    <row r="472" spans="1:26" s="10" customFormat="1" ht="15" customHeight="1" x14ac:dyDescent="0.2">
      <c r="A472" s="45"/>
      <c r="B472" s="43"/>
      <c r="C472" s="8"/>
      <c r="D472" s="6"/>
      <c r="E472" s="6"/>
      <c r="F472" s="6"/>
      <c r="G472" s="6"/>
      <c r="H472" s="6"/>
      <c r="I472" s="6"/>
      <c r="J472" s="6"/>
      <c r="K472" s="6"/>
      <c r="L472" s="6"/>
      <c r="M472" s="7"/>
      <c r="N472" s="8"/>
      <c r="O472" s="8"/>
      <c r="P472" s="6"/>
      <c r="Q472" s="6"/>
      <c r="R472" s="6"/>
      <c r="S472" s="8"/>
      <c r="T472" s="6"/>
      <c r="U472" s="6"/>
      <c r="V472" s="6"/>
      <c r="W472" s="6"/>
      <c r="X472" s="31"/>
      <c r="Y472" s="6"/>
      <c r="Z472" s="6"/>
    </row>
    <row r="473" spans="1:26" s="10" customFormat="1" ht="15" customHeight="1" x14ac:dyDescent="0.2">
      <c r="A473" s="45"/>
      <c r="B473" s="43"/>
      <c r="C473" s="8"/>
      <c r="D473" s="6"/>
      <c r="F473" s="8"/>
      <c r="K473" s="6"/>
      <c r="L473" s="6"/>
      <c r="M473" s="46"/>
      <c r="Q473" s="6"/>
      <c r="R473" s="6"/>
      <c r="S473" s="8"/>
      <c r="T473" s="6"/>
      <c r="V473" s="6"/>
      <c r="W473" s="6"/>
      <c r="X473" s="31"/>
      <c r="Y473" s="6"/>
      <c r="Z473" s="6"/>
    </row>
    <row r="474" spans="1:26" s="10" customFormat="1" ht="15" customHeight="1" x14ac:dyDescent="0.2">
      <c r="A474" s="45"/>
      <c r="B474" s="43"/>
      <c r="C474" s="8"/>
      <c r="D474" s="6"/>
      <c r="E474" s="8"/>
      <c r="F474" s="8"/>
      <c r="G474" s="14"/>
      <c r="H474" s="14"/>
      <c r="I474" s="8"/>
      <c r="J474" s="8"/>
      <c r="K474" s="6"/>
      <c r="L474" s="6"/>
      <c r="M474" s="15"/>
      <c r="N474" s="8"/>
      <c r="O474" s="8"/>
      <c r="P474" s="8"/>
      <c r="Q474" s="6"/>
      <c r="R474" s="6"/>
      <c r="S474" s="8"/>
      <c r="T474" s="6"/>
      <c r="U474" s="8"/>
      <c r="V474" s="8"/>
      <c r="W474" s="8"/>
      <c r="X474" s="31"/>
      <c r="Y474" s="6"/>
      <c r="Z474" s="6"/>
    </row>
    <row r="475" spans="1:26" s="10" customFormat="1" ht="15" customHeight="1" x14ac:dyDescent="0.2">
      <c r="A475" s="34"/>
      <c r="B475" s="43"/>
      <c r="C475" s="8"/>
      <c r="D475" s="6"/>
      <c r="E475" s="8"/>
      <c r="F475" s="8"/>
      <c r="K475" s="6"/>
      <c r="L475" s="6"/>
      <c r="M475" s="15"/>
      <c r="N475" s="8"/>
      <c r="O475" s="8"/>
      <c r="P475" s="8"/>
      <c r="Q475" s="6"/>
      <c r="R475" s="6"/>
      <c r="S475" s="8"/>
      <c r="T475" s="6"/>
      <c r="V475" s="8"/>
      <c r="W475" s="6"/>
      <c r="X475" s="31"/>
      <c r="Y475" s="6"/>
      <c r="Z475" s="4"/>
    </row>
    <row r="476" spans="1:26" s="10" customFormat="1" ht="15" customHeight="1" x14ac:dyDescent="0.2">
      <c r="A476" s="34"/>
      <c r="B476" s="43"/>
      <c r="C476" s="8"/>
      <c r="D476" s="6"/>
      <c r="E476" s="8"/>
      <c r="F476" s="8"/>
      <c r="G476" s="14"/>
      <c r="H476" s="14"/>
      <c r="I476" s="8"/>
      <c r="J476" s="8"/>
      <c r="K476" s="6"/>
      <c r="L476" s="6"/>
      <c r="M476" s="15"/>
      <c r="N476" s="8"/>
      <c r="O476" s="8"/>
      <c r="P476" s="8"/>
      <c r="Q476" s="6"/>
      <c r="R476" s="6"/>
      <c r="S476" s="8"/>
      <c r="T476" s="6"/>
      <c r="U476" s="8"/>
      <c r="V476" s="8"/>
      <c r="W476" s="8"/>
      <c r="X476" s="31"/>
      <c r="Y476" s="6"/>
      <c r="Z476" s="4"/>
    </row>
    <row r="477" spans="1:26" s="10" customFormat="1" ht="15" customHeight="1" x14ac:dyDescent="0.2">
      <c r="A477" s="30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7"/>
      <c r="N477" s="8"/>
      <c r="O477" s="8"/>
      <c r="P477" s="6"/>
      <c r="Q477" s="6"/>
      <c r="R477" s="6"/>
      <c r="S477" s="8"/>
      <c r="T477" s="6"/>
      <c r="U477" s="6"/>
      <c r="V477" s="6"/>
      <c r="W477" s="8"/>
      <c r="X477" s="31"/>
      <c r="Y477" s="6"/>
      <c r="Z477" s="6"/>
    </row>
    <row r="478" spans="1:26" s="10" customFormat="1" ht="15" customHeight="1" x14ac:dyDescent="0.2">
      <c r="A478" s="45"/>
      <c r="B478" s="43"/>
      <c r="C478" s="8"/>
      <c r="D478" s="6"/>
      <c r="E478" s="6"/>
      <c r="F478" s="6"/>
      <c r="G478" s="6"/>
      <c r="H478" s="6"/>
      <c r="I478" s="6"/>
      <c r="J478" s="6"/>
      <c r="K478" s="6"/>
      <c r="L478" s="6"/>
      <c r="M478" s="7"/>
      <c r="N478" s="8"/>
      <c r="O478" s="8"/>
      <c r="P478" s="6"/>
      <c r="Q478" s="6"/>
      <c r="R478" s="6"/>
      <c r="S478" s="8"/>
      <c r="T478" s="6"/>
      <c r="U478" s="6"/>
      <c r="V478" s="6"/>
      <c r="W478" s="6"/>
      <c r="X478" s="31"/>
      <c r="Y478" s="6"/>
      <c r="Z478" s="6"/>
    </row>
    <row r="479" spans="1:26" s="10" customFormat="1" ht="15" customHeight="1" x14ac:dyDescent="0.2">
      <c r="A479" s="34"/>
      <c r="B479" s="43"/>
      <c r="C479" s="8"/>
      <c r="D479" s="6"/>
      <c r="E479" s="6"/>
      <c r="F479" s="6"/>
      <c r="G479" s="6"/>
      <c r="H479" s="6"/>
      <c r="I479" s="6"/>
      <c r="J479" s="6"/>
      <c r="K479" s="6"/>
      <c r="L479" s="6"/>
      <c r="M479" s="7"/>
      <c r="N479" s="8"/>
      <c r="O479" s="8"/>
      <c r="P479" s="6"/>
      <c r="Q479" s="6"/>
      <c r="R479" s="6"/>
      <c r="S479" s="8"/>
      <c r="T479" s="6"/>
      <c r="U479" s="6"/>
      <c r="V479" s="6"/>
      <c r="W479" s="6"/>
      <c r="X479" s="31"/>
      <c r="Y479" s="6"/>
      <c r="Z479" s="6"/>
    </row>
    <row r="480" spans="1:26" s="10" customFormat="1" ht="15" customHeight="1" x14ac:dyDescent="0.2">
      <c r="A480" s="34"/>
      <c r="B480" s="43"/>
      <c r="C480" s="8"/>
      <c r="D480" s="6"/>
      <c r="E480" s="6"/>
      <c r="F480" s="6"/>
      <c r="G480" s="6"/>
      <c r="H480" s="6"/>
      <c r="I480" s="6"/>
      <c r="J480" s="6"/>
      <c r="K480" s="6"/>
      <c r="L480" s="6"/>
      <c r="M480" s="7"/>
      <c r="N480" s="8"/>
      <c r="O480" s="8"/>
      <c r="P480" s="6"/>
      <c r="Q480" s="6"/>
      <c r="R480" s="6"/>
      <c r="S480" s="8"/>
      <c r="T480" s="6"/>
      <c r="U480" s="6"/>
      <c r="V480" s="6"/>
      <c r="W480" s="6"/>
      <c r="X480" s="31"/>
      <c r="Y480" s="6"/>
      <c r="Z480" s="6"/>
    </row>
    <row r="481" spans="1:26" s="10" customFormat="1" ht="15" customHeight="1" x14ac:dyDescent="0.2">
      <c r="A481" s="30"/>
      <c r="B481" s="43"/>
      <c r="C481" s="8"/>
      <c r="D481" s="6"/>
      <c r="E481" s="6"/>
      <c r="F481" s="6"/>
      <c r="G481" s="6"/>
      <c r="H481" s="6"/>
      <c r="I481" s="6"/>
      <c r="J481" s="6"/>
      <c r="K481" s="6"/>
      <c r="L481" s="6"/>
      <c r="M481" s="7"/>
      <c r="N481" s="8"/>
      <c r="O481" s="8"/>
      <c r="P481" s="6"/>
      <c r="Q481" s="6"/>
      <c r="R481" s="6"/>
      <c r="S481" s="8"/>
      <c r="T481" s="6"/>
      <c r="U481" s="6"/>
      <c r="V481" s="6"/>
      <c r="W481" s="6"/>
      <c r="X481" s="31"/>
      <c r="Y481" s="6"/>
      <c r="Z481" s="6"/>
    </row>
    <row r="482" spans="1:26" s="10" customFormat="1" ht="15" customHeight="1" x14ac:dyDescent="0.2">
      <c r="A482" s="45"/>
      <c r="B482" s="43"/>
      <c r="C482" s="8"/>
      <c r="D482" s="6"/>
      <c r="E482" s="6"/>
      <c r="F482" s="8"/>
      <c r="G482" s="6"/>
      <c r="H482" s="6"/>
      <c r="I482" s="6"/>
      <c r="J482" s="6"/>
      <c r="K482" s="6"/>
      <c r="L482" s="6"/>
      <c r="M482" s="7"/>
      <c r="N482" s="8"/>
      <c r="O482" s="8"/>
      <c r="P482" s="6"/>
      <c r="Q482" s="6"/>
      <c r="R482" s="6"/>
      <c r="S482" s="8"/>
      <c r="T482" s="6"/>
      <c r="U482" s="6"/>
      <c r="V482" s="6"/>
      <c r="W482" s="6"/>
      <c r="X482" s="31"/>
      <c r="Y482" s="6"/>
      <c r="Z482" s="6"/>
    </row>
    <row r="483" spans="1:26" s="10" customFormat="1" ht="15" customHeight="1" x14ac:dyDescent="0.2">
      <c r="A483" s="34"/>
      <c r="B483" s="43"/>
      <c r="C483" s="8"/>
      <c r="D483" s="6"/>
      <c r="E483" s="6"/>
      <c r="F483" s="8"/>
      <c r="G483" s="6"/>
      <c r="H483" s="6"/>
      <c r="I483" s="6"/>
      <c r="J483" s="6"/>
      <c r="K483" s="6"/>
      <c r="L483" s="6"/>
      <c r="M483" s="47"/>
      <c r="N483" s="8"/>
      <c r="O483" s="8"/>
      <c r="P483" s="6"/>
      <c r="Q483" s="6"/>
      <c r="R483" s="6"/>
      <c r="S483" s="8"/>
      <c r="T483" s="6"/>
      <c r="U483" s="6"/>
      <c r="V483" s="6"/>
      <c r="W483" s="6"/>
      <c r="X483" s="31"/>
      <c r="Y483" s="6"/>
      <c r="Z483" s="6"/>
    </row>
    <row r="484" spans="1:26" s="10" customFormat="1" ht="15" customHeight="1" x14ac:dyDescent="0.2">
      <c r="A484" s="34"/>
      <c r="B484" s="43"/>
      <c r="C484" s="8"/>
      <c r="D484" s="6"/>
      <c r="E484" s="6"/>
      <c r="F484" s="8"/>
      <c r="G484" s="6"/>
      <c r="H484" s="6"/>
      <c r="I484" s="6"/>
      <c r="J484" s="6"/>
      <c r="K484" s="6"/>
      <c r="L484" s="6"/>
      <c r="M484" s="7"/>
      <c r="N484" s="8"/>
      <c r="O484" s="8"/>
      <c r="P484" s="6"/>
      <c r="Q484" s="6"/>
      <c r="R484" s="6"/>
      <c r="S484" s="8"/>
      <c r="T484" s="6"/>
      <c r="U484" s="6"/>
      <c r="V484" s="6"/>
      <c r="W484" s="6"/>
      <c r="X484" s="31"/>
      <c r="Y484" s="6"/>
      <c r="Z484" s="6"/>
    </row>
    <row r="485" spans="1:26" s="10" customFormat="1" ht="15" customHeight="1" x14ac:dyDescent="0.2">
      <c r="A485" s="30"/>
      <c r="B485" s="43"/>
      <c r="C485" s="8"/>
      <c r="D485" s="6"/>
      <c r="E485" s="6"/>
      <c r="F485" s="8"/>
      <c r="G485" s="6"/>
      <c r="H485" s="6"/>
      <c r="I485" s="6"/>
      <c r="J485" s="6"/>
      <c r="K485" s="6"/>
      <c r="L485" s="6"/>
      <c r="M485" s="47"/>
      <c r="N485" s="8"/>
      <c r="O485" s="8"/>
      <c r="P485" s="6"/>
      <c r="Q485" s="6"/>
      <c r="R485" s="6"/>
      <c r="S485" s="8"/>
      <c r="T485" s="6"/>
      <c r="U485" s="6"/>
      <c r="V485" s="6"/>
      <c r="W485" s="6"/>
      <c r="X485" s="31"/>
      <c r="Y485" s="6"/>
      <c r="Z485" s="6"/>
    </row>
    <row r="486" spans="1:26" s="10" customFormat="1" ht="15" customHeight="1" x14ac:dyDescent="0.2">
      <c r="A486" s="30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7"/>
      <c r="N486" s="6"/>
      <c r="O486" s="8"/>
      <c r="P486" s="6"/>
      <c r="Q486" s="6"/>
      <c r="R486" s="6"/>
      <c r="S486" s="8"/>
      <c r="T486" s="6"/>
      <c r="U486" s="6"/>
      <c r="V486" s="6"/>
      <c r="W486" s="6"/>
      <c r="X486" s="31"/>
      <c r="Y486" s="6"/>
      <c r="Z486" s="6"/>
    </row>
    <row r="487" spans="1:26" s="10" customFormat="1" x14ac:dyDescent="0.2">
      <c r="A487" s="30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7"/>
      <c r="N487" s="6"/>
      <c r="O487" s="8"/>
      <c r="P487" s="6"/>
      <c r="Q487" s="6"/>
      <c r="R487" s="6"/>
      <c r="S487" s="8"/>
      <c r="T487" s="6"/>
      <c r="U487" s="6"/>
      <c r="V487" s="6"/>
      <c r="W487" s="6"/>
      <c r="X487" s="31"/>
      <c r="Y487" s="6"/>
      <c r="Z487" s="6"/>
    </row>
    <row r="488" spans="1:26" s="10" customFormat="1" ht="15" customHeight="1" x14ac:dyDescent="0.2">
      <c r="M488" s="46"/>
      <c r="X488" s="48"/>
    </row>
    <row r="489" spans="1:26" s="10" customFormat="1" ht="15" customHeight="1" x14ac:dyDescent="0.2">
      <c r="M489" s="46"/>
      <c r="X489" s="48"/>
    </row>
    <row r="490" spans="1:26" ht="15" customHeight="1" x14ac:dyDescent="0.2"/>
    <row r="491" spans="1:26" ht="15" customHeight="1" x14ac:dyDescent="0.2"/>
    <row r="492" spans="1:26" ht="15" customHeight="1" x14ac:dyDescent="0.2"/>
    <row r="493" spans="1:26" ht="15" customHeight="1" x14ac:dyDescent="0.2"/>
    <row r="494" spans="1:26" ht="15" customHeight="1" x14ac:dyDescent="0.2"/>
    <row r="495" spans="1:26" ht="15" customHeight="1" x14ac:dyDescent="0.2"/>
    <row r="496" spans="1:2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</sheetData>
  <sortState xmlns:xlrd2="http://schemas.microsoft.com/office/spreadsheetml/2017/richdata2" ref="A2:Z343">
    <sortCondition ref="X2:X343"/>
  </sortState>
  <phoneticPr fontId="27" type="noConversion"/>
  <hyperlinks>
    <hyperlink ref="A215" r:id="rId1" xr:uid="{6FE01123-52BF-4057-93CE-C9840DA26FD5}"/>
    <hyperlink ref="A106" r:id="rId2" xr:uid="{351F9F1B-41D5-4A3F-AEBA-73A7AC70D6A8}"/>
    <hyperlink ref="A236" r:id="rId3" display="B9037" xr:uid="{2951B856-265D-4260-B72D-4A2BF3E8C2B1}"/>
    <hyperlink ref="A235" r:id="rId4" display="B9037" xr:uid="{531EA4B5-E826-46A0-819D-BCD959F87F3E}"/>
    <hyperlink ref="A218" r:id="rId5" xr:uid="{B4526AEC-A500-4EC2-88F5-A7669D21D4A2}"/>
    <hyperlink ref="A195" r:id="rId6" xr:uid="{52E2FB72-7B6B-432D-8376-4BFE442EBD4E}"/>
    <hyperlink ref="A190" r:id="rId7" xr:uid="{3AFA4827-E755-4E30-904F-FDF15137BFA1}"/>
    <hyperlink ref="A191" r:id="rId8" xr:uid="{F4D3C60A-A6EA-4EA9-BCDC-FEE812534F15}"/>
    <hyperlink ref="A95" r:id="rId9" xr:uid="{BB6D8D8A-A2BA-4C78-BDBA-E5544C2425DA}"/>
    <hyperlink ref="A29" r:id="rId10" xr:uid="{756C0C67-BC87-42C6-8032-08D809366843}"/>
    <hyperlink ref="A213" r:id="rId11" xr:uid="{650FFEE8-D868-4E96-A4D1-3CCAA1A9DF91}"/>
    <hyperlink ref="A223" r:id="rId12" xr:uid="{6347BAA0-4E8B-4895-BF85-F4B5776FE23D}"/>
    <hyperlink ref="A194" r:id="rId13" xr:uid="{FC0BA59B-9023-4335-A3E3-EE882C83F5EE}"/>
    <hyperlink ref="A99" r:id="rId14" xr:uid="{6AE8C998-8924-4ADA-983B-7D5B7346C6D0}"/>
    <hyperlink ref="A207" r:id="rId15" xr:uid="{AFEBE148-C692-4EF0-A7CC-E68643809D15}"/>
    <hyperlink ref="A172" r:id="rId16" xr:uid="{A59A1D73-C05D-4B97-94BA-83D1719562AB}"/>
    <hyperlink ref="A130" r:id="rId17" xr:uid="{53A70C5B-E8D4-4703-8079-49B715FE12D9}"/>
    <hyperlink ref="A82" r:id="rId18" xr:uid="{D2143E5F-19CE-4C7D-B3C5-9B182C76A8CA}"/>
    <hyperlink ref="A222" r:id="rId19" xr:uid="{E3C29365-307A-4426-BE73-98EA9B2C6E73}"/>
    <hyperlink ref="A77" r:id="rId20" xr:uid="{2DA920BE-B432-4B3F-981E-E8873172E4CA}"/>
    <hyperlink ref="A78" r:id="rId21" xr:uid="{21B71638-0412-4038-9FE6-677ED9C788B0}"/>
    <hyperlink ref="A55" r:id="rId22" xr:uid="{D78CCD97-DA8A-4D6F-BD65-55172F05422C}"/>
    <hyperlink ref="A181" r:id="rId23" xr:uid="{C8A52C2A-4062-4C8E-B2DB-CB933CBA9B39}"/>
    <hyperlink ref="A60" r:id="rId24" xr:uid="{A548222F-58AE-4871-8888-715DD9BB9FD0}"/>
    <hyperlink ref="A147" r:id="rId25" xr:uid="{AB500A5E-9EE3-40A3-A0FF-0C702C9C90AA}"/>
    <hyperlink ref="A148" r:id="rId26" xr:uid="{61C51334-0E01-45D1-8A9D-6C5F1A366FBA}"/>
    <hyperlink ref="A146" r:id="rId27" xr:uid="{3ABCC3C3-4056-4900-AC49-24D1DC89DE3A}"/>
    <hyperlink ref="A62" r:id="rId28" xr:uid="{2D5949D2-1A9A-4812-874B-927A94FFF78E}"/>
    <hyperlink ref="A132" r:id="rId29" xr:uid="{0B82BDA3-C804-4DBB-A3F4-CD54B841BDFD}"/>
    <hyperlink ref="A246" r:id="rId30" xr:uid="{0378755A-496B-41F7-A5AF-0BECF0C98AC2}"/>
    <hyperlink ref="A221" r:id="rId31" xr:uid="{C4CD650D-F693-482D-8835-A390FE67B003}"/>
    <hyperlink ref="A59" r:id="rId32" xr:uid="{9E86B893-F23C-4B0B-98AA-7B5D00BC19B9}"/>
    <hyperlink ref="A237" r:id="rId33" xr:uid="{5F2A57ED-9151-4C6B-A4D1-C814E29FC58A}"/>
    <hyperlink ref="A206" r:id="rId34" xr:uid="{097167F2-FDBD-4F4C-A000-87EDDAB98549}"/>
    <hyperlink ref="A247" r:id="rId35" xr:uid="{11B97C7F-D89A-4D5B-92C7-47B0537C774E}"/>
    <hyperlink ref="A248" r:id="rId36" xr:uid="{E2636B54-5442-4C78-BD20-DD4721637DE3}"/>
    <hyperlink ref="A249" r:id="rId37" xr:uid="{92B13013-1641-42BC-9E15-30488088A72A}"/>
    <hyperlink ref="A27" r:id="rId38" xr:uid="{76E43637-48DE-4C9F-B21F-3DC00656B522}"/>
    <hyperlink ref="A34" r:id="rId39" xr:uid="{28D49F94-DBE0-4FBD-A74A-0D7D70193917}"/>
    <hyperlink ref="A120" r:id="rId40" xr:uid="{3DBBC6E4-FFFB-4F8C-BBEB-3D134B278169}"/>
    <hyperlink ref="A104" r:id="rId41" xr:uid="{8C88463F-9446-4197-A951-A130B328E4F8}"/>
    <hyperlink ref="A160" r:id="rId42" xr:uid="{B7613611-A7CC-47EE-91F3-609A37D5D347}"/>
    <hyperlink ref="A187" r:id="rId43" xr:uid="{A7DE7324-D664-4CD3-85B0-CBF4667E6C26}"/>
    <hyperlink ref="A217" r:id="rId44" xr:uid="{243406B2-3B18-4464-AEE3-1E91ABD2A7C2}"/>
    <hyperlink ref="A242" r:id="rId45" xr:uid="{35D681B4-9A2B-4F19-9A12-A2C4D97DCD4C}"/>
    <hyperlink ref="A199" r:id="rId46" xr:uid="{B6D6853E-BB9B-4E46-95E1-3840558EB97B}"/>
    <hyperlink ref="A124" r:id="rId47" xr:uid="{0837DA9E-0FEA-4004-ACE2-27AF38E8D7CF}"/>
    <hyperlink ref="A202" r:id="rId48" xr:uid="{49E0E8BA-17BC-49FA-A8F5-3D7C5BBE7ED2}"/>
    <hyperlink ref="A203" r:id="rId49" xr:uid="{767CACE2-6FFC-45D2-A888-161E745A9179}"/>
  </hyperlinks>
  <pageMargins left="0.25" right="0.25" top="0.75" bottom="0.75" header="0.3" footer="0.3"/>
  <pageSetup paperSize="9" scale="32" fitToHeight="0" orientation="landscape" r:id="rId50"/>
  <legacyDrawing r:id="rId51"/>
  <tableParts count="1">
    <tablePart r:id="rId5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9A90-9E64-4A50-9895-7265E6DC1EF0}">
  <sheetPr>
    <pageSetUpPr fitToPage="1"/>
  </sheetPr>
  <dimension ref="A1:O2489"/>
  <sheetViews>
    <sheetView topLeftCell="A1561" zoomScale="85" zoomScaleNormal="85" workbookViewId="0">
      <selection activeCell="M1597" sqref="M1597"/>
    </sheetView>
  </sheetViews>
  <sheetFormatPr defaultRowHeight="12.75" x14ac:dyDescent="0.2"/>
  <cols>
    <col min="1" max="1" width="9.140625" style="88"/>
    <col min="2" max="2" width="34.5703125" style="93" customWidth="1"/>
    <col min="3" max="3" width="45.85546875" style="93" customWidth="1"/>
    <col min="4" max="4" width="18.42578125" style="93" customWidth="1"/>
    <col min="5" max="5" width="22.42578125" style="93" customWidth="1"/>
    <col min="6" max="6" width="23.42578125" style="93" customWidth="1"/>
    <col min="7" max="7" width="17.140625" customWidth="1"/>
    <col min="8" max="8" width="32.42578125" customWidth="1"/>
    <col min="9" max="9" width="11.140625" customWidth="1"/>
    <col min="10" max="10" width="6.85546875" customWidth="1"/>
    <col min="11" max="11" width="12.140625" bestFit="1" customWidth="1"/>
    <col min="12" max="12" width="11.42578125" customWidth="1"/>
    <col min="13" max="13" width="11.85546875" bestFit="1" customWidth="1"/>
  </cols>
  <sheetData>
    <row r="1" spans="1:11" ht="12.75" hidden="1" customHeight="1" x14ac:dyDescent="0.2">
      <c r="A1" s="69" t="s">
        <v>1172</v>
      </c>
      <c r="B1" s="70" t="s">
        <v>1173</v>
      </c>
      <c r="C1" s="71" t="s">
        <v>14</v>
      </c>
      <c r="D1" s="70" t="s">
        <v>1174</v>
      </c>
      <c r="E1" s="70" t="s">
        <v>1175</v>
      </c>
      <c r="F1" s="70" t="s">
        <v>1176</v>
      </c>
      <c r="G1" s="72" t="s">
        <v>1177</v>
      </c>
      <c r="H1" s="73" t="s">
        <v>1178</v>
      </c>
    </row>
    <row r="2" spans="1:11" ht="27" thickBot="1" x14ac:dyDescent="0.25">
      <c r="C2" s="58" t="s">
        <v>1179</v>
      </c>
    </row>
    <row r="3" spans="1:11" x14ac:dyDescent="0.2">
      <c r="A3" s="344">
        <v>1</v>
      </c>
      <c r="B3" s="345" t="s">
        <v>1180</v>
      </c>
      <c r="C3" s="60" t="s">
        <v>1181</v>
      </c>
      <c r="D3" s="91" t="s">
        <v>1182</v>
      </c>
      <c r="E3" s="90">
        <v>0</v>
      </c>
      <c r="F3" s="91">
        <v>20</v>
      </c>
      <c r="G3" s="61">
        <f t="shared" ref="G3:G10" si="0">F3*E3</f>
        <v>0</v>
      </c>
      <c r="H3" s="101"/>
      <c r="I3" s="118"/>
      <c r="J3" s="117"/>
      <c r="K3" s="116"/>
    </row>
    <row r="4" spans="1:11" x14ac:dyDescent="0.2">
      <c r="A4" s="344"/>
      <c r="B4" s="288"/>
      <c r="C4" s="60" t="s">
        <v>1183</v>
      </c>
      <c r="D4" s="91" t="s">
        <v>1184</v>
      </c>
      <c r="E4" s="90">
        <v>0</v>
      </c>
      <c r="F4" s="91">
        <v>25</v>
      </c>
      <c r="G4" s="61">
        <f t="shared" si="0"/>
        <v>0</v>
      </c>
      <c r="H4" s="101"/>
      <c r="I4" s="104"/>
      <c r="K4" s="103"/>
    </row>
    <row r="5" spans="1:11" x14ac:dyDescent="0.2">
      <c r="A5" s="344"/>
      <c r="B5" s="288"/>
      <c r="C5" s="60" t="s">
        <v>1185</v>
      </c>
      <c r="D5" s="91" t="s">
        <v>1186</v>
      </c>
      <c r="E5" s="90">
        <v>0</v>
      </c>
      <c r="F5" s="91">
        <v>50</v>
      </c>
      <c r="G5" s="61">
        <f t="shared" si="0"/>
        <v>0</v>
      </c>
      <c r="H5" s="101"/>
      <c r="I5" s="104"/>
      <c r="K5" s="103"/>
    </row>
    <row r="6" spans="1:11" ht="38.25" x14ac:dyDescent="0.2">
      <c r="A6" s="344"/>
      <c r="B6" s="288"/>
      <c r="C6" s="60" t="s">
        <v>1187</v>
      </c>
      <c r="D6" s="91" t="s">
        <v>1188</v>
      </c>
      <c r="E6" s="90">
        <v>0</v>
      </c>
      <c r="F6" s="61">
        <v>110</v>
      </c>
      <c r="G6" s="61">
        <f t="shared" si="0"/>
        <v>0</v>
      </c>
      <c r="H6" s="101"/>
      <c r="I6" s="104"/>
      <c r="K6" s="103"/>
    </row>
    <row r="7" spans="1:11" x14ac:dyDescent="0.2">
      <c r="A7" s="344"/>
      <c r="B7" s="288"/>
      <c r="C7" s="60" t="s">
        <v>1189</v>
      </c>
      <c r="D7" s="91" t="s">
        <v>1190</v>
      </c>
      <c r="E7" s="90">
        <v>0</v>
      </c>
      <c r="F7" s="61">
        <v>85</v>
      </c>
      <c r="G7" s="61">
        <f t="shared" si="0"/>
        <v>0</v>
      </c>
      <c r="H7" s="101"/>
      <c r="I7" s="104"/>
      <c r="K7" s="103"/>
    </row>
    <row r="8" spans="1:11" x14ac:dyDescent="0.2">
      <c r="A8" s="344"/>
      <c r="B8" s="288"/>
      <c r="C8" s="60" t="s">
        <v>1191</v>
      </c>
      <c r="D8" s="91" t="s">
        <v>1192</v>
      </c>
      <c r="E8" s="90">
        <v>0</v>
      </c>
      <c r="F8" s="61">
        <v>330</v>
      </c>
      <c r="G8" s="61">
        <f t="shared" si="0"/>
        <v>0</v>
      </c>
      <c r="H8" s="101"/>
      <c r="I8" s="104"/>
      <c r="K8" s="103"/>
    </row>
    <row r="9" spans="1:11" x14ac:dyDescent="0.2">
      <c r="A9" s="344"/>
      <c r="B9" s="288"/>
      <c r="C9" s="60" t="s">
        <v>1193</v>
      </c>
      <c r="D9" s="91" t="s">
        <v>1194</v>
      </c>
      <c r="E9" s="90">
        <v>0</v>
      </c>
      <c r="F9" s="61">
        <v>110</v>
      </c>
      <c r="G9" s="61">
        <f t="shared" si="0"/>
        <v>0</v>
      </c>
      <c r="H9" s="101"/>
      <c r="I9" s="104"/>
      <c r="K9" s="103"/>
    </row>
    <row r="10" spans="1:11" x14ac:dyDescent="0.2">
      <c r="A10" s="344"/>
      <c r="B10" s="288"/>
      <c r="C10" s="60" t="s">
        <v>1195</v>
      </c>
      <c r="D10" s="91" t="s">
        <v>1196</v>
      </c>
      <c r="E10" s="90">
        <v>2</v>
      </c>
      <c r="F10" s="61">
        <v>210</v>
      </c>
      <c r="G10" s="61">
        <f t="shared" si="0"/>
        <v>420</v>
      </c>
      <c r="H10" s="102" t="s">
        <v>1197</v>
      </c>
      <c r="I10" s="104"/>
      <c r="K10" s="103"/>
    </row>
    <row r="11" spans="1:11" x14ac:dyDescent="0.2">
      <c r="A11" s="344"/>
      <c r="B11" s="288"/>
      <c r="C11" s="63"/>
      <c r="D11" s="61"/>
      <c r="E11" s="90"/>
      <c r="F11" s="91" t="s">
        <v>1198</v>
      </c>
      <c r="G11" s="61">
        <f>SUM(G3:G10)</f>
        <v>420</v>
      </c>
      <c r="H11" s="101"/>
      <c r="I11" s="104"/>
      <c r="K11" s="103"/>
    </row>
    <row r="12" spans="1:11" x14ac:dyDescent="0.2">
      <c r="A12" s="344">
        <v>2</v>
      </c>
      <c r="B12" s="345" t="s">
        <v>1199</v>
      </c>
      <c r="C12" s="60" t="s">
        <v>1181</v>
      </c>
      <c r="D12" s="91" t="s">
        <v>1182</v>
      </c>
      <c r="E12" s="90">
        <v>0</v>
      </c>
      <c r="F12" s="91">
        <v>20</v>
      </c>
      <c r="G12" s="61">
        <f t="shared" ref="G12:G19" si="1">F12*E12</f>
        <v>0</v>
      </c>
      <c r="H12" s="101"/>
      <c r="I12" s="104"/>
      <c r="K12" s="103"/>
    </row>
    <row r="13" spans="1:11" x14ac:dyDescent="0.2">
      <c r="A13" s="344"/>
      <c r="B13" s="288"/>
      <c r="C13" s="60" t="s">
        <v>1183</v>
      </c>
      <c r="D13" s="91" t="s">
        <v>1184</v>
      </c>
      <c r="E13" s="90">
        <v>0</v>
      </c>
      <c r="F13" s="91">
        <v>25</v>
      </c>
      <c r="G13" s="61">
        <f t="shared" si="1"/>
        <v>0</v>
      </c>
      <c r="H13" s="101"/>
      <c r="I13" s="104"/>
      <c r="K13" s="103"/>
    </row>
    <row r="14" spans="1:11" x14ac:dyDescent="0.2">
      <c r="A14" s="344"/>
      <c r="B14" s="288"/>
      <c r="C14" s="60" t="s">
        <v>1185</v>
      </c>
      <c r="D14" s="91" t="s">
        <v>1186</v>
      </c>
      <c r="E14" s="90">
        <v>0</v>
      </c>
      <c r="F14" s="91">
        <v>50</v>
      </c>
      <c r="G14" s="61">
        <f t="shared" si="1"/>
        <v>0</v>
      </c>
      <c r="H14" s="101"/>
      <c r="I14" s="104"/>
      <c r="K14" s="103"/>
    </row>
    <row r="15" spans="1:11" ht="38.25" x14ac:dyDescent="0.2">
      <c r="A15" s="344"/>
      <c r="B15" s="288"/>
      <c r="C15" s="60" t="s">
        <v>1187</v>
      </c>
      <c r="D15" s="91" t="s">
        <v>1188</v>
      </c>
      <c r="E15" s="90">
        <v>0</v>
      </c>
      <c r="F15" s="61">
        <v>110</v>
      </c>
      <c r="G15" s="61">
        <f t="shared" si="1"/>
        <v>0</v>
      </c>
      <c r="H15" s="101"/>
      <c r="I15" s="104"/>
      <c r="K15" s="103"/>
    </row>
    <row r="16" spans="1:11" x14ac:dyDescent="0.2">
      <c r="A16" s="344"/>
      <c r="B16" s="288"/>
      <c r="C16" s="60" t="s">
        <v>1200</v>
      </c>
      <c r="D16" s="91" t="s">
        <v>1190</v>
      </c>
      <c r="E16" s="90">
        <v>0</v>
      </c>
      <c r="F16" s="61">
        <v>85</v>
      </c>
      <c r="G16" s="61">
        <f t="shared" si="1"/>
        <v>0</v>
      </c>
      <c r="H16" s="101"/>
      <c r="I16" s="104"/>
      <c r="K16" s="103"/>
    </row>
    <row r="17" spans="1:11" x14ac:dyDescent="0.2">
      <c r="A17" s="344"/>
      <c r="B17" s="288"/>
      <c r="C17" s="60" t="s">
        <v>1201</v>
      </c>
      <c r="D17" s="91" t="s">
        <v>1192</v>
      </c>
      <c r="E17" s="90">
        <v>0</v>
      </c>
      <c r="F17" s="61">
        <v>330</v>
      </c>
      <c r="G17" s="61">
        <f t="shared" si="1"/>
        <v>0</v>
      </c>
      <c r="H17" s="101"/>
      <c r="I17" s="104"/>
      <c r="K17" s="103"/>
    </row>
    <row r="18" spans="1:11" x14ac:dyDescent="0.2">
      <c r="A18" s="344"/>
      <c r="B18" s="288"/>
      <c r="C18" s="60" t="s">
        <v>1193</v>
      </c>
      <c r="D18" s="91" t="s">
        <v>1194</v>
      </c>
      <c r="E18" s="90">
        <v>0</v>
      </c>
      <c r="F18" s="61">
        <v>110</v>
      </c>
      <c r="G18" s="61">
        <f t="shared" si="1"/>
        <v>0</v>
      </c>
      <c r="H18" s="101"/>
      <c r="I18" s="104"/>
      <c r="K18" s="103"/>
    </row>
    <row r="19" spans="1:11" x14ac:dyDescent="0.2">
      <c r="A19" s="344"/>
      <c r="B19" s="288"/>
      <c r="C19" s="60" t="s">
        <v>1202</v>
      </c>
      <c r="D19" s="91" t="s">
        <v>1196</v>
      </c>
      <c r="E19" s="90">
        <v>2</v>
      </c>
      <c r="F19" s="61">
        <v>210</v>
      </c>
      <c r="G19" s="61">
        <f t="shared" si="1"/>
        <v>420</v>
      </c>
      <c r="H19" s="102" t="s">
        <v>1203</v>
      </c>
      <c r="I19" s="104"/>
      <c r="K19" s="103"/>
    </row>
    <row r="20" spans="1:11" ht="13.5" thickBot="1" x14ac:dyDescent="0.25">
      <c r="A20" s="344"/>
      <c r="B20" s="288"/>
      <c r="C20" s="63"/>
      <c r="D20" s="61"/>
      <c r="E20" s="90"/>
      <c r="F20" s="91" t="s">
        <v>1198</v>
      </c>
      <c r="G20" s="61">
        <f>SUM(G12:G19)</f>
        <v>420</v>
      </c>
      <c r="H20" s="101"/>
      <c r="I20" s="115"/>
      <c r="J20" s="114"/>
      <c r="K20" s="113"/>
    </row>
    <row r="21" spans="1:11" x14ac:dyDescent="0.2">
      <c r="A21" s="122"/>
      <c r="B21" s="121"/>
      <c r="C21" s="123"/>
      <c r="D21" s="120"/>
      <c r="E21" s="122"/>
      <c r="F21" s="121"/>
      <c r="G21" s="120"/>
      <c r="H21" s="119"/>
    </row>
    <row r="22" spans="1:11" x14ac:dyDescent="0.2">
      <c r="A22" s="122"/>
      <c r="B22" s="121"/>
      <c r="C22" s="123"/>
      <c r="D22" s="120"/>
      <c r="E22" s="122"/>
      <c r="F22" s="121" t="s">
        <v>1204</v>
      </c>
      <c r="G22" s="120">
        <f>G11+G20</f>
        <v>840</v>
      </c>
      <c r="H22" s="119"/>
    </row>
    <row r="23" spans="1:11" ht="54" customHeight="1" x14ac:dyDescent="0.2">
      <c r="A23" s="346" t="s">
        <v>1205</v>
      </c>
      <c r="B23" s="347"/>
      <c r="C23" s="347"/>
      <c r="D23" s="347"/>
      <c r="E23" s="347"/>
      <c r="F23" s="347"/>
      <c r="G23" s="347"/>
      <c r="H23" s="347"/>
    </row>
    <row r="24" spans="1:11" x14ac:dyDescent="0.2">
      <c r="A24" s="122"/>
      <c r="B24" s="121"/>
      <c r="C24" s="123"/>
      <c r="D24" s="120"/>
      <c r="E24" s="122"/>
      <c r="F24" s="121"/>
      <c r="G24" s="120"/>
      <c r="H24" s="119"/>
    </row>
    <row r="25" spans="1:11" ht="13.5" thickBot="1" x14ac:dyDescent="0.25">
      <c r="A25" s="344">
        <v>1</v>
      </c>
      <c r="B25" s="288" t="s">
        <v>1206</v>
      </c>
      <c r="C25" s="60" t="s">
        <v>1207</v>
      </c>
      <c r="D25" s="91" t="s">
        <v>1182</v>
      </c>
      <c r="E25" s="90">
        <v>0</v>
      </c>
      <c r="F25" s="91">
        <v>20</v>
      </c>
      <c r="G25" s="61">
        <f t="shared" ref="G25:G32" si="2">F25*E25</f>
        <v>0</v>
      </c>
      <c r="H25" s="62"/>
    </row>
    <row r="26" spans="1:11" x14ac:dyDescent="0.2">
      <c r="A26" s="344"/>
      <c r="B26" s="288"/>
      <c r="C26" s="60" t="s">
        <v>1208</v>
      </c>
      <c r="D26" s="91" t="s">
        <v>1184</v>
      </c>
      <c r="E26" s="90">
        <v>0</v>
      </c>
      <c r="F26" s="91">
        <v>25</v>
      </c>
      <c r="G26" s="61">
        <f t="shared" si="2"/>
        <v>0</v>
      </c>
      <c r="H26" s="101"/>
      <c r="I26" s="118"/>
      <c r="J26" s="117"/>
      <c r="K26" s="116"/>
    </row>
    <row r="27" spans="1:11" x14ac:dyDescent="0.2">
      <c r="A27" s="344"/>
      <c r="B27" s="288"/>
      <c r="C27" s="60" t="s">
        <v>1209</v>
      </c>
      <c r="D27" s="91" t="s">
        <v>1186</v>
      </c>
      <c r="E27" s="90">
        <v>0</v>
      </c>
      <c r="F27" s="91">
        <v>50</v>
      </c>
      <c r="G27" s="61">
        <f t="shared" si="2"/>
        <v>0</v>
      </c>
      <c r="H27" s="101"/>
      <c r="I27" s="104"/>
      <c r="K27" s="103"/>
    </row>
    <row r="28" spans="1:11" ht="25.5" x14ac:dyDescent="0.2">
      <c r="A28" s="344"/>
      <c r="B28" s="288"/>
      <c r="C28" s="60" t="s">
        <v>1210</v>
      </c>
      <c r="D28" s="91" t="s">
        <v>1188</v>
      </c>
      <c r="E28" s="90">
        <v>0</v>
      </c>
      <c r="F28" s="61">
        <v>110</v>
      </c>
      <c r="G28" s="61">
        <f t="shared" si="2"/>
        <v>0</v>
      </c>
      <c r="H28" s="101"/>
      <c r="I28" s="104"/>
      <c r="K28" s="103"/>
    </row>
    <row r="29" spans="1:11" x14ac:dyDescent="0.2">
      <c r="A29" s="344"/>
      <c r="B29" s="288"/>
      <c r="C29" s="60" t="s">
        <v>1211</v>
      </c>
      <c r="D29" s="91" t="s">
        <v>1190</v>
      </c>
      <c r="E29" s="90">
        <v>0</v>
      </c>
      <c r="F29" s="61">
        <v>85</v>
      </c>
      <c r="G29" s="61">
        <f t="shared" si="2"/>
        <v>0</v>
      </c>
      <c r="H29" s="101"/>
      <c r="I29" s="104"/>
      <c r="K29" s="103"/>
    </row>
    <row r="30" spans="1:11" x14ac:dyDescent="0.2">
      <c r="A30" s="344"/>
      <c r="B30" s="288"/>
      <c r="C30" s="60" t="s">
        <v>1212</v>
      </c>
      <c r="D30" s="91" t="s">
        <v>1192</v>
      </c>
      <c r="E30" s="90">
        <v>0</v>
      </c>
      <c r="F30" s="61">
        <v>330</v>
      </c>
      <c r="G30" s="61">
        <f t="shared" si="2"/>
        <v>0</v>
      </c>
      <c r="H30" s="101"/>
      <c r="I30" s="104"/>
      <c r="K30" s="103"/>
    </row>
    <row r="31" spans="1:11" x14ac:dyDescent="0.2">
      <c r="A31" s="344"/>
      <c r="B31" s="288"/>
      <c r="C31" s="60" t="s">
        <v>1213</v>
      </c>
      <c r="D31" s="91" t="s">
        <v>1194</v>
      </c>
      <c r="E31" s="90">
        <v>2</v>
      </c>
      <c r="F31" s="61">
        <v>110</v>
      </c>
      <c r="G31" s="61">
        <f t="shared" si="2"/>
        <v>220</v>
      </c>
      <c r="H31" s="101"/>
      <c r="I31" s="104"/>
      <c r="K31" s="103"/>
    </row>
    <row r="32" spans="1:11" x14ac:dyDescent="0.2">
      <c r="A32" s="344"/>
      <c r="B32" s="288"/>
      <c r="C32" s="60" t="s">
        <v>1214</v>
      </c>
      <c r="D32" s="91" t="s">
        <v>1196</v>
      </c>
      <c r="E32" s="90">
        <v>3</v>
      </c>
      <c r="F32" s="61">
        <v>210</v>
      </c>
      <c r="G32" s="61">
        <f t="shared" si="2"/>
        <v>630</v>
      </c>
      <c r="H32" s="102" t="s">
        <v>1215</v>
      </c>
      <c r="I32" s="104"/>
      <c r="K32" s="103"/>
    </row>
    <row r="33" spans="1:11" x14ac:dyDescent="0.2">
      <c r="A33" s="344"/>
      <c r="B33" s="288"/>
      <c r="C33" s="63"/>
      <c r="D33" s="61"/>
      <c r="E33" s="90"/>
      <c r="F33" s="91" t="s">
        <v>1198</v>
      </c>
      <c r="G33" s="61">
        <f>SUM(G25:G32)</f>
        <v>850</v>
      </c>
      <c r="H33" s="101"/>
      <c r="I33" s="104"/>
      <c r="K33" s="103"/>
    </row>
    <row r="34" spans="1:11" x14ac:dyDescent="0.2">
      <c r="A34" s="323">
        <v>2</v>
      </c>
      <c r="B34" s="319" t="s">
        <v>1216</v>
      </c>
      <c r="C34" s="60" t="s">
        <v>1207</v>
      </c>
      <c r="D34" s="91" t="s">
        <v>1182</v>
      </c>
      <c r="E34" s="90">
        <v>0</v>
      </c>
      <c r="F34" s="91">
        <v>20</v>
      </c>
      <c r="G34" s="61">
        <f t="shared" ref="G34:G41" si="3">F34*E34</f>
        <v>0</v>
      </c>
      <c r="H34" s="62"/>
      <c r="I34" s="104"/>
      <c r="K34" s="103"/>
    </row>
    <row r="35" spans="1:11" x14ac:dyDescent="0.2">
      <c r="A35" s="324"/>
      <c r="B35" s="340"/>
      <c r="C35" s="60" t="s">
        <v>1208</v>
      </c>
      <c r="D35" s="91" t="s">
        <v>1184</v>
      </c>
      <c r="E35" s="90">
        <v>0</v>
      </c>
      <c r="F35" s="91">
        <v>25</v>
      </c>
      <c r="G35" s="61">
        <f t="shared" si="3"/>
        <v>0</v>
      </c>
      <c r="H35" s="101"/>
      <c r="I35" s="104"/>
      <c r="K35" s="103"/>
    </row>
    <row r="36" spans="1:11" x14ac:dyDescent="0.2">
      <c r="A36" s="324"/>
      <c r="B36" s="340"/>
      <c r="C36" s="60" t="s">
        <v>1217</v>
      </c>
      <c r="D36" s="91" t="s">
        <v>1186</v>
      </c>
      <c r="E36" s="90">
        <v>0</v>
      </c>
      <c r="F36" s="91">
        <v>50</v>
      </c>
      <c r="G36" s="61">
        <f t="shared" si="3"/>
        <v>0</v>
      </c>
      <c r="H36" s="101"/>
      <c r="I36" s="104"/>
      <c r="K36" s="103"/>
    </row>
    <row r="37" spans="1:11" ht="25.5" x14ac:dyDescent="0.2">
      <c r="A37" s="324"/>
      <c r="B37" s="340"/>
      <c r="C37" s="60" t="s">
        <v>1218</v>
      </c>
      <c r="D37" s="91" t="s">
        <v>1188</v>
      </c>
      <c r="E37" s="90">
        <v>0</v>
      </c>
      <c r="F37" s="61">
        <v>110</v>
      </c>
      <c r="G37" s="61">
        <f t="shared" si="3"/>
        <v>0</v>
      </c>
      <c r="H37" s="101"/>
      <c r="I37" s="104"/>
      <c r="K37" s="103"/>
    </row>
    <row r="38" spans="1:11" x14ac:dyDescent="0.2">
      <c r="A38" s="324"/>
      <c r="B38" s="340"/>
      <c r="C38" s="60" t="s">
        <v>1211</v>
      </c>
      <c r="D38" s="91" t="s">
        <v>1190</v>
      </c>
      <c r="E38" s="90">
        <v>0</v>
      </c>
      <c r="F38" s="61">
        <v>85</v>
      </c>
      <c r="G38" s="61">
        <f t="shared" si="3"/>
        <v>0</v>
      </c>
      <c r="H38" s="101"/>
      <c r="I38" s="104"/>
      <c r="K38" s="103"/>
    </row>
    <row r="39" spans="1:11" x14ac:dyDescent="0.2">
      <c r="A39" s="324"/>
      <c r="B39" s="340"/>
      <c r="C39" s="60" t="s">
        <v>1212</v>
      </c>
      <c r="D39" s="91" t="s">
        <v>1192</v>
      </c>
      <c r="E39" s="90">
        <v>0</v>
      </c>
      <c r="F39" s="61">
        <v>330</v>
      </c>
      <c r="G39" s="61">
        <f t="shared" si="3"/>
        <v>0</v>
      </c>
      <c r="H39" s="101"/>
      <c r="I39" s="104"/>
      <c r="K39" s="103"/>
    </row>
    <row r="40" spans="1:11" x14ac:dyDescent="0.2">
      <c r="A40" s="324"/>
      <c r="B40" s="340"/>
      <c r="C40" s="60" t="s">
        <v>1213</v>
      </c>
      <c r="D40" s="91" t="s">
        <v>1194</v>
      </c>
      <c r="E40" s="90">
        <v>2</v>
      </c>
      <c r="F40" s="61">
        <v>110</v>
      </c>
      <c r="G40" s="61">
        <f t="shared" si="3"/>
        <v>220</v>
      </c>
      <c r="H40" s="101"/>
      <c r="I40" s="104"/>
      <c r="K40" s="103"/>
    </row>
    <row r="41" spans="1:11" x14ac:dyDescent="0.2">
      <c r="A41" s="324"/>
      <c r="B41" s="340"/>
      <c r="C41" s="60" t="s">
        <v>1214</v>
      </c>
      <c r="D41" s="91" t="s">
        <v>1196</v>
      </c>
      <c r="E41" s="90">
        <v>3</v>
      </c>
      <c r="F41" s="61">
        <v>210</v>
      </c>
      <c r="G41" s="61">
        <f t="shared" si="3"/>
        <v>630</v>
      </c>
      <c r="H41" s="102" t="s">
        <v>1215</v>
      </c>
      <c r="I41" s="104"/>
      <c r="K41" s="103"/>
    </row>
    <row r="42" spans="1:11" x14ac:dyDescent="0.2">
      <c r="A42" s="325"/>
      <c r="B42" s="318"/>
      <c r="C42" s="63"/>
      <c r="D42" s="61"/>
      <c r="E42" s="90"/>
      <c r="F42" s="91" t="s">
        <v>1198</v>
      </c>
      <c r="G42" s="61">
        <f>SUM(G34:G41)</f>
        <v>850</v>
      </c>
      <c r="H42" s="101"/>
      <c r="I42" s="104"/>
      <c r="K42" s="103"/>
    </row>
    <row r="43" spans="1:11" x14ac:dyDescent="0.2">
      <c r="A43" s="323">
        <v>3</v>
      </c>
      <c r="B43" s="319" t="s">
        <v>1219</v>
      </c>
      <c r="C43" s="60" t="s">
        <v>1220</v>
      </c>
      <c r="D43" s="91" t="s">
        <v>1182</v>
      </c>
      <c r="E43" s="90">
        <v>0</v>
      </c>
      <c r="F43" s="91">
        <v>20</v>
      </c>
      <c r="G43" s="61">
        <f t="shared" ref="G43:G50" si="4">F43*E43</f>
        <v>0</v>
      </c>
      <c r="H43" s="62"/>
      <c r="I43" s="104"/>
      <c r="K43" s="103"/>
    </row>
    <row r="44" spans="1:11" x14ac:dyDescent="0.2">
      <c r="A44" s="324"/>
      <c r="B44" s="340"/>
      <c r="C44" s="60" t="s">
        <v>1183</v>
      </c>
      <c r="D44" s="91" t="s">
        <v>1184</v>
      </c>
      <c r="E44" s="90">
        <v>0</v>
      </c>
      <c r="F44" s="91">
        <v>25</v>
      </c>
      <c r="G44" s="61">
        <f t="shared" si="4"/>
        <v>0</v>
      </c>
      <c r="H44" s="101"/>
      <c r="I44" s="104"/>
      <c r="K44" s="103"/>
    </row>
    <row r="45" spans="1:11" x14ac:dyDescent="0.2">
      <c r="A45" s="324"/>
      <c r="B45" s="340"/>
      <c r="C45" s="60" t="s">
        <v>1209</v>
      </c>
      <c r="D45" s="91" t="s">
        <v>1186</v>
      </c>
      <c r="E45" s="90">
        <v>0</v>
      </c>
      <c r="F45" s="91">
        <v>50</v>
      </c>
      <c r="G45" s="61">
        <f t="shared" si="4"/>
        <v>0</v>
      </c>
      <c r="H45" s="101"/>
      <c r="I45" s="104"/>
      <c r="K45" s="103"/>
    </row>
    <row r="46" spans="1:11" ht="25.5" x14ac:dyDescent="0.2">
      <c r="A46" s="324"/>
      <c r="B46" s="340"/>
      <c r="C46" s="60" t="s">
        <v>1221</v>
      </c>
      <c r="D46" s="91" t="s">
        <v>1188</v>
      </c>
      <c r="E46" s="90">
        <v>0</v>
      </c>
      <c r="F46" s="61">
        <v>110</v>
      </c>
      <c r="G46" s="61">
        <f t="shared" si="4"/>
        <v>0</v>
      </c>
      <c r="H46" s="101"/>
      <c r="I46" s="104"/>
      <c r="K46" s="103"/>
    </row>
    <row r="47" spans="1:11" x14ac:dyDescent="0.2">
      <c r="A47" s="324"/>
      <c r="B47" s="340"/>
      <c r="C47" s="60" t="s">
        <v>1211</v>
      </c>
      <c r="D47" s="91" t="s">
        <v>1190</v>
      </c>
      <c r="E47" s="90">
        <v>0</v>
      </c>
      <c r="F47" s="61">
        <v>85</v>
      </c>
      <c r="G47" s="61">
        <f t="shared" si="4"/>
        <v>0</v>
      </c>
      <c r="H47" s="101"/>
      <c r="I47" s="104"/>
      <c r="K47" s="103"/>
    </row>
    <row r="48" spans="1:11" x14ac:dyDescent="0.2">
      <c r="A48" s="324"/>
      <c r="B48" s="340"/>
      <c r="C48" s="60" t="s">
        <v>1212</v>
      </c>
      <c r="D48" s="91" t="s">
        <v>1192</v>
      </c>
      <c r="E48" s="90">
        <v>0</v>
      </c>
      <c r="F48" s="61">
        <v>330</v>
      </c>
      <c r="G48" s="61">
        <f t="shared" si="4"/>
        <v>0</v>
      </c>
      <c r="H48" s="101"/>
      <c r="I48" s="104"/>
      <c r="K48" s="103"/>
    </row>
    <row r="49" spans="1:11" x14ac:dyDescent="0.2">
      <c r="A49" s="324"/>
      <c r="B49" s="340"/>
      <c r="C49" s="60" t="s">
        <v>1213</v>
      </c>
      <c r="D49" s="91" t="s">
        <v>1194</v>
      </c>
      <c r="E49" s="90">
        <v>2</v>
      </c>
      <c r="F49" s="61">
        <v>110</v>
      </c>
      <c r="G49" s="61">
        <f t="shared" si="4"/>
        <v>220</v>
      </c>
      <c r="H49" s="101"/>
      <c r="I49" s="104"/>
      <c r="K49" s="103"/>
    </row>
    <row r="50" spans="1:11" x14ac:dyDescent="0.2">
      <c r="A50" s="324"/>
      <c r="B50" s="340"/>
      <c r="C50" s="60" t="s">
        <v>1214</v>
      </c>
      <c r="D50" s="91" t="s">
        <v>1196</v>
      </c>
      <c r="E50" s="90">
        <v>3</v>
      </c>
      <c r="F50" s="61">
        <v>210</v>
      </c>
      <c r="G50" s="61">
        <f t="shared" si="4"/>
        <v>630</v>
      </c>
      <c r="H50" s="102" t="s">
        <v>1215</v>
      </c>
      <c r="I50" s="104"/>
      <c r="K50" s="103"/>
    </row>
    <row r="51" spans="1:11" x14ac:dyDescent="0.2">
      <c r="A51" s="325"/>
      <c r="B51" s="318"/>
      <c r="C51" s="63"/>
      <c r="D51" s="61"/>
      <c r="E51" s="90"/>
      <c r="F51" s="91" t="s">
        <v>1198</v>
      </c>
      <c r="G51" s="61">
        <f>SUM(G43:G50)</f>
        <v>850</v>
      </c>
      <c r="H51" s="101"/>
      <c r="I51" s="104"/>
      <c r="K51" s="103"/>
    </row>
    <row r="52" spans="1:11" x14ac:dyDescent="0.2">
      <c r="A52" s="323">
        <v>4</v>
      </c>
      <c r="B52" s="319" t="s">
        <v>1222</v>
      </c>
      <c r="C52" s="60" t="s">
        <v>1220</v>
      </c>
      <c r="D52" s="91" t="s">
        <v>1182</v>
      </c>
      <c r="E52" s="90">
        <v>0</v>
      </c>
      <c r="F52" s="91">
        <v>20</v>
      </c>
      <c r="G52" s="61">
        <f t="shared" ref="G52:G59" si="5">F52*E52</f>
        <v>0</v>
      </c>
      <c r="H52" s="62"/>
      <c r="I52" s="104"/>
      <c r="K52" s="103"/>
    </row>
    <row r="53" spans="1:11" x14ac:dyDescent="0.2">
      <c r="A53" s="324"/>
      <c r="B53" s="340"/>
      <c r="C53" s="60" t="s">
        <v>1183</v>
      </c>
      <c r="D53" s="91" t="s">
        <v>1184</v>
      </c>
      <c r="E53" s="90">
        <v>0</v>
      </c>
      <c r="F53" s="91">
        <v>25</v>
      </c>
      <c r="G53" s="61">
        <f t="shared" si="5"/>
        <v>0</v>
      </c>
      <c r="H53" s="101"/>
      <c r="I53" s="104"/>
      <c r="K53" s="103"/>
    </row>
    <row r="54" spans="1:11" x14ac:dyDescent="0.2">
      <c r="A54" s="324"/>
      <c r="B54" s="340"/>
      <c r="C54" s="60" t="s">
        <v>1223</v>
      </c>
      <c r="D54" s="91" t="s">
        <v>1186</v>
      </c>
      <c r="E54" s="90">
        <v>0</v>
      </c>
      <c r="F54" s="91">
        <v>50</v>
      </c>
      <c r="G54" s="61">
        <f t="shared" si="5"/>
        <v>0</v>
      </c>
      <c r="H54" s="101"/>
      <c r="I54" s="104"/>
      <c r="K54" s="103"/>
    </row>
    <row r="55" spans="1:11" ht="25.5" x14ac:dyDescent="0.2">
      <c r="A55" s="324"/>
      <c r="B55" s="340"/>
      <c r="C55" s="60" t="s">
        <v>1221</v>
      </c>
      <c r="D55" s="91" t="s">
        <v>1188</v>
      </c>
      <c r="E55" s="90">
        <v>0</v>
      </c>
      <c r="F55" s="61">
        <v>110</v>
      </c>
      <c r="G55" s="61">
        <f t="shared" si="5"/>
        <v>0</v>
      </c>
      <c r="H55" s="101"/>
      <c r="I55" s="104"/>
      <c r="K55" s="103"/>
    </row>
    <row r="56" spans="1:11" x14ac:dyDescent="0.2">
      <c r="A56" s="324"/>
      <c r="B56" s="340"/>
      <c r="C56" s="60" t="s">
        <v>1211</v>
      </c>
      <c r="D56" s="91" t="s">
        <v>1190</v>
      </c>
      <c r="E56" s="90">
        <v>0</v>
      </c>
      <c r="F56" s="61">
        <v>85</v>
      </c>
      <c r="G56" s="61">
        <f t="shared" si="5"/>
        <v>0</v>
      </c>
      <c r="H56" s="101"/>
      <c r="I56" s="104"/>
      <c r="K56" s="103"/>
    </row>
    <row r="57" spans="1:11" x14ac:dyDescent="0.2">
      <c r="A57" s="324"/>
      <c r="B57" s="340"/>
      <c r="C57" s="60" t="s">
        <v>1212</v>
      </c>
      <c r="D57" s="91" t="s">
        <v>1192</v>
      </c>
      <c r="E57" s="90">
        <v>0</v>
      </c>
      <c r="F57" s="61">
        <v>330</v>
      </c>
      <c r="G57" s="61">
        <f t="shared" si="5"/>
        <v>0</v>
      </c>
      <c r="H57" s="101"/>
      <c r="I57" s="104"/>
      <c r="K57" s="103"/>
    </row>
    <row r="58" spans="1:11" x14ac:dyDescent="0.2">
      <c r="A58" s="324"/>
      <c r="B58" s="340"/>
      <c r="C58" s="60" t="s">
        <v>1213</v>
      </c>
      <c r="D58" s="91" t="s">
        <v>1194</v>
      </c>
      <c r="E58" s="90">
        <v>2</v>
      </c>
      <c r="F58" s="61">
        <v>110</v>
      </c>
      <c r="G58" s="61">
        <f t="shared" si="5"/>
        <v>220</v>
      </c>
      <c r="H58" s="101"/>
      <c r="I58" s="104"/>
      <c r="K58" s="103"/>
    </row>
    <row r="59" spans="1:11" x14ac:dyDescent="0.2">
      <c r="A59" s="324"/>
      <c r="B59" s="340"/>
      <c r="C59" s="60" t="s">
        <v>1214</v>
      </c>
      <c r="D59" s="91" t="s">
        <v>1196</v>
      </c>
      <c r="E59" s="90">
        <v>3</v>
      </c>
      <c r="F59" s="61">
        <v>210</v>
      </c>
      <c r="G59" s="61">
        <f t="shared" si="5"/>
        <v>630</v>
      </c>
      <c r="H59" s="102" t="s">
        <v>1215</v>
      </c>
      <c r="I59" s="104"/>
      <c r="K59" s="103"/>
    </row>
    <row r="60" spans="1:11" x14ac:dyDescent="0.2">
      <c r="A60" s="325"/>
      <c r="B60" s="318"/>
      <c r="C60" s="63"/>
      <c r="D60" s="61"/>
      <c r="E60" s="90"/>
      <c r="F60" s="91" t="s">
        <v>1198</v>
      </c>
      <c r="G60" s="61">
        <f>SUM(G52:G59)</f>
        <v>850</v>
      </c>
      <c r="H60" s="101"/>
      <c r="I60" s="104"/>
      <c r="K60" s="103"/>
    </row>
    <row r="61" spans="1:11" ht="13.5" thickBot="1" x14ac:dyDescent="0.25">
      <c r="A61" s="323">
        <v>5</v>
      </c>
      <c r="B61" s="319" t="s">
        <v>1224</v>
      </c>
      <c r="C61" s="60" t="s">
        <v>480</v>
      </c>
      <c r="D61" s="91" t="s">
        <v>1182</v>
      </c>
      <c r="E61" s="90">
        <v>0</v>
      </c>
      <c r="F61" s="91">
        <v>20</v>
      </c>
      <c r="G61" s="61">
        <f t="shared" ref="G61:G68" si="6">F61*E61</f>
        <v>0</v>
      </c>
      <c r="H61" s="62"/>
      <c r="I61" s="115"/>
      <c r="J61" s="114"/>
      <c r="K61" s="113"/>
    </row>
    <row r="62" spans="1:11" x14ac:dyDescent="0.2">
      <c r="A62" s="324"/>
      <c r="B62" s="340"/>
      <c r="C62" s="60" t="s">
        <v>1208</v>
      </c>
      <c r="D62" s="91" t="s">
        <v>1184</v>
      </c>
      <c r="E62" s="90">
        <v>0</v>
      </c>
      <c r="F62" s="91">
        <v>25</v>
      </c>
      <c r="G62" s="61">
        <f t="shared" si="6"/>
        <v>0</v>
      </c>
      <c r="H62" s="101"/>
    </row>
    <row r="63" spans="1:11" ht="13.5" thickBot="1" x14ac:dyDescent="0.25">
      <c r="A63" s="324"/>
      <c r="B63" s="340"/>
      <c r="C63" s="60" t="s">
        <v>1209</v>
      </c>
      <c r="D63" s="91" t="s">
        <v>1186</v>
      </c>
      <c r="E63" s="90">
        <v>0</v>
      </c>
      <c r="F63" s="91">
        <v>50</v>
      </c>
      <c r="G63" s="61">
        <f t="shared" si="6"/>
        <v>0</v>
      </c>
      <c r="H63" s="101"/>
    </row>
    <row r="64" spans="1:11" ht="25.5" x14ac:dyDescent="0.2">
      <c r="A64" s="324"/>
      <c r="B64" s="340"/>
      <c r="C64" s="60" t="s">
        <v>1225</v>
      </c>
      <c r="D64" s="91" t="s">
        <v>1188</v>
      </c>
      <c r="E64" s="90">
        <v>0</v>
      </c>
      <c r="F64" s="61">
        <v>110</v>
      </c>
      <c r="G64" s="61">
        <f t="shared" si="6"/>
        <v>0</v>
      </c>
      <c r="H64" s="101"/>
      <c r="I64" s="118"/>
      <c r="J64" s="117"/>
      <c r="K64" s="116"/>
    </row>
    <row r="65" spans="1:11" x14ac:dyDescent="0.2">
      <c r="A65" s="324"/>
      <c r="B65" s="340"/>
      <c r="C65" s="60" t="s">
        <v>1211</v>
      </c>
      <c r="D65" s="91" t="s">
        <v>1190</v>
      </c>
      <c r="E65" s="90">
        <v>0</v>
      </c>
      <c r="F65" s="61">
        <v>85</v>
      </c>
      <c r="G65" s="61">
        <f t="shared" si="6"/>
        <v>0</v>
      </c>
      <c r="H65" s="101"/>
      <c r="I65" s="104"/>
      <c r="K65" s="103"/>
    </row>
    <row r="66" spans="1:11" x14ac:dyDescent="0.2">
      <c r="A66" s="324"/>
      <c r="B66" s="340"/>
      <c r="C66" s="60" t="s">
        <v>1212</v>
      </c>
      <c r="D66" s="91" t="s">
        <v>1192</v>
      </c>
      <c r="E66" s="90">
        <v>0</v>
      </c>
      <c r="F66" s="61">
        <v>330</v>
      </c>
      <c r="G66" s="61">
        <f t="shared" si="6"/>
        <v>0</v>
      </c>
      <c r="H66" s="101"/>
      <c r="I66" s="104"/>
      <c r="K66" s="103"/>
    </row>
    <row r="67" spans="1:11" x14ac:dyDescent="0.2">
      <c r="A67" s="324"/>
      <c r="B67" s="340"/>
      <c r="C67" s="60" t="s">
        <v>1213</v>
      </c>
      <c r="D67" s="91" t="s">
        <v>1194</v>
      </c>
      <c r="E67" s="90">
        <v>2</v>
      </c>
      <c r="F67" s="61">
        <v>110</v>
      </c>
      <c r="G67" s="61">
        <f t="shared" si="6"/>
        <v>220</v>
      </c>
      <c r="H67" s="101"/>
      <c r="I67" s="104"/>
      <c r="K67" s="103"/>
    </row>
    <row r="68" spans="1:11" x14ac:dyDescent="0.2">
      <c r="A68" s="324"/>
      <c r="B68" s="340"/>
      <c r="C68" s="60" t="s">
        <v>1226</v>
      </c>
      <c r="D68" s="91" t="s">
        <v>1196</v>
      </c>
      <c r="E68" s="90">
        <v>3</v>
      </c>
      <c r="F68" s="61">
        <v>210</v>
      </c>
      <c r="G68" s="61">
        <f t="shared" si="6"/>
        <v>630</v>
      </c>
      <c r="H68" s="102" t="s">
        <v>1215</v>
      </c>
      <c r="I68" s="104"/>
      <c r="K68" s="103"/>
    </row>
    <row r="69" spans="1:11" x14ac:dyDescent="0.2">
      <c r="A69" s="325"/>
      <c r="B69" s="318"/>
      <c r="C69" s="63"/>
      <c r="D69" s="61"/>
      <c r="E69" s="90"/>
      <c r="F69" s="91" t="s">
        <v>1198</v>
      </c>
      <c r="G69" s="61">
        <f>SUM(G61:G68)</f>
        <v>850</v>
      </c>
      <c r="H69" s="101"/>
      <c r="I69" s="104"/>
      <c r="K69" s="103"/>
    </row>
    <row r="70" spans="1:11" x14ac:dyDescent="0.2">
      <c r="A70" s="344">
        <v>6</v>
      </c>
      <c r="B70" s="288" t="s">
        <v>1227</v>
      </c>
      <c r="C70" s="60" t="s">
        <v>480</v>
      </c>
      <c r="D70" s="91" t="s">
        <v>1182</v>
      </c>
      <c r="E70" s="90">
        <v>0</v>
      </c>
      <c r="F70" s="91">
        <v>20</v>
      </c>
      <c r="G70" s="61">
        <f t="shared" ref="G70:G77" si="7">F70*E70</f>
        <v>0</v>
      </c>
      <c r="H70" s="62"/>
      <c r="I70" s="104"/>
      <c r="K70" s="103"/>
    </row>
    <row r="71" spans="1:11" x14ac:dyDescent="0.2">
      <c r="A71" s="344"/>
      <c r="B71" s="288"/>
      <c r="C71" s="60" t="s">
        <v>1208</v>
      </c>
      <c r="D71" s="91" t="s">
        <v>1184</v>
      </c>
      <c r="E71" s="90">
        <v>0</v>
      </c>
      <c r="F71" s="91">
        <v>25</v>
      </c>
      <c r="G71" s="61">
        <f t="shared" si="7"/>
        <v>0</v>
      </c>
      <c r="H71" s="101"/>
      <c r="I71" s="104"/>
      <c r="K71" s="103"/>
    </row>
    <row r="72" spans="1:11" x14ac:dyDescent="0.2">
      <c r="A72" s="344"/>
      <c r="B72" s="288"/>
      <c r="C72" s="60" t="s">
        <v>1217</v>
      </c>
      <c r="D72" s="91" t="s">
        <v>1186</v>
      </c>
      <c r="E72" s="90">
        <v>0</v>
      </c>
      <c r="F72" s="91">
        <v>50</v>
      </c>
      <c r="G72" s="61">
        <f t="shared" si="7"/>
        <v>0</v>
      </c>
      <c r="H72" s="101"/>
      <c r="I72" s="104"/>
      <c r="K72" s="103"/>
    </row>
    <row r="73" spans="1:11" ht="25.5" x14ac:dyDescent="0.2">
      <c r="A73" s="344"/>
      <c r="B73" s="288"/>
      <c r="C73" s="60" t="s">
        <v>1228</v>
      </c>
      <c r="D73" s="91" t="s">
        <v>1188</v>
      </c>
      <c r="E73" s="90">
        <v>0</v>
      </c>
      <c r="F73" s="61">
        <v>110</v>
      </c>
      <c r="G73" s="61">
        <f t="shared" si="7"/>
        <v>0</v>
      </c>
      <c r="H73" s="101"/>
      <c r="I73" s="104"/>
      <c r="K73" s="103"/>
    </row>
    <row r="74" spans="1:11" x14ac:dyDescent="0.2">
      <c r="A74" s="344"/>
      <c r="B74" s="288"/>
      <c r="C74" s="60" t="s">
        <v>1211</v>
      </c>
      <c r="D74" s="91" t="s">
        <v>1190</v>
      </c>
      <c r="E74" s="90">
        <v>0</v>
      </c>
      <c r="F74" s="61">
        <v>85</v>
      </c>
      <c r="G74" s="61">
        <f t="shared" si="7"/>
        <v>0</v>
      </c>
      <c r="H74" s="101"/>
      <c r="I74" s="104"/>
      <c r="K74" s="103"/>
    </row>
    <row r="75" spans="1:11" x14ac:dyDescent="0.2">
      <c r="A75" s="344"/>
      <c r="B75" s="288"/>
      <c r="C75" s="60" t="s">
        <v>1212</v>
      </c>
      <c r="D75" s="91" t="s">
        <v>1192</v>
      </c>
      <c r="E75" s="90">
        <v>0</v>
      </c>
      <c r="F75" s="61">
        <v>330</v>
      </c>
      <c r="G75" s="61">
        <f t="shared" si="7"/>
        <v>0</v>
      </c>
      <c r="H75" s="101"/>
      <c r="I75" s="104"/>
      <c r="K75" s="103"/>
    </row>
    <row r="76" spans="1:11" x14ac:dyDescent="0.2">
      <c r="A76" s="344"/>
      <c r="B76" s="288"/>
      <c r="C76" s="60" t="s">
        <v>1213</v>
      </c>
      <c r="D76" s="91" t="s">
        <v>1194</v>
      </c>
      <c r="E76" s="90">
        <v>2</v>
      </c>
      <c r="F76" s="61">
        <v>110</v>
      </c>
      <c r="G76" s="61">
        <f t="shared" si="7"/>
        <v>220</v>
      </c>
      <c r="H76" s="101"/>
      <c r="I76" s="104"/>
      <c r="K76" s="103"/>
    </row>
    <row r="77" spans="1:11" x14ac:dyDescent="0.2">
      <c r="A77" s="344"/>
      <c r="B77" s="288"/>
      <c r="C77" s="60" t="s">
        <v>1226</v>
      </c>
      <c r="D77" s="91" t="s">
        <v>1196</v>
      </c>
      <c r="E77" s="90">
        <v>3</v>
      </c>
      <c r="F77" s="61">
        <v>210</v>
      </c>
      <c r="G77" s="61">
        <f t="shared" si="7"/>
        <v>630</v>
      </c>
      <c r="H77" s="102" t="s">
        <v>1215</v>
      </c>
      <c r="I77" s="104"/>
      <c r="K77" s="103"/>
    </row>
    <row r="78" spans="1:11" x14ac:dyDescent="0.2">
      <c r="A78" s="344"/>
      <c r="B78" s="288"/>
      <c r="C78" s="63"/>
      <c r="D78" s="61"/>
      <c r="E78" s="90"/>
      <c r="F78" s="91" t="s">
        <v>1198</v>
      </c>
      <c r="G78" s="61">
        <f>SUM(G70:G77)</f>
        <v>850</v>
      </c>
      <c r="H78" s="101"/>
      <c r="I78" s="104"/>
      <c r="K78" s="103"/>
    </row>
    <row r="79" spans="1:11" x14ac:dyDescent="0.2">
      <c r="A79" s="344">
        <v>9</v>
      </c>
      <c r="B79" s="288" t="s">
        <v>1229</v>
      </c>
      <c r="C79" s="60" t="s">
        <v>480</v>
      </c>
      <c r="D79" s="91" t="s">
        <v>1182</v>
      </c>
      <c r="E79" s="90">
        <v>0</v>
      </c>
      <c r="F79" s="91">
        <v>20</v>
      </c>
      <c r="G79" s="61">
        <f t="shared" ref="G79:G86" si="8">F79*E79</f>
        <v>0</v>
      </c>
      <c r="H79" s="62"/>
      <c r="I79" s="104"/>
      <c r="K79" s="103"/>
    </row>
    <row r="80" spans="1:11" x14ac:dyDescent="0.2">
      <c r="A80" s="344"/>
      <c r="B80" s="288"/>
      <c r="C80" s="60" t="s">
        <v>1208</v>
      </c>
      <c r="D80" s="91" t="s">
        <v>1184</v>
      </c>
      <c r="E80" s="90">
        <v>0</v>
      </c>
      <c r="F80" s="91">
        <v>25</v>
      </c>
      <c r="G80" s="61">
        <f t="shared" si="8"/>
        <v>0</v>
      </c>
      <c r="H80" s="101"/>
      <c r="I80" s="104"/>
      <c r="K80" s="103"/>
    </row>
    <row r="81" spans="1:11" x14ac:dyDescent="0.2">
      <c r="A81" s="344"/>
      <c r="B81" s="288"/>
      <c r="C81" s="60" t="s">
        <v>1209</v>
      </c>
      <c r="D81" s="91" t="s">
        <v>1186</v>
      </c>
      <c r="E81" s="90">
        <v>0</v>
      </c>
      <c r="F81" s="91">
        <v>50</v>
      </c>
      <c r="G81" s="61">
        <f t="shared" si="8"/>
        <v>0</v>
      </c>
      <c r="H81" s="101"/>
      <c r="I81" s="104"/>
      <c r="K81" s="103"/>
    </row>
    <row r="82" spans="1:11" ht="25.5" x14ac:dyDescent="0.2">
      <c r="A82" s="344"/>
      <c r="B82" s="288"/>
      <c r="C82" s="60" t="s">
        <v>1230</v>
      </c>
      <c r="D82" s="91" t="s">
        <v>1188</v>
      </c>
      <c r="E82" s="90">
        <v>0</v>
      </c>
      <c r="F82" s="61">
        <v>110</v>
      </c>
      <c r="G82" s="61">
        <f t="shared" si="8"/>
        <v>0</v>
      </c>
      <c r="H82" s="101"/>
      <c r="I82" s="104"/>
      <c r="K82" s="103"/>
    </row>
    <row r="83" spans="1:11" x14ac:dyDescent="0.2">
      <c r="A83" s="344"/>
      <c r="B83" s="288"/>
      <c r="C83" s="60" t="s">
        <v>1211</v>
      </c>
      <c r="D83" s="91" t="s">
        <v>1190</v>
      </c>
      <c r="E83" s="90">
        <v>0</v>
      </c>
      <c r="F83" s="61">
        <v>85</v>
      </c>
      <c r="G83" s="61">
        <f t="shared" si="8"/>
        <v>0</v>
      </c>
      <c r="H83" s="101"/>
      <c r="I83" s="104"/>
      <c r="K83" s="103"/>
    </row>
    <row r="84" spans="1:11" x14ac:dyDescent="0.2">
      <c r="A84" s="344"/>
      <c r="B84" s="288"/>
      <c r="C84" s="60" t="s">
        <v>1212</v>
      </c>
      <c r="D84" s="91" t="s">
        <v>1192</v>
      </c>
      <c r="E84" s="90">
        <v>0</v>
      </c>
      <c r="F84" s="61">
        <v>330</v>
      </c>
      <c r="G84" s="61">
        <f t="shared" si="8"/>
        <v>0</v>
      </c>
      <c r="H84" s="101"/>
      <c r="I84" s="104"/>
      <c r="K84" s="103"/>
    </row>
    <row r="85" spans="1:11" x14ac:dyDescent="0.2">
      <c r="A85" s="344"/>
      <c r="B85" s="288"/>
      <c r="C85" s="60" t="s">
        <v>1213</v>
      </c>
      <c r="D85" s="91" t="s">
        <v>1194</v>
      </c>
      <c r="E85" s="90">
        <v>2</v>
      </c>
      <c r="F85" s="61">
        <v>110</v>
      </c>
      <c r="G85" s="61">
        <f t="shared" si="8"/>
        <v>220</v>
      </c>
      <c r="H85" s="101"/>
      <c r="I85" s="104"/>
      <c r="K85" s="103"/>
    </row>
    <row r="86" spans="1:11" x14ac:dyDescent="0.2">
      <c r="A86" s="344"/>
      <c r="B86" s="288"/>
      <c r="C86" s="60" t="s">
        <v>1231</v>
      </c>
      <c r="D86" s="91" t="s">
        <v>1196</v>
      </c>
      <c r="E86" s="90">
        <v>3</v>
      </c>
      <c r="F86" s="61">
        <v>210</v>
      </c>
      <c r="G86" s="61">
        <f t="shared" si="8"/>
        <v>630</v>
      </c>
      <c r="H86" s="102" t="s">
        <v>1215</v>
      </c>
      <c r="I86" s="104"/>
      <c r="K86" s="103"/>
    </row>
    <row r="87" spans="1:11" x14ac:dyDescent="0.2">
      <c r="A87" s="344"/>
      <c r="B87" s="288"/>
      <c r="C87" s="63"/>
      <c r="D87" s="61"/>
      <c r="E87" s="90"/>
      <c r="F87" s="91" t="s">
        <v>1198</v>
      </c>
      <c r="G87" s="61">
        <f>SUM(G79:G86)</f>
        <v>850</v>
      </c>
      <c r="H87" s="101"/>
      <c r="I87" s="104"/>
      <c r="K87" s="103"/>
    </row>
    <row r="88" spans="1:11" x14ac:dyDescent="0.2">
      <c r="A88" s="344">
        <v>10</v>
      </c>
      <c r="B88" s="288" t="s">
        <v>1232</v>
      </c>
      <c r="C88" s="60" t="s">
        <v>480</v>
      </c>
      <c r="D88" s="91" t="s">
        <v>1182</v>
      </c>
      <c r="E88" s="90">
        <v>0</v>
      </c>
      <c r="F88" s="91">
        <v>20</v>
      </c>
      <c r="G88" s="61">
        <f t="shared" ref="G88:G95" si="9">F88*E88</f>
        <v>0</v>
      </c>
      <c r="H88" s="62"/>
      <c r="I88" s="104"/>
      <c r="K88" s="103"/>
    </row>
    <row r="89" spans="1:11" x14ac:dyDescent="0.2">
      <c r="A89" s="344"/>
      <c r="B89" s="288"/>
      <c r="C89" s="60" t="s">
        <v>1208</v>
      </c>
      <c r="D89" s="91" t="s">
        <v>1184</v>
      </c>
      <c r="E89" s="90">
        <v>0</v>
      </c>
      <c r="F89" s="91">
        <v>25</v>
      </c>
      <c r="G89" s="61">
        <f t="shared" si="9"/>
        <v>0</v>
      </c>
      <c r="H89" s="101"/>
      <c r="I89" s="104"/>
      <c r="K89" s="103"/>
    </row>
    <row r="90" spans="1:11" x14ac:dyDescent="0.2">
      <c r="A90" s="344"/>
      <c r="B90" s="288"/>
      <c r="C90" s="60" t="s">
        <v>1217</v>
      </c>
      <c r="D90" s="91" t="s">
        <v>1186</v>
      </c>
      <c r="E90" s="90">
        <v>0</v>
      </c>
      <c r="F90" s="91">
        <v>50</v>
      </c>
      <c r="G90" s="61">
        <f t="shared" si="9"/>
        <v>0</v>
      </c>
      <c r="H90" s="101"/>
      <c r="I90" s="104"/>
      <c r="K90" s="103"/>
    </row>
    <row r="91" spans="1:11" ht="25.5" x14ac:dyDescent="0.2">
      <c r="A91" s="344"/>
      <c r="B91" s="288"/>
      <c r="C91" s="60" t="s">
        <v>1230</v>
      </c>
      <c r="D91" s="91" t="s">
        <v>1188</v>
      </c>
      <c r="E91" s="90">
        <v>0</v>
      </c>
      <c r="F91" s="61">
        <v>110</v>
      </c>
      <c r="G91" s="61">
        <f t="shared" si="9"/>
        <v>0</v>
      </c>
      <c r="H91" s="101"/>
      <c r="I91" s="104"/>
      <c r="K91" s="103"/>
    </row>
    <row r="92" spans="1:11" x14ac:dyDescent="0.2">
      <c r="A92" s="344"/>
      <c r="B92" s="288"/>
      <c r="C92" s="60" t="s">
        <v>1211</v>
      </c>
      <c r="D92" s="91" t="s">
        <v>1190</v>
      </c>
      <c r="E92" s="90">
        <v>0</v>
      </c>
      <c r="F92" s="61">
        <v>85</v>
      </c>
      <c r="G92" s="61">
        <f t="shared" si="9"/>
        <v>0</v>
      </c>
      <c r="H92" s="101"/>
      <c r="I92" s="104"/>
      <c r="K92" s="103"/>
    </row>
    <row r="93" spans="1:11" x14ac:dyDescent="0.2">
      <c r="A93" s="344"/>
      <c r="B93" s="288"/>
      <c r="C93" s="60" t="s">
        <v>1212</v>
      </c>
      <c r="D93" s="91" t="s">
        <v>1192</v>
      </c>
      <c r="E93" s="90">
        <v>0</v>
      </c>
      <c r="F93" s="61">
        <v>330</v>
      </c>
      <c r="G93" s="61">
        <f t="shared" si="9"/>
        <v>0</v>
      </c>
      <c r="H93" s="101"/>
      <c r="I93" s="104"/>
      <c r="K93" s="103"/>
    </row>
    <row r="94" spans="1:11" x14ac:dyDescent="0.2">
      <c r="A94" s="344"/>
      <c r="B94" s="288"/>
      <c r="C94" s="60" t="s">
        <v>1213</v>
      </c>
      <c r="D94" s="91" t="s">
        <v>1194</v>
      </c>
      <c r="E94" s="90">
        <v>2</v>
      </c>
      <c r="F94" s="61">
        <v>110</v>
      </c>
      <c r="G94" s="61">
        <f t="shared" si="9"/>
        <v>220</v>
      </c>
      <c r="H94" s="101"/>
      <c r="I94" s="104"/>
      <c r="K94" s="103"/>
    </row>
    <row r="95" spans="1:11" x14ac:dyDescent="0.2">
      <c r="A95" s="344"/>
      <c r="B95" s="288"/>
      <c r="C95" s="60" t="s">
        <v>1231</v>
      </c>
      <c r="D95" s="91" t="s">
        <v>1196</v>
      </c>
      <c r="E95" s="90">
        <v>3</v>
      </c>
      <c r="F95" s="61">
        <v>210</v>
      </c>
      <c r="G95" s="61">
        <f t="shared" si="9"/>
        <v>630</v>
      </c>
      <c r="H95" s="102" t="s">
        <v>1215</v>
      </c>
      <c r="I95" s="104"/>
      <c r="K95" s="103"/>
    </row>
    <row r="96" spans="1:11" ht="13.5" thickBot="1" x14ac:dyDescent="0.25">
      <c r="A96" s="344"/>
      <c r="B96" s="288"/>
      <c r="C96" s="63"/>
      <c r="D96" s="61"/>
      <c r="E96" s="90"/>
      <c r="F96" s="91" t="s">
        <v>1198</v>
      </c>
      <c r="G96" s="61">
        <f>SUM(G88:G95)</f>
        <v>850</v>
      </c>
      <c r="H96" s="101"/>
      <c r="I96" s="115"/>
      <c r="J96" s="114"/>
      <c r="K96" s="113"/>
    </row>
    <row r="97" spans="1:11" x14ac:dyDescent="0.2">
      <c r="A97" s="344">
        <v>11</v>
      </c>
      <c r="B97" s="288" t="s">
        <v>1233</v>
      </c>
      <c r="C97" s="60" t="s">
        <v>954</v>
      </c>
      <c r="D97" s="91" t="s">
        <v>1182</v>
      </c>
      <c r="E97" s="90">
        <v>0</v>
      </c>
      <c r="F97" s="91">
        <v>20</v>
      </c>
      <c r="G97" s="61">
        <f t="shared" ref="G97:G104" si="10">F97*E97</f>
        <v>0</v>
      </c>
      <c r="H97" s="62"/>
    </row>
    <row r="98" spans="1:11" ht="13.5" thickBot="1" x14ac:dyDescent="0.25">
      <c r="A98" s="344"/>
      <c r="B98" s="288"/>
      <c r="C98" s="60" t="s">
        <v>1208</v>
      </c>
      <c r="D98" s="91" t="s">
        <v>1184</v>
      </c>
      <c r="E98" s="90">
        <v>0</v>
      </c>
      <c r="F98" s="91">
        <v>25</v>
      </c>
      <c r="G98" s="61">
        <f t="shared" si="10"/>
        <v>0</v>
      </c>
      <c r="H98" s="101"/>
    </row>
    <row r="99" spans="1:11" x14ac:dyDescent="0.2">
      <c r="A99" s="344"/>
      <c r="B99" s="288"/>
      <c r="C99" s="60" t="s">
        <v>1209</v>
      </c>
      <c r="D99" s="91" t="s">
        <v>1186</v>
      </c>
      <c r="E99" s="90">
        <v>0</v>
      </c>
      <c r="F99" s="91">
        <v>50</v>
      </c>
      <c r="G99" s="61">
        <f t="shared" si="10"/>
        <v>0</v>
      </c>
      <c r="H99" s="101"/>
      <c r="I99" s="112"/>
      <c r="J99" s="111"/>
      <c r="K99" s="110"/>
    </row>
    <row r="100" spans="1:11" ht="25.5" x14ac:dyDescent="0.2">
      <c r="A100" s="344"/>
      <c r="B100" s="288"/>
      <c r="C100" s="60" t="s">
        <v>1230</v>
      </c>
      <c r="D100" s="91" t="s">
        <v>1188</v>
      </c>
      <c r="E100" s="90">
        <v>0</v>
      </c>
      <c r="F100" s="61">
        <v>110</v>
      </c>
      <c r="G100" s="61">
        <f t="shared" si="10"/>
        <v>0</v>
      </c>
      <c r="H100" s="101"/>
      <c r="I100" s="109"/>
      <c r="J100" s="57"/>
      <c r="K100" s="108"/>
    </row>
    <row r="101" spans="1:11" x14ac:dyDescent="0.2">
      <c r="A101" s="344"/>
      <c r="B101" s="288"/>
      <c r="C101" s="60" t="s">
        <v>1211</v>
      </c>
      <c r="D101" s="91" t="s">
        <v>1190</v>
      </c>
      <c r="E101" s="90">
        <v>0</v>
      </c>
      <c r="F101" s="61">
        <v>85</v>
      </c>
      <c r="G101" s="61">
        <f t="shared" si="10"/>
        <v>0</v>
      </c>
      <c r="H101" s="101"/>
      <c r="I101" s="109"/>
      <c r="J101" s="57"/>
      <c r="K101" s="108"/>
    </row>
    <row r="102" spans="1:11" x14ac:dyDescent="0.2">
      <c r="A102" s="344"/>
      <c r="B102" s="288"/>
      <c r="C102" s="60" t="s">
        <v>1212</v>
      </c>
      <c r="D102" s="91" t="s">
        <v>1192</v>
      </c>
      <c r="E102" s="90">
        <v>0</v>
      </c>
      <c r="F102" s="61">
        <v>330</v>
      </c>
      <c r="G102" s="61">
        <f t="shared" si="10"/>
        <v>0</v>
      </c>
      <c r="H102" s="101"/>
      <c r="I102" s="109"/>
      <c r="J102" s="57"/>
      <c r="K102" s="108"/>
    </row>
    <row r="103" spans="1:11" x14ac:dyDescent="0.2">
      <c r="A103" s="344"/>
      <c r="B103" s="288"/>
      <c r="C103" s="60" t="s">
        <v>1213</v>
      </c>
      <c r="D103" s="91" t="s">
        <v>1194</v>
      </c>
      <c r="E103" s="90">
        <v>2</v>
      </c>
      <c r="F103" s="61">
        <v>110</v>
      </c>
      <c r="G103" s="61">
        <f t="shared" si="10"/>
        <v>220</v>
      </c>
      <c r="H103" s="101"/>
      <c r="I103" s="109"/>
      <c r="J103" s="57"/>
      <c r="K103" s="108"/>
    </row>
    <row r="104" spans="1:11" x14ac:dyDescent="0.2">
      <c r="A104" s="344"/>
      <c r="B104" s="288"/>
      <c r="C104" s="60" t="s">
        <v>1231</v>
      </c>
      <c r="D104" s="91" t="s">
        <v>1196</v>
      </c>
      <c r="E104" s="90">
        <v>3</v>
      </c>
      <c r="F104" s="61">
        <v>210</v>
      </c>
      <c r="G104" s="61">
        <f t="shared" si="10"/>
        <v>630</v>
      </c>
      <c r="H104" s="102" t="s">
        <v>1215</v>
      </c>
      <c r="I104" s="109"/>
      <c r="J104" s="57"/>
      <c r="K104" s="108"/>
    </row>
    <row r="105" spans="1:11" x14ac:dyDescent="0.2">
      <c r="A105" s="344"/>
      <c r="B105" s="288"/>
      <c r="C105" s="63"/>
      <c r="D105" s="61"/>
      <c r="E105" s="90"/>
      <c r="F105" s="91" t="s">
        <v>1198</v>
      </c>
      <c r="G105" s="61">
        <f>SUM(G97:G104)</f>
        <v>850</v>
      </c>
      <c r="H105" s="101"/>
      <c r="I105" s="109"/>
      <c r="J105" s="57"/>
      <c r="K105" s="108"/>
    </row>
    <row r="106" spans="1:11" ht="13.5" thickBot="1" x14ac:dyDescent="0.25">
      <c r="A106" s="323">
        <v>12</v>
      </c>
      <c r="B106" s="288" t="s">
        <v>1234</v>
      </c>
      <c r="C106" s="60" t="s">
        <v>954</v>
      </c>
      <c r="D106" s="91" t="s">
        <v>1182</v>
      </c>
      <c r="E106" s="90">
        <v>0</v>
      </c>
      <c r="F106" s="91">
        <v>20</v>
      </c>
      <c r="G106" s="61">
        <f t="shared" ref="G106:G113" si="11">F106*E106</f>
        <v>0</v>
      </c>
      <c r="H106" s="62"/>
      <c r="I106" s="109"/>
      <c r="J106" s="57"/>
      <c r="K106" s="108"/>
    </row>
    <row r="107" spans="1:11" x14ac:dyDescent="0.2">
      <c r="A107" s="324"/>
      <c r="B107" s="288"/>
      <c r="C107" s="60" t="s">
        <v>1208</v>
      </c>
      <c r="D107" s="91" t="s">
        <v>1184</v>
      </c>
      <c r="E107" s="90">
        <v>0</v>
      </c>
      <c r="F107" s="91">
        <v>25</v>
      </c>
      <c r="G107" s="61">
        <f t="shared" si="11"/>
        <v>0</v>
      </c>
      <c r="H107" s="101"/>
      <c r="I107" s="112"/>
      <c r="J107" s="111"/>
      <c r="K107" s="110"/>
    </row>
    <row r="108" spans="1:11" x14ac:dyDescent="0.2">
      <c r="A108" s="324"/>
      <c r="B108" s="288"/>
      <c r="C108" s="60" t="s">
        <v>1217</v>
      </c>
      <c r="D108" s="91" t="s">
        <v>1186</v>
      </c>
      <c r="E108" s="90">
        <v>0</v>
      </c>
      <c r="F108" s="91">
        <v>50</v>
      </c>
      <c r="G108" s="61">
        <f t="shared" si="11"/>
        <v>0</v>
      </c>
      <c r="H108" s="101"/>
      <c r="I108" s="109"/>
      <c r="J108" s="57"/>
      <c r="K108" s="108"/>
    </row>
    <row r="109" spans="1:11" ht="25.5" x14ac:dyDescent="0.2">
      <c r="A109" s="324"/>
      <c r="B109" s="288"/>
      <c r="C109" s="60" t="s">
        <v>1230</v>
      </c>
      <c r="D109" s="91" t="s">
        <v>1188</v>
      </c>
      <c r="E109" s="90">
        <v>0</v>
      </c>
      <c r="F109" s="61">
        <v>110</v>
      </c>
      <c r="G109" s="61">
        <f t="shared" si="11"/>
        <v>0</v>
      </c>
      <c r="H109" s="101"/>
      <c r="I109" s="109"/>
      <c r="J109" s="57"/>
      <c r="K109" s="108"/>
    </row>
    <row r="110" spans="1:11" x14ac:dyDescent="0.2">
      <c r="A110" s="324"/>
      <c r="B110" s="288"/>
      <c r="C110" s="60" t="s">
        <v>1211</v>
      </c>
      <c r="D110" s="91" t="s">
        <v>1190</v>
      </c>
      <c r="E110" s="90">
        <v>0</v>
      </c>
      <c r="F110" s="61">
        <v>85</v>
      </c>
      <c r="G110" s="61">
        <f t="shared" si="11"/>
        <v>0</v>
      </c>
      <c r="H110" s="101"/>
      <c r="I110" s="109"/>
      <c r="J110" s="57"/>
      <c r="K110" s="108"/>
    </row>
    <row r="111" spans="1:11" x14ac:dyDescent="0.2">
      <c r="A111" s="324"/>
      <c r="B111" s="288"/>
      <c r="C111" s="60" t="s">
        <v>1212</v>
      </c>
      <c r="D111" s="91" t="s">
        <v>1192</v>
      </c>
      <c r="E111" s="90">
        <v>0</v>
      </c>
      <c r="F111" s="61">
        <v>330</v>
      </c>
      <c r="G111" s="61">
        <f t="shared" si="11"/>
        <v>0</v>
      </c>
      <c r="H111" s="101"/>
      <c r="I111" s="109"/>
      <c r="J111" s="57"/>
      <c r="K111" s="108"/>
    </row>
    <row r="112" spans="1:11" x14ac:dyDescent="0.2">
      <c r="A112" s="324"/>
      <c r="B112" s="288"/>
      <c r="C112" s="60" t="s">
        <v>1213</v>
      </c>
      <c r="D112" s="91" t="s">
        <v>1194</v>
      </c>
      <c r="E112" s="90">
        <v>2</v>
      </c>
      <c r="F112" s="61">
        <v>110</v>
      </c>
      <c r="G112" s="61">
        <f t="shared" si="11"/>
        <v>220</v>
      </c>
      <c r="H112" s="101"/>
      <c r="I112" s="109"/>
      <c r="J112" s="57"/>
      <c r="K112" s="108"/>
    </row>
    <row r="113" spans="1:11" ht="13.5" thickBot="1" x14ac:dyDescent="0.25">
      <c r="A113" s="324"/>
      <c r="B113" s="288"/>
      <c r="C113" s="60" t="s">
        <v>1231</v>
      </c>
      <c r="D113" s="91" t="s">
        <v>1196</v>
      </c>
      <c r="E113" s="90">
        <v>3</v>
      </c>
      <c r="F113" s="61">
        <v>210</v>
      </c>
      <c r="G113" s="61">
        <f t="shared" si="11"/>
        <v>630</v>
      </c>
      <c r="H113" s="102" t="s">
        <v>1215</v>
      </c>
      <c r="I113" s="107"/>
      <c r="J113" s="106"/>
      <c r="K113" s="105"/>
    </row>
    <row r="114" spans="1:11" x14ac:dyDescent="0.2">
      <c r="A114" s="325"/>
      <c r="B114" s="288"/>
      <c r="C114" s="63"/>
      <c r="D114" s="61"/>
      <c r="E114" s="90"/>
      <c r="F114" s="91" t="s">
        <v>1198</v>
      </c>
      <c r="G114" s="61">
        <f>SUM(G106:G113)</f>
        <v>850</v>
      </c>
      <c r="H114" s="101"/>
      <c r="I114" s="104"/>
      <c r="K114" s="103"/>
    </row>
    <row r="115" spans="1:11" x14ac:dyDescent="0.2">
      <c r="A115" s="344">
        <v>13</v>
      </c>
      <c r="B115" s="288" t="s">
        <v>1235</v>
      </c>
      <c r="C115" s="60" t="s">
        <v>1133</v>
      </c>
      <c r="D115" s="91" t="s">
        <v>1182</v>
      </c>
      <c r="E115" s="90">
        <v>0</v>
      </c>
      <c r="F115" s="91">
        <v>20</v>
      </c>
      <c r="G115" s="61">
        <f t="shared" ref="G115:G122" si="12">F115*E115</f>
        <v>0</v>
      </c>
      <c r="H115" s="62"/>
    </row>
    <row r="116" spans="1:11" x14ac:dyDescent="0.2">
      <c r="A116" s="344"/>
      <c r="B116" s="288"/>
      <c r="C116" s="60" t="s">
        <v>1183</v>
      </c>
      <c r="D116" s="91" t="s">
        <v>1184</v>
      </c>
      <c r="E116" s="90">
        <v>0</v>
      </c>
      <c r="F116" s="91">
        <v>25</v>
      </c>
      <c r="G116" s="61">
        <f t="shared" si="12"/>
        <v>0</v>
      </c>
      <c r="H116" s="101"/>
    </row>
    <row r="117" spans="1:11" x14ac:dyDescent="0.2">
      <c r="A117" s="344"/>
      <c r="B117" s="288"/>
      <c r="C117" s="60" t="s">
        <v>1209</v>
      </c>
      <c r="D117" s="91" t="s">
        <v>1186</v>
      </c>
      <c r="E117" s="90">
        <v>0</v>
      </c>
      <c r="F117" s="91">
        <v>50</v>
      </c>
      <c r="G117" s="61">
        <f t="shared" si="12"/>
        <v>0</v>
      </c>
      <c r="H117" s="101"/>
    </row>
    <row r="118" spans="1:11" ht="25.5" x14ac:dyDescent="0.2">
      <c r="A118" s="344"/>
      <c r="B118" s="288"/>
      <c r="C118" s="60" t="s">
        <v>1236</v>
      </c>
      <c r="D118" s="91" t="s">
        <v>1188</v>
      </c>
      <c r="E118" s="90">
        <v>0</v>
      </c>
      <c r="F118" s="61">
        <v>110</v>
      </c>
      <c r="G118" s="61">
        <f t="shared" si="12"/>
        <v>0</v>
      </c>
      <c r="H118" s="101"/>
    </row>
    <row r="119" spans="1:11" x14ac:dyDescent="0.2">
      <c r="A119" s="344"/>
      <c r="B119" s="288"/>
      <c r="C119" s="60" t="s">
        <v>1189</v>
      </c>
      <c r="D119" s="91" t="s">
        <v>1190</v>
      </c>
      <c r="E119" s="90">
        <v>0</v>
      </c>
      <c r="F119" s="61">
        <v>85</v>
      </c>
      <c r="G119" s="61">
        <f t="shared" si="12"/>
        <v>0</v>
      </c>
      <c r="H119" s="101"/>
    </row>
    <row r="120" spans="1:11" x14ac:dyDescent="0.2">
      <c r="A120" s="344"/>
      <c r="B120" s="288"/>
      <c r="C120" s="60" t="s">
        <v>1191</v>
      </c>
      <c r="D120" s="91" t="s">
        <v>1192</v>
      </c>
      <c r="E120" s="90">
        <v>0</v>
      </c>
      <c r="F120" s="61">
        <v>330</v>
      </c>
      <c r="G120" s="61">
        <f t="shared" si="12"/>
        <v>0</v>
      </c>
      <c r="H120" s="101"/>
    </row>
    <row r="121" spans="1:11" x14ac:dyDescent="0.2">
      <c r="A121" s="344"/>
      <c r="B121" s="288"/>
      <c r="C121" s="60" t="s">
        <v>1213</v>
      </c>
      <c r="D121" s="91" t="s">
        <v>1194</v>
      </c>
      <c r="E121" s="90">
        <v>2</v>
      </c>
      <c r="F121" s="61">
        <v>110</v>
      </c>
      <c r="G121" s="61">
        <f t="shared" si="12"/>
        <v>220</v>
      </c>
      <c r="H121" s="101"/>
    </row>
    <row r="122" spans="1:11" x14ac:dyDescent="0.2">
      <c r="A122" s="344"/>
      <c r="B122" s="288"/>
      <c r="C122" s="60" t="s">
        <v>1237</v>
      </c>
      <c r="D122" s="91" t="s">
        <v>1196</v>
      </c>
      <c r="E122" s="90">
        <v>3</v>
      </c>
      <c r="F122" s="61">
        <v>210</v>
      </c>
      <c r="G122" s="61">
        <f t="shared" si="12"/>
        <v>630</v>
      </c>
      <c r="H122" s="102" t="s">
        <v>1215</v>
      </c>
    </row>
    <row r="123" spans="1:11" x14ac:dyDescent="0.2">
      <c r="A123" s="344"/>
      <c r="B123" s="288"/>
      <c r="C123" s="63"/>
      <c r="D123" s="61"/>
      <c r="E123" s="90"/>
      <c r="F123" s="91" t="s">
        <v>1198</v>
      </c>
      <c r="G123" s="61">
        <f>SUM(G115:G122)</f>
        <v>850</v>
      </c>
      <c r="H123" s="101"/>
    </row>
    <row r="124" spans="1:11" x14ac:dyDescent="0.2">
      <c r="A124" s="323">
        <v>14</v>
      </c>
      <c r="B124" s="288" t="s">
        <v>1238</v>
      </c>
      <c r="C124" s="60" t="s">
        <v>1133</v>
      </c>
      <c r="D124" s="91" t="s">
        <v>1182</v>
      </c>
      <c r="E124" s="90">
        <v>0</v>
      </c>
      <c r="F124" s="91">
        <v>20</v>
      </c>
      <c r="G124" s="61">
        <f t="shared" ref="G124:G131" si="13">F124*E124</f>
        <v>0</v>
      </c>
      <c r="H124" s="62"/>
    </row>
    <row r="125" spans="1:11" x14ac:dyDescent="0.2">
      <c r="A125" s="324"/>
      <c r="B125" s="288"/>
      <c r="C125" s="60" t="s">
        <v>1183</v>
      </c>
      <c r="D125" s="91" t="s">
        <v>1184</v>
      </c>
      <c r="E125" s="90">
        <v>0</v>
      </c>
      <c r="F125" s="91">
        <v>25</v>
      </c>
      <c r="G125" s="61">
        <f t="shared" si="13"/>
        <v>0</v>
      </c>
      <c r="H125" s="101"/>
    </row>
    <row r="126" spans="1:11" x14ac:dyDescent="0.2">
      <c r="A126" s="324"/>
      <c r="B126" s="288"/>
      <c r="C126" s="60" t="s">
        <v>1209</v>
      </c>
      <c r="D126" s="91" t="s">
        <v>1186</v>
      </c>
      <c r="E126" s="90">
        <v>0</v>
      </c>
      <c r="F126" s="91">
        <v>50</v>
      </c>
      <c r="G126" s="61">
        <f t="shared" si="13"/>
        <v>0</v>
      </c>
      <c r="H126" s="101"/>
    </row>
    <row r="127" spans="1:11" ht="25.5" x14ac:dyDescent="0.2">
      <c r="A127" s="324"/>
      <c r="B127" s="288"/>
      <c r="C127" s="60" t="s">
        <v>1239</v>
      </c>
      <c r="D127" s="91" t="s">
        <v>1188</v>
      </c>
      <c r="E127" s="90">
        <v>0</v>
      </c>
      <c r="F127" s="61">
        <v>110</v>
      </c>
      <c r="G127" s="61">
        <f t="shared" si="13"/>
        <v>0</v>
      </c>
      <c r="H127" s="101"/>
    </row>
    <row r="128" spans="1:11" x14ac:dyDescent="0.2">
      <c r="A128" s="324"/>
      <c r="B128" s="288"/>
      <c r="C128" s="60" t="s">
        <v>1189</v>
      </c>
      <c r="D128" s="91" t="s">
        <v>1190</v>
      </c>
      <c r="E128" s="90">
        <v>0</v>
      </c>
      <c r="F128" s="61">
        <v>85</v>
      </c>
      <c r="G128" s="61">
        <f t="shared" si="13"/>
        <v>0</v>
      </c>
      <c r="H128" s="101"/>
    </row>
    <row r="129" spans="1:8" x14ac:dyDescent="0.2">
      <c r="A129" s="324"/>
      <c r="B129" s="288"/>
      <c r="C129" s="60" t="s">
        <v>1191</v>
      </c>
      <c r="D129" s="91" t="s">
        <v>1192</v>
      </c>
      <c r="E129" s="90">
        <v>0</v>
      </c>
      <c r="F129" s="61">
        <v>330</v>
      </c>
      <c r="G129" s="61">
        <f t="shared" si="13"/>
        <v>0</v>
      </c>
      <c r="H129" s="101"/>
    </row>
    <row r="130" spans="1:8" x14ac:dyDescent="0.2">
      <c r="A130" s="324"/>
      <c r="B130" s="288"/>
      <c r="C130" s="60" t="s">
        <v>1213</v>
      </c>
      <c r="D130" s="91" t="s">
        <v>1194</v>
      </c>
      <c r="E130" s="90">
        <v>2</v>
      </c>
      <c r="F130" s="61">
        <v>110</v>
      </c>
      <c r="G130" s="61">
        <f t="shared" si="13"/>
        <v>220</v>
      </c>
      <c r="H130" s="101"/>
    </row>
    <row r="131" spans="1:8" x14ac:dyDescent="0.2">
      <c r="A131" s="324"/>
      <c r="B131" s="288"/>
      <c r="C131" s="60" t="s">
        <v>1237</v>
      </c>
      <c r="D131" s="91" t="s">
        <v>1196</v>
      </c>
      <c r="E131" s="90">
        <v>3</v>
      </c>
      <c r="F131" s="61">
        <v>210</v>
      </c>
      <c r="G131" s="61">
        <f t="shared" si="13"/>
        <v>630</v>
      </c>
      <c r="H131" s="102" t="s">
        <v>1215</v>
      </c>
    </row>
    <row r="132" spans="1:8" x14ac:dyDescent="0.2">
      <c r="A132" s="325"/>
      <c r="B132" s="288"/>
      <c r="C132" s="63"/>
      <c r="D132" s="61"/>
      <c r="E132" s="90"/>
      <c r="F132" s="91" t="s">
        <v>1198</v>
      </c>
      <c r="G132" s="61">
        <f>SUM(G124:G131)</f>
        <v>850</v>
      </c>
      <c r="H132" s="101"/>
    </row>
    <row r="133" spans="1:8" x14ac:dyDescent="0.2">
      <c r="A133" s="323">
        <v>15</v>
      </c>
      <c r="B133" s="288" t="s">
        <v>1240</v>
      </c>
      <c r="C133" s="60" t="s">
        <v>1241</v>
      </c>
      <c r="D133" s="91" t="s">
        <v>1182</v>
      </c>
      <c r="E133" s="90">
        <v>1</v>
      </c>
      <c r="F133" s="91">
        <v>20</v>
      </c>
      <c r="G133" s="61">
        <f t="shared" ref="G133:G141" si="14">F133*E133</f>
        <v>20</v>
      </c>
      <c r="H133" s="62"/>
    </row>
    <row r="134" spans="1:8" x14ac:dyDescent="0.2">
      <c r="A134" s="324"/>
      <c r="B134" s="288"/>
      <c r="C134" s="60" t="s">
        <v>1208</v>
      </c>
      <c r="D134" s="91" t="s">
        <v>1184</v>
      </c>
      <c r="E134" s="90">
        <v>1</v>
      </c>
      <c r="F134" s="91">
        <v>25</v>
      </c>
      <c r="G134" s="61">
        <f t="shared" si="14"/>
        <v>25</v>
      </c>
      <c r="H134" s="101"/>
    </row>
    <row r="135" spans="1:8" x14ac:dyDescent="0.2">
      <c r="A135" s="324"/>
      <c r="B135" s="288"/>
      <c r="C135" s="60" t="s">
        <v>1242</v>
      </c>
      <c r="D135" s="91" t="s">
        <v>1186</v>
      </c>
      <c r="E135" s="90">
        <v>1</v>
      </c>
      <c r="F135" s="91">
        <v>50</v>
      </c>
      <c r="G135" s="61">
        <f t="shared" si="14"/>
        <v>50</v>
      </c>
      <c r="H135" s="101"/>
    </row>
    <row r="136" spans="1:8" x14ac:dyDescent="0.2">
      <c r="A136" s="324"/>
      <c r="B136" s="288"/>
      <c r="C136" s="60" t="s">
        <v>1243</v>
      </c>
      <c r="D136" s="91" t="s">
        <v>1188</v>
      </c>
      <c r="E136" s="90">
        <v>2</v>
      </c>
      <c r="F136" s="61">
        <v>110</v>
      </c>
      <c r="G136" s="61">
        <f t="shared" si="14"/>
        <v>220</v>
      </c>
      <c r="H136" s="101"/>
    </row>
    <row r="137" spans="1:8" x14ac:dyDescent="0.2">
      <c r="A137" s="324"/>
      <c r="B137" s="288"/>
      <c r="C137" s="60" t="s">
        <v>1244</v>
      </c>
      <c r="D137" s="91" t="s">
        <v>1190</v>
      </c>
      <c r="E137" s="90">
        <v>4</v>
      </c>
      <c r="F137" s="61">
        <v>85</v>
      </c>
      <c r="G137" s="61">
        <f t="shared" si="14"/>
        <v>340</v>
      </c>
      <c r="H137" s="101"/>
    </row>
    <row r="138" spans="1:8" x14ac:dyDescent="0.2">
      <c r="A138" s="324"/>
      <c r="B138" s="288"/>
      <c r="C138" s="60" t="s">
        <v>1201</v>
      </c>
      <c r="D138" s="91" t="s">
        <v>1192</v>
      </c>
      <c r="E138" s="90">
        <v>0</v>
      </c>
      <c r="F138" s="61">
        <v>330</v>
      </c>
      <c r="G138" s="61">
        <f t="shared" si="14"/>
        <v>0</v>
      </c>
      <c r="H138" s="101"/>
    </row>
    <row r="139" spans="1:8" x14ac:dyDescent="0.2">
      <c r="A139" s="324"/>
      <c r="B139" s="288"/>
      <c r="C139" s="60" t="s">
        <v>1245</v>
      </c>
      <c r="D139" s="91" t="s">
        <v>1194</v>
      </c>
      <c r="E139" s="90">
        <v>0</v>
      </c>
      <c r="F139" s="61">
        <v>110</v>
      </c>
      <c r="G139" s="61">
        <f t="shared" si="14"/>
        <v>0</v>
      </c>
      <c r="H139" s="101"/>
    </row>
    <row r="140" spans="1:8" x14ac:dyDescent="0.2">
      <c r="A140" s="324"/>
      <c r="B140" s="288"/>
      <c r="C140" s="60"/>
      <c r="D140" s="91" t="s">
        <v>1196</v>
      </c>
      <c r="E140" s="90">
        <v>3</v>
      </c>
      <c r="F140" s="61">
        <v>210</v>
      </c>
      <c r="G140" s="61">
        <f t="shared" si="14"/>
        <v>630</v>
      </c>
      <c r="H140" s="102" t="s">
        <v>1215</v>
      </c>
    </row>
    <row r="141" spans="1:8" x14ac:dyDescent="0.2">
      <c r="A141" s="324"/>
      <c r="B141" s="288"/>
      <c r="C141" s="60"/>
      <c r="D141" s="91" t="s">
        <v>1246</v>
      </c>
      <c r="E141" s="90">
        <v>1</v>
      </c>
      <c r="F141" s="61">
        <v>450</v>
      </c>
      <c r="G141" s="61">
        <f t="shared" si="14"/>
        <v>450</v>
      </c>
      <c r="H141" s="102"/>
    </row>
    <row r="142" spans="1:8" x14ac:dyDescent="0.2">
      <c r="A142" s="325"/>
      <c r="B142" s="288"/>
      <c r="C142" s="63"/>
      <c r="D142" s="61"/>
      <c r="E142" s="90"/>
      <c r="F142" s="91" t="s">
        <v>1198</v>
      </c>
      <c r="G142" s="61">
        <f>SUM(G133:G141)</f>
        <v>1735</v>
      </c>
      <c r="H142" s="101"/>
    </row>
    <row r="143" spans="1:8" x14ac:dyDescent="0.2">
      <c r="A143" s="64"/>
      <c r="B143" s="67"/>
      <c r="C143" s="100"/>
      <c r="D143" s="65"/>
      <c r="E143" s="64"/>
      <c r="F143" s="67"/>
      <c r="G143" s="65"/>
      <c r="H143" s="66"/>
    </row>
    <row r="144" spans="1:8" x14ac:dyDescent="0.2">
      <c r="A144" s="64"/>
      <c r="B144" s="67"/>
      <c r="C144" s="100"/>
      <c r="D144" s="65"/>
      <c r="E144" s="64"/>
      <c r="F144" s="67"/>
      <c r="G144" s="65"/>
      <c r="H144" s="66"/>
    </row>
    <row r="145" spans="1:10" x14ac:dyDescent="0.2">
      <c r="A145" s="64"/>
      <c r="B145" s="67"/>
      <c r="C145" s="100"/>
      <c r="D145" s="65"/>
      <c r="E145" s="64"/>
      <c r="F145" s="67"/>
      <c r="G145" s="65"/>
      <c r="H145" s="66"/>
    </row>
    <row r="146" spans="1:10" x14ac:dyDescent="0.2">
      <c r="A146" s="64"/>
      <c r="B146" s="65"/>
      <c r="C146" s="65"/>
      <c r="D146" s="65"/>
      <c r="E146" s="65"/>
      <c r="F146" s="67" t="s">
        <v>1247</v>
      </c>
      <c r="G146" s="66">
        <f>G11+G20+G33+G42+G51+G60+G69+G78+G87+G96+G105+G114+G123+G132+G142</f>
        <v>12775</v>
      </c>
      <c r="H146" s="66"/>
    </row>
    <row r="147" spans="1:10" x14ac:dyDescent="0.2">
      <c r="F147" s="92" t="s">
        <v>1248</v>
      </c>
      <c r="G147" s="59">
        <f>G146*0.9</f>
        <v>11497.5</v>
      </c>
      <c r="H147" s="59"/>
      <c r="J147" t="e">
        <f>#REF!+#REF!+J113+J96+J61+J20</f>
        <v>#REF!</v>
      </c>
    </row>
    <row r="152" spans="1:10" ht="43.5" customHeight="1" x14ac:dyDescent="0.2">
      <c r="A152" s="322" t="s">
        <v>1249</v>
      </c>
      <c r="B152" s="322"/>
      <c r="C152" s="322"/>
      <c r="D152" s="322"/>
      <c r="E152" s="322"/>
      <c r="F152" s="322"/>
      <c r="G152" s="322"/>
      <c r="H152" s="322"/>
    </row>
    <row r="153" spans="1:10" x14ac:dyDescent="0.2">
      <c r="A153" s="344">
        <v>1</v>
      </c>
      <c r="B153" s="288" t="s">
        <v>1250</v>
      </c>
      <c r="C153" s="60" t="s">
        <v>1251</v>
      </c>
      <c r="D153" s="91" t="s">
        <v>1182</v>
      </c>
      <c r="E153" s="90">
        <v>1</v>
      </c>
      <c r="F153" s="91">
        <v>20</v>
      </c>
      <c r="G153" s="61">
        <f t="shared" ref="G153:G160" si="15">F153*E153</f>
        <v>20</v>
      </c>
      <c r="H153" s="62"/>
    </row>
    <row r="154" spans="1:10" x14ac:dyDescent="0.2">
      <c r="A154" s="344"/>
      <c r="B154" s="288"/>
      <c r="C154" s="60" t="s">
        <v>1208</v>
      </c>
      <c r="D154" s="91" t="s">
        <v>1184</v>
      </c>
      <c r="E154" s="90">
        <v>1</v>
      </c>
      <c r="F154" s="91">
        <v>25</v>
      </c>
      <c r="G154" s="61">
        <f t="shared" si="15"/>
        <v>25</v>
      </c>
      <c r="H154" s="101"/>
    </row>
    <row r="155" spans="1:10" x14ac:dyDescent="0.2">
      <c r="A155" s="344"/>
      <c r="B155" s="288"/>
      <c r="C155" s="60" t="s">
        <v>1252</v>
      </c>
      <c r="D155" s="91" t="s">
        <v>1186</v>
      </c>
      <c r="E155" s="90">
        <v>0</v>
      </c>
      <c r="F155" s="91">
        <v>50</v>
      </c>
      <c r="G155" s="61">
        <f t="shared" si="15"/>
        <v>0</v>
      </c>
      <c r="H155" s="101"/>
    </row>
    <row r="156" spans="1:10" ht="25.5" x14ac:dyDescent="0.2">
      <c r="A156" s="344"/>
      <c r="B156" s="288"/>
      <c r="C156" s="60" t="s">
        <v>1253</v>
      </c>
      <c r="D156" s="91" t="s">
        <v>1188</v>
      </c>
      <c r="E156" s="90">
        <v>0</v>
      </c>
      <c r="F156" s="61">
        <v>110</v>
      </c>
      <c r="G156" s="61">
        <f t="shared" si="15"/>
        <v>0</v>
      </c>
      <c r="H156" s="101"/>
    </row>
    <row r="157" spans="1:10" x14ac:dyDescent="0.2">
      <c r="A157" s="344"/>
      <c r="B157" s="288"/>
      <c r="C157" s="60" t="s">
        <v>1254</v>
      </c>
      <c r="D157" s="91" t="s">
        <v>1190</v>
      </c>
      <c r="E157" s="90">
        <v>0</v>
      </c>
      <c r="F157" s="61">
        <v>85</v>
      </c>
      <c r="G157" s="61">
        <f t="shared" si="15"/>
        <v>0</v>
      </c>
      <c r="H157" s="101"/>
    </row>
    <row r="158" spans="1:10" x14ac:dyDescent="0.2">
      <c r="A158" s="344"/>
      <c r="B158" s="288"/>
      <c r="C158" s="60" t="s">
        <v>1255</v>
      </c>
      <c r="D158" s="91" t="s">
        <v>1192</v>
      </c>
      <c r="E158" s="90">
        <v>0</v>
      </c>
      <c r="F158" s="61">
        <v>330</v>
      </c>
      <c r="G158" s="61">
        <f t="shared" si="15"/>
        <v>0</v>
      </c>
      <c r="H158" s="101"/>
    </row>
    <row r="159" spans="1:10" x14ac:dyDescent="0.2">
      <c r="A159" s="344"/>
      <c r="B159" s="288"/>
      <c r="C159" s="60" t="s">
        <v>1256</v>
      </c>
      <c r="D159" s="91" t="s">
        <v>1194</v>
      </c>
      <c r="E159" s="90">
        <v>2</v>
      </c>
      <c r="F159" s="61">
        <v>95</v>
      </c>
      <c r="G159" s="61">
        <f t="shared" si="15"/>
        <v>190</v>
      </c>
      <c r="H159" s="101"/>
    </row>
    <row r="160" spans="1:10" x14ac:dyDescent="0.2">
      <c r="A160" s="344"/>
      <c r="B160" s="288"/>
      <c r="C160" s="60" t="s">
        <v>1257</v>
      </c>
      <c r="D160" s="91" t="s">
        <v>1196</v>
      </c>
      <c r="E160" s="90">
        <v>2</v>
      </c>
      <c r="F160" s="61">
        <v>180</v>
      </c>
      <c r="G160" s="61">
        <f t="shared" si="15"/>
        <v>360</v>
      </c>
      <c r="H160" s="102" t="s">
        <v>1215</v>
      </c>
    </row>
    <row r="161" spans="1:8" x14ac:dyDescent="0.2">
      <c r="A161" s="344"/>
      <c r="B161" s="288"/>
      <c r="C161" s="63"/>
      <c r="D161" s="61"/>
      <c r="E161" s="90"/>
      <c r="F161" s="91" t="s">
        <v>1198</v>
      </c>
      <c r="G161" s="61">
        <f>SUM(G153:G160)</f>
        <v>595</v>
      </c>
      <c r="H161" s="101"/>
    </row>
    <row r="162" spans="1:8" x14ac:dyDescent="0.2">
      <c r="A162" s="323">
        <v>2</v>
      </c>
      <c r="B162" s="288" t="s">
        <v>1258</v>
      </c>
      <c r="C162" s="60" t="s">
        <v>1251</v>
      </c>
      <c r="D162" s="91" t="s">
        <v>1182</v>
      </c>
      <c r="E162" s="90">
        <v>1</v>
      </c>
      <c r="F162" s="91">
        <v>20</v>
      </c>
      <c r="G162" s="61">
        <f t="shared" ref="G162:G169" si="16">F162*E162</f>
        <v>20</v>
      </c>
      <c r="H162" s="62"/>
    </row>
    <row r="163" spans="1:8" x14ac:dyDescent="0.2">
      <c r="A163" s="324"/>
      <c r="B163" s="288"/>
      <c r="C163" s="60" t="s">
        <v>1208</v>
      </c>
      <c r="D163" s="91" t="s">
        <v>1184</v>
      </c>
      <c r="E163" s="90">
        <v>1</v>
      </c>
      <c r="F163" s="91">
        <v>25</v>
      </c>
      <c r="G163" s="61">
        <f t="shared" si="16"/>
        <v>25</v>
      </c>
      <c r="H163" s="101"/>
    </row>
    <row r="164" spans="1:8" x14ac:dyDescent="0.2">
      <c r="A164" s="324"/>
      <c r="B164" s="288"/>
      <c r="C164" s="60" t="s">
        <v>1259</v>
      </c>
      <c r="D164" s="91" t="s">
        <v>1186</v>
      </c>
      <c r="E164" s="90">
        <v>0</v>
      </c>
      <c r="F164" s="91">
        <v>50</v>
      </c>
      <c r="G164" s="61">
        <f t="shared" si="16"/>
        <v>0</v>
      </c>
      <c r="H164" s="101"/>
    </row>
    <row r="165" spans="1:8" ht="25.5" x14ac:dyDescent="0.2">
      <c r="A165" s="324"/>
      <c r="B165" s="288"/>
      <c r="C165" s="60" t="s">
        <v>1253</v>
      </c>
      <c r="D165" s="91" t="s">
        <v>1188</v>
      </c>
      <c r="E165" s="90">
        <v>0</v>
      </c>
      <c r="F165" s="61">
        <v>110</v>
      </c>
      <c r="G165" s="61">
        <f t="shared" si="16"/>
        <v>0</v>
      </c>
      <c r="H165" s="101"/>
    </row>
    <row r="166" spans="1:8" x14ac:dyDescent="0.2">
      <c r="A166" s="324"/>
      <c r="B166" s="288"/>
      <c r="C166" s="60" t="s">
        <v>1254</v>
      </c>
      <c r="D166" s="91" t="s">
        <v>1190</v>
      </c>
      <c r="E166" s="90">
        <v>0</v>
      </c>
      <c r="F166" s="61">
        <v>85</v>
      </c>
      <c r="G166" s="61">
        <f t="shared" si="16"/>
        <v>0</v>
      </c>
      <c r="H166" s="101"/>
    </row>
    <row r="167" spans="1:8" x14ac:dyDescent="0.2">
      <c r="A167" s="324"/>
      <c r="B167" s="288"/>
      <c r="C167" s="60" t="s">
        <v>1255</v>
      </c>
      <c r="D167" s="91" t="s">
        <v>1192</v>
      </c>
      <c r="E167" s="90">
        <v>0</v>
      </c>
      <c r="F167" s="61">
        <v>330</v>
      </c>
      <c r="G167" s="61">
        <f t="shared" si="16"/>
        <v>0</v>
      </c>
      <c r="H167" s="101"/>
    </row>
    <row r="168" spans="1:8" x14ac:dyDescent="0.2">
      <c r="A168" s="324"/>
      <c r="B168" s="288"/>
      <c r="C168" s="60" t="s">
        <v>1256</v>
      </c>
      <c r="D168" s="91" t="s">
        <v>1194</v>
      </c>
      <c r="E168" s="90">
        <v>2</v>
      </c>
      <c r="F168" s="61">
        <v>95</v>
      </c>
      <c r="G168" s="61">
        <f t="shared" si="16"/>
        <v>190</v>
      </c>
      <c r="H168" s="101"/>
    </row>
    <row r="169" spans="1:8" x14ac:dyDescent="0.2">
      <c r="A169" s="324"/>
      <c r="B169" s="288"/>
      <c r="C169" s="60" t="s">
        <v>1257</v>
      </c>
      <c r="D169" s="91" t="s">
        <v>1196</v>
      </c>
      <c r="E169" s="90">
        <v>2</v>
      </c>
      <c r="F169" s="61">
        <v>180</v>
      </c>
      <c r="G169" s="61">
        <f t="shared" si="16"/>
        <v>360</v>
      </c>
      <c r="H169" s="102" t="s">
        <v>1215</v>
      </c>
    </row>
    <row r="170" spans="1:8" x14ac:dyDescent="0.2">
      <c r="A170" s="325"/>
      <c r="B170" s="288"/>
      <c r="C170" s="63"/>
      <c r="D170" s="61"/>
      <c r="E170" s="90"/>
      <c r="F170" s="91" t="s">
        <v>1198</v>
      </c>
      <c r="G170" s="61">
        <f>SUM(G162:G169)</f>
        <v>595</v>
      </c>
      <c r="H170" s="101"/>
    </row>
    <row r="171" spans="1:8" ht="12.75" customHeight="1" x14ac:dyDescent="0.2">
      <c r="A171" s="344">
        <v>3</v>
      </c>
      <c r="B171" s="288" t="s">
        <v>1260</v>
      </c>
      <c r="C171" s="60" t="s">
        <v>1261</v>
      </c>
      <c r="D171" s="91" t="s">
        <v>1182</v>
      </c>
      <c r="E171" s="90">
        <v>1</v>
      </c>
      <c r="F171" s="91">
        <v>20</v>
      </c>
      <c r="G171" s="61">
        <f t="shared" ref="G171:G178" si="17">F171*E171</f>
        <v>20</v>
      </c>
      <c r="H171" s="62"/>
    </row>
    <row r="172" spans="1:8" x14ac:dyDescent="0.2">
      <c r="A172" s="344"/>
      <c r="B172" s="288"/>
      <c r="C172" s="60" t="s">
        <v>1208</v>
      </c>
      <c r="D172" s="91" t="s">
        <v>1184</v>
      </c>
      <c r="E172" s="90">
        <v>1</v>
      </c>
      <c r="F172" s="91">
        <v>25</v>
      </c>
      <c r="G172" s="61">
        <f t="shared" si="17"/>
        <v>25</v>
      </c>
      <c r="H172" s="101"/>
    </row>
    <row r="173" spans="1:8" x14ac:dyDescent="0.2">
      <c r="A173" s="344"/>
      <c r="B173" s="288"/>
      <c r="C173" s="60" t="s">
        <v>1252</v>
      </c>
      <c r="D173" s="91" t="s">
        <v>1186</v>
      </c>
      <c r="E173" s="90">
        <v>0</v>
      </c>
      <c r="F173" s="91">
        <v>50</v>
      </c>
      <c r="G173" s="61">
        <f t="shared" si="17"/>
        <v>0</v>
      </c>
      <c r="H173" s="101"/>
    </row>
    <row r="174" spans="1:8" ht="25.5" x14ac:dyDescent="0.2">
      <c r="A174" s="344"/>
      <c r="B174" s="288"/>
      <c r="C174" s="60" t="s">
        <v>1253</v>
      </c>
      <c r="D174" s="91" t="s">
        <v>1188</v>
      </c>
      <c r="E174" s="90">
        <v>0</v>
      </c>
      <c r="F174" s="61">
        <v>110</v>
      </c>
      <c r="G174" s="61">
        <f t="shared" si="17"/>
        <v>0</v>
      </c>
      <c r="H174" s="101"/>
    </row>
    <row r="175" spans="1:8" x14ac:dyDescent="0.2">
      <c r="A175" s="344"/>
      <c r="B175" s="288"/>
      <c r="C175" s="60" t="s">
        <v>1254</v>
      </c>
      <c r="D175" s="91" t="s">
        <v>1190</v>
      </c>
      <c r="E175" s="90">
        <v>0</v>
      </c>
      <c r="F175" s="61">
        <v>85</v>
      </c>
      <c r="G175" s="61">
        <f t="shared" si="17"/>
        <v>0</v>
      </c>
      <c r="H175" s="101"/>
    </row>
    <row r="176" spans="1:8" x14ac:dyDescent="0.2">
      <c r="A176" s="344"/>
      <c r="B176" s="288"/>
      <c r="C176" s="60" t="s">
        <v>1255</v>
      </c>
      <c r="D176" s="91" t="s">
        <v>1192</v>
      </c>
      <c r="E176" s="90">
        <v>0</v>
      </c>
      <c r="F176" s="61">
        <v>330</v>
      </c>
      <c r="G176" s="61">
        <f t="shared" si="17"/>
        <v>0</v>
      </c>
      <c r="H176" s="101"/>
    </row>
    <row r="177" spans="1:8" x14ac:dyDescent="0.2">
      <c r="A177" s="344"/>
      <c r="B177" s="288"/>
      <c r="C177" s="60" t="s">
        <v>1256</v>
      </c>
      <c r="D177" s="91" t="s">
        <v>1194</v>
      </c>
      <c r="E177" s="90">
        <v>2</v>
      </c>
      <c r="F177" s="61">
        <v>95</v>
      </c>
      <c r="G177" s="61">
        <f t="shared" si="17"/>
        <v>190</v>
      </c>
      <c r="H177" s="101"/>
    </row>
    <row r="178" spans="1:8" x14ac:dyDescent="0.2">
      <c r="A178" s="344"/>
      <c r="B178" s="288"/>
      <c r="C178" s="60" t="s">
        <v>1257</v>
      </c>
      <c r="D178" s="91" t="s">
        <v>1196</v>
      </c>
      <c r="E178" s="90">
        <v>2</v>
      </c>
      <c r="F178" s="61">
        <v>180</v>
      </c>
      <c r="G178" s="61">
        <f t="shared" si="17"/>
        <v>360</v>
      </c>
      <c r="H178" s="102" t="s">
        <v>1215</v>
      </c>
    </row>
    <row r="179" spans="1:8" x14ac:dyDescent="0.2">
      <c r="A179" s="344"/>
      <c r="B179" s="288"/>
      <c r="C179" s="63"/>
      <c r="D179" s="61"/>
      <c r="E179" s="90"/>
      <c r="F179" s="91" t="s">
        <v>1198</v>
      </c>
      <c r="G179" s="61">
        <f>SUM(G171:G178)</f>
        <v>595</v>
      </c>
      <c r="H179" s="101"/>
    </row>
    <row r="180" spans="1:8" x14ac:dyDescent="0.2">
      <c r="A180" s="323">
        <v>4</v>
      </c>
      <c r="B180" s="288" t="s">
        <v>1262</v>
      </c>
      <c r="C180" s="60" t="s">
        <v>1261</v>
      </c>
      <c r="D180" s="91" t="s">
        <v>1182</v>
      </c>
      <c r="E180" s="90">
        <v>1</v>
      </c>
      <c r="F180" s="91">
        <v>20</v>
      </c>
      <c r="G180" s="61">
        <f t="shared" ref="G180:G187" si="18">F180*E180</f>
        <v>20</v>
      </c>
      <c r="H180" s="62"/>
    </row>
    <row r="181" spans="1:8" x14ac:dyDescent="0.2">
      <c r="A181" s="324"/>
      <c r="B181" s="288"/>
      <c r="C181" s="60" t="s">
        <v>1208</v>
      </c>
      <c r="D181" s="91" t="s">
        <v>1184</v>
      </c>
      <c r="E181" s="90">
        <v>1</v>
      </c>
      <c r="F181" s="91">
        <v>25</v>
      </c>
      <c r="G181" s="61">
        <f t="shared" si="18"/>
        <v>25</v>
      </c>
      <c r="H181" s="101"/>
    </row>
    <row r="182" spans="1:8" x14ac:dyDescent="0.2">
      <c r="A182" s="324"/>
      <c r="B182" s="288"/>
      <c r="C182" s="60" t="s">
        <v>1259</v>
      </c>
      <c r="D182" s="91" t="s">
        <v>1186</v>
      </c>
      <c r="E182" s="90">
        <v>0</v>
      </c>
      <c r="F182" s="91">
        <v>50</v>
      </c>
      <c r="G182" s="61">
        <f t="shared" si="18"/>
        <v>0</v>
      </c>
      <c r="H182" s="101"/>
    </row>
    <row r="183" spans="1:8" ht="25.5" x14ac:dyDescent="0.2">
      <c r="A183" s="324"/>
      <c r="B183" s="288"/>
      <c r="C183" s="60" t="s">
        <v>1253</v>
      </c>
      <c r="D183" s="91" t="s">
        <v>1188</v>
      </c>
      <c r="E183" s="90">
        <v>0</v>
      </c>
      <c r="F183" s="61">
        <v>110</v>
      </c>
      <c r="G183" s="61">
        <f t="shared" si="18"/>
        <v>0</v>
      </c>
      <c r="H183" s="101"/>
    </row>
    <row r="184" spans="1:8" x14ac:dyDescent="0.2">
      <c r="A184" s="324"/>
      <c r="B184" s="288"/>
      <c r="C184" s="60" t="s">
        <v>1254</v>
      </c>
      <c r="D184" s="91" t="s">
        <v>1190</v>
      </c>
      <c r="E184" s="90">
        <v>0</v>
      </c>
      <c r="F184" s="61">
        <v>85</v>
      </c>
      <c r="G184" s="61">
        <f t="shared" si="18"/>
        <v>0</v>
      </c>
      <c r="H184" s="101"/>
    </row>
    <row r="185" spans="1:8" x14ac:dyDescent="0.2">
      <c r="A185" s="324"/>
      <c r="B185" s="288"/>
      <c r="C185" s="60" t="s">
        <v>1255</v>
      </c>
      <c r="D185" s="91" t="s">
        <v>1192</v>
      </c>
      <c r="E185" s="90">
        <v>0</v>
      </c>
      <c r="F185" s="61">
        <v>330</v>
      </c>
      <c r="G185" s="61">
        <f t="shared" si="18"/>
        <v>0</v>
      </c>
      <c r="H185" s="101"/>
    </row>
    <row r="186" spans="1:8" x14ac:dyDescent="0.2">
      <c r="A186" s="324"/>
      <c r="B186" s="288"/>
      <c r="C186" s="60" t="s">
        <v>1256</v>
      </c>
      <c r="D186" s="91" t="s">
        <v>1194</v>
      </c>
      <c r="E186" s="90">
        <v>2</v>
      </c>
      <c r="F186" s="61">
        <v>95</v>
      </c>
      <c r="G186" s="61">
        <f t="shared" si="18"/>
        <v>190</v>
      </c>
      <c r="H186" s="101"/>
    </row>
    <row r="187" spans="1:8" x14ac:dyDescent="0.2">
      <c r="A187" s="324"/>
      <c r="B187" s="288"/>
      <c r="C187" s="60" t="s">
        <v>1257</v>
      </c>
      <c r="D187" s="91" t="s">
        <v>1196</v>
      </c>
      <c r="E187" s="90">
        <v>2</v>
      </c>
      <c r="F187" s="61">
        <v>180</v>
      </c>
      <c r="G187" s="61">
        <f t="shared" si="18"/>
        <v>360</v>
      </c>
      <c r="H187" s="102" t="s">
        <v>1215</v>
      </c>
    </row>
    <row r="188" spans="1:8" x14ac:dyDescent="0.2">
      <c r="A188" s="325"/>
      <c r="B188" s="288"/>
      <c r="C188" s="63"/>
      <c r="D188" s="61"/>
      <c r="E188" s="90"/>
      <c r="F188" s="91" t="s">
        <v>1198</v>
      </c>
      <c r="G188" s="61">
        <f>SUM(G180:G187)</f>
        <v>595</v>
      </c>
      <c r="H188" s="101"/>
    </row>
    <row r="189" spans="1:8" x14ac:dyDescent="0.2">
      <c r="A189" s="344">
        <v>5</v>
      </c>
      <c r="B189" s="288" t="s">
        <v>1263</v>
      </c>
      <c r="C189" s="60" t="s">
        <v>1264</v>
      </c>
      <c r="D189" s="91" t="s">
        <v>1182</v>
      </c>
      <c r="E189" s="90">
        <v>1</v>
      </c>
      <c r="F189" s="91">
        <v>20</v>
      </c>
      <c r="G189" s="61">
        <f t="shared" ref="G189:G196" si="19">F189*E189</f>
        <v>20</v>
      </c>
      <c r="H189" s="62"/>
    </row>
    <row r="190" spans="1:8" x14ac:dyDescent="0.2">
      <c r="A190" s="344"/>
      <c r="B190" s="288"/>
      <c r="C190" s="60" t="s">
        <v>1265</v>
      </c>
      <c r="D190" s="91" t="s">
        <v>1184</v>
      </c>
      <c r="E190" s="90">
        <v>1</v>
      </c>
      <c r="F190" s="91">
        <v>25</v>
      </c>
      <c r="G190" s="61">
        <f t="shared" si="19"/>
        <v>25</v>
      </c>
      <c r="H190" s="101"/>
    </row>
    <row r="191" spans="1:8" x14ac:dyDescent="0.2">
      <c r="A191" s="344"/>
      <c r="B191" s="288"/>
      <c r="C191" s="60" t="s">
        <v>1252</v>
      </c>
      <c r="D191" s="91" t="s">
        <v>1186</v>
      </c>
      <c r="E191" s="90">
        <v>0</v>
      </c>
      <c r="F191" s="91">
        <v>50</v>
      </c>
      <c r="G191" s="61">
        <f t="shared" si="19"/>
        <v>0</v>
      </c>
      <c r="H191" s="101"/>
    </row>
    <row r="192" spans="1:8" ht="25.5" x14ac:dyDescent="0.2">
      <c r="A192" s="344"/>
      <c r="B192" s="288"/>
      <c r="C192" s="60" t="s">
        <v>1266</v>
      </c>
      <c r="D192" s="91" t="s">
        <v>1188</v>
      </c>
      <c r="E192" s="90">
        <v>0</v>
      </c>
      <c r="F192" s="61">
        <v>110</v>
      </c>
      <c r="G192" s="61">
        <f t="shared" si="19"/>
        <v>0</v>
      </c>
      <c r="H192" s="101"/>
    </row>
    <row r="193" spans="1:8" x14ac:dyDescent="0.2">
      <c r="A193" s="344"/>
      <c r="B193" s="288"/>
      <c r="C193" s="60" t="s">
        <v>1254</v>
      </c>
      <c r="D193" s="91" t="s">
        <v>1190</v>
      </c>
      <c r="E193" s="90">
        <v>0</v>
      </c>
      <c r="F193" s="61">
        <v>85</v>
      </c>
      <c r="G193" s="61">
        <f t="shared" si="19"/>
        <v>0</v>
      </c>
      <c r="H193" s="101"/>
    </row>
    <row r="194" spans="1:8" x14ac:dyDescent="0.2">
      <c r="A194" s="344"/>
      <c r="B194" s="288"/>
      <c r="C194" s="60" t="s">
        <v>1255</v>
      </c>
      <c r="D194" s="91" t="s">
        <v>1192</v>
      </c>
      <c r="E194" s="90">
        <v>0</v>
      </c>
      <c r="F194" s="61">
        <v>330</v>
      </c>
      <c r="G194" s="61">
        <f t="shared" si="19"/>
        <v>0</v>
      </c>
      <c r="H194" s="101"/>
    </row>
    <row r="195" spans="1:8" x14ac:dyDescent="0.2">
      <c r="A195" s="344"/>
      <c r="B195" s="288"/>
      <c r="C195" s="60" t="s">
        <v>1256</v>
      </c>
      <c r="D195" s="91" t="s">
        <v>1194</v>
      </c>
      <c r="E195" s="90">
        <v>2</v>
      </c>
      <c r="F195" s="61">
        <v>95</v>
      </c>
      <c r="G195" s="61">
        <f t="shared" si="19"/>
        <v>190</v>
      </c>
      <c r="H195" s="101"/>
    </row>
    <row r="196" spans="1:8" x14ac:dyDescent="0.2">
      <c r="A196" s="344"/>
      <c r="B196" s="288"/>
      <c r="C196" s="60" t="s">
        <v>1267</v>
      </c>
      <c r="D196" s="91" t="s">
        <v>1196</v>
      </c>
      <c r="E196" s="90">
        <v>2</v>
      </c>
      <c r="F196" s="61">
        <v>180</v>
      </c>
      <c r="G196" s="61">
        <f t="shared" si="19"/>
        <v>360</v>
      </c>
      <c r="H196" s="102" t="s">
        <v>1215</v>
      </c>
    </row>
    <row r="197" spans="1:8" x14ac:dyDescent="0.2">
      <c r="A197" s="344"/>
      <c r="B197" s="288"/>
      <c r="C197" s="63"/>
      <c r="D197" s="61"/>
      <c r="E197" s="90"/>
      <c r="F197" s="91" t="s">
        <v>1198</v>
      </c>
      <c r="G197" s="61">
        <f>SUM(G189:G196)</f>
        <v>595</v>
      </c>
      <c r="H197" s="101"/>
    </row>
    <row r="198" spans="1:8" x14ac:dyDescent="0.2">
      <c r="A198" s="323">
        <v>6</v>
      </c>
      <c r="B198" s="288" t="s">
        <v>1268</v>
      </c>
      <c r="C198" s="60" t="s">
        <v>1264</v>
      </c>
      <c r="D198" s="91" t="s">
        <v>1182</v>
      </c>
      <c r="E198" s="90">
        <v>1</v>
      </c>
      <c r="F198" s="91">
        <v>20</v>
      </c>
      <c r="G198" s="61">
        <f t="shared" ref="G198:G205" si="20">F198*E198</f>
        <v>20</v>
      </c>
      <c r="H198" s="62"/>
    </row>
    <row r="199" spans="1:8" x14ac:dyDescent="0.2">
      <c r="A199" s="324"/>
      <c r="B199" s="288"/>
      <c r="C199" s="60" t="s">
        <v>1265</v>
      </c>
      <c r="D199" s="91" t="s">
        <v>1184</v>
      </c>
      <c r="E199" s="90">
        <v>1</v>
      </c>
      <c r="F199" s="91">
        <v>25</v>
      </c>
      <c r="G199" s="61">
        <f t="shared" si="20"/>
        <v>25</v>
      </c>
      <c r="H199" s="101"/>
    </row>
    <row r="200" spans="1:8" x14ac:dyDescent="0.2">
      <c r="A200" s="324"/>
      <c r="B200" s="288"/>
      <c r="C200" s="60" t="s">
        <v>1259</v>
      </c>
      <c r="D200" s="91" t="s">
        <v>1186</v>
      </c>
      <c r="E200" s="90">
        <v>0</v>
      </c>
      <c r="F200" s="91">
        <v>50</v>
      </c>
      <c r="G200" s="61">
        <f t="shared" si="20"/>
        <v>0</v>
      </c>
      <c r="H200" s="101"/>
    </row>
    <row r="201" spans="1:8" ht="25.5" x14ac:dyDescent="0.2">
      <c r="A201" s="324"/>
      <c r="B201" s="288"/>
      <c r="C201" s="60" t="s">
        <v>1266</v>
      </c>
      <c r="D201" s="91" t="s">
        <v>1188</v>
      </c>
      <c r="E201" s="90">
        <v>0</v>
      </c>
      <c r="F201" s="61">
        <v>110</v>
      </c>
      <c r="G201" s="61">
        <f t="shared" si="20"/>
        <v>0</v>
      </c>
      <c r="H201" s="101"/>
    </row>
    <row r="202" spans="1:8" x14ac:dyDescent="0.2">
      <c r="A202" s="324"/>
      <c r="B202" s="288"/>
      <c r="C202" s="60" t="s">
        <v>1254</v>
      </c>
      <c r="D202" s="91" t="s">
        <v>1190</v>
      </c>
      <c r="E202" s="90">
        <v>0</v>
      </c>
      <c r="F202" s="61">
        <v>85</v>
      </c>
      <c r="G202" s="61">
        <f t="shared" si="20"/>
        <v>0</v>
      </c>
      <c r="H202" s="101"/>
    </row>
    <row r="203" spans="1:8" x14ac:dyDescent="0.2">
      <c r="A203" s="324"/>
      <c r="B203" s="288"/>
      <c r="C203" s="60" t="s">
        <v>1255</v>
      </c>
      <c r="D203" s="91" t="s">
        <v>1192</v>
      </c>
      <c r="E203" s="90">
        <v>0</v>
      </c>
      <c r="F203" s="61">
        <v>330</v>
      </c>
      <c r="G203" s="61">
        <f t="shared" si="20"/>
        <v>0</v>
      </c>
      <c r="H203" s="101"/>
    </row>
    <row r="204" spans="1:8" x14ac:dyDescent="0.2">
      <c r="A204" s="324"/>
      <c r="B204" s="288"/>
      <c r="C204" s="60" t="s">
        <v>1256</v>
      </c>
      <c r="D204" s="91" t="s">
        <v>1194</v>
      </c>
      <c r="E204" s="90">
        <v>2</v>
      </c>
      <c r="F204" s="61">
        <v>95</v>
      </c>
      <c r="G204" s="61">
        <f t="shared" si="20"/>
        <v>190</v>
      </c>
      <c r="H204" s="101"/>
    </row>
    <row r="205" spans="1:8" x14ac:dyDescent="0.2">
      <c r="A205" s="324"/>
      <c r="B205" s="288"/>
      <c r="C205" s="60" t="s">
        <v>1267</v>
      </c>
      <c r="D205" s="91" t="s">
        <v>1196</v>
      </c>
      <c r="E205" s="90">
        <v>2</v>
      </c>
      <c r="F205" s="61">
        <v>180</v>
      </c>
      <c r="G205" s="61">
        <f t="shared" si="20"/>
        <v>360</v>
      </c>
      <c r="H205" s="102" t="s">
        <v>1215</v>
      </c>
    </row>
    <row r="206" spans="1:8" x14ac:dyDescent="0.2">
      <c r="A206" s="325"/>
      <c r="B206" s="288"/>
      <c r="C206" s="63"/>
      <c r="D206" s="61"/>
      <c r="E206" s="90"/>
      <c r="F206" s="91" t="s">
        <v>1198</v>
      </c>
      <c r="G206" s="61">
        <f>SUM(G198:G205)</f>
        <v>595</v>
      </c>
      <c r="H206" s="101"/>
    </row>
    <row r="207" spans="1:8" x14ac:dyDescent="0.2">
      <c r="A207" s="323">
        <v>7</v>
      </c>
      <c r="B207" s="288" t="s">
        <v>1269</v>
      </c>
      <c r="C207" s="60" t="s">
        <v>345</v>
      </c>
      <c r="D207" s="91" t="s">
        <v>1182</v>
      </c>
      <c r="E207" s="90">
        <v>1</v>
      </c>
      <c r="F207" s="91">
        <v>20</v>
      </c>
      <c r="G207" s="61">
        <f t="shared" ref="G207:G214" si="21">F207*E207</f>
        <v>20</v>
      </c>
      <c r="H207" s="62"/>
    </row>
    <row r="208" spans="1:8" x14ac:dyDescent="0.2">
      <c r="A208" s="324"/>
      <c r="B208" s="288"/>
      <c r="C208" s="60" t="s">
        <v>1208</v>
      </c>
      <c r="D208" s="91" t="s">
        <v>1184</v>
      </c>
      <c r="E208" s="90">
        <v>1</v>
      </c>
      <c r="F208" s="91">
        <v>25</v>
      </c>
      <c r="G208" s="61">
        <f t="shared" si="21"/>
        <v>25</v>
      </c>
      <c r="H208" s="101"/>
    </row>
    <row r="209" spans="1:8" x14ac:dyDescent="0.2">
      <c r="A209" s="324"/>
      <c r="B209" s="288"/>
      <c r="C209" s="60" t="s">
        <v>1259</v>
      </c>
      <c r="D209" s="91" t="s">
        <v>1186</v>
      </c>
      <c r="E209" s="90">
        <v>0</v>
      </c>
      <c r="F209" s="91">
        <v>50</v>
      </c>
      <c r="G209" s="61">
        <f t="shared" si="21"/>
        <v>0</v>
      </c>
      <c r="H209" s="101"/>
    </row>
    <row r="210" spans="1:8" ht="25.5" x14ac:dyDescent="0.2">
      <c r="A210" s="324"/>
      <c r="B210" s="288"/>
      <c r="C210" s="60" t="s">
        <v>1270</v>
      </c>
      <c r="D210" s="91" t="s">
        <v>1188</v>
      </c>
      <c r="E210" s="90">
        <v>0</v>
      </c>
      <c r="F210" s="61">
        <v>110</v>
      </c>
      <c r="G210" s="61">
        <f t="shared" si="21"/>
        <v>0</v>
      </c>
      <c r="H210" s="101"/>
    </row>
    <row r="211" spans="1:8" x14ac:dyDescent="0.2">
      <c r="A211" s="324"/>
      <c r="B211" s="288"/>
      <c r="C211" s="60" t="s">
        <v>1254</v>
      </c>
      <c r="D211" s="91" t="s">
        <v>1190</v>
      </c>
      <c r="E211" s="90">
        <v>0</v>
      </c>
      <c r="F211" s="61">
        <v>85</v>
      </c>
      <c r="G211" s="61">
        <f t="shared" si="21"/>
        <v>0</v>
      </c>
      <c r="H211" s="101"/>
    </row>
    <row r="212" spans="1:8" x14ac:dyDescent="0.2">
      <c r="A212" s="324"/>
      <c r="B212" s="288"/>
      <c r="C212" s="60" t="s">
        <v>1255</v>
      </c>
      <c r="D212" s="91" t="s">
        <v>1192</v>
      </c>
      <c r="E212" s="90">
        <v>0</v>
      </c>
      <c r="F212" s="61">
        <v>330</v>
      </c>
      <c r="G212" s="61">
        <f t="shared" si="21"/>
        <v>0</v>
      </c>
      <c r="H212" s="101"/>
    </row>
    <row r="213" spans="1:8" x14ac:dyDescent="0.2">
      <c r="A213" s="324"/>
      <c r="B213" s="288"/>
      <c r="C213" s="60" t="s">
        <v>1256</v>
      </c>
      <c r="D213" s="91" t="s">
        <v>1194</v>
      </c>
      <c r="E213" s="90">
        <v>2</v>
      </c>
      <c r="F213" s="61">
        <v>95</v>
      </c>
      <c r="G213" s="61">
        <f t="shared" si="21"/>
        <v>190</v>
      </c>
      <c r="H213" s="101"/>
    </row>
    <row r="214" spans="1:8" x14ac:dyDescent="0.2">
      <c r="A214" s="324"/>
      <c r="B214" s="288"/>
      <c r="C214" s="60" t="s">
        <v>1271</v>
      </c>
      <c r="D214" s="91" t="s">
        <v>1196</v>
      </c>
      <c r="E214" s="90">
        <v>2</v>
      </c>
      <c r="F214" s="61">
        <v>180</v>
      </c>
      <c r="G214" s="61">
        <f t="shared" si="21"/>
        <v>360</v>
      </c>
      <c r="H214" s="102" t="s">
        <v>1215</v>
      </c>
    </row>
    <row r="215" spans="1:8" x14ac:dyDescent="0.2">
      <c r="A215" s="325"/>
      <c r="B215" s="288"/>
      <c r="C215" s="63"/>
      <c r="D215" s="61"/>
      <c r="E215" s="90"/>
      <c r="F215" s="91" t="s">
        <v>1198</v>
      </c>
      <c r="G215" s="61">
        <f>SUM(G207:G214)</f>
        <v>595</v>
      </c>
      <c r="H215" s="101"/>
    </row>
    <row r="216" spans="1:8" x14ac:dyDescent="0.2">
      <c r="A216" s="323">
        <v>8</v>
      </c>
      <c r="B216" s="288" t="s">
        <v>1272</v>
      </c>
      <c r="C216" s="60" t="s">
        <v>345</v>
      </c>
      <c r="D216" s="91" t="s">
        <v>1182</v>
      </c>
      <c r="E216" s="90">
        <v>1</v>
      </c>
      <c r="F216" s="91">
        <v>20</v>
      </c>
      <c r="G216" s="61">
        <f t="shared" ref="G216:G223" si="22">F216*E216</f>
        <v>20</v>
      </c>
      <c r="H216" s="62"/>
    </row>
    <row r="217" spans="1:8" x14ac:dyDescent="0.2">
      <c r="A217" s="324"/>
      <c r="B217" s="288"/>
      <c r="C217" s="60" t="s">
        <v>1208</v>
      </c>
      <c r="D217" s="91" t="s">
        <v>1184</v>
      </c>
      <c r="E217" s="90">
        <v>1</v>
      </c>
      <c r="F217" s="91">
        <v>25</v>
      </c>
      <c r="G217" s="61">
        <f t="shared" si="22"/>
        <v>25</v>
      </c>
      <c r="H217" s="101"/>
    </row>
    <row r="218" spans="1:8" x14ac:dyDescent="0.2">
      <c r="A218" s="324"/>
      <c r="B218" s="288"/>
      <c r="C218" s="60" t="s">
        <v>1259</v>
      </c>
      <c r="D218" s="91" t="s">
        <v>1186</v>
      </c>
      <c r="E218" s="90">
        <v>0</v>
      </c>
      <c r="F218" s="91">
        <v>50</v>
      </c>
      <c r="G218" s="61">
        <f t="shared" si="22"/>
        <v>0</v>
      </c>
      <c r="H218" s="101"/>
    </row>
    <row r="219" spans="1:8" ht="25.5" x14ac:dyDescent="0.2">
      <c r="A219" s="324"/>
      <c r="B219" s="288"/>
      <c r="C219" s="60" t="s">
        <v>1273</v>
      </c>
      <c r="D219" s="91" t="s">
        <v>1188</v>
      </c>
      <c r="E219" s="90">
        <v>0</v>
      </c>
      <c r="F219" s="61">
        <v>110</v>
      </c>
      <c r="G219" s="61">
        <f t="shared" si="22"/>
        <v>0</v>
      </c>
      <c r="H219" s="101"/>
    </row>
    <row r="220" spans="1:8" x14ac:dyDescent="0.2">
      <c r="A220" s="324"/>
      <c r="B220" s="288"/>
      <c r="C220" s="60" t="s">
        <v>1254</v>
      </c>
      <c r="D220" s="91" t="s">
        <v>1190</v>
      </c>
      <c r="E220" s="90">
        <v>0</v>
      </c>
      <c r="F220" s="61">
        <v>85</v>
      </c>
      <c r="G220" s="61">
        <f t="shared" si="22"/>
        <v>0</v>
      </c>
      <c r="H220" s="101"/>
    </row>
    <row r="221" spans="1:8" x14ac:dyDescent="0.2">
      <c r="A221" s="324"/>
      <c r="B221" s="288"/>
      <c r="C221" s="60" t="s">
        <v>1255</v>
      </c>
      <c r="D221" s="91" t="s">
        <v>1192</v>
      </c>
      <c r="E221" s="90">
        <v>0</v>
      </c>
      <c r="F221" s="61">
        <v>330</v>
      </c>
      <c r="G221" s="61">
        <f t="shared" si="22"/>
        <v>0</v>
      </c>
      <c r="H221" s="101"/>
    </row>
    <row r="222" spans="1:8" x14ac:dyDescent="0.2">
      <c r="A222" s="324"/>
      <c r="B222" s="288"/>
      <c r="C222" s="60" t="s">
        <v>1256</v>
      </c>
      <c r="D222" s="91" t="s">
        <v>1194</v>
      </c>
      <c r="E222" s="90">
        <v>2</v>
      </c>
      <c r="F222" s="61">
        <v>95</v>
      </c>
      <c r="G222" s="61">
        <f t="shared" si="22"/>
        <v>190</v>
      </c>
      <c r="H222" s="101"/>
    </row>
    <row r="223" spans="1:8" x14ac:dyDescent="0.2">
      <c r="A223" s="324"/>
      <c r="B223" s="288"/>
      <c r="C223" s="60" t="s">
        <v>1274</v>
      </c>
      <c r="D223" s="91" t="s">
        <v>1196</v>
      </c>
      <c r="E223" s="90">
        <v>2</v>
      </c>
      <c r="F223" s="61">
        <v>180</v>
      </c>
      <c r="G223" s="61">
        <f t="shared" si="22"/>
        <v>360</v>
      </c>
      <c r="H223" s="102" t="s">
        <v>1215</v>
      </c>
    </row>
    <row r="224" spans="1:8" x14ac:dyDescent="0.2">
      <c r="A224" s="325"/>
      <c r="B224" s="288"/>
      <c r="C224" s="63"/>
      <c r="D224" s="61"/>
      <c r="E224" s="90"/>
      <c r="F224" s="91" t="s">
        <v>1198</v>
      </c>
      <c r="G224" s="61">
        <f>SUM(G216:G223)</f>
        <v>595</v>
      </c>
      <c r="H224" s="101"/>
    </row>
    <row r="225" spans="1:8" x14ac:dyDescent="0.2">
      <c r="A225" s="97"/>
      <c r="B225" s="96"/>
      <c r="C225" s="98"/>
      <c r="D225" s="95"/>
      <c r="E225" s="97"/>
      <c r="F225" s="96"/>
      <c r="G225" s="95"/>
      <c r="H225" s="94"/>
    </row>
    <row r="226" spans="1:8" x14ac:dyDescent="0.2">
      <c r="A226" s="97"/>
      <c r="B226" s="96"/>
      <c r="C226" s="98"/>
      <c r="D226" s="95"/>
      <c r="E226" s="97"/>
      <c r="F226" s="96"/>
      <c r="G226" s="95"/>
      <c r="H226" s="94"/>
    </row>
    <row r="227" spans="1:8" x14ac:dyDescent="0.2">
      <c r="A227" s="97"/>
      <c r="B227" s="96"/>
      <c r="C227" s="98"/>
      <c r="D227" s="95"/>
      <c r="E227" s="97"/>
      <c r="F227" s="96"/>
      <c r="G227" s="95"/>
      <c r="H227" s="94"/>
    </row>
    <row r="228" spans="1:8" x14ac:dyDescent="0.2">
      <c r="A228" s="97"/>
      <c r="B228" s="96"/>
      <c r="C228" s="98"/>
      <c r="D228" s="95"/>
      <c r="E228" s="97"/>
      <c r="F228" s="99" t="s">
        <v>1275</v>
      </c>
      <c r="G228" s="68">
        <f>G161+G170+G179+G188+G197+G206+G215+G224</f>
        <v>4760</v>
      </c>
      <c r="H228" s="94"/>
    </row>
    <row r="229" spans="1:8" x14ac:dyDescent="0.2">
      <c r="A229" s="97"/>
      <c r="B229" s="96"/>
      <c r="C229" s="98"/>
      <c r="D229" s="95"/>
      <c r="E229" s="97"/>
      <c r="F229" s="99" t="s">
        <v>1276</v>
      </c>
      <c r="G229" s="68"/>
      <c r="H229" s="94"/>
    </row>
    <row r="230" spans="1:8" x14ac:dyDescent="0.2">
      <c r="A230" s="97"/>
      <c r="B230" s="96"/>
      <c r="C230" s="98"/>
      <c r="D230" s="95"/>
      <c r="E230" s="97"/>
      <c r="F230" s="96"/>
      <c r="G230" s="95"/>
      <c r="H230" s="94"/>
    </row>
    <row r="231" spans="1:8" x14ac:dyDescent="0.2">
      <c r="A231" s="97"/>
      <c r="B231" s="96"/>
      <c r="C231" s="98"/>
      <c r="D231" s="95"/>
      <c r="E231" s="97"/>
      <c r="F231" s="96"/>
      <c r="G231" s="95"/>
      <c r="H231" s="94"/>
    </row>
    <row r="232" spans="1:8" x14ac:dyDescent="0.2">
      <c r="A232" s="97"/>
      <c r="B232" s="96"/>
      <c r="C232" s="98"/>
      <c r="D232" s="95"/>
      <c r="E232" s="97"/>
      <c r="F232" s="96"/>
      <c r="G232" s="95"/>
      <c r="H232" s="94"/>
    </row>
    <row r="233" spans="1:8" ht="26.25" customHeight="1" x14ac:dyDescent="0.2">
      <c r="A233" s="124"/>
      <c r="B233" s="124"/>
      <c r="C233" s="124"/>
      <c r="D233" s="124"/>
      <c r="E233" s="124"/>
      <c r="F233" s="124"/>
      <c r="G233" s="124"/>
      <c r="H233" s="124"/>
    </row>
    <row r="234" spans="1:8" ht="38.25" customHeight="1" x14ac:dyDescent="0.2">
      <c r="A234" s="322" t="s">
        <v>1277</v>
      </c>
      <c r="B234" s="322"/>
      <c r="C234" s="322"/>
      <c r="D234" s="322"/>
      <c r="E234" s="322"/>
      <c r="F234" s="322"/>
      <c r="G234" s="322"/>
      <c r="H234" s="322"/>
    </row>
    <row r="235" spans="1:8" ht="12.75" customHeight="1" x14ac:dyDescent="0.2">
      <c r="A235" s="323">
        <v>1</v>
      </c>
      <c r="B235" s="319" t="s">
        <v>1278</v>
      </c>
      <c r="C235" s="60" t="s">
        <v>1279</v>
      </c>
      <c r="D235" s="91" t="s">
        <v>1182</v>
      </c>
      <c r="E235" s="90">
        <v>1</v>
      </c>
      <c r="F235" s="91">
        <v>20</v>
      </c>
      <c r="G235" s="61">
        <f t="shared" ref="G235:G242" si="23">F235*E235</f>
        <v>20</v>
      </c>
      <c r="H235" s="62"/>
    </row>
    <row r="236" spans="1:8" ht="12.75" customHeight="1" x14ac:dyDescent="0.2">
      <c r="A236" s="324"/>
      <c r="B236" s="340"/>
      <c r="C236" s="60" t="s">
        <v>1208</v>
      </c>
      <c r="D236" s="91" t="s">
        <v>1184</v>
      </c>
      <c r="E236" s="90">
        <v>1</v>
      </c>
      <c r="F236" s="91">
        <v>25</v>
      </c>
      <c r="G236" s="61">
        <f t="shared" si="23"/>
        <v>25</v>
      </c>
      <c r="H236" s="101"/>
    </row>
    <row r="237" spans="1:8" ht="12.75" customHeight="1" x14ac:dyDescent="0.2">
      <c r="A237" s="324"/>
      <c r="B237" s="340"/>
      <c r="C237" s="60" t="s">
        <v>1252</v>
      </c>
      <c r="D237" s="91" t="s">
        <v>1186</v>
      </c>
      <c r="E237" s="90">
        <v>0</v>
      </c>
      <c r="F237" s="91">
        <v>50</v>
      </c>
      <c r="G237" s="61">
        <f t="shared" si="23"/>
        <v>0</v>
      </c>
      <c r="H237" s="101"/>
    </row>
    <row r="238" spans="1:8" ht="26.25" customHeight="1" x14ac:dyDescent="0.2">
      <c r="A238" s="324"/>
      <c r="B238" s="340"/>
      <c r="C238" s="60" t="s">
        <v>1280</v>
      </c>
      <c r="D238" s="91" t="s">
        <v>1188</v>
      </c>
      <c r="E238" s="90">
        <v>0</v>
      </c>
      <c r="F238" s="61">
        <v>110</v>
      </c>
      <c r="G238" s="61">
        <f t="shared" si="23"/>
        <v>0</v>
      </c>
      <c r="H238" s="101"/>
    </row>
    <row r="239" spans="1:8" ht="12.75" customHeight="1" x14ac:dyDescent="0.2">
      <c r="A239" s="324"/>
      <c r="B239" s="340"/>
      <c r="C239" s="60" t="s">
        <v>1254</v>
      </c>
      <c r="D239" s="91" t="s">
        <v>1190</v>
      </c>
      <c r="E239" s="90">
        <v>0</v>
      </c>
      <c r="F239" s="61">
        <v>85</v>
      </c>
      <c r="G239" s="61">
        <f t="shared" si="23"/>
        <v>0</v>
      </c>
      <c r="H239" s="101"/>
    </row>
    <row r="240" spans="1:8" ht="12.75" customHeight="1" x14ac:dyDescent="0.2">
      <c r="A240" s="324"/>
      <c r="B240" s="340"/>
      <c r="C240" s="60" t="s">
        <v>1255</v>
      </c>
      <c r="D240" s="91" t="s">
        <v>1192</v>
      </c>
      <c r="E240" s="90">
        <v>0</v>
      </c>
      <c r="F240" s="61">
        <v>330</v>
      </c>
      <c r="G240" s="61">
        <f t="shared" si="23"/>
        <v>0</v>
      </c>
      <c r="H240" s="101"/>
    </row>
    <row r="241" spans="1:8" ht="12.75" customHeight="1" x14ac:dyDescent="0.2">
      <c r="A241" s="324"/>
      <c r="B241" s="340"/>
      <c r="C241" s="60" t="s">
        <v>1256</v>
      </c>
      <c r="D241" s="91" t="s">
        <v>1194</v>
      </c>
      <c r="E241" s="90">
        <v>2</v>
      </c>
      <c r="F241" s="61">
        <v>95</v>
      </c>
      <c r="G241" s="61">
        <f t="shared" si="23"/>
        <v>190</v>
      </c>
      <c r="H241" s="101"/>
    </row>
    <row r="242" spans="1:8" ht="12.75" customHeight="1" x14ac:dyDescent="0.2">
      <c r="A242" s="324"/>
      <c r="B242" s="340"/>
      <c r="C242" s="60" t="s">
        <v>1281</v>
      </c>
      <c r="D242" s="91" t="s">
        <v>1196</v>
      </c>
      <c r="E242" s="90">
        <v>2</v>
      </c>
      <c r="F242" s="61">
        <v>180</v>
      </c>
      <c r="G242" s="61">
        <f t="shared" si="23"/>
        <v>360</v>
      </c>
      <c r="H242" s="102" t="s">
        <v>1215</v>
      </c>
    </row>
    <row r="243" spans="1:8" ht="12.75" customHeight="1" x14ac:dyDescent="0.2">
      <c r="A243" s="325"/>
      <c r="B243" s="318"/>
      <c r="C243" s="63"/>
      <c r="D243" s="61"/>
      <c r="E243" s="90"/>
      <c r="F243" s="91" t="s">
        <v>1198</v>
      </c>
      <c r="G243" s="61">
        <f>SUM(G235:G242)</f>
        <v>595</v>
      </c>
      <c r="H243" s="101"/>
    </row>
    <row r="244" spans="1:8" ht="12.75" customHeight="1" x14ac:dyDescent="0.2">
      <c r="A244" s="323">
        <v>2</v>
      </c>
      <c r="B244" s="319" t="s">
        <v>1282</v>
      </c>
      <c r="C244" s="60" t="s">
        <v>1279</v>
      </c>
      <c r="D244" s="91" t="s">
        <v>1182</v>
      </c>
      <c r="E244" s="90">
        <v>1</v>
      </c>
      <c r="F244" s="91">
        <v>20</v>
      </c>
      <c r="G244" s="61">
        <f t="shared" ref="G244:G251" si="24">F244*E244</f>
        <v>20</v>
      </c>
      <c r="H244" s="62"/>
    </row>
    <row r="245" spans="1:8" ht="12.75" customHeight="1" x14ac:dyDescent="0.2">
      <c r="A245" s="324"/>
      <c r="B245" s="340"/>
      <c r="C245" s="60" t="s">
        <v>1208</v>
      </c>
      <c r="D245" s="91" t="s">
        <v>1184</v>
      </c>
      <c r="E245" s="90">
        <v>1</v>
      </c>
      <c r="F245" s="91">
        <v>25</v>
      </c>
      <c r="G245" s="61">
        <f t="shared" si="24"/>
        <v>25</v>
      </c>
      <c r="H245" s="101"/>
    </row>
    <row r="246" spans="1:8" ht="12.75" customHeight="1" x14ac:dyDescent="0.2">
      <c r="A246" s="324"/>
      <c r="B246" s="340"/>
      <c r="C246" s="60" t="s">
        <v>1283</v>
      </c>
      <c r="D246" s="91" t="s">
        <v>1186</v>
      </c>
      <c r="E246" s="90">
        <v>0</v>
      </c>
      <c r="F246" s="91">
        <v>50</v>
      </c>
      <c r="G246" s="61">
        <f t="shared" si="24"/>
        <v>0</v>
      </c>
      <c r="H246" s="101"/>
    </row>
    <row r="247" spans="1:8" ht="32.25" customHeight="1" x14ac:dyDescent="0.2">
      <c r="A247" s="324"/>
      <c r="B247" s="340"/>
      <c r="C247" s="60" t="s">
        <v>1280</v>
      </c>
      <c r="D247" s="91" t="s">
        <v>1188</v>
      </c>
      <c r="E247" s="90">
        <v>0</v>
      </c>
      <c r="F247" s="61">
        <v>110</v>
      </c>
      <c r="G247" s="61">
        <f t="shared" si="24"/>
        <v>0</v>
      </c>
      <c r="H247" s="101"/>
    </row>
    <row r="248" spans="1:8" ht="12.75" customHeight="1" x14ac:dyDescent="0.2">
      <c r="A248" s="324"/>
      <c r="B248" s="340"/>
      <c r="C248" s="60" t="s">
        <v>1254</v>
      </c>
      <c r="D248" s="91" t="s">
        <v>1190</v>
      </c>
      <c r="E248" s="90">
        <v>0</v>
      </c>
      <c r="F248" s="61">
        <v>85</v>
      </c>
      <c r="G248" s="61">
        <f t="shared" si="24"/>
        <v>0</v>
      </c>
      <c r="H248" s="101"/>
    </row>
    <row r="249" spans="1:8" ht="12.75" customHeight="1" x14ac:dyDescent="0.2">
      <c r="A249" s="324"/>
      <c r="B249" s="340"/>
      <c r="C249" s="60" t="s">
        <v>1255</v>
      </c>
      <c r="D249" s="91" t="s">
        <v>1192</v>
      </c>
      <c r="E249" s="90">
        <v>0</v>
      </c>
      <c r="F249" s="61">
        <v>330</v>
      </c>
      <c r="G249" s="61">
        <f t="shared" si="24"/>
        <v>0</v>
      </c>
      <c r="H249" s="101"/>
    </row>
    <row r="250" spans="1:8" ht="12.75" customHeight="1" x14ac:dyDescent="0.2">
      <c r="A250" s="324"/>
      <c r="B250" s="340"/>
      <c r="C250" s="60" t="s">
        <v>1256</v>
      </c>
      <c r="D250" s="91" t="s">
        <v>1194</v>
      </c>
      <c r="E250" s="90">
        <v>2</v>
      </c>
      <c r="F250" s="61">
        <v>95</v>
      </c>
      <c r="G250" s="61">
        <f t="shared" si="24"/>
        <v>190</v>
      </c>
      <c r="H250" s="101"/>
    </row>
    <row r="251" spans="1:8" ht="12.75" customHeight="1" x14ac:dyDescent="0.2">
      <c r="A251" s="324"/>
      <c r="B251" s="340"/>
      <c r="C251" s="60" t="s">
        <v>1281</v>
      </c>
      <c r="D251" s="91" t="s">
        <v>1196</v>
      </c>
      <c r="E251" s="90">
        <v>2</v>
      </c>
      <c r="F251" s="61">
        <v>180</v>
      </c>
      <c r="G251" s="61">
        <f t="shared" si="24"/>
        <v>360</v>
      </c>
      <c r="H251" s="102" t="s">
        <v>1215</v>
      </c>
    </row>
    <row r="252" spans="1:8" ht="12.75" customHeight="1" x14ac:dyDescent="0.2">
      <c r="A252" s="325"/>
      <c r="B252" s="318"/>
      <c r="C252" s="63"/>
      <c r="D252" s="61"/>
      <c r="E252" s="90"/>
      <c r="F252" s="91" t="s">
        <v>1198</v>
      </c>
      <c r="G252" s="61">
        <f>SUM(G244:G251)</f>
        <v>595</v>
      </c>
      <c r="H252" s="101"/>
    </row>
    <row r="253" spans="1:8" ht="12.75" customHeight="1" x14ac:dyDescent="0.2">
      <c r="A253" s="323">
        <v>3</v>
      </c>
      <c r="B253" s="319" t="s">
        <v>1284</v>
      </c>
      <c r="C253" s="60" t="s">
        <v>1279</v>
      </c>
      <c r="D253" s="91" t="s">
        <v>1182</v>
      </c>
      <c r="E253" s="90">
        <v>1</v>
      </c>
      <c r="F253" s="91">
        <v>20</v>
      </c>
      <c r="G253" s="61">
        <f t="shared" ref="G253:G260" si="25">F253*E253</f>
        <v>20</v>
      </c>
      <c r="H253" s="62"/>
    </row>
    <row r="254" spans="1:8" ht="12.75" customHeight="1" x14ac:dyDescent="0.2">
      <c r="A254" s="324"/>
      <c r="B254" s="340"/>
      <c r="C254" s="60" t="s">
        <v>1208</v>
      </c>
      <c r="D254" s="91" t="s">
        <v>1184</v>
      </c>
      <c r="E254" s="90">
        <v>1</v>
      </c>
      <c r="F254" s="91">
        <v>25</v>
      </c>
      <c r="G254" s="61">
        <f t="shared" si="25"/>
        <v>25</v>
      </c>
      <c r="H254" s="101"/>
    </row>
    <row r="255" spans="1:8" ht="12.75" customHeight="1" x14ac:dyDescent="0.2">
      <c r="A255" s="324"/>
      <c r="B255" s="340"/>
      <c r="C255" s="60" t="s">
        <v>1252</v>
      </c>
      <c r="D255" s="91" t="s">
        <v>1186</v>
      </c>
      <c r="E255" s="90">
        <v>0</v>
      </c>
      <c r="F255" s="91">
        <v>50</v>
      </c>
      <c r="G255" s="61">
        <f t="shared" si="25"/>
        <v>0</v>
      </c>
      <c r="H255" s="101"/>
    </row>
    <row r="256" spans="1:8" ht="27" customHeight="1" x14ac:dyDescent="0.2">
      <c r="A256" s="324"/>
      <c r="B256" s="340"/>
      <c r="C256" s="60" t="s">
        <v>1285</v>
      </c>
      <c r="D256" s="91" t="s">
        <v>1188</v>
      </c>
      <c r="E256" s="90">
        <v>0</v>
      </c>
      <c r="F256" s="61">
        <v>110</v>
      </c>
      <c r="G256" s="61">
        <f t="shared" si="25"/>
        <v>0</v>
      </c>
      <c r="H256" s="101"/>
    </row>
    <row r="257" spans="1:8" ht="12.75" customHeight="1" x14ac:dyDescent="0.2">
      <c r="A257" s="324"/>
      <c r="B257" s="340"/>
      <c r="C257" s="60" t="s">
        <v>1254</v>
      </c>
      <c r="D257" s="91" t="s">
        <v>1190</v>
      </c>
      <c r="E257" s="90">
        <v>0</v>
      </c>
      <c r="F257" s="61">
        <v>85</v>
      </c>
      <c r="G257" s="61">
        <f t="shared" si="25"/>
        <v>0</v>
      </c>
      <c r="H257" s="101"/>
    </row>
    <row r="258" spans="1:8" ht="12.75" customHeight="1" x14ac:dyDescent="0.2">
      <c r="A258" s="324"/>
      <c r="B258" s="340"/>
      <c r="C258" s="60" t="s">
        <v>1255</v>
      </c>
      <c r="D258" s="91" t="s">
        <v>1192</v>
      </c>
      <c r="E258" s="90">
        <v>0</v>
      </c>
      <c r="F258" s="61">
        <v>330</v>
      </c>
      <c r="G258" s="61">
        <f t="shared" si="25"/>
        <v>0</v>
      </c>
      <c r="H258" s="101"/>
    </row>
    <row r="259" spans="1:8" ht="12.75" customHeight="1" x14ac:dyDescent="0.2">
      <c r="A259" s="324"/>
      <c r="B259" s="340"/>
      <c r="C259" s="60" t="s">
        <v>1256</v>
      </c>
      <c r="D259" s="91" t="s">
        <v>1194</v>
      </c>
      <c r="E259" s="90">
        <v>2</v>
      </c>
      <c r="F259" s="61">
        <v>95</v>
      </c>
      <c r="G259" s="61">
        <f t="shared" si="25"/>
        <v>190</v>
      </c>
      <c r="H259" s="101"/>
    </row>
    <row r="260" spans="1:8" ht="12.75" customHeight="1" x14ac:dyDescent="0.2">
      <c r="A260" s="324"/>
      <c r="B260" s="340"/>
      <c r="C260" s="60" t="s">
        <v>1286</v>
      </c>
      <c r="D260" s="91" t="s">
        <v>1196</v>
      </c>
      <c r="E260" s="90">
        <v>2</v>
      </c>
      <c r="F260" s="61">
        <v>180</v>
      </c>
      <c r="G260" s="61">
        <f t="shared" si="25"/>
        <v>360</v>
      </c>
      <c r="H260" s="102" t="s">
        <v>1215</v>
      </c>
    </row>
    <row r="261" spans="1:8" ht="12.75" customHeight="1" x14ac:dyDescent="0.2">
      <c r="A261" s="325"/>
      <c r="B261" s="318"/>
      <c r="C261" s="63"/>
      <c r="D261" s="61"/>
      <c r="E261" s="90"/>
      <c r="F261" s="91" t="s">
        <v>1198</v>
      </c>
      <c r="G261" s="61">
        <f>SUM(G253:G260)</f>
        <v>595</v>
      </c>
      <c r="H261" s="101"/>
    </row>
    <row r="262" spans="1:8" ht="12.75" customHeight="1" x14ac:dyDescent="0.2">
      <c r="A262" s="323">
        <v>4</v>
      </c>
      <c r="B262" s="319" t="s">
        <v>1287</v>
      </c>
      <c r="C262" s="60" t="s">
        <v>1279</v>
      </c>
      <c r="D262" s="91" t="s">
        <v>1182</v>
      </c>
      <c r="E262" s="90">
        <v>1</v>
      </c>
      <c r="F262" s="91">
        <v>20</v>
      </c>
      <c r="G262" s="61">
        <f t="shared" ref="G262:G269" si="26">F262*E262</f>
        <v>20</v>
      </c>
      <c r="H262" s="62"/>
    </row>
    <row r="263" spans="1:8" ht="12.75" customHeight="1" x14ac:dyDescent="0.2">
      <c r="A263" s="324"/>
      <c r="B263" s="340"/>
      <c r="C263" s="60" t="s">
        <v>1208</v>
      </c>
      <c r="D263" s="91" t="s">
        <v>1184</v>
      </c>
      <c r="E263" s="90">
        <v>1</v>
      </c>
      <c r="F263" s="91">
        <v>25</v>
      </c>
      <c r="G263" s="61">
        <f t="shared" si="26"/>
        <v>25</v>
      </c>
      <c r="H263" s="101"/>
    </row>
    <row r="264" spans="1:8" ht="12.75" customHeight="1" x14ac:dyDescent="0.2">
      <c r="A264" s="324"/>
      <c r="B264" s="340"/>
      <c r="C264" s="60" t="s">
        <v>1283</v>
      </c>
      <c r="D264" s="91" t="s">
        <v>1186</v>
      </c>
      <c r="E264" s="90">
        <v>0</v>
      </c>
      <c r="F264" s="91">
        <v>50</v>
      </c>
      <c r="G264" s="61">
        <f t="shared" si="26"/>
        <v>0</v>
      </c>
      <c r="H264" s="101"/>
    </row>
    <row r="265" spans="1:8" ht="31.5" customHeight="1" x14ac:dyDescent="0.2">
      <c r="A265" s="324"/>
      <c r="B265" s="340"/>
      <c r="C265" s="60" t="s">
        <v>1285</v>
      </c>
      <c r="D265" s="91" t="s">
        <v>1188</v>
      </c>
      <c r="E265" s="90">
        <v>0</v>
      </c>
      <c r="F265" s="61">
        <v>110</v>
      </c>
      <c r="G265" s="61">
        <f t="shared" si="26"/>
        <v>0</v>
      </c>
      <c r="H265" s="101"/>
    </row>
    <row r="266" spans="1:8" ht="12.75" customHeight="1" x14ac:dyDescent="0.2">
      <c r="A266" s="324"/>
      <c r="B266" s="340"/>
      <c r="C266" s="60" t="s">
        <v>1254</v>
      </c>
      <c r="D266" s="91" t="s">
        <v>1190</v>
      </c>
      <c r="E266" s="90">
        <v>0</v>
      </c>
      <c r="F266" s="61">
        <v>85</v>
      </c>
      <c r="G266" s="61">
        <f t="shared" si="26"/>
        <v>0</v>
      </c>
      <c r="H266" s="101"/>
    </row>
    <row r="267" spans="1:8" ht="12.75" customHeight="1" x14ac:dyDescent="0.2">
      <c r="A267" s="324"/>
      <c r="B267" s="340"/>
      <c r="C267" s="60" t="s">
        <v>1255</v>
      </c>
      <c r="D267" s="91" t="s">
        <v>1192</v>
      </c>
      <c r="E267" s="90">
        <v>0</v>
      </c>
      <c r="F267" s="61">
        <v>330</v>
      </c>
      <c r="G267" s="61">
        <f t="shared" si="26"/>
        <v>0</v>
      </c>
      <c r="H267" s="101"/>
    </row>
    <row r="268" spans="1:8" ht="12.75" customHeight="1" x14ac:dyDescent="0.2">
      <c r="A268" s="324"/>
      <c r="B268" s="340"/>
      <c r="C268" s="60" t="s">
        <v>1256</v>
      </c>
      <c r="D268" s="91" t="s">
        <v>1194</v>
      </c>
      <c r="E268" s="90">
        <v>2</v>
      </c>
      <c r="F268" s="61">
        <v>95</v>
      </c>
      <c r="G268" s="61">
        <f t="shared" si="26"/>
        <v>190</v>
      </c>
      <c r="H268" s="101"/>
    </row>
    <row r="269" spans="1:8" ht="12.75" customHeight="1" x14ac:dyDescent="0.2">
      <c r="A269" s="324"/>
      <c r="B269" s="340"/>
      <c r="C269" s="60" t="s">
        <v>1286</v>
      </c>
      <c r="D269" s="91" t="s">
        <v>1196</v>
      </c>
      <c r="E269" s="90">
        <v>2</v>
      </c>
      <c r="F269" s="61">
        <v>180</v>
      </c>
      <c r="G269" s="61">
        <f t="shared" si="26"/>
        <v>360</v>
      </c>
      <c r="H269" s="102" t="s">
        <v>1215</v>
      </c>
    </row>
    <row r="270" spans="1:8" ht="12.75" customHeight="1" x14ac:dyDescent="0.2">
      <c r="A270" s="325"/>
      <c r="B270" s="318"/>
      <c r="C270" s="63"/>
      <c r="D270" s="61"/>
      <c r="E270" s="90"/>
      <c r="F270" s="91" t="s">
        <v>1198</v>
      </c>
      <c r="G270" s="61">
        <f>SUM(G262:G269)</f>
        <v>595</v>
      </c>
      <c r="H270" s="101"/>
    </row>
    <row r="271" spans="1:8" ht="12.75" customHeight="1" x14ac:dyDescent="0.2">
      <c r="A271" s="323">
        <v>5</v>
      </c>
      <c r="B271" s="319" t="s">
        <v>1288</v>
      </c>
      <c r="C271" s="60" t="s">
        <v>1289</v>
      </c>
      <c r="D271" s="91" t="s">
        <v>1182</v>
      </c>
      <c r="E271" s="90">
        <v>1</v>
      </c>
      <c r="F271" s="91">
        <v>20</v>
      </c>
      <c r="G271" s="61">
        <f t="shared" ref="G271:G278" si="27">F271*E271</f>
        <v>20</v>
      </c>
      <c r="H271" s="62"/>
    </row>
    <row r="272" spans="1:8" ht="12.75" customHeight="1" x14ac:dyDescent="0.2">
      <c r="A272" s="324"/>
      <c r="B272" s="340"/>
      <c r="C272" s="60" t="s">
        <v>1208</v>
      </c>
      <c r="D272" s="91" t="s">
        <v>1184</v>
      </c>
      <c r="E272" s="90">
        <v>1</v>
      </c>
      <c r="F272" s="91">
        <v>25</v>
      </c>
      <c r="G272" s="61">
        <f t="shared" si="27"/>
        <v>25</v>
      </c>
      <c r="H272" s="101"/>
    </row>
    <row r="273" spans="1:8" ht="12.75" customHeight="1" x14ac:dyDescent="0.2">
      <c r="A273" s="324"/>
      <c r="B273" s="340"/>
      <c r="C273" s="60" t="s">
        <v>1252</v>
      </c>
      <c r="D273" s="91" t="s">
        <v>1186</v>
      </c>
      <c r="E273" s="90">
        <v>0</v>
      </c>
      <c r="F273" s="91">
        <v>50</v>
      </c>
      <c r="G273" s="61">
        <f t="shared" si="27"/>
        <v>0</v>
      </c>
      <c r="H273" s="101"/>
    </row>
    <row r="274" spans="1:8" ht="42.75" customHeight="1" x14ac:dyDescent="0.2">
      <c r="A274" s="324"/>
      <c r="B274" s="340"/>
      <c r="C274" s="60" t="s">
        <v>1290</v>
      </c>
      <c r="D274" s="91" t="s">
        <v>1188</v>
      </c>
      <c r="E274" s="90">
        <v>0</v>
      </c>
      <c r="F274" s="61">
        <v>110</v>
      </c>
      <c r="G274" s="61">
        <f t="shared" si="27"/>
        <v>0</v>
      </c>
      <c r="H274" s="101"/>
    </row>
    <row r="275" spans="1:8" ht="12.75" customHeight="1" x14ac:dyDescent="0.2">
      <c r="A275" s="324"/>
      <c r="B275" s="340"/>
      <c r="C275" s="60" t="s">
        <v>1254</v>
      </c>
      <c r="D275" s="91" t="s">
        <v>1190</v>
      </c>
      <c r="E275" s="90">
        <v>0</v>
      </c>
      <c r="F275" s="61">
        <v>85</v>
      </c>
      <c r="G275" s="61">
        <f t="shared" si="27"/>
        <v>0</v>
      </c>
      <c r="H275" s="101"/>
    </row>
    <row r="276" spans="1:8" ht="12.75" customHeight="1" x14ac:dyDescent="0.2">
      <c r="A276" s="324"/>
      <c r="B276" s="340"/>
      <c r="C276" s="60" t="s">
        <v>1255</v>
      </c>
      <c r="D276" s="91" t="s">
        <v>1192</v>
      </c>
      <c r="E276" s="90">
        <v>0</v>
      </c>
      <c r="F276" s="61">
        <v>330</v>
      </c>
      <c r="G276" s="61">
        <f t="shared" si="27"/>
        <v>0</v>
      </c>
      <c r="H276" s="101"/>
    </row>
    <row r="277" spans="1:8" ht="12.75" customHeight="1" x14ac:dyDescent="0.2">
      <c r="A277" s="324"/>
      <c r="B277" s="340"/>
      <c r="C277" s="60" t="s">
        <v>1256</v>
      </c>
      <c r="D277" s="91" t="s">
        <v>1194</v>
      </c>
      <c r="E277" s="90">
        <v>2</v>
      </c>
      <c r="F277" s="61">
        <v>95</v>
      </c>
      <c r="G277" s="61">
        <f t="shared" si="27"/>
        <v>190</v>
      </c>
      <c r="H277" s="101"/>
    </row>
    <row r="278" spans="1:8" ht="12.75" customHeight="1" x14ac:dyDescent="0.2">
      <c r="A278" s="324"/>
      <c r="B278" s="340"/>
      <c r="C278" s="60" t="s">
        <v>1286</v>
      </c>
      <c r="D278" s="91" t="s">
        <v>1196</v>
      </c>
      <c r="E278" s="90">
        <v>2</v>
      </c>
      <c r="F278" s="61">
        <v>180</v>
      </c>
      <c r="G278" s="61">
        <f t="shared" si="27"/>
        <v>360</v>
      </c>
      <c r="H278" s="102" t="s">
        <v>1215</v>
      </c>
    </row>
    <row r="279" spans="1:8" ht="12.75" customHeight="1" x14ac:dyDescent="0.2">
      <c r="A279" s="325"/>
      <c r="B279" s="318"/>
      <c r="C279" s="63"/>
      <c r="D279" s="61"/>
      <c r="E279" s="90"/>
      <c r="F279" s="91" t="s">
        <v>1198</v>
      </c>
      <c r="G279" s="61">
        <f>SUM(G271:G278)</f>
        <v>595</v>
      </c>
      <c r="H279" s="101"/>
    </row>
    <row r="280" spans="1:8" ht="12.75" customHeight="1" x14ac:dyDescent="0.2">
      <c r="A280" s="323">
        <v>6</v>
      </c>
      <c r="B280" s="319" t="s">
        <v>1291</v>
      </c>
      <c r="C280" s="60" t="s">
        <v>1289</v>
      </c>
      <c r="D280" s="91" t="s">
        <v>1182</v>
      </c>
      <c r="E280" s="90">
        <v>1</v>
      </c>
      <c r="F280" s="91">
        <v>20</v>
      </c>
      <c r="G280" s="61">
        <f t="shared" ref="G280:G287" si="28">F280*E280</f>
        <v>20</v>
      </c>
      <c r="H280" s="62"/>
    </row>
    <row r="281" spans="1:8" ht="12.75" customHeight="1" x14ac:dyDescent="0.2">
      <c r="A281" s="324"/>
      <c r="B281" s="340"/>
      <c r="C281" s="60" t="s">
        <v>1208</v>
      </c>
      <c r="D281" s="91" t="s">
        <v>1184</v>
      </c>
      <c r="E281" s="90">
        <v>1</v>
      </c>
      <c r="F281" s="91">
        <v>25</v>
      </c>
      <c r="G281" s="61">
        <f t="shared" si="28"/>
        <v>25</v>
      </c>
      <c r="H281" s="101"/>
    </row>
    <row r="282" spans="1:8" ht="12.75" customHeight="1" x14ac:dyDescent="0.2">
      <c r="A282" s="324"/>
      <c r="B282" s="340"/>
      <c r="C282" s="60" t="s">
        <v>1283</v>
      </c>
      <c r="D282" s="91" t="s">
        <v>1186</v>
      </c>
      <c r="E282" s="90">
        <v>0</v>
      </c>
      <c r="F282" s="91">
        <v>50</v>
      </c>
      <c r="G282" s="61">
        <f t="shared" si="28"/>
        <v>0</v>
      </c>
      <c r="H282" s="101"/>
    </row>
    <row r="283" spans="1:8" ht="42" customHeight="1" x14ac:dyDescent="0.2">
      <c r="A283" s="324"/>
      <c r="B283" s="340"/>
      <c r="C283" s="60" t="s">
        <v>1290</v>
      </c>
      <c r="D283" s="91" t="s">
        <v>1188</v>
      </c>
      <c r="E283" s="90">
        <v>0</v>
      </c>
      <c r="F283" s="61">
        <v>110</v>
      </c>
      <c r="G283" s="61">
        <f t="shared" si="28"/>
        <v>0</v>
      </c>
      <c r="H283" s="101"/>
    </row>
    <row r="284" spans="1:8" ht="12.75" customHeight="1" x14ac:dyDescent="0.2">
      <c r="A284" s="324"/>
      <c r="B284" s="340"/>
      <c r="C284" s="60" t="s">
        <v>1254</v>
      </c>
      <c r="D284" s="91" t="s">
        <v>1190</v>
      </c>
      <c r="E284" s="90">
        <v>0</v>
      </c>
      <c r="F284" s="61">
        <v>85</v>
      </c>
      <c r="G284" s="61">
        <f t="shared" si="28"/>
        <v>0</v>
      </c>
      <c r="H284" s="101"/>
    </row>
    <row r="285" spans="1:8" ht="12.75" customHeight="1" x14ac:dyDescent="0.2">
      <c r="A285" s="324"/>
      <c r="B285" s="340"/>
      <c r="C285" s="60" t="s">
        <v>1255</v>
      </c>
      <c r="D285" s="91" t="s">
        <v>1192</v>
      </c>
      <c r="E285" s="90">
        <v>0</v>
      </c>
      <c r="F285" s="61">
        <v>330</v>
      </c>
      <c r="G285" s="61">
        <f t="shared" si="28"/>
        <v>0</v>
      </c>
      <c r="H285" s="101"/>
    </row>
    <row r="286" spans="1:8" ht="12.75" customHeight="1" x14ac:dyDescent="0.2">
      <c r="A286" s="324"/>
      <c r="B286" s="340"/>
      <c r="C286" s="60" t="s">
        <v>1256</v>
      </c>
      <c r="D286" s="91" t="s">
        <v>1194</v>
      </c>
      <c r="E286" s="90">
        <v>2</v>
      </c>
      <c r="F286" s="61">
        <v>95</v>
      </c>
      <c r="G286" s="61">
        <f t="shared" si="28"/>
        <v>190</v>
      </c>
      <c r="H286" s="101"/>
    </row>
    <row r="287" spans="1:8" ht="12.75" customHeight="1" x14ac:dyDescent="0.2">
      <c r="A287" s="324"/>
      <c r="B287" s="340"/>
      <c r="C287" s="60" t="s">
        <v>1286</v>
      </c>
      <c r="D287" s="91" t="s">
        <v>1196</v>
      </c>
      <c r="E287" s="90">
        <v>2</v>
      </c>
      <c r="F287" s="61">
        <v>180</v>
      </c>
      <c r="G287" s="61">
        <f t="shared" si="28"/>
        <v>360</v>
      </c>
      <c r="H287" s="102" t="s">
        <v>1215</v>
      </c>
    </row>
    <row r="288" spans="1:8" ht="12.75" customHeight="1" x14ac:dyDescent="0.2">
      <c r="A288" s="325"/>
      <c r="B288" s="318"/>
      <c r="C288" s="63"/>
      <c r="D288" s="61"/>
      <c r="E288" s="90"/>
      <c r="F288" s="91" t="s">
        <v>1198</v>
      </c>
      <c r="G288" s="61">
        <f>SUM(G280:G287)</f>
        <v>595</v>
      </c>
      <c r="H288" s="101"/>
    </row>
    <row r="289" spans="1:8" ht="12.75" customHeight="1" x14ac:dyDescent="0.2">
      <c r="A289" s="97"/>
      <c r="B289" s="96"/>
      <c r="C289" s="98"/>
      <c r="D289" s="95"/>
      <c r="E289" s="97"/>
      <c r="F289" s="96"/>
      <c r="G289" s="95"/>
      <c r="H289" s="94"/>
    </row>
    <row r="290" spans="1:8" ht="12.75" customHeight="1" x14ac:dyDescent="0.2">
      <c r="A290" s="97"/>
      <c r="B290" s="96"/>
      <c r="C290" s="98"/>
      <c r="D290" s="95"/>
      <c r="E290" s="97"/>
      <c r="F290" s="96"/>
      <c r="G290" s="95"/>
      <c r="H290" s="94"/>
    </row>
    <row r="291" spans="1:8" ht="12.75" customHeight="1" x14ac:dyDescent="0.2">
      <c r="A291" s="97"/>
      <c r="B291" s="96"/>
      <c r="C291" s="98"/>
      <c r="D291" s="95"/>
      <c r="E291" s="97"/>
      <c r="F291" s="96"/>
      <c r="G291" s="95"/>
      <c r="H291" s="94"/>
    </row>
    <row r="292" spans="1:8" ht="12.75" customHeight="1" x14ac:dyDescent="0.2">
      <c r="A292" s="97"/>
      <c r="B292" s="96"/>
      <c r="C292" s="98"/>
      <c r="D292" s="95"/>
      <c r="E292" s="97"/>
      <c r="F292" s="99" t="s">
        <v>1275</v>
      </c>
      <c r="G292" s="68">
        <f>G243+G252+G261+G270+G288</f>
        <v>2975</v>
      </c>
      <c r="H292" s="94"/>
    </row>
    <row r="294" spans="1:8" x14ac:dyDescent="0.2">
      <c r="F294" s="89" t="s">
        <v>1247</v>
      </c>
      <c r="G294" t="e">
        <f>G160+G170+G179+#REF!+#REF!+G197+G206+G237+G246+G255+G264+G273+G282+#REF!+#REF!+#REF!+#REF!+G292</f>
        <v>#REF!</v>
      </c>
    </row>
    <row r="295" spans="1:8" x14ac:dyDescent="0.2">
      <c r="F295" s="92" t="s">
        <v>1292</v>
      </c>
      <c r="G295" s="59" t="e">
        <f>G294*0.9</f>
        <v>#REF!</v>
      </c>
    </row>
    <row r="302" spans="1:8" ht="26.25" x14ac:dyDescent="0.2">
      <c r="A302" s="322" t="s">
        <v>1293</v>
      </c>
      <c r="B302" s="322"/>
      <c r="C302" s="322"/>
      <c r="D302" s="322"/>
      <c r="E302" s="322"/>
      <c r="F302" s="322"/>
      <c r="G302" s="322"/>
      <c r="H302" s="322"/>
    </row>
    <row r="303" spans="1:8" x14ac:dyDescent="0.2">
      <c r="A303" s="323">
        <v>1</v>
      </c>
      <c r="B303" s="319" t="s">
        <v>1294</v>
      </c>
      <c r="C303" s="60" t="s">
        <v>1295</v>
      </c>
      <c r="D303" s="91" t="s">
        <v>1182</v>
      </c>
      <c r="E303" s="90">
        <v>1</v>
      </c>
      <c r="F303" s="91">
        <v>20</v>
      </c>
      <c r="G303" s="61">
        <f t="shared" ref="G303:G310" si="29">F303*E303</f>
        <v>20</v>
      </c>
      <c r="H303" s="62"/>
    </row>
    <row r="304" spans="1:8" x14ac:dyDescent="0.2">
      <c r="A304" s="324"/>
      <c r="B304" s="340"/>
      <c r="C304" s="60" t="s">
        <v>1208</v>
      </c>
      <c r="D304" s="91" t="s">
        <v>1184</v>
      </c>
      <c r="E304" s="90">
        <v>1</v>
      </c>
      <c r="F304" s="91">
        <v>25</v>
      </c>
      <c r="G304" s="61">
        <f t="shared" si="29"/>
        <v>25</v>
      </c>
      <c r="H304" s="101"/>
    </row>
    <row r="305" spans="1:8" x14ac:dyDescent="0.2">
      <c r="A305" s="324"/>
      <c r="B305" s="340"/>
      <c r="C305" s="60" t="s">
        <v>1252</v>
      </c>
      <c r="D305" s="91" t="s">
        <v>1186</v>
      </c>
      <c r="E305" s="90">
        <v>0</v>
      </c>
      <c r="F305" s="91">
        <v>50</v>
      </c>
      <c r="G305" s="61">
        <f t="shared" si="29"/>
        <v>0</v>
      </c>
      <c r="H305" s="101"/>
    </row>
    <row r="306" spans="1:8" ht="25.5" x14ac:dyDescent="0.2">
      <c r="A306" s="324"/>
      <c r="B306" s="340"/>
      <c r="C306" s="60" t="s">
        <v>1296</v>
      </c>
      <c r="D306" s="91" t="s">
        <v>1188</v>
      </c>
      <c r="E306" s="90">
        <v>0</v>
      </c>
      <c r="F306" s="61">
        <v>110</v>
      </c>
      <c r="G306" s="61">
        <f t="shared" si="29"/>
        <v>0</v>
      </c>
      <c r="H306" s="101"/>
    </row>
    <row r="307" spans="1:8" x14ac:dyDescent="0.2">
      <c r="A307" s="324"/>
      <c r="B307" s="340"/>
      <c r="C307" s="60" t="s">
        <v>1254</v>
      </c>
      <c r="D307" s="91" t="s">
        <v>1190</v>
      </c>
      <c r="E307" s="90">
        <v>0</v>
      </c>
      <c r="F307" s="61">
        <v>85</v>
      </c>
      <c r="G307" s="61">
        <f t="shared" si="29"/>
        <v>0</v>
      </c>
      <c r="H307" s="101"/>
    </row>
    <row r="308" spans="1:8" x14ac:dyDescent="0.2">
      <c r="A308" s="324"/>
      <c r="B308" s="340"/>
      <c r="C308" s="60" t="s">
        <v>1255</v>
      </c>
      <c r="D308" s="91" t="s">
        <v>1192</v>
      </c>
      <c r="E308" s="90">
        <v>0</v>
      </c>
      <c r="F308" s="61">
        <v>330</v>
      </c>
      <c r="G308" s="61">
        <f t="shared" si="29"/>
        <v>0</v>
      </c>
      <c r="H308" s="101"/>
    </row>
    <row r="309" spans="1:8" x14ac:dyDescent="0.2">
      <c r="A309" s="324"/>
      <c r="B309" s="340"/>
      <c r="C309" s="60" t="s">
        <v>1256</v>
      </c>
      <c r="D309" s="91" t="s">
        <v>1194</v>
      </c>
      <c r="E309" s="90">
        <v>2</v>
      </c>
      <c r="F309" s="61">
        <v>95</v>
      </c>
      <c r="G309" s="61">
        <f t="shared" si="29"/>
        <v>190</v>
      </c>
      <c r="H309" s="101"/>
    </row>
    <row r="310" spans="1:8" x14ac:dyDescent="0.2">
      <c r="A310" s="324"/>
      <c r="B310" s="340"/>
      <c r="C310" s="60" t="s">
        <v>1297</v>
      </c>
      <c r="D310" s="91" t="s">
        <v>1196</v>
      </c>
      <c r="E310" s="90">
        <v>2</v>
      </c>
      <c r="F310" s="61">
        <v>180</v>
      </c>
      <c r="G310" s="61">
        <f t="shared" si="29"/>
        <v>360</v>
      </c>
      <c r="H310" s="102" t="s">
        <v>1215</v>
      </c>
    </row>
    <row r="311" spans="1:8" x14ac:dyDescent="0.2">
      <c r="A311" s="325"/>
      <c r="B311" s="318"/>
      <c r="C311" s="63"/>
      <c r="D311" s="61"/>
      <c r="E311" s="90"/>
      <c r="F311" s="91" t="s">
        <v>1198</v>
      </c>
      <c r="G311" s="61">
        <f>SUM(G303:G310)</f>
        <v>595</v>
      </c>
      <c r="H311" s="101"/>
    </row>
    <row r="312" spans="1:8" x14ac:dyDescent="0.2">
      <c r="A312" s="323">
        <v>2</v>
      </c>
      <c r="B312" s="319" t="s">
        <v>1298</v>
      </c>
      <c r="C312" s="60" t="s">
        <v>1295</v>
      </c>
      <c r="D312" s="91" t="s">
        <v>1182</v>
      </c>
      <c r="E312" s="90">
        <v>1</v>
      </c>
      <c r="F312" s="91">
        <v>20</v>
      </c>
      <c r="G312" s="61">
        <f t="shared" ref="G312:G319" si="30">F312*E312</f>
        <v>20</v>
      </c>
      <c r="H312" s="62"/>
    </row>
    <row r="313" spans="1:8" x14ac:dyDescent="0.2">
      <c r="A313" s="324"/>
      <c r="B313" s="340"/>
      <c r="C313" s="60" t="s">
        <v>1208</v>
      </c>
      <c r="D313" s="91" t="s">
        <v>1184</v>
      </c>
      <c r="E313" s="90">
        <v>1</v>
      </c>
      <c r="F313" s="91">
        <v>25</v>
      </c>
      <c r="G313" s="61">
        <f t="shared" si="30"/>
        <v>25</v>
      </c>
      <c r="H313" s="101"/>
    </row>
    <row r="314" spans="1:8" x14ac:dyDescent="0.2">
      <c r="A314" s="324"/>
      <c r="B314" s="340"/>
      <c r="C314" s="60" t="s">
        <v>1259</v>
      </c>
      <c r="D314" s="91" t="s">
        <v>1186</v>
      </c>
      <c r="E314" s="90">
        <v>0</v>
      </c>
      <c r="F314" s="91">
        <v>50</v>
      </c>
      <c r="G314" s="61">
        <f t="shared" si="30"/>
        <v>0</v>
      </c>
      <c r="H314" s="101"/>
    </row>
    <row r="315" spans="1:8" ht="25.5" x14ac:dyDescent="0.2">
      <c r="A315" s="324"/>
      <c r="B315" s="340"/>
      <c r="C315" s="60" t="s">
        <v>1296</v>
      </c>
      <c r="D315" s="91" t="s">
        <v>1188</v>
      </c>
      <c r="E315" s="90">
        <v>0</v>
      </c>
      <c r="F315" s="61">
        <v>110</v>
      </c>
      <c r="G315" s="61">
        <f t="shared" si="30"/>
        <v>0</v>
      </c>
      <c r="H315" s="101"/>
    </row>
    <row r="316" spans="1:8" x14ac:dyDescent="0.2">
      <c r="A316" s="324"/>
      <c r="B316" s="340"/>
      <c r="C316" s="60" t="s">
        <v>1254</v>
      </c>
      <c r="D316" s="91" t="s">
        <v>1190</v>
      </c>
      <c r="E316" s="90">
        <v>0</v>
      </c>
      <c r="F316" s="61">
        <v>85</v>
      </c>
      <c r="G316" s="61">
        <f t="shared" si="30"/>
        <v>0</v>
      </c>
      <c r="H316" s="101"/>
    </row>
    <row r="317" spans="1:8" x14ac:dyDescent="0.2">
      <c r="A317" s="324"/>
      <c r="B317" s="340"/>
      <c r="C317" s="60" t="s">
        <v>1255</v>
      </c>
      <c r="D317" s="91" t="s">
        <v>1192</v>
      </c>
      <c r="E317" s="90">
        <v>0</v>
      </c>
      <c r="F317" s="61">
        <v>330</v>
      </c>
      <c r="G317" s="61">
        <f t="shared" si="30"/>
        <v>0</v>
      </c>
      <c r="H317" s="101"/>
    </row>
    <row r="318" spans="1:8" x14ac:dyDescent="0.2">
      <c r="A318" s="324"/>
      <c r="B318" s="340"/>
      <c r="C318" s="60" t="s">
        <v>1256</v>
      </c>
      <c r="D318" s="91" t="s">
        <v>1194</v>
      </c>
      <c r="E318" s="90">
        <v>2</v>
      </c>
      <c r="F318" s="61">
        <v>95</v>
      </c>
      <c r="G318" s="61">
        <f t="shared" si="30"/>
        <v>190</v>
      </c>
      <c r="H318" s="101"/>
    </row>
    <row r="319" spans="1:8" x14ac:dyDescent="0.2">
      <c r="A319" s="324"/>
      <c r="B319" s="340"/>
      <c r="C319" s="60" t="s">
        <v>1299</v>
      </c>
      <c r="D319" s="91" t="s">
        <v>1196</v>
      </c>
      <c r="E319" s="90">
        <v>2</v>
      </c>
      <c r="F319" s="61">
        <v>180</v>
      </c>
      <c r="G319" s="61">
        <f t="shared" si="30"/>
        <v>360</v>
      </c>
      <c r="H319" s="102" t="s">
        <v>1215</v>
      </c>
    </row>
    <row r="320" spans="1:8" x14ac:dyDescent="0.2">
      <c r="A320" s="325"/>
      <c r="B320" s="318"/>
      <c r="C320" s="63"/>
      <c r="D320" s="61"/>
      <c r="E320" s="90"/>
      <c r="F320" s="91" t="s">
        <v>1198</v>
      </c>
      <c r="G320" s="61">
        <f>SUM(G312:G319)</f>
        <v>595</v>
      </c>
      <c r="H320" s="101"/>
    </row>
    <row r="321" spans="1:8" x14ac:dyDescent="0.2">
      <c r="A321" s="323">
        <v>3</v>
      </c>
      <c r="B321" s="319" t="s">
        <v>1300</v>
      </c>
      <c r="C321" s="60" t="s">
        <v>1295</v>
      </c>
      <c r="D321" s="91" t="s">
        <v>1182</v>
      </c>
      <c r="E321" s="90">
        <v>1</v>
      </c>
      <c r="F321" s="91">
        <v>20</v>
      </c>
      <c r="G321" s="61">
        <f t="shared" ref="G321:G328" si="31">F321*E321</f>
        <v>20</v>
      </c>
      <c r="H321" s="62"/>
    </row>
    <row r="322" spans="1:8" x14ac:dyDescent="0.2">
      <c r="A322" s="324"/>
      <c r="B322" s="340"/>
      <c r="C322" s="60" t="s">
        <v>1208</v>
      </c>
      <c r="D322" s="91" t="s">
        <v>1184</v>
      </c>
      <c r="E322" s="90">
        <v>1</v>
      </c>
      <c r="F322" s="91">
        <v>25</v>
      </c>
      <c r="G322" s="61">
        <f t="shared" si="31"/>
        <v>25</v>
      </c>
      <c r="H322" s="101"/>
    </row>
    <row r="323" spans="1:8" x14ac:dyDescent="0.2">
      <c r="A323" s="324"/>
      <c r="B323" s="340"/>
      <c r="C323" s="60" t="s">
        <v>1252</v>
      </c>
      <c r="D323" s="91" t="s">
        <v>1186</v>
      </c>
      <c r="E323" s="90">
        <v>0</v>
      </c>
      <c r="F323" s="91">
        <v>50</v>
      </c>
      <c r="G323" s="61">
        <f t="shared" si="31"/>
        <v>0</v>
      </c>
      <c r="H323" s="101"/>
    </row>
    <row r="324" spans="1:8" ht="25.5" x14ac:dyDescent="0.2">
      <c r="A324" s="324"/>
      <c r="B324" s="340"/>
      <c r="C324" s="60" t="s">
        <v>1301</v>
      </c>
      <c r="D324" s="91" t="s">
        <v>1188</v>
      </c>
      <c r="E324" s="90">
        <v>0</v>
      </c>
      <c r="F324" s="61">
        <v>110</v>
      </c>
      <c r="G324" s="61">
        <f t="shared" si="31"/>
        <v>0</v>
      </c>
      <c r="H324" s="101"/>
    </row>
    <row r="325" spans="1:8" x14ac:dyDescent="0.2">
      <c r="A325" s="324"/>
      <c r="B325" s="340"/>
      <c r="C325" s="60" t="s">
        <v>1254</v>
      </c>
      <c r="D325" s="91" t="s">
        <v>1190</v>
      </c>
      <c r="E325" s="90">
        <v>0</v>
      </c>
      <c r="F325" s="61">
        <v>85</v>
      </c>
      <c r="G325" s="61">
        <f t="shared" si="31"/>
        <v>0</v>
      </c>
      <c r="H325" s="101"/>
    </row>
    <row r="326" spans="1:8" x14ac:dyDescent="0.2">
      <c r="A326" s="324"/>
      <c r="B326" s="340"/>
      <c r="C326" s="60" t="s">
        <v>1255</v>
      </c>
      <c r="D326" s="91" t="s">
        <v>1192</v>
      </c>
      <c r="E326" s="90">
        <v>0</v>
      </c>
      <c r="F326" s="61">
        <v>330</v>
      </c>
      <c r="G326" s="61">
        <f t="shared" si="31"/>
        <v>0</v>
      </c>
      <c r="H326" s="101"/>
    </row>
    <row r="327" spans="1:8" x14ac:dyDescent="0.2">
      <c r="A327" s="324"/>
      <c r="B327" s="340"/>
      <c r="C327" s="60" t="s">
        <v>1256</v>
      </c>
      <c r="D327" s="91" t="s">
        <v>1194</v>
      </c>
      <c r="E327" s="90">
        <v>2</v>
      </c>
      <c r="F327" s="61">
        <v>95</v>
      </c>
      <c r="G327" s="61">
        <f t="shared" si="31"/>
        <v>190</v>
      </c>
      <c r="H327" s="101"/>
    </row>
    <row r="328" spans="1:8" x14ac:dyDescent="0.2">
      <c r="A328" s="324"/>
      <c r="B328" s="340"/>
      <c r="C328" s="60" t="s">
        <v>1302</v>
      </c>
      <c r="D328" s="91" t="s">
        <v>1196</v>
      </c>
      <c r="E328" s="90">
        <v>2</v>
      </c>
      <c r="F328" s="61">
        <v>180</v>
      </c>
      <c r="G328" s="61">
        <f t="shared" si="31"/>
        <v>360</v>
      </c>
      <c r="H328" s="102" t="s">
        <v>1215</v>
      </c>
    </row>
    <row r="329" spans="1:8" x14ac:dyDescent="0.2">
      <c r="A329" s="325"/>
      <c r="B329" s="318"/>
      <c r="C329" s="63"/>
      <c r="D329" s="61"/>
      <c r="E329" s="90"/>
      <c r="F329" s="91" t="s">
        <v>1198</v>
      </c>
      <c r="G329" s="61">
        <f>SUM(G321:G328)</f>
        <v>595</v>
      </c>
      <c r="H329" s="101"/>
    </row>
    <row r="330" spans="1:8" x14ac:dyDescent="0.2">
      <c r="A330" s="323">
        <v>4</v>
      </c>
      <c r="B330" s="319" t="s">
        <v>1303</v>
      </c>
      <c r="C330" s="60" t="s">
        <v>1295</v>
      </c>
      <c r="D330" s="91" t="s">
        <v>1182</v>
      </c>
      <c r="E330" s="90">
        <v>1</v>
      </c>
      <c r="F330" s="91">
        <v>20</v>
      </c>
      <c r="G330" s="61">
        <f t="shared" ref="G330:G337" si="32">F330*E330</f>
        <v>20</v>
      </c>
      <c r="H330" s="62"/>
    </row>
    <row r="331" spans="1:8" x14ac:dyDescent="0.2">
      <c r="A331" s="324"/>
      <c r="B331" s="340"/>
      <c r="C331" s="60" t="s">
        <v>1208</v>
      </c>
      <c r="D331" s="91" t="s">
        <v>1184</v>
      </c>
      <c r="E331" s="90">
        <v>1</v>
      </c>
      <c r="F331" s="91">
        <v>25</v>
      </c>
      <c r="G331" s="61">
        <f t="shared" si="32"/>
        <v>25</v>
      </c>
      <c r="H331" s="101"/>
    </row>
    <row r="332" spans="1:8" x14ac:dyDescent="0.2">
      <c r="A332" s="324"/>
      <c r="B332" s="340"/>
      <c r="C332" s="60" t="s">
        <v>1259</v>
      </c>
      <c r="D332" s="91" t="s">
        <v>1186</v>
      </c>
      <c r="E332" s="90">
        <v>0</v>
      </c>
      <c r="F332" s="91">
        <v>50</v>
      </c>
      <c r="G332" s="61">
        <f t="shared" si="32"/>
        <v>0</v>
      </c>
      <c r="H332" s="101"/>
    </row>
    <row r="333" spans="1:8" ht="25.5" x14ac:dyDescent="0.2">
      <c r="A333" s="324"/>
      <c r="B333" s="340"/>
      <c r="C333" s="60" t="s">
        <v>1301</v>
      </c>
      <c r="D333" s="91" t="s">
        <v>1188</v>
      </c>
      <c r="E333" s="90">
        <v>0</v>
      </c>
      <c r="F333" s="61">
        <v>110</v>
      </c>
      <c r="G333" s="61">
        <f t="shared" si="32"/>
        <v>0</v>
      </c>
      <c r="H333" s="101"/>
    </row>
    <row r="334" spans="1:8" x14ac:dyDescent="0.2">
      <c r="A334" s="324"/>
      <c r="B334" s="340"/>
      <c r="C334" s="60" t="s">
        <v>1254</v>
      </c>
      <c r="D334" s="91" t="s">
        <v>1190</v>
      </c>
      <c r="E334" s="90">
        <v>0</v>
      </c>
      <c r="F334" s="61">
        <v>85</v>
      </c>
      <c r="G334" s="61">
        <f t="shared" si="32"/>
        <v>0</v>
      </c>
      <c r="H334" s="101"/>
    </row>
    <row r="335" spans="1:8" x14ac:dyDescent="0.2">
      <c r="A335" s="324"/>
      <c r="B335" s="340"/>
      <c r="C335" s="60" t="s">
        <v>1255</v>
      </c>
      <c r="D335" s="91" t="s">
        <v>1192</v>
      </c>
      <c r="E335" s="90">
        <v>0</v>
      </c>
      <c r="F335" s="61">
        <v>330</v>
      </c>
      <c r="G335" s="61">
        <f t="shared" si="32"/>
        <v>0</v>
      </c>
      <c r="H335" s="101"/>
    </row>
    <row r="336" spans="1:8" x14ac:dyDescent="0.2">
      <c r="A336" s="324"/>
      <c r="B336" s="340"/>
      <c r="C336" s="60" t="s">
        <v>1304</v>
      </c>
      <c r="D336" s="91" t="s">
        <v>1194</v>
      </c>
      <c r="E336" s="90">
        <v>2</v>
      </c>
      <c r="F336" s="61">
        <v>95</v>
      </c>
      <c r="G336" s="61">
        <f t="shared" si="32"/>
        <v>190</v>
      </c>
      <c r="H336" s="101"/>
    </row>
    <row r="337" spans="1:8" x14ac:dyDescent="0.2">
      <c r="A337" s="324"/>
      <c r="B337" s="340"/>
      <c r="C337" s="60" t="s">
        <v>1305</v>
      </c>
      <c r="D337" s="91" t="s">
        <v>1196</v>
      </c>
      <c r="E337" s="90">
        <v>2</v>
      </c>
      <c r="F337" s="61">
        <v>180</v>
      </c>
      <c r="G337" s="61">
        <f t="shared" si="32"/>
        <v>360</v>
      </c>
      <c r="H337" s="102" t="s">
        <v>1215</v>
      </c>
    </row>
    <row r="338" spans="1:8" x14ac:dyDescent="0.2">
      <c r="A338" s="325"/>
      <c r="B338" s="318"/>
      <c r="C338" s="63"/>
      <c r="D338" s="61"/>
      <c r="E338" s="90"/>
      <c r="F338" s="91" t="s">
        <v>1198</v>
      </c>
      <c r="G338" s="61">
        <f>SUM(G330:G337)</f>
        <v>595</v>
      </c>
      <c r="H338" s="101"/>
    </row>
    <row r="339" spans="1:8" x14ac:dyDescent="0.2">
      <c r="A339" s="323">
        <v>5</v>
      </c>
      <c r="B339" s="319" t="s">
        <v>1306</v>
      </c>
      <c r="C339" s="60" t="s">
        <v>1251</v>
      </c>
      <c r="D339" s="91" t="s">
        <v>1182</v>
      </c>
      <c r="E339" s="90">
        <v>1</v>
      </c>
      <c r="F339" s="91">
        <v>20</v>
      </c>
      <c r="G339" s="61">
        <f t="shared" ref="G339:G346" si="33">F339*E339</f>
        <v>20</v>
      </c>
      <c r="H339" s="62"/>
    </row>
    <row r="340" spans="1:8" x14ac:dyDescent="0.2">
      <c r="A340" s="324"/>
      <c r="B340" s="340"/>
      <c r="C340" s="60" t="s">
        <v>1208</v>
      </c>
      <c r="D340" s="91" t="s">
        <v>1184</v>
      </c>
      <c r="E340" s="90">
        <v>1</v>
      </c>
      <c r="F340" s="91">
        <v>25</v>
      </c>
      <c r="G340" s="61">
        <f t="shared" si="33"/>
        <v>25</v>
      </c>
      <c r="H340" s="101"/>
    </row>
    <row r="341" spans="1:8" x14ac:dyDescent="0.2">
      <c r="A341" s="324"/>
      <c r="B341" s="340"/>
      <c r="C341" s="60" t="s">
        <v>1259</v>
      </c>
      <c r="D341" s="91" t="s">
        <v>1186</v>
      </c>
      <c r="E341" s="90">
        <v>0</v>
      </c>
      <c r="F341" s="91">
        <v>50</v>
      </c>
      <c r="G341" s="61">
        <f t="shared" si="33"/>
        <v>0</v>
      </c>
      <c r="H341" s="101"/>
    </row>
    <row r="342" spans="1:8" ht="25.5" x14ac:dyDescent="0.2">
      <c r="A342" s="324"/>
      <c r="B342" s="340"/>
      <c r="C342" s="60" t="s">
        <v>1307</v>
      </c>
      <c r="D342" s="91" t="s">
        <v>1188</v>
      </c>
      <c r="E342" s="90">
        <v>0</v>
      </c>
      <c r="F342" s="61">
        <v>110</v>
      </c>
      <c r="G342" s="61">
        <f t="shared" si="33"/>
        <v>0</v>
      </c>
      <c r="H342" s="101"/>
    </row>
    <row r="343" spans="1:8" x14ac:dyDescent="0.2">
      <c r="A343" s="324"/>
      <c r="B343" s="340"/>
      <c r="C343" s="60" t="s">
        <v>1254</v>
      </c>
      <c r="D343" s="91" t="s">
        <v>1190</v>
      </c>
      <c r="E343" s="90">
        <v>0</v>
      </c>
      <c r="F343" s="61">
        <v>85</v>
      </c>
      <c r="G343" s="61">
        <f t="shared" si="33"/>
        <v>0</v>
      </c>
      <c r="H343" s="101"/>
    </row>
    <row r="344" spans="1:8" x14ac:dyDescent="0.2">
      <c r="A344" s="324"/>
      <c r="B344" s="340"/>
      <c r="C344" s="60" t="s">
        <v>1255</v>
      </c>
      <c r="D344" s="91" t="s">
        <v>1192</v>
      </c>
      <c r="E344" s="90">
        <v>0</v>
      </c>
      <c r="F344" s="61">
        <v>330</v>
      </c>
      <c r="G344" s="61">
        <f t="shared" si="33"/>
        <v>0</v>
      </c>
      <c r="H344" s="101"/>
    </row>
    <row r="345" spans="1:8" x14ac:dyDescent="0.2">
      <c r="A345" s="324"/>
      <c r="B345" s="340"/>
      <c r="C345" s="60" t="s">
        <v>1304</v>
      </c>
      <c r="D345" s="91" t="s">
        <v>1194</v>
      </c>
      <c r="E345" s="90">
        <v>2</v>
      </c>
      <c r="F345" s="61">
        <v>95</v>
      </c>
      <c r="G345" s="61">
        <f t="shared" si="33"/>
        <v>190</v>
      </c>
      <c r="H345" s="101"/>
    </row>
    <row r="346" spans="1:8" x14ac:dyDescent="0.2">
      <c r="A346" s="324"/>
      <c r="B346" s="340"/>
      <c r="C346" s="60" t="s">
        <v>1308</v>
      </c>
      <c r="D346" s="91" t="s">
        <v>1196</v>
      </c>
      <c r="E346" s="90">
        <v>2</v>
      </c>
      <c r="F346" s="61">
        <v>180</v>
      </c>
      <c r="G346" s="61">
        <f t="shared" si="33"/>
        <v>360</v>
      </c>
      <c r="H346" s="102" t="s">
        <v>1215</v>
      </c>
    </row>
    <row r="347" spans="1:8" x14ac:dyDescent="0.2">
      <c r="A347" s="325"/>
      <c r="B347" s="318"/>
      <c r="C347" s="63"/>
      <c r="D347" s="61"/>
      <c r="E347" s="90"/>
      <c r="F347" s="91" t="s">
        <v>1198</v>
      </c>
      <c r="G347" s="61">
        <f>SUM(G339:G346)</f>
        <v>595</v>
      </c>
      <c r="H347" s="101"/>
    </row>
    <row r="348" spans="1:8" x14ac:dyDescent="0.2">
      <c r="A348" s="323">
        <v>6</v>
      </c>
      <c r="B348" s="319" t="s">
        <v>1309</v>
      </c>
      <c r="C348" s="60" t="s">
        <v>1251</v>
      </c>
      <c r="D348" s="91" t="s">
        <v>1182</v>
      </c>
      <c r="E348" s="90">
        <v>1</v>
      </c>
      <c r="F348" s="91">
        <v>20</v>
      </c>
      <c r="G348" s="61">
        <f t="shared" ref="G348:G355" si="34">F348*E348</f>
        <v>20</v>
      </c>
      <c r="H348" s="62"/>
    </row>
    <row r="349" spans="1:8" x14ac:dyDescent="0.2">
      <c r="A349" s="324"/>
      <c r="B349" s="340"/>
      <c r="C349" s="60" t="s">
        <v>1208</v>
      </c>
      <c r="D349" s="91" t="s">
        <v>1184</v>
      </c>
      <c r="E349" s="90">
        <v>1</v>
      </c>
      <c r="F349" s="91">
        <v>25</v>
      </c>
      <c r="G349" s="61">
        <f t="shared" si="34"/>
        <v>25</v>
      </c>
      <c r="H349" s="101"/>
    </row>
    <row r="350" spans="1:8" x14ac:dyDescent="0.2">
      <c r="A350" s="324"/>
      <c r="B350" s="340"/>
      <c r="C350" s="60" t="s">
        <v>1252</v>
      </c>
      <c r="D350" s="91" t="s">
        <v>1186</v>
      </c>
      <c r="E350" s="90">
        <v>0</v>
      </c>
      <c r="F350" s="91">
        <v>50</v>
      </c>
      <c r="G350" s="61">
        <f t="shared" si="34"/>
        <v>0</v>
      </c>
      <c r="H350" s="101"/>
    </row>
    <row r="351" spans="1:8" ht="25.5" x14ac:dyDescent="0.2">
      <c r="A351" s="324"/>
      <c r="B351" s="340"/>
      <c r="C351" s="60" t="s">
        <v>1307</v>
      </c>
      <c r="D351" s="91" t="s">
        <v>1188</v>
      </c>
      <c r="E351" s="90">
        <v>0</v>
      </c>
      <c r="F351" s="61">
        <v>110</v>
      </c>
      <c r="G351" s="61">
        <f t="shared" si="34"/>
        <v>0</v>
      </c>
      <c r="H351" s="101"/>
    </row>
    <row r="352" spans="1:8" x14ac:dyDescent="0.2">
      <c r="A352" s="324"/>
      <c r="B352" s="340"/>
      <c r="C352" s="60" t="s">
        <v>1254</v>
      </c>
      <c r="D352" s="91" t="s">
        <v>1190</v>
      </c>
      <c r="E352" s="90">
        <v>0</v>
      </c>
      <c r="F352" s="61">
        <v>85</v>
      </c>
      <c r="G352" s="61">
        <f t="shared" si="34"/>
        <v>0</v>
      </c>
      <c r="H352" s="101"/>
    </row>
    <row r="353" spans="1:8" x14ac:dyDescent="0.2">
      <c r="A353" s="324"/>
      <c r="B353" s="340"/>
      <c r="C353" s="60" t="s">
        <v>1255</v>
      </c>
      <c r="D353" s="91" t="s">
        <v>1192</v>
      </c>
      <c r="E353" s="90">
        <v>0</v>
      </c>
      <c r="F353" s="61">
        <v>330</v>
      </c>
      <c r="G353" s="61">
        <f t="shared" si="34"/>
        <v>0</v>
      </c>
      <c r="H353" s="101"/>
    </row>
    <row r="354" spans="1:8" x14ac:dyDescent="0.2">
      <c r="A354" s="324"/>
      <c r="B354" s="340"/>
      <c r="C354" s="60" t="s">
        <v>1304</v>
      </c>
      <c r="D354" s="91" t="s">
        <v>1194</v>
      </c>
      <c r="E354" s="90">
        <v>2</v>
      </c>
      <c r="F354" s="61">
        <v>95</v>
      </c>
      <c r="G354" s="61">
        <f t="shared" si="34"/>
        <v>190</v>
      </c>
      <c r="H354" s="101"/>
    </row>
    <row r="355" spans="1:8" x14ac:dyDescent="0.2">
      <c r="A355" s="324"/>
      <c r="B355" s="340"/>
      <c r="C355" s="60" t="s">
        <v>1310</v>
      </c>
      <c r="D355" s="91" t="s">
        <v>1196</v>
      </c>
      <c r="E355" s="90">
        <v>2</v>
      </c>
      <c r="F355" s="61">
        <v>180</v>
      </c>
      <c r="G355" s="61">
        <f t="shared" si="34"/>
        <v>360</v>
      </c>
      <c r="H355" s="102" t="s">
        <v>1215</v>
      </c>
    </row>
    <row r="356" spans="1:8" x14ac:dyDescent="0.2">
      <c r="A356" s="325"/>
      <c r="B356" s="318"/>
      <c r="C356" s="63"/>
      <c r="D356" s="61"/>
      <c r="E356" s="90"/>
      <c r="F356" s="91" t="s">
        <v>1198</v>
      </c>
      <c r="G356" s="61">
        <f>SUM(G348:G355)</f>
        <v>595</v>
      </c>
      <c r="H356" s="101"/>
    </row>
    <row r="357" spans="1:8" x14ac:dyDescent="0.2">
      <c r="A357" s="323">
        <v>7</v>
      </c>
      <c r="B357" s="319" t="s">
        <v>1311</v>
      </c>
      <c r="C357" s="60" t="s">
        <v>1251</v>
      </c>
      <c r="D357" s="91" t="s">
        <v>1182</v>
      </c>
      <c r="E357" s="90">
        <v>1</v>
      </c>
      <c r="F357" s="91">
        <v>20</v>
      </c>
      <c r="G357" s="61">
        <f t="shared" ref="G357:G364" si="35">F357*E357</f>
        <v>20</v>
      </c>
      <c r="H357" s="62"/>
    </row>
    <row r="358" spans="1:8" x14ac:dyDescent="0.2">
      <c r="A358" s="324"/>
      <c r="B358" s="340"/>
      <c r="C358" s="60" t="s">
        <v>1208</v>
      </c>
      <c r="D358" s="91" t="s">
        <v>1184</v>
      </c>
      <c r="E358" s="90">
        <v>1</v>
      </c>
      <c r="F358" s="91">
        <v>25</v>
      </c>
      <c r="G358" s="61">
        <f t="shared" si="35"/>
        <v>25</v>
      </c>
      <c r="H358" s="101"/>
    </row>
    <row r="359" spans="1:8" x14ac:dyDescent="0.2">
      <c r="A359" s="324"/>
      <c r="B359" s="340"/>
      <c r="C359" s="60" t="s">
        <v>1259</v>
      </c>
      <c r="D359" s="91" t="s">
        <v>1186</v>
      </c>
      <c r="E359" s="90">
        <v>0</v>
      </c>
      <c r="F359" s="91">
        <v>50</v>
      </c>
      <c r="G359" s="61">
        <f t="shared" si="35"/>
        <v>0</v>
      </c>
      <c r="H359" s="101"/>
    </row>
    <row r="360" spans="1:8" ht="25.5" x14ac:dyDescent="0.2">
      <c r="A360" s="324"/>
      <c r="B360" s="340"/>
      <c r="C360" s="60" t="s">
        <v>1312</v>
      </c>
      <c r="D360" s="91" t="s">
        <v>1188</v>
      </c>
      <c r="E360" s="90">
        <v>0</v>
      </c>
      <c r="F360" s="61">
        <v>110</v>
      </c>
      <c r="G360" s="61">
        <f t="shared" si="35"/>
        <v>0</v>
      </c>
      <c r="H360" s="101"/>
    </row>
    <row r="361" spans="1:8" x14ac:dyDescent="0.2">
      <c r="A361" s="324"/>
      <c r="B361" s="340"/>
      <c r="C361" s="60" t="s">
        <v>1254</v>
      </c>
      <c r="D361" s="91" t="s">
        <v>1190</v>
      </c>
      <c r="E361" s="90">
        <v>0</v>
      </c>
      <c r="F361" s="61">
        <v>85</v>
      </c>
      <c r="G361" s="61">
        <f t="shared" si="35"/>
        <v>0</v>
      </c>
      <c r="H361" s="101"/>
    </row>
    <row r="362" spans="1:8" x14ac:dyDescent="0.2">
      <c r="A362" s="324"/>
      <c r="B362" s="340"/>
      <c r="C362" s="60" t="s">
        <v>1255</v>
      </c>
      <c r="D362" s="91" t="s">
        <v>1192</v>
      </c>
      <c r="E362" s="90">
        <v>0</v>
      </c>
      <c r="F362" s="61">
        <v>330</v>
      </c>
      <c r="G362" s="61">
        <f t="shared" si="35"/>
        <v>0</v>
      </c>
      <c r="H362" s="101"/>
    </row>
    <row r="363" spans="1:8" x14ac:dyDescent="0.2">
      <c r="A363" s="324"/>
      <c r="B363" s="340"/>
      <c r="C363" s="60" t="s">
        <v>1304</v>
      </c>
      <c r="D363" s="91" t="s">
        <v>1194</v>
      </c>
      <c r="E363" s="90">
        <v>2</v>
      </c>
      <c r="F363" s="61">
        <v>95</v>
      </c>
      <c r="G363" s="61">
        <f t="shared" si="35"/>
        <v>190</v>
      </c>
      <c r="H363" s="101"/>
    </row>
    <row r="364" spans="1:8" x14ac:dyDescent="0.2">
      <c r="A364" s="324"/>
      <c r="B364" s="340"/>
      <c r="C364" s="60" t="s">
        <v>1313</v>
      </c>
      <c r="D364" s="91" t="s">
        <v>1196</v>
      </c>
      <c r="E364" s="90">
        <v>2</v>
      </c>
      <c r="F364" s="61">
        <v>180</v>
      </c>
      <c r="G364" s="61">
        <f t="shared" si="35"/>
        <v>360</v>
      </c>
      <c r="H364" s="102" t="s">
        <v>1215</v>
      </c>
    </row>
    <row r="365" spans="1:8" x14ac:dyDescent="0.2">
      <c r="A365" s="325"/>
      <c r="B365" s="318"/>
      <c r="C365" s="63"/>
      <c r="D365" s="61"/>
      <c r="E365" s="90"/>
      <c r="F365" s="91" t="s">
        <v>1198</v>
      </c>
      <c r="G365" s="61">
        <f>SUM(G357:G364)</f>
        <v>595</v>
      </c>
      <c r="H365" s="101"/>
    </row>
    <row r="366" spans="1:8" x14ac:dyDescent="0.2">
      <c r="A366" s="323">
        <v>8</v>
      </c>
      <c r="B366" s="319" t="s">
        <v>1314</v>
      </c>
      <c r="C366" s="60" t="s">
        <v>1251</v>
      </c>
      <c r="D366" s="91" t="s">
        <v>1182</v>
      </c>
      <c r="E366" s="90">
        <v>1</v>
      </c>
      <c r="F366" s="91">
        <v>20</v>
      </c>
      <c r="G366" s="61">
        <f t="shared" ref="G366:G373" si="36">F366*E366</f>
        <v>20</v>
      </c>
      <c r="H366" s="62"/>
    </row>
    <row r="367" spans="1:8" x14ac:dyDescent="0.2">
      <c r="A367" s="324"/>
      <c r="B367" s="340"/>
      <c r="C367" s="60" t="s">
        <v>1208</v>
      </c>
      <c r="D367" s="91" t="s">
        <v>1184</v>
      </c>
      <c r="E367" s="90">
        <v>1</v>
      </c>
      <c r="F367" s="91">
        <v>25</v>
      </c>
      <c r="G367" s="61">
        <f t="shared" si="36"/>
        <v>25</v>
      </c>
      <c r="H367" s="101"/>
    </row>
    <row r="368" spans="1:8" x14ac:dyDescent="0.2">
      <c r="A368" s="324"/>
      <c r="B368" s="340"/>
      <c r="C368" s="60" t="s">
        <v>1252</v>
      </c>
      <c r="D368" s="91" t="s">
        <v>1186</v>
      </c>
      <c r="E368" s="90">
        <v>0</v>
      </c>
      <c r="F368" s="91">
        <v>50</v>
      </c>
      <c r="G368" s="61">
        <f t="shared" si="36"/>
        <v>0</v>
      </c>
      <c r="H368" s="101"/>
    </row>
    <row r="369" spans="1:8" ht="25.5" x14ac:dyDescent="0.2">
      <c r="A369" s="324"/>
      <c r="B369" s="340"/>
      <c r="C369" s="60" t="s">
        <v>1312</v>
      </c>
      <c r="D369" s="91" t="s">
        <v>1188</v>
      </c>
      <c r="E369" s="90">
        <v>0</v>
      </c>
      <c r="F369" s="61">
        <v>110</v>
      </c>
      <c r="G369" s="61">
        <f t="shared" si="36"/>
        <v>0</v>
      </c>
      <c r="H369" s="101"/>
    </row>
    <row r="370" spans="1:8" x14ac:dyDescent="0.2">
      <c r="A370" s="324"/>
      <c r="B370" s="340"/>
      <c r="C370" s="60" t="s">
        <v>1254</v>
      </c>
      <c r="D370" s="91" t="s">
        <v>1190</v>
      </c>
      <c r="E370" s="90">
        <v>0</v>
      </c>
      <c r="F370" s="61">
        <v>85</v>
      </c>
      <c r="G370" s="61">
        <f t="shared" si="36"/>
        <v>0</v>
      </c>
      <c r="H370" s="101"/>
    </row>
    <row r="371" spans="1:8" x14ac:dyDescent="0.2">
      <c r="A371" s="324"/>
      <c r="B371" s="340"/>
      <c r="C371" s="60" t="s">
        <v>1255</v>
      </c>
      <c r="D371" s="91" t="s">
        <v>1192</v>
      </c>
      <c r="E371" s="90">
        <v>0</v>
      </c>
      <c r="F371" s="61">
        <v>330</v>
      </c>
      <c r="G371" s="61">
        <f t="shared" si="36"/>
        <v>0</v>
      </c>
      <c r="H371" s="101"/>
    </row>
    <row r="372" spans="1:8" x14ac:dyDescent="0.2">
      <c r="A372" s="324"/>
      <c r="B372" s="340"/>
      <c r="C372" s="60" t="s">
        <v>1304</v>
      </c>
      <c r="D372" s="91" t="s">
        <v>1194</v>
      </c>
      <c r="E372" s="90">
        <v>2</v>
      </c>
      <c r="F372" s="61">
        <v>95</v>
      </c>
      <c r="G372" s="61">
        <f t="shared" si="36"/>
        <v>190</v>
      </c>
      <c r="H372" s="101"/>
    </row>
    <row r="373" spans="1:8" x14ac:dyDescent="0.2">
      <c r="A373" s="324"/>
      <c r="B373" s="340"/>
      <c r="C373" s="60" t="s">
        <v>1315</v>
      </c>
      <c r="D373" s="91" t="s">
        <v>1196</v>
      </c>
      <c r="E373" s="90">
        <v>2</v>
      </c>
      <c r="F373" s="61">
        <v>180</v>
      </c>
      <c r="G373" s="61">
        <f t="shared" si="36"/>
        <v>360</v>
      </c>
      <c r="H373" s="102" t="s">
        <v>1215</v>
      </c>
    </row>
    <row r="374" spans="1:8" x14ac:dyDescent="0.2">
      <c r="A374" s="325"/>
      <c r="B374" s="318"/>
      <c r="C374" s="63"/>
      <c r="D374" s="61"/>
      <c r="E374" s="90"/>
      <c r="F374" s="91" t="s">
        <v>1198</v>
      </c>
      <c r="G374" s="61">
        <f>SUM(G366:G373)</f>
        <v>595</v>
      </c>
      <c r="H374" s="101"/>
    </row>
    <row r="375" spans="1:8" x14ac:dyDescent="0.2">
      <c r="A375" s="323">
        <v>9</v>
      </c>
      <c r="B375" s="319" t="s">
        <v>1316</v>
      </c>
      <c r="C375" s="60" t="s">
        <v>1317</v>
      </c>
      <c r="D375" s="91" t="s">
        <v>1182</v>
      </c>
      <c r="E375" s="90">
        <v>1</v>
      </c>
      <c r="F375" s="91">
        <v>20</v>
      </c>
      <c r="G375" s="61">
        <f t="shared" ref="G375:G382" si="37">F375*E375</f>
        <v>20</v>
      </c>
      <c r="H375" s="62"/>
    </row>
    <row r="376" spans="1:8" x14ac:dyDescent="0.2">
      <c r="A376" s="324"/>
      <c r="B376" s="340"/>
      <c r="C376" s="60" t="s">
        <v>1208</v>
      </c>
      <c r="D376" s="91" t="s">
        <v>1184</v>
      </c>
      <c r="E376" s="90">
        <v>1</v>
      </c>
      <c r="F376" s="91">
        <v>25</v>
      </c>
      <c r="G376" s="61">
        <f t="shared" si="37"/>
        <v>25</v>
      </c>
      <c r="H376" s="101"/>
    </row>
    <row r="377" spans="1:8" x14ac:dyDescent="0.2">
      <c r="A377" s="324"/>
      <c r="B377" s="340"/>
      <c r="C377" s="60" t="s">
        <v>1259</v>
      </c>
      <c r="D377" s="91" t="s">
        <v>1186</v>
      </c>
      <c r="E377" s="90">
        <v>0</v>
      </c>
      <c r="F377" s="91">
        <v>50</v>
      </c>
      <c r="G377" s="61">
        <f t="shared" si="37"/>
        <v>0</v>
      </c>
      <c r="H377" s="101"/>
    </row>
    <row r="378" spans="1:8" ht="25.5" x14ac:dyDescent="0.2">
      <c r="A378" s="324"/>
      <c r="B378" s="340"/>
      <c r="C378" s="60" t="s">
        <v>1318</v>
      </c>
      <c r="D378" s="91" t="s">
        <v>1188</v>
      </c>
      <c r="E378" s="90">
        <v>0</v>
      </c>
      <c r="F378" s="61">
        <v>110</v>
      </c>
      <c r="G378" s="61">
        <f t="shared" si="37"/>
        <v>0</v>
      </c>
      <c r="H378" s="101"/>
    </row>
    <row r="379" spans="1:8" x14ac:dyDescent="0.2">
      <c r="A379" s="324"/>
      <c r="B379" s="340"/>
      <c r="C379" s="60" t="s">
        <v>1254</v>
      </c>
      <c r="D379" s="91" t="s">
        <v>1190</v>
      </c>
      <c r="E379" s="90">
        <v>0</v>
      </c>
      <c r="F379" s="61">
        <v>85</v>
      </c>
      <c r="G379" s="61">
        <f t="shared" si="37"/>
        <v>0</v>
      </c>
      <c r="H379" s="101"/>
    </row>
    <row r="380" spans="1:8" x14ac:dyDescent="0.2">
      <c r="A380" s="324"/>
      <c r="B380" s="340"/>
      <c r="C380" s="60" t="s">
        <v>1255</v>
      </c>
      <c r="D380" s="91" t="s">
        <v>1192</v>
      </c>
      <c r="E380" s="90">
        <v>0</v>
      </c>
      <c r="F380" s="61">
        <v>330</v>
      </c>
      <c r="G380" s="61">
        <f t="shared" si="37"/>
        <v>0</v>
      </c>
      <c r="H380" s="101"/>
    </row>
    <row r="381" spans="1:8" x14ac:dyDescent="0.2">
      <c r="A381" s="324"/>
      <c r="B381" s="340"/>
      <c r="C381" s="60" t="s">
        <v>1304</v>
      </c>
      <c r="D381" s="91" t="s">
        <v>1194</v>
      </c>
      <c r="E381" s="90">
        <v>2</v>
      </c>
      <c r="F381" s="61">
        <v>95</v>
      </c>
      <c r="G381" s="61">
        <f t="shared" si="37"/>
        <v>190</v>
      </c>
      <c r="H381" s="101"/>
    </row>
    <row r="382" spans="1:8" x14ac:dyDescent="0.2">
      <c r="A382" s="324"/>
      <c r="B382" s="340"/>
      <c r="C382" s="60" t="s">
        <v>1319</v>
      </c>
      <c r="D382" s="91" t="s">
        <v>1196</v>
      </c>
      <c r="E382" s="90">
        <v>2</v>
      </c>
      <c r="F382" s="61">
        <v>180</v>
      </c>
      <c r="G382" s="61">
        <f t="shared" si="37"/>
        <v>360</v>
      </c>
      <c r="H382" s="102" t="s">
        <v>1215</v>
      </c>
    </row>
    <row r="383" spans="1:8" x14ac:dyDescent="0.2">
      <c r="A383" s="325"/>
      <c r="B383" s="318"/>
      <c r="C383" s="63"/>
      <c r="D383" s="61"/>
      <c r="E383" s="90"/>
      <c r="F383" s="91" t="s">
        <v>1198</v>
      </c>
      <c r="G383" s="61">
        <f>SUM(G375:G382)</f>
        <v>595</v>
      </c>
      <c r="H383" s="101"/>
    </row>
    <row r="384" spans="1:8" x14ac:dyDescent="0.2">
      <c r="A384" s="323">
        <v>10</v>
      </c>
      <c r="B384" s="319" t="s">
        <v>1320</v>
      </c>
      <c r="C384" s="60" t="s">
        <v>1317</v>
      </c>
      <c r="D384" s="91" t="s">
        <v>1182</v>
      </c>
      <c r="E384" s="90">
        <v>1</v>
      </c>
      <c r="F384" s="91">
        <v>20</v>
      </c>
      <c r="G384" s="61">
        <f t="shared" ref="G384:G391" si="38">F384*E384</f>
        <v>20</v>
      </c>
      <c r="H384" s="62"/>
    </row>
    <row r="385" spans="1:8" x14ac:dyDescent="0.2">
      <c r="A385" s="324"/>
      <c r="B385" s="340"/>
      <c r="C385" s="60" t="s">
        <v>1208</v>
      </c>
      <c r="D385" s="91" t="s">
        <v>1184</v>
      </c>
      <c r="E385" s="90">
        <v>1</v>
      </c>
      <c r="F385" s="91">
        <v>25</v>
      </c>
      <c r="G385" s="61">
        <f t="shared" si="38"/>
        <v>25</v>
      </c>
      <c r="H385" s="101"/>
    </row>
    <row r="386" spans="1:8" x14ac:dyDescent="0.2">
      <c r="A386" s="324"/>
      <c r="B386" s="340"/>
      <c r="C386" s="60" t="s">
        <v>1252</v>
      </c>
      <c r="D386" s="91" t="s">
        <v>1186</v>
      </c>
      <c r="E386" s="90">
        <v>0</v>
      </c>
      <c r="F386" s="91">
        <v>50</v>
      </c>
      <c r="G386" s="61">
        <f t="shared" si="38"/>
        <v>0</v>
      </c>
      <c r="H386" s="101"/>
    </row>
    <row r="387" spans="1:8" ht="25.5" x14ac:dyDescent="0.2">
      <c r="A387" s="324"/>
      <c r="B387" s="340"/>
      <c r="C387" s="60" t="s">
        <v>1318</v>
      </c>
      <c r="D387" s="91" t="s">
        <v>1188</v>
      </c>
      <c r="E387" s="90">
        <v>0</v>
      </c>
      <c r="F387" s="61">
        <v>110</v>
      </c>
      <c r="G387" s="61">
        <f t="shared" si="38"/>
        <v>0</v>
      </c>
      <c r="H387" s="101"/>
    </row>
    <row r="388" spans="1:8" x14ac:dyDescent="0.2">
      <c r="A388" s="324"/>
      <c r="B388" s="340"/>
      <c r="C388" s="60" t="s">
        <v>1254</v>
      </c>
      <c r="D388" s="91" t="s">
        <v>1190</v>
      </c>
      <c r="E388" s="90">
        <v>0</v>
      </c>
      <c r="F388" s="61">
        <v>85</v>
      </c>
      <c r="G388" s="61">
        <f t="shared" si="38"/>
        <v>0</v>
      </c>
      <c r="H388" s="101"/>
    </row>
    <row r="389" spans="1:8" x14ac:dyDescent="0.2">
      <c r="A389" s="324"/>
      <c r="B389" s="340"/>
      <c r="C389" s="60" t="s">
        <v>1255</v>
      </c>
      <c r="D389" s="91" t="s">
        <v>1192</v>
      </c>
      <c r="E389" s="90">
        <v>0</v>
      </c>
      <c r="F389" s="61">
        <v>330</v>
      </c>
      <c r="G389" s="61">
        <f t="shared" si="38"/>
        <v>0</v>
      </c>
      <c r="H389" s="101"/>
    </row>
    <row r="390" spans="1:8" x14ac:dyDescent="0.2">
      <c r="A390" s="324"/>
      <c r="B390" s="340"/>
      <c r="C390" s="60" t="s">
        <v>1304</v>
      </c>
      <c r="D390" s="91" t="s">
        <v>1194</v>
      </c>
      <c r="E390" s="90">
        <v>2</v>
      </c>
      <c r="F390" s="61">
        <v>95</v>
      </c>
      <c r="G390" s="61">
        <f t="shared" si="38"/>
        <v>190</v>
      </c>
      <c r="H390" s="101"/>
    </row>
    <row r="391" spans="1:8" x14ac:dyDescent="0.2">
      <c r="A391" s="324"/>
      <c r="B391" s="340"/>
      <c r="C391" s="60" t="s">
        <v>1319</v>
      </c>
      <c r="D391" s="91" t="s">
        <v>1196</v>
      </c>
      <c r="E391" s="90">
        <v>2</v>
      </c>
      <c r="F391" s="61">
        <v>180</v>
      </c>
      <c r="G391" s="61">
        <f t="shared" si="38"/>
        <v>360</v>
      </c>
      <c r="H391" s="102" t="s">
        <v>1215</v>
      </c>
    </row>
    <row r="392" spans="1:8" x14ac:dyDescent="0.2">
      <c r="A392" s="325"/>
      <c r="B392" s="318"/>
      <c r="C392" s="63"/>
      <c r="D392" s="61"/>
      <c r="E392" s="90"/>
      <c r="F392" s="91" t="s">
        <v>1198</v>
      </c>
      <c r="G392" s="61">
        <f>SUM(G384:G391)</f>
        <v>595</v>
      </c>
      <c r="H392" s="101"/>
    </row>
    <row r="393" spans="1:8" x14ac:dyDescent="0.2">
      <c r="F393" s="93" t="s">
        <v>1177</v>
      </c>
      <c r="G393">
        <v>5355</v>
      </c>
    </row>
    <row r="396" spans="1:8" ht="26.25" x14ac:dyDescent="0.2">
      <c r="A396" s="322" t="s">
        <v>1321</v>
      </c>
      <c r="B396" s="322"/>
      <c r="C396" s="322"/>
      <c r="D396" s="322"/>
      <c r="E396" s="322"/>
      <c r="F396" s="322"/>
      <c r="G396" s="322"/>
      <c r="H396" s="322"/>
    </row>
    <row r="397" spans="1:8" x14ac:dyDescent="0.2">
      <c r="A397" s="323">
        <v>1</v>
      </c>
      <c r="B397" s="319" t="s">
        <v>1322</v>
      </c>
      <c r="C397" s="60" t="s">
        <v>1251</v>
      </c>
      <c r="D397" s="91" t="s">
        <v>1182</v>
      </c>
      <c r="E397" s="90">
        <v>1</v>
      </c>
      <c r="F397" s="91">
        <v>20</v>
      </c>
      <c r="G397" s="61">
        <f t="shared" ref="G397:G404" si="39">F397*E397</f>
        <v>20</v>
      </c>
      <c r="H397" s="62"/>
    </row>
    <row r="398" spans="1:8" x14ac:dyDescent="0.2">
      <c r="A398" s="324"/>
      <c r="B398" s="340"/>
      <c r="C398" s="60" t="s">
        <v>1208</v>
      </c>
      <c r="D398" s="91" t="s">
        <v>1184</v>
      </c>
      <c r="E398" s="90">
        <v>1</v>
      </c>
      <c r="F398" s="91">
        <v>25</v>
      </c>
      <c r="G398" s="61">
        <f t="shared" si="39"/>
        <v>25</v>
      </c>
      <c r="H398" s="101"/>
    </row>
    <row r="399" spans="1:8" x14ac:dyDescent="0.2">
      <c r="A399" s="324"/>
      <c r="B399" s="340"/>
      <c r="C399" s="60" t="s">
        <v>1259</v>
      </c>
      <c r="D399" s="91" t="s">
        <v>1186</v>
      </c>
      <c r="E399" s="90">
        <v>0</v>
      </c>
      <c r="F399" s="91">
        <v>50</v>
      </c>
      <c r="G399" s="61">
        <f t="shared" si="39"/>
        <v>0</v>
      </c>
      <c r="H399" s="101"/>
    </row>
    <row r="400" spans="1:8" ht="25.5" x14ac:dyDescent="0.2">
      <c r="A400" s="324"/>
      <c r="B400" s="340"/>
      <c r="C400" s="60" t="s">
        <v>1323</v>
      </c>
      <c r="D400" s="91" t="s">
        <v>1188</v>
      </c>
      <c r="E400" s="90">
        <v>0</v>
      </c>
      <c r="F400" s="61">
        <v>110</v>
      </c>
      <c r="G400" s="61">
        <f t="shared" si="39"/>
        <v>0</v>
      </c>
      <c r="H400" s="101"/>
    </row>
    <row r="401" spans="1:8" x14ac:dyDescent="0.2">
      <c r="A401" s="324"/>
      <c r="B401" s="340"/>
      <c r="C401" s="60" t="s">
        <v>1254</v>
      </c>
      <c r="D401" s="91" t="s">
        <v>1190</v>
      </c>
      <c r="E401" s="90">
        <v>0</v>
      </c>
      <c r="F401" s="61">
        <v>85</v>
      </c>
      <c r="G401" s="61">
        <f t="shared" si="39"/>
        <v>0</v>
      </c>
      <c r="H401" s="101"/>
    </row>
    <row r="402" spans="1:8" x14ac:dyDescent="0.2">
      <c r="A402" s="324"/>
      <c r="B402" s="340"/>
      <c r="C402" s="60" t="s">
        <v>1255</v>
      </c>
      <c r="D402" s="91" t="s">
        <v>1192</v>
      </c>
      <c r="E402" s="90">
        <v>0</v>
      </c>
      <c r="F402" s="61">
        <v>330</v>
      </c>
      <c r="G402" s="61">
        <f t="shared" si="39"/>
        <v>0</v>
      </c>
      <c r="H402" s="101"/>
    </row>
    <row r="403" spans="1:8" x14ac:dyDescent="0.2">
      <c r="A403" s="324"/>
      <c r="B403" s="340"/>
      <c r="C403" s="60" t="s">
        <v>1304</v>
      </c>
      <c r="D403" s="91" t="s">
        <v>1194</v>
      </c>
      <c r="E403" s="90">
        <v>2</v>
      </c>
      <c r="F403" s="61">
        <v>95</v>
      </c>
      <c r="G403" s="61">
        <f t="shared" si="39"/>
        <v>190</v>
      </c>
      <c r="H403" s="101"/>
    </row>
    <row r="404" spans="1:8" x14ac:dyDescent="0.2">
      <c r="A404" s="324"/>
      <c r="B404" s="340"/>
      <c r="C404" s="60" t="s">
        <v>1324</v>
      </c>
      <c r="D404" s="91" t="s">
        <v>1196</v>
      </c>
      <c r="E404" s="90">
        <v>2</v>
      </c>
      <c r="F404" s="61">
        <v>180</v>
      </c>
      <c r="G404" s="61">
        <f t="shared" si="39"/>
        <v>360</v>
      </c>
      <c r="H404" s="102" t="s">
        <v>1215</v>
      </c>
    </row>
    <row r="405" spans="1:8" x14ac:dyDescent="0.2">
      <c r="A405" s="325"/>
      <c r="B405" s="318"/>
      <c r="C405" s="63"/>
      <c r="D405" s="61"/>
      <c r="E405" s="90"/>
      <c r="F405" s="91" t="s">
        <v>1198</v>
      </c>
      <c r="G405" s="68">
        <f>SUM(G397:G404)</f>
        <v>595</v>
      </c>
      <c r="H405" s="101"/>
    </row>
    <row r="406" spans="1:8" x14ac:dyDescent="0.2">
      <c r="A406" s="323">
        <v>2</v>
      </c>
      <c r="B406" s="319" t="s">
        <v>1325</v>
      </c>
      <c r="C406" s="60" t="s">
        <v>1251</v>
      </c>
      <c r="D406" s="91" t="s">
        <v>1182</v>
      </c>
      <c r="E406" s="90">
        <v>1</v>
      </c>
      <c r="F406" s="91">
        <v>20</v>
      </c>
      <c r="G406" s="61">
        <f t="shared" ref="G406:G413" si="40">F406*E406</f>
        <v>20</v>
      </c>
      <c r="H406" s="62"/>
    </row>
    <row r="407" spans="1:8" x14ac:dyDescent="0.2">
      <c r="A407" s="324"/>
      <c r="B407" s="340"/>
      <c r="C407" s="60" t="s">
        <v>1208</v>
      </c>
      <c r="D407" s="91" t="s">
        <v>1184</v>
      </c>
      <c r="E407" s="90">
        <v>1</v>
      </c>
      <c r="F407" s="91">
        <v>25</v>
      </c>
      <c r="G407" s="61">
        <f t="shared" si="40"/>
        <v>25</v>
      </c>
      <c r="H407" s="101"/>
    </row>
    <row r="408" spans="1:8" x14ac:dyDescent="0.2">
      <c r="A408" s="324"/>
      <c r="B408" s="340"/>
      <c r="C408" s="60" t="s">
        <v>1252</v>
      </c>
      <c r="D408" s="91" t="s">
        <v>1186</v>
      </c>
      <c r="E408" s="90">
        <v>0</v>
      </c>
      <c r="F408" s="91">
        <v>50</v>
      </c>
      <c r="G408" s="61">
        <f t="shared" si="40"/>
        <v>0</v>
      </c>
      <c r="H408" s="101"/>
    </row>
    <row r="409" spans="1:8" ht="25.5" x14ac:dyDescent="0.2">
      <c r="A409" s="324"/>
      <c r="B409" s="340"/>
      <c r="C409" s="60" t="s">
        <v>1323</v>
      </c>
      <c r="D409" s="91" t="s">
        <v>1188</v>
      </c>
      <c r="E409" s="90">
        <v>0</v>
      </c>
      <c r="F409" s="61">
        <v>110</v>
      </c>
      <c r="G409" s="61">
        <f t="shared" si="40"/>
        <v>0</v>
      </c>
      <c r="H409" s="101"/>
    </row>
    <row r="410" spans="1:8" x14ac:dyDescent="0.2">
      <c r="A410" s="324"/>
      <c r="B410" s="340"/>
      <c r="C410" s="60" t="s">
        <v>1254</v>
      </c>
      <c r="D410" s="91" t="s">
        <v>1190</v>
      </c>
      <c r="E410" s="90">
        <v>0</v>
      </c>
      <c r="F410" s="61">
        <v>85</v>
      </c>
      <c r="G410" s="61">
        <f t="shared" si="40"/>
        <v>0</v>
      </c>
      <c r="H410" s="101"/>
    </row>
    <row r="411" spans="1:8" x14ac:dyDescent="0.2">
      <c r="A411" s="324"/>
      <c r="B411" s="340"/>
      <c r="C411" s="60" t="s">
        <v>1255</v>
      </c>
      <c r="D411" s="91" t="s">
        <v>1192</v>
      </c>
      <c r="E411" s="90">
        <v>0</v>
      </c>
      <c r="F411" s="61">
        <v>330</v>
      </c>
      <c r="G411" s="61">
        <f t="shared" si="40"/>
        <v>0</v>
      </c>
      <c r="H411" s="101"/>
    </row>
    <row r="412" spans="1:8" x14ac:dyDescent="0.2">
      <c r="A412" s="324"/>
      <c r="B412" s="340"/>
      <c r="C412" s="60" t="s">
        <v>1304</v>
      </c>
      <c r="D412" s="91" t="s">
        <v>1194</v>
      </c>
      <c r="E412" s="90">
        <v>2</v>
      </c>
      <c r="F412" s="61">
        <v>95</v>
      </c>
      <c r="G412" s="61">
        <f t="shared" si="40"/>
        <v>190</v>
      </c>
      <c r="H412" s="101"/>
    </row>
    <row r="413" spans="1:8" x14ac:dyDescent="0.2">
      <c r="A413" s="324"/>
      <c r="B413" s="340"/>
      <c r="C413" s="60" t="s">
        <v>1324</v>
      </c>
      <c r="D413" s="91" t="s">
        <v>1196</v>
      </c>
      <c r="E413" s="90">
        <v>2</v>
      </c>
      <c r="F413" s="61">
        <v>180</v>
      </c>
      <c r="G413" s="61">
        <f t="shared" si="40"/>
        <v>360</v>
      </c>
      <c r="H413" s="102" t="s">
        <v>1215</v>
      </c>
    </row>
    <row r="414" spans="1:8" x14ac:dyDescent="0.2">
      <c r="A414" s="325"/>
      <c r="B414" s="318"/>
      <c r="C414" s="63"/>
      <c r="D414" s="61"/>
      <c r="E414" s="90"/>
      <c r="F414" s="91" t="s">
        <v>1198</v>
      </c>
      <c r="G414" s="68">
        <f>SUM(G406:G413)</f>
        <v>595</v>
      </c>
      <c r="H414" s="101"/>
    </row>
    <row r="415" spans="1:8" x14ac:dyDescent="0.2">
      <c r="A415" s="323">
        <v>3</v>
      </c>
      <c r="B415" s="319" t="s">
        <v>1326</v>
      </c>
      <c r="C415" s="60" t="s">
        <v>1261</v>
      </c>
      <c r="D415" s="91" t="s">
        <v>1182</v>
      </c>
      <c r="E415" s="90">
        <v>1</v>
      </c>
      <c r="F415" s="91">
        <v>20</v>
      </c>
      <c r="G415" s="61">
        <f t="shared" ref="G415:G422" si="41">F415*E415</f>
        <v>20</v>
      </c>
      <c r="H415" s="62"/>
    </row>
    <row r="416" spans="1:8" x14ac:dyDescent="0.2">
      <c r="A416" s="324"/>
      <c r="B416" s="340"/>
      <c r="C416" s="60" t="s">
        <v>1208</v>
      </c>
      <c r="D416" s="91" t="s">
        <v>1184</v>
      </c>
      <c r="E416" s="90">
        <v>1</v>
      </c>
      <c r="F416" s="91">
        <v>25</v>
      </c>
      <c r="G416" s="61">
        <f t="shared" si="41"/>
        <v>25</v>
      </c>
      <c r="H416" s="101"/>
    </row>
    <row r="417" spans="1:8" x14ac:dyDescent="0.2">
      <c r="A417" s="324"/>
      <c r="B417" s="340"/>
      <c r="C417" s="60" t="s">
        <v>1259</v>
      </c>
      <c r="D417" s="91" t="s">
        <v>1186</v>
      </c>
      <c r="E417" s="90">
        <v>0</v>
      </c>
      <c r="F417" s="91">
        <v>50</v>
      </c>
      <c r="G417" s="61">
        <f t="shared" si="41"/>
        <v>0</v>
      </c>
      <c r="H417" s="101"/>
    </row>
    <row r="418" spans="1:8" ht="25.5" x14ac:dyDescent="0.2">
      <c r="A418" s="324"/>
      <c r="B418" s="340"/>
      <c r="C418" s="60" t="s">
        <v>1323</v>
      </c>
      <c r="D418" s="91" t="s">
        <v>1188</v>
      </c>
      <c r="E418" s="90">
        <v>0</v>
      </c>
      <c r="F418" s="61">
        <v>110</v>
      </c>
      <c r="G418" s="61">
        <f t="shared" si="41"/>
        <v>0</v>
      </c>
      <c r="H418" s="101"/>
    </row>
    <row r="419" spans="1:8" x14ac:dyDescent="0.2">
      <c r="A419" s="324"/>
      <c r="B419" s="340"/>
      <c r="C419" s="60" t="s">
        <v>1254</v>
      </c>
      <c r="D419" s="91" t="s">
        <v>1190</v>
      </c>
      <c r="E419" s="90">
        <v>0</v>
      </c>
      <c r="F419" s="61">
        <v>85</v>
      </c>
      <c r="G419" s="61">
        <f t="shared" si="41"/>
        <v>0</v>
      </c>
      <c r="H419" s="101"/>
    </row>
    <row r="420" spans="1:8" x14ac:dyDescent="0.2">
      <c r="A420" s="324"/>
      <c r="B420" s="340"/>
      <c r="C420" s="60" t="s">
        <v>1255</v>
      </c>
      <c r="D420" s="91" t="s">
        <v>1192</v>
      </c>
      <c r="E420" s="90">
        <v>0</v>
      </c>
      <c r="F420" s="61">
        <v>330</v>
      </c>
      <c r="G420" s="61">
        <f t="shared" si="41"/>
        <v>0</v>
      </c>
      <c r="H420" s="101"/>
    </row>
    <row r="421" spans="1:8" x14ac:dyDescent="0.2">
      <c r="A421" s="324"/>
      <c r="B421" s="340"/>
      <c r="C421" s="60" t="s">
        <v>1304</v>
      </c>
      <c r="D421" s="91" t="s">
        <v>1194</v>
      </c>
      <c r="E421" s="90">
        <v>2</v>
      </c>
      <c r="F421" s="61">
        <v>95</v>
      </c>
      <c r="G421" s="61">
        <f t="shared" si="41"/>
        <v>190</v>
      </c>
      <c r="H421" s="101"/>
    </row>
    <row r="422" spans="1:8" x14ac:dyDescent="0.2">
      <c r="A422" s="324"/>
      <c r="B422" s="340"/>
      <c r="C422" s="60" t="s">
        <v>1324</v>
      </c>
      <c r="D422" s="91" t="s">
        <v>1196</v>
      </c>
      <c r="E422" s="90">
        <v>2</v>
      </c>
      <c r="F422" s="61">
        <v>180</v>
      </c>
      <c r="G422" s="61">
        <f t="shared" si="41"/>
        <v>360</v>
      </c>
      <c r="H422" s="102" t="s">
        <v>1215</v>
      </c>
    </row>
    <row r="423" spans="1:8" x14ac:dyDescent="0.2">
      <c r="A423" s="325"/>
      <c r="B423" s="318"/>
      <c r="C423" s="63"/>
      <c r="D423" s="61"/>
      <c r="E423" s="90"/>
      <c r="F423" s="91" t="s">
        <v>1198</v>
      </c>
      <c r="G423" s="68">
        <f>SUM(G415:G422)</f>
        <v>595</v>
      </c>
      <c r="H423" s="101"/>
    </row>
    <row r="424" spans="1:8" x14ac:dyDescent="0.2">
      <c r="A424" s="323">
        <v>4</v>
      </c>
      <c r="B424" s="319" t="s">
        <v>1327</v>
      </c>
      <c r="C424" s="60" t="s">
        <v>1261</v>
      </c>
      <c r="D424" s="91" t="s">
        <v>1182</v>
      </c>
      <c r="E424" s="90">
        <v>1</v>
      </c>
      <c r="F424" s="91">
        <v>20</v>
      </c>
      <c r="G424" s="61">
        <f t="shared" ref="G424:G431" si="42">F424*E424</f>
        <v>20</v>
      </c>
      <c r="H424" s="62"/>
    </row>
    <row r="425" spans="1:8" x14ac:dyDescent="0.2">
      <c r="A425" s="324"/>
      <c r="B425" s="340"/>
      <c r="C425" s="60" t="s">
        <v>1208</v>
      </c>
      <c r="D425" s="91" t="s">
        <v>1184</v>
      </c>
      <c r="E425" s="90">
        <v>1</v>
      </c>
      <c r="F425" s="91">
        <v>25</v>
      </c>
      <c r="G425" s="61">
        <f t="shared" si="42"/>
        <v>25</v>
      </c>
      <c r="H425" s="101"/>
    </row>
    <row r="426" spans="1:8" x14ac:dyDescent="0.2">
      <c r="A426" s="324"/>
      <c r="B426" s="340"/>
      <c r="C426" s="60" t="s">
        <v>1252</v>
      </c>
      <c r="D426" s="91" t="s">
        <v>1186</v>
      </c>
      <c r="E426" s="90">
        <v>0</v>
      </c>
      <c r="F426" s="91">
        <v>50</v>
      </c>
      <c r="G426" s="61">
        <f t="shared" si="42"/>
        <v>0</v>
      </c>
      <c r="H426" s="101"/>
    </row>
    <row r="427" spans="1:8" ht="25.5" x14ac:dyDescent="0.2">
      <c r="A427" s="324"/>
      <c r="B427" s="340"/>
      <c r="C427" s="60" t="s">
        <v>1323</v>
      </c>
      <c r="D427" s="91" t="s">
        <v>1188</v>
      </c>
      <c r="E427" s="90">
        <v>0</v>
      </c>
      <c r="F427" s="61">
        <v>110</v>
      </c>
      <c r="G427" s="61">
        <f t="shared" si="42"/>
        <v>0</v>
      </c>
      <c r="H427" s="101"/>
    </row>
    <row r="428" spans="1:8" x14ac:dyDescent="0.2">
      <c r="A428" s="324"/>
      <c r="B428" s="340"/>
      <c r="C428" s="60" t="s">
        <v>1254</v>
      </c>
      <c r="D428" s="91" t="s">
        <v>1190</v>
      </c>
      <c r="E428" s="90">
        <v>0</v>
      </c>
      <c r="F428" s="61">
        <v>85</v>
      </c>
      <c r="G428" s="61">
        <f t="shared" si="42"/>
        <v>0</v>
      </c>
      <c r="H428" s="101"/>
    </row>
    <row r="429" spans="1:8" x14ac:dyDescent="0.2">
      <c r="A429" s="324"/>
      <c r="B429" s="340"/>
      <c r="C429" s="60" t="s">
        <v>1255</v>
      </c>
      <c r="D429" s="91" t="s">
        <v>1192</v>
      </c>
      <c r="E429" s="90">
        <v>0</v>
      </c>
      <c r="F429" s="61">
        <v>330</v>
      </c>
      <c r="G429" s="61">
        <f t="shared" si="42"/>
        <v>0</v>
      </c>
      <c r="H429" s="101"/>
    </row>
    <row r="430" spans="1:8" x14ac:dyDescent="0.2">
      <c r="A430" s="324"/>
      <c r="B430" s="340"/>
      <c r="C430" s="60" t="s">
        <v>1304</v>
      </c>
      <c r="D430" s="91" t="s">
        <v>1194</v>
      </c>
      <c r="E430" s="90">
        <v>2</v>
      </c>
      <c r="F430" s="61">
        <v>95</v>
      </c>
      <c r="G430" s="61">
        <f t="shared" si="42"/>
        <v>190</v>
      </c>
      <c r="H430" s="101"/>
    </row>
    <row r="431" spans="1:8" x14ac:dyDescent="0.2">
      <c r="A431" s="324"/>
      <c r="B431" s="340"/>
      <c r="C431" s="60" t="s">
        <v>1324</v>
      </c>
      <c r="D431" s="91" t="s">
        <v>1196</v>
      </c>
      <c r="E431" s="90">
        <v>2</v>
      </c>
      <c r="F431" s="61">
        <v>180</v>
      </c>
      <c r="G431" s="61">
        <f t="shared" si="42"/>
        <v>360</v>
      </c>
      <c r="H431" s="102" t="s">
        <v>1215</v>
      </c>
    </row>
    <row r="432" spans="1:8" x14ac:dyDescent="0.2">
      <c r="A432" s="325"/>
      <c r="B432" s="318"/>
      <c r="C432" s="63"/>
      <c r="D432" s="61"/>
      <c r="E432" s="90"/>
      <c r="F432" s="91" t="s">
        <v>1198</v>
      </c>
      <c r="G432" s="68">
        <f>SUM(G424:G431)</f>
        <v>595</v>
      </c>
      <c r="H432" s="101"/>
    </row>
    <row r="433" spans="1:8" x14ac:dyDescent="0.2">
      <c r="A433" s="323">
        <v>5</v>
      </c>
      <c r="B433" s="319" t="s">
        <v>1328</v>
      </c>
      <c r="C433" s="60" t="s">
        <v>1289</v>
      </c>
      <c r="D433" s="91" t="s">
        <v>1182</v>
      </c>
      <c r="E433" s="90">
        <v>1</v>
      </c>
      <c r="F433" s="91">
        <v>20</v>
      </c>
      <c r="G433" s="61">
        <f t="shared" ref="G433:G440" si="43">F433*E433</f>
        <v>20</v>
      </c>
      <c r="H433" s="62"/>
    </row>
    <row r="434" spans="1:8" x14ac:dyDescent="0.2">
      <c r="A434" s="324"/>
      <c r="B434" s="340"/>
      <c r="C434" s="60" t="s">
        <v>1208</v>
      </c>
      <c r="D434" s="91" t="s">
        <v>1184</v>
      </c>
      <c r="E434" s="90">
        <v>1</v>
      </c>
      <c r="F434" s="91">
        <v>25</v>
      </c>
      <c r="G434" s="61">
        <f t="shared" si="43"/>
        <v>25</v>
      </c>
      <c r="H434" s="101"/>
    </row>
    <row r="435" spans="1:8" x14ac:dyDescent="0.2">
      <c r="A435" s="324"/>
      <c r="B435" s="340"/>
      <c r="C435" s="60" t="s">
        <v>1259</v>
      </c>
      <c r="D435" s="91" t="s">
        <v>1186</v>
      </c>
      <c r="E435" s="90">
        <v>0</v>
      </c>
      <c r="F435" s="91">
        <v>50</v>
      </c>
      <c r="G435" s="61">
        <f t="shared" si="43"/>
        <v>0</v>
      </c>
      <c r="H435" s="101"/>
    </row>
    <row r="436" spans="1:8" ht="25.5" x14ac:dyDescent="0.2">
      <c r="A436" s="324"/>
      <c r="B436" s="340"/>
      <c r="C436" s="60" t="s">
        <v>1329</v>
      </c>
      <c r="D436" s="91" t="s">
        <v>1188</v>
      </c>
      <c r="E436" s="90">
        <v>0</v>
      </c>
      <c r="F436" s="61">
        <v>110</v>
      </c>
      <c r="G436" s="61">
        <f t="shared" si="43"/>
        <v>0</v>
      </c>
      <c r="H436" s="101"/>
    </row>
    <row r="437" spans="1:8" x14ac:dyDescent="0.2">
      <c r="A437" s="324"/>
      <c r="B437" s="340"/>
      <c r="C437" s="60" t="s">
        <v>1254</v>
      </c>
      <c r="D437" s="91" t="s">
        <v>1190</v>
      </c>
      <c r="E437" s="90">
        <v>0</v>
      </c>
      <c r="F437" s="61">
        <v>85</v>
      </c>
      <c r="G437" s="61">
        <f t="shared" si="43"/>
        <v>0</v>
      </c>
      <c r="H437" s="101"/>
    </row>
    <row r="438" spans="1:8" x14ac:dyDescent="0.2">
      <c r="A438" s="324"/>
      <c r="B438" s="340"/>
      <c r="C438" s="60" t="s">
        <v>1255</v>
      </c>
      <c r="D438" s="91" t="s">
        <v>1192</v>
      </c>
      <c r="E438" s="90">
        <v>0</v>
      </c>
      <c r="F438" s="61">
        <v>330</v>
      </c>
      <c r="G438" s="61">
        <f t="shared" si="43"/>
        <v>0</v>
      </c>
      <c r="H438" s="101"/>
    </row>
    <row r="439" spans="1:8" x14ac:dyDescent="0.2">
      <c r="A439" s="324"/>
      <c r="B439" s="340"/>
      <c r="C439" s="60" t="s">
        <v>1304</v>
      </c>
      <c r="D439" s="91" t="s">
        <v>1194</v>
      </c>
      <c r="E439" s="90">
        <v>2</v>
      </c>
      <c r="F439" s="61">
        <v>95</v>
      </c>
      <c r="G439" s="61">
        <f t="shared" si="43"/>
        <v>190</v>
      </c>
      <c r="H439" s="101"/>
    </row>
    <row r="440" spans="1:8" x14ac:dyDescent="0.2">
      <c r="A440" s="324"/>
      <c r="B440" s="340"/>
      <c r="C440" s="60" t="s">
        <v>1330</v>
      </c>
      <c r="D440" s="91" t="s">
        <v>1196</v>
      </c>
      <c r="E440" s="90">
        <v>2</v>
      </c>
      <c r="F440" s="61">
        <v>180</v>
      </c>
      <c r="G440" s="61">
        <f t="shared" si="43"/>
        <v>360</v>
      </c>
      <c r="H440" s="102" t="s">
        <v>1215</v>
      </c>
    </row>
    <row r="441" spans="1:8" x14ac:dyDescent="0.2">
      <c r="A441" s="325"/>
      <c r="B441" s="318"/>
      <c r="C441" s="63"/>
      <c r="D441" s="61"/>
      <c r="E441" s="90"/>
      <c r="F441" s="91" t="s">
        <v>1198</v>
      </c>
      <c r="G441" s="68">
        <f>SUM(G433:G440)</f>
        <v>595</v>
      </c>
      <c r="H441" s="101"/>
    </row>
    <row r="442" spans="1:8" x14ac:dyDescent="0.2">
      <c r="A442" s="323">
        <v>6</v>
      </c>
      <c r="B442" s="319" t="s">
        <v>1331</v>
      </c>
      <c r="C442" s="60" t="s">
        <v>1289</v>
      </c>
      <c r="D442" s="91" t="s">
        <v>1182</v>
      </c>
      <c r="E442" s="90">
        <v>1</v>
      </c>
      <c r="F442" s="91">
        <v>20</v>
      </c>
      <c r="G442" s="61">
        <f t="shared" ref="G442:G449" si="44">F442*E442</f>
        <v>20</v>
      </c>
      <c r="H442" s="62"/>
    </row>
    <row r="443" spans="1:8" x14ac:dyDescent="0.2">
      <c r="A443" s="324"/>
      <c r="B443" s="340"/>
      <c r="C443" s="60" t="s">
        <v>1208</v>
      </c>
      <c r="D443" s="91" t="s">
        <v>1184</v>
      </c>
      <c r="E443" s="90">
        <v>1</v>
      </c>
      <c r="F443" s="91">
        <v>25</v>
      </c>
      <c r="G443" s="61">
        <f t="shared" si="44"/>
        <v>25</v>
      </c>
      <c r="H443" s="101"/>
    </row>
    <row r="444" spans="1:8" x14ac:dyDescent="0.2">
      <c r="A444" s="324"/>
      <c r="B444" s="340"/>
      <c r="C444" s="60" t="s">
        <v>1252</v>
      </c>
      <c r="D444" s="91" t="s">
        <v>1186</v>
      </c>
      <c r="E444" s="90">
        <v>0</v>
      </c>
      <c r="F444" s="91">
        <v>50</v>
      </c>
      <c r="G444" s="61">
        <f t="shared" si="44"/>
        <v>0</v>
      </c>
      <c r="H444" s="101"/>
    </row>
    <row r="445" spans="1:8" ht="25.5" x14ac:dyDescent="0.2">
      <c r="A445" s="324"/>
      <c r="B445" s="340"/>
      <c r="C445" s="60" t="s">
        <v>1329</v>
      </c>
      <c r="D445" s="91" t="s">
        <v>1188</v>
      </c>
      <c r="E445" s="90">
        <v>0</v>
      </c>
      <c r="F445" s="61">
        <v>110</v>
      </c>
      <c r="G445" s="61">
        <f t="shared" si="44"/>
        <v>0</v>
      </c>
      <c r="H445" s="101"/>
    </row>
    <row r="446" spans="1:8" x14ac:dyDescent="0.2">
      <c r="A446" s="324"/>
      <c r="B446" s="340"/>
      <c r="C446" s="60" t="s">
        <v>1254</v>
      </c>
      <c r="D446" s="91" t="s">
        <v>1190</v>
      </c>
      <c r="E446" s="90">
        <v>0</v>
      </c>
      <c r="F446" s="61">
        <v>85</v>
      </c>
      <c r="G446" s="61">
        <f t="shared" si="44"/>
        <v>0</v>
      </c>
      <c r="H446" s="101"/>
    </row>
    <row r="447" spans="1:8" x14ac:dyDescent="0.2">
      <c r="A447" s="324"/>
      <c r="B447" s="340"/>
      <c r="C447" s="60" t="s">
        <v>1255</v>
      </c>
      <c r="D447" s="91" t="s">
        <v>1192</v>
      </c>
      <c r="E447" s="90">
        <v>0</v>
      </c>
      <c r="F447" s="61">
        <v>330</v>
      </c>
      <c r="G447" s="61">
        <f t="shared" si="44"/>
        <v>0</v>
      </c>
      <c r="H447" s="101"/>
    </row>
    <row r="448" spans="1:8" x14ac:dyDescent="0.2">
      <c r="A448" s="324"/>
      <c r="B448" s="340"/>
      <c r="C448" s="60" t="s">
        <v>1304</v>
      </c>
      <c r="D448" s="91" t="s">
        <v>1194</v>
      </c>
      <c r="E448" s="90">
        <v>2</v>
      </c>
      <c r="F448" s="61">
        <v>95</v>
      </c>
      <c r="G448" s="61">
        <f t="shared" si="44"/>
        <v>190</v>
      </c>
      <c r="H448" s="101"/>
    </row>
    <row r="449" spans="1:8" x14ac:dyDescent="0.2">
      <c r="A449" s="324"/>
      <c r="B449" s="340"/>
      <c r="C449" s="60" t="s">
        <v>1330</v>
      </c>
      <c r="D449" s="91" t="s">
        <v>1196</v>
      </c>
      <c r="E449" s="90">
        <v>2</v>
      </c>
      <c r="F449" s="61">
        <v>180</v>
      </c>
      <c r="G449" s="61">
        <f t="shared" si="44"/>
        <v>360</v>
      </c>
      <c r="H449" s="102" t="s">
        <v>1215</v>
      </c>
    </row>
    <row r="450" spans="1:8" x14ac:dyDescent="0.2">
      <c r="A450" s="325"/>
      <c r="B450" s="318"/>
      <c r="C450" s="63"/>
      <c r="D450" s="61"/>
      <c r="E450" s="90"/>
      <c r="F450" s="91" t="s">
        <v>1198</v>
      </c>
      <c r="G450" s="68">
        <f>SUM(G442:G449)</f>
        <v>595</v>
      </c>
      <c r="H450" s="101"/>
    </row>
    <row r="451" spans="1:8" x14ac:dyDescent="0.2">
      <c r="A451" s="323">
        <v>7</v>
      </c>
      <c r="B451" s="319" t="s">
        <v>1332</v>
      </c>
      <c r="C451" s="60" t="s">
        <v>1261</v>
      </c>
      <c r="D451" s="91" t="s">
        <v>1182</v>
      </c>
      <c r="E451" s="90">
        <v>1</v>
      </c>
      <c r="F451" s="91">
        <v>20</v>
      </c>
      <c r="G451" s="61">
        <f t="shared" ref="G451:G458" si="45">F451*E451</f>
        <v>20</v>
      </c>
      <c r="H451" s="62"/>
    </row>
    <row r="452" spans="1:8" x14ac:dyDescent="0.2">
      <c r="A452" s="324"/>
      <c r="B452" s="340"/>
      <c r="C452" s="60" t="s">
        <v>1208</v>
      </c>
      <c r="D452" s="91" t="s">
        <v>1184</v>
      </c>
      <c r="E452" s="90">
        <v>1</v>
      </c>
      <c r="F452" s="91">
        <v>25</v>
      </c>
      <c r="G452" s="61">
        <f t="shared" si="45"/>
        <v>25</v>
      </c>
      <c r="H452" s="101"/>
    </row>
    <row r="453" spans="1:8" x14ac:dyDescent="0.2">
      <c r="A453" s="324"/>
      <c r="B453" s="340"/>
      <c r="C453" s="60" t="s">
        <v>1259</v>
      </c>
      <c r="D453" s="91" t="s">
        <v>1186</v>
      </c>
      <c r="E453" s="90">
        <v>0</v>
      </c>
      <c r="F453" s="91">
        <v>50</v>
      </c>
      <c r="G453" s="61">
        <f t="shared" si="45"/>
        <v>0</v>
      </c>
      <c r="H453" s="101"/>
    </row>
    <row r="454" spans="1:8" ht="25.5" x14ac:dyDescent="0.2">
      <c r="A454" s="324"/>
      <c r="B454" s="340"/>
      <c r="C454" s="60" t="s">
        <v>1333</v>
      </c>
      <c r="D454" s="91" t="s">
        <v>1188</v>
      </c>
      <c r="E454" s="90">
        <v>0</v>
      </c>
      <c r="F454" s="61">
        <v>110</v>
      </c>
      <c r="G454" s="61">
        <f t="shared" si="45"/>
        <v>0</v>
      </c>
      <c r="H454" s="101"/>
    </row>
    <row r="455" spans="1:8" x14ac:dyDescent="0.2">
      <c r="A455" s="324"/>
      <c r="B455" s="340"/>
      <c r="C455" s="60" t="s">
        <v>1254</v>
      </c>
      <c r="D455" s="91" t="s">
        <v>1190</v>
      </c>
      <c r="E455" s="90">
        <v>0</v>
      </c>
      <c r="F455" s="61">
        <v>85</v>
      </c>
      <c r="G455" s="61">
        <f t="shared" si="45"/>
        <v>0</v>
      </c>
      <c r="H455" s="101"/>
    </row>
    <row r="456" spans="1:8" x14ac:dyDescent="0.2">
      <c r="A456" s="324"/>
      <c r="B456" s="340"/>
      <c r="C456" s="60" t="s">
        <v>1255</v>
      </c>
      <c r="D456" s="91" t="s">
        <v>1192</v>
      </c>
      <c r="E456" s="90">
        <v>0</v>
      </c>
      <c r="F456" s="61">
        <v>330</v>
      </c>
      <c r="G456" s="61">
        <f t="shared" si="45"/>
        <v>0</v>
      </c>
      <c r="H456" s="101"/>
    </row>
    <row r="457" spans="1:8" x14ac:dyDescent="0.2">
      <c r="A457" s="324"/>
      <c r="B457" s="340"/>
      <c r="C457" s="60" t="s">
        <v>1304</v>
      </c>
      <c r="D457" s="91" t="s">
        <v>1194</v>
      </c>
      <c r="E457" s="90">
        <v>2</v>
      </c>
      <c r="F457" s="61">
        <v>95</v>
      </c>
      <c r="G457" s="61">
        <f t="shared" si="45"/>
        <v>190</v>
      </c>
      <c r="H457" s="101"/>
    </row>
    <row r="458" spans="1:8" x14ac:dyDescent="0.2">
      <c r="A458" s="324"/>
      <c r="B458" s="340"/>
      <c r="C458" s="60" t="s">
        <v>1330</v>
      </c>
      <c r="D458" s="91" t="s">
        <v>1196</v>
      </c>
      <c r="E458" s="90">
        <v>2</v>
      </c>
      <c r="F458" s="61">
        <v>180</v>
      </c>
      <c r="G458" s="61">
        <f t="shared" si="45"/>
        <v>360</v>
      </c>
      <c r="H458" s="102" t="s">
        <v>1215</v>
      </c>
    </row>
    <row r="459" spans="1:8" x14ac:dyDescent="0.2">
      <c r="A459" s="325"/>
      <c r="B459" s="318"/>
      <c r="C459" s="63"/>
      <c r="D459" s="61"/>
      <c r="E459" s="90"/>
      <c r="F459" s="91" t="s">
        <v>1198</v>
      </c>
      <c r="G459" s="68">
        <f>SUM(G451:G458)</f>
        <v>595</v>
      </c>
      <c r="H459" s="101"/>
    </row>
    <row r="460" spans="1:8" x14ac:dyDescent="0.2">
      <c r="A460" s="323">
        <v>8</v>
      </c>
      <c r="B460" s="319" t="s">
        <v>1334</v>
      </c>
      <c r="C460" s="60" t="s">
        <v>1261</v>
      </c>
      <c r="D460" s="91" t="s">
        <v>1182</v>
      </c>
      <c r="E460" s="90">
        <v>1</v>
      </c>
      <c r="F460" s="91">
        <v>20</v>
      </c>
      <c r="G460" s="61">
        <f t="shared" ref="G460:G467" si="46">F460*E460</f>
        <v>20</v>
      </c>
      <c r="H460" s="62"/>
    </row>
    <row r="461" spans="1:8" x14ac:dyDescent="0.2">
      <c r="A461" s="324"/>
      <c r="B461" s="340"/>
      <c r="C461" s="60" t="s">
        <v>1208</v>
      </c>
      <c r="D461" s="91" t="s">
        <v>1184</v>
      </c>
      <c r="E461" s="90">
        <v>1</v>
      </c>
      <c r="F461" s="91">
        <v>25</v>
      </c>
      <c r="G461" s="61">
        <f t="shared" si="46"/>
        <v>25</v>
      </c>
      <c r="H461" s="101"/>
    </row>
    <row r="462" spans="1:8" x14ac:dyDescent="0.2">
      <c r="A462" s="324"/>
      <c r="B462" s="340"/>
      <c r="C462" s="60" t="s">
        <v>1252</v>
      </c>
      <c r="D462" s="91" t="s">
        <v>1186</v>
      </c>
      <c r="E462" s="90">
        <v>0</v>
      </c>
      <c r="F462" s="91">
        <v>50</v>
      </c>
      <c r="G462" s="61">
        <f t="shared" si="46"/>
        <v>0</v>
      </c>
      <c r="H462" s="101"/>
    </row>
    <row r="463" spans="1:8" ht="25.5" x14ac:dyDescent="0.2">
      <c r="A463" s="324"/>
      <c r="B463" s="340"/>
      <c r="C463" s="60" t="s">
        <v>1333</v>
      </c>
      <c r="D463" s="91" t="s">
        <v>1188</v>
      </c>
      <c r="E463" s="90">
        <v>0</v>
      </c>
      <c r="F463" s="61">
        <v>110</v>
      </c>
      <c r="G463" s="61">
        <f t="shared" si="46"/>
        <v>0</v>
      </c>
      <c r="H463" s="101"/>
    </row>
    <row r="464" spans="1:8" x14ac:dyDescent="0.2">
      <c r="A464" s="324"/>
      <c r="B464" s="340"/>
      <c r="C464" s="60" t="s">
        <v>1254</v>
      </c>
      <c r="D464" s="91" t="s">
        <v>1190</v>
      </c>
      <c r="E464" s="90">
        <v>0</v>
      </c>
      <c r="F464" s="61">
        <v>85</v>
      </c>
      <c r="G464" s="61">
        <f t="shared" si="46"/>
        <v>0</v>
      </c>
      <c r="H464" s="101"/>
    </row>
    <row r="465" spans="1:8" x14ac:dyDescent="0.2">
      <c r="A465" s="324"/>
      <c r="B465" s="340"/>
      <c r="C465" s="60" t="s">
        <v>1255</v>
      </c>
      <c r="D465" s="91" t="s">
        <v>1192</v>
      </c>
      <c r="E465" s="90">
        <v>0</v>
      </c>
      <c r="F465" s="61">
        <v>330</v>
      </c>
      <c r="G465" s="61">
        <f t="shared" si="46"/>
        <v>0</v>
      </c>
      <c r="H465" s="101"/>
    </row>
    <row r="466" spans="1:8" x14ac:dyDescent="0.2">
      <c r="A466" s="324"/>
      <c r="B466" s="340"/>
      <c r="C466" s="60" t="s">
        <v>1304</v>
      </c>
      <c r="D466" s="91" t="s">
        <v>1194</v>
      </c>
      <c r="E466" s="90">
        <v>2</v>
      </c>
      <c r="F466" s="61">
        <v>95</v>
      </c>
      <c r="G466" s="61">
        <f t="shared" si="46"/>
        <v>190</v>
      </c>
      <c r="H466" s="101"/>
    </row>
    <row r="467" spans="1:8" x14ac:dyDescent="0.2">
      <c r="A467" s="324"/>
      <c r="B467" s="340"/>
      <c r="C467" s="60" t="s">
        <v>1330</v>
      </c>
      <c r="D467" s="91" t="s">
        <v>1196</v>
      </c>
      <c r="E467" s="90">
        <v>2</v>
      </c>
      <c r="F467" s="61">
        <v>180</v>
      </c>
      <c r="G467" s="61">
        <f t="shared" si="46"/>
        <v>360</v>
      </c>
      <c r="H467" s="102" t="s">
        <v>1215</v>
      </c>
    </row>
    <row r="468" spans="1:8" x14ac:dyDescent="0.2">
      <c r="A468" s="325"/>
      <c r="B468" s="318"/>
      <c r="C468" s="63"/>
      <c r="D468" s="61"/>
      <c r="E468" s="90"/>
      <c r="F468" s="91" t="s">
        <v>1198</v>
      </c>
      <c r="G468" s="68">
        <f>SUM(G460:G467)</f>
        <v>595</v>
      </c>
      <c r="H468" s="101"/>
    </row>
    <row r="469" spans="1:8" x14ac:dyDescent="0.2">
      <c r="A469" s="323">
        <v>9</v>
      </c>
      <c r="B469" s="319" t="s">
        <v>1335</v>
      </c>
      <c r="C469" s="60" t="s">
        <v>1336</v>
      </c>
      <c r="D469" s="91" t="s">
        <v>1182</v>
      </c>
      <c r="E469" s="90">
        <v>1</v>
      </c>
      <c r="F469" s="91">
        <v>20</v>
      </c>
      <c r="G469" s="61">
        <f t="shared" ref="G469:G476" si="47">F469*E469</f>
        <v>20</v>
      </c>
      <c r="H469" s="62"/>
    </row>
    <row r="470" spans="1:8" x14ac:dyDescent="0.2">
      <c r="A470" s="324"/>
      <c r="B470" s="340"/>
      <c r="C470" s="60" t="s">
        <v>1208</v>
      </c>
      <c r="D470" s="91" t="s">
        <v>1184</v>
      </c>
      <c r="E470" s="90">
        <v>1</v>
      </c>
      <c r="F470" s="91">
        <v>25</v>
      </c>
      <c r="G470" s="61">
        <f t="shared" si="47"/>
        <v>25</v>
      </c>
      <c r="H470" s="101"/>
    </row>
    <row r="471" spans="1:8" x14ac:dyDescent="0.2">
      <c r="A471" s="324"/>
      <c r="B471" s="340"/>
      <c r="C471" s="60" t="s">
        <v>1259</v>
      </c>
      <c r="D471" s="91" t="s">
        <v>1186</v>
      </c>
      <c r="E471" s="90">
        <v>0</v>
      </c>
      <c r="F471" s="91">
        <v>50</v>
      </c>
      <c r="G471" s="61">
        <f t="shared" si="47"/>
        <v>0</v>
      </c>
      <c r="H471" s="101"/>
    </row>
    <row r="472" spans="1:8" ht="25.5" x14ac:dyDescent="0.2">
      <c r="A472" s="324"/>
      <c r="B472" s="340"/>
      <c r="C472" s="60" t="s">
        <v>1337</v>
      </c>
      <c r="D472" s="91" t="s">
        <v>1188</v>
      </c>
      <c r="E472" s="90">
        <v>0</v>
      </c>
      <c r="F472" s="61">
        <v>110</v>
      </c>
      <c r="G472" s="61">
        <f t="shared" si="47"/>
        <v>0</v>
      </c>
      <c r="H472" s="101"/>
    </row>
    <row r="473" spans="1:8" x14ac:dyDescent="0.2">
      <c r="A473" s="324"/>
      <c r="B473" s="340"/>
      <c r="C473" s="60" t="s">
        <v>1254</v>
      </c>
      <c r="D473" s="91" t="s">
        <v>1190</v>
      </c>
      <c r="E473" s="90">
        <v>0</v>
      </c>
      <c r="F473" s="61">
        <v>85</v>
      </c>
      <c r="G473" s="61">
        <f t="shared" si="47"/>
        <v>0</v>
      </c>
      <c r="H473" s="101"/>
    </row>
    <row r="474" spans="1:8" x14ac:dyDescent="0.2">
      <c r="A474" s="324"/>
      <c r="B474" s="340"/>
      <c r="C474" s="60" t="s">
        <v>1255</v>
      </c>
      <c r="D474" s="91" t="s">
        <v>1192</v>
      </c>
      <c r="E474" s="90">
        <v>0</v>
      </c>
      <c r="F474" s="61">
        <v>330</v>
      </c>
      <c r="G474" s="61">
        <f t="shared" si="47"/>
        <v>0</v>
      </c>
      <c r="H474" s="101"/>
    </row>
    <row r="475" spans="1:8" x14ac:dyDescent="0.2">
      <c r="A475" s="324"/>
      <c r="B475" s="340"/>
      <c r="C475" s="60" t="s">
        <v>1304</v>
      </c>
      <c r="D475" s="91" t="s">
        <v>1194</v>
      </c>
      <c r="E475" s="90">
        <v>2</v>
      </c>
      <c r="F475" s="61">
        <v>95</v>
      </c>
      <c r="G475" s="61">
        <f t="shared" si="47"/>
        <v>190</v>
      </c>
      <c r="H475" s="101"/>
    </row>
    <row r="476" spans="1:8" x14ac:dyDescent="0.2">
      <c r="A476" s="324"/>
      <c r="B476" s="340"/>
      <c r="C476" s="60" t="s">
        <v>1338</v>
      </c>
      <c r="D476" s="91" t="s">
        <v>1196</v>
      </c>
      <c r="E476" s="90">
        <v>2</v>
      </c>
      <c r="F476" s="61">
        <v>180</v>
      </c>
      <c r="G476" s="61">
        <f t="shared" si="47"/>
        <v>360</v>
      </c>
      <c r="H476" s="102" t="s">
        <v>1215</v>
      </c>
    </row>
    <row r="477" spans="1:8" x14ac:dyDescent="0.2">
      <c r="A477" s="325"/>
      <c r="B477" s="318"/>
      <c r="C477" s="63"/>
      <c r="D477" s="61"/>
      <c r="E477" s="90"/>
      <c r="F477" s="91" t="s">
        <v>1198</v>
      </c>
      <c r="G477" s="68">
        <f>SUM(G469:G476)</f>
        <v>595</v>
      </c>
      <c r="H477" s="101"/>
    </row>
    <row r="478" spans="1:8" x14ac:dyDescent="0.2">
      <c r="A478" s="323">
        <v>10</v>
      </c>
      <c r="B478" s="319" t="s">
        <v>1339</v>
      </c>
      <c r="C478" s="60" t="s">
        <v>1261</v>
      </c>
      <c r="D478" s="91" t="s">
        <v>1182</v>
      </c>
      <c r="E478" s="90">
        <v>1</v>
      </c>
      <c r="F478" s="91">
        <v>20</v>
      </c>
      <c r="G478" s="61">
        <f t="shared" ref="G478:G485" si="48">F478*E478</f>
        <v>20</v>
      </c>
      <c r="H478" s="62"/>
    </row>
    <row r="479" spans="1:8" x14ac:dyDescent="0.2">
      <c r="A479" s="324"/>
      <c r="B479" s="340"/>
      <c r="C479" s="60" t="s">
        <v>1208</v>
      </c>
      <c r="D479" s="91" t="s">
        <v>1184</v>
      </c>
      <c r="E479" s="90">
        <v>1</v>
      </c>
      <c r="F479" s="91">
        <v>25</v>
      </c>
      <c r="G479" s="61">
        <f t="shared" si="48"/>
        <v>25</v>
      </c>
      <c r="H479" s="101"/>
    </row>
    <row r="480" spans="1:8" x14ac:dyDescent="0.2">
      <c r="A480" s="324"/>
      <c r="B480" s="340"/>
      <c r="C480" s="60" t="s">
        <v>1252</v>
      </c>
      <c r="D480" s="91" t="s">
        <v>1186</v>
      </c>
      <c r="E480" s="90">
        <v>0</v>
      </c>
      <c r="F480" s="91">
        <v>50</v>
      </c>
      <c r="G480" s="61">
        <f t="shared" si="48"/>
        <v>0</v>
      </c>
      <c r="H480" s="101"/>
    </row>
    <row r="481" spans="1:8" ht="25.5" x14ac:dyDescent="0.2">
      <c r="A481" s="324"/>
      <c r="B481" s="340"/>
      <c r="C481" s="60" t="s">
        <v>1333</v>
      </c>
      <c r="D481" s="91" t="s">
        <v>1188</v>
      </c>
      <c r="E481" s="90">
        <v>0</v>
      </c>
      <c r="F481" s="61">
        <v>110</v>
      </c>
      <c r="G481" s="61">
        <f t="shared" si="48"/>
        <v>0</v>
      </c>
      <c r="H481" s="101"/>
    </row>
    <row r="482" spans="1:8" x14ac:dyDescent="0.2">
      <c r="A482" s="324"/>
      <c r="B482" s="340"/>
      <c r="C482" s="60" t="s">
        <v>1254</v>
      </c>
      <c r="D482" s="91" t="s">
        <v>1190</v>
      </c>
      <c r="E482" s="90">
        <v>0</v>
      </c>
      <c r="F482" s="61">
        <v>85</v>
      </c>
      <c r="G482" s="61">
        <f t="shared" si="48"/>
        <v>0</v>
      </c>
      <c r="H482" s="101"/>
    </row>
    <row r="483" spans="1:8" x14ac:dyDescent="0.2">
      <c r="A483" s="324"/>
      <c r="B483" s="340"/>
      <c r="C483" s="60" t="s">
        <v>1255</v>
      </c>
      <c r="D483" s="91" t="s">
        <v>1192</v>
      </c>
      <c r="E483" s="90">
        <v>0</v>
      </c>
      <c r="F483" s="61">
        <v>330</v>
      </c>
      <c r="G483" s="61">
        <f t="shared" si="48"/>
        <v>0</v>
      </c>
      <c r="H483" s="101"/>
    </row>
    <row r="484" spans="1:8" x14ac:dyDescent="0.2">
      <c r="A484" s="324"/>
      <c r="B484" s="340"/>
      <c r="C484" s="60" t="s">
        <v>1304</v>
      </c>
      <c r="D484" s="91" t="s">
        <v>1194</v>
      </c>
      <c r="E484" s="90">
        <v>2</v>
      </c>
      <c r="F484" s="61">
        <v>95</v>
      </c>
      <c r="G484" s="61">
        <f t="shared" si="48"/>
        <v>190</v>
      </c>
      <c r="H484" s="101"/>
    </row>
    <row r="485" spans="1:8" x14ac:dyDescent="0.2">
      <c r="A485" s="324"/>
      <c r="B485" s="340"/>
      <c r="C485" s="60" t="s">
        <v>1338</v>
      </c>
      <c r="D485" s="91" t="s">
        <v>1196</v>
      </c>
      <c r="E485" s="90">
        <v>2</v>
      </c>
      <c r="F485" s="61">
        <v>180</v>
      </c>
      <c r="G485" s="61">
        <f t="shared" si="48"/>
        <v>360</v>
      </c>
      <c r="H485" s="102" t="s">
        <v>1215</v>
      </c>
    </row>
    <row r="486" spans="1:8" x14ac:dyDescent="0.2">
      <c r="A486" s="325"/>
      <c r="B486" s="318"/>
      <c r="C486" s="63"/>
      <c r="D486" s="61"/>
      <c r="E486" s="90"/>
      <c r="F486" s="91" t="s">
        <v>1198</v>
      </c>
      <c r="G486" s="68">
        <f>SUM(G478:G485)</f>
        <v>595</v>
      </c>
      <c r="H486" s="101"/>
    </row>
    <row r="488" spans="1:8" x14ac:dyDescent="0.2">
      <c r="F488" s="125" t="s">
        <v>1177</v>
      </c>
      <c r="G488" s="59">
        <f>G405+G414+G423+G432+G441+G450+G459+G468+G486</f>
        <v>5355</v>
      </c>
    </row>
    <row r="492" spans="1:8" ht="26.25" x14ac:dyDescent="0.2">
      <c r="A492" s="322" t="s">
        <v>1340</v>
      </c>
      <c r="B492" s="322"/>
      <c r="C492" s="322"/>
      <c r="D492" s="322"/>
      <c r="E492" s="322"/>
      <c r="F492" s="322"/>
      <c r="G492" s="322"/>
      <c r="H492" s="322"/>
    </row>
    <row r="493" spans="1:8" x14ac:dyDescent="0.2">
      <c r="A493" s="323">
        <v>1</v>
      </c>
      <c r="B493" s="319" t="s">
        <v>1341</v>
      </c>
      <c r="C493" s="60" t="s">
        <v>1342</v>
      </c>
      <c r="D493" s="91" t="s">
        <v>1182</v>
      </c>
      <c r="E493" s="90">
        <v>0</v>
      </c>
      <c r="F493" s="91">
        <v>20</v>
      </c>
      <c r="G493" s="61">
        <f t="shared" ref="G493:G500" si="49">F493*E493</f>
        <v>0</v>
      </c>
      <c r="H493" s="62"/>
    </row>
    <row r="494" spans="1:8" x14ac:dyDescent="0.2">
      <c r="A494" s="324"/>
      <c r="B494" s="340"/>
      <c r="C494" s="60" t="s">
        <v>1208</v>
      </c>
      <c r="D494" s="91" t="s">
        <v>1184</v>
      </c>
      <c r="E494" s="90">
        <v>0</v>
      </c>
      <c r="F494" s="91">
        <v>25</v>
      </c>
      <c r="G494" s="61">
        <f t="shared" si="49"/>
        <v>0</v>
      </c>
      <c r="H494" s="101"/>
    </row>
    <row r="495" spans="1:8" x14ac:dyDescent="0.2">
      <c r="A495" s="324"/>
      <c r="B495" s="340"/>
      <c r="C495" s="60" t="s">
        <v>1343</v>
      </c>
      <c r="D495" s="91" t="s">
        <v>1186</v>
      </c>
      <c r="E495" s="90">
        <v>0</v>
      </c>
      <c r="F495" s="91">
        <v>50</v>
      </c>
      <c r="G495" s="61">
        <f t="shared" si="49"/>
        <v>0</v>
      </c>
      <c r="H495" s="101"/>
    </row>
    <row r="496" spans="1:8" ht="25.5" x14ac:dyDescent="0.2">
      <c r="A496" s="324"/>
      <c r="B496" s="340"/>
      <c r="C496" s="60" t="s">
        <v>1344</v>
      </c>
      <c r="D496" s="91" t="s">
        <v>1188</v>
      </c>
      <c r="E496" s="90">
        <v>0</v>
      </c>
      <c r="F496" s="61">
        <v>110</v>
      </c>
      <c r="G496" s="61">
        <f t="shared" si="49"/>
        <v>0</v>
      </c>
      <c r="H496" s="101"/>
    </row>
    <row r="497" spans="1:8" ht="25.5" x14ac:dyDescent="0.2">
      <c r="A497" s="324"/>
      <c r="B497" s="340"/>
      <c r="C497" s="60" t="s">
        <v>1345</v>
      </c>
      <c r="D497" s="91" t="s">
        <v>1190</v>
      </c>
      <c r="E497" s="90">
        <v>0</v>
      </c>
      <c r="F497" s="61">
        <v>85</v>
      </c>
      <c r="G497" s="61">
        <f t="shared" si="49"/>
        <v>0</v>
      </c>
      <c r="H497" s="101"/>
    </row>
    <row r="498" spans="1:8" x14ac:dyDescent="0.2">
      <c r="A498" s="324"/>
      <c r="B498" s="340"/>
      <c r="C498" s="60" t="s">
        <v>1212</v>
      </c>
      <c r="D498" s="91" t="s">
        <v>1192</v>
      </c>
      <c r="E498" s="90">
        <v>0</v>
      </c>
      <c r="F498" s="61">
        <v>330</v>
      </c>
      <c r="G498" s="61">
        <f t="shared" si="49"/>
        <v>0</v>
      </c>
      <c r="H498" s="101"/>
    </row>
    <row r="499" spans="1:8" x14ac:dyDescent="0.2">
      <c r="A499" s="324"/>
      <c r="B499" s="340"/>
      <c r="C499" s="60" t="s">
        <v>1304</v>
      </c>
      <c r="D499" s="91" t="s">
        <v>1194</v>
      </c>
      <c r="E499" s="90">
        <v>2</v>
      </c>
      <c r="F499" s="61">
        <v>110</v>
      </c>
      <c r="G499" s="61">
        <f t="shared" si="49"/>
        <v>220</v>
      </c>
      <c r="H499" s="101"/>
    </row>
    <row r="500" spans="1:8" x14ac:dyDescent="0.2">
      <c r="A500" s="324"/>
      <c r="B500" s="340"/>
      <c r="C500" s="60" t="s">
        <v>1346</v>
      </c>
      <c r="D500" s="91" t="s">
        <v>1196</v>
      </c>
      <c r="E500" s="90">
        <v>4</v>
      </c>
      <c r="F500" s="61">
        <v>210</v>
      </c>
      <c r="G500" s="61">
        <f t="shared" si="49"/>
        <v>840</v>
      </c>
      <c r="H500" s="102" t="s">
        <v>1215</v>
      </c>
    </row>
    <row r="501" spans="1:8" x14ac:dyDescent="0.2">
      <c r="A501" s="325"/>
      <c r="B501" s="318"/>
      <c r="C501" s="63"/>
      <c r="D501" s="61"/>
      <c r="E501" s="90"/>
      <c r="F501" s="91" t="s">
        <v>1198</v>
      </c>
      <c r="G501" s="68">
        <f>SUM(G493:G500)</f>
        <v>1060</v>
      </c>
      <c r="H501" s="101"/>
    </row>
    <row r="503" spans="1:8" x14ac:dyDescent="0.2">
      <c r="F503" s="125" t="s">
        <v>1177</v>
      </c>
      <c r="G503" s="59" t="e">
        <f>G501+#REF!+#REF!+#REF!+#REF!+#REF!+#REF!+#REF!+#REF!</f>
        <v>#REF!</v>
      </c>
    </row>
    <row r="507" spans="1:8" ht="26.25" x14ac:dyDescent="0.2">
      <c r="A507" s="322" t="s">
        <v>1347</v>
      </c>
      <c r="B507" s="322"/>
      <c r="C507" s="322"/>
      <c r="D507" s="322"/>
      <c r="E507" s="322"/>
      <c r="F507" s="322"/>
      <c r="G507" s="322"/>
      <c r="H507" s="322"/>
    </row>
    <row r="508" spans="1:8" x14ac:dyDescent="0.2">
      <c r="A508" s="323">
        <v>1</v>
      </c>
      <c r="B508" s="319" t="s">
        <v>1348</v>
      </c>
      <c r="C508" s="60" t="s">
        <v>1349</v>
      </c>
      <c r="D508" s="91" t="s">
        <v>1182</v>
      </c>
      <c r="E508" s="90">
        <v>1</v>
      </c>
      <c r="F508" s="91">
        <v>20</v>
      </c>
      <c r="G508" s="61">
        <f t="shared" ref="G508:G515" si="50">F508*E508</f>
        <v>20</v>
      </c>
      <c r="H508" s="62"/>
    </row>
    <row r="509" spans="1:8" x14ac:dyDescent="0.2">
      <c r="A509" s="324"/>
      <c r="B509" s="340"/>
      <c r="C509" s="60" t="s">
        <v>1208</v>
      </c>
      <c r="D509" s="91" t="s">
        <v>1184</v>
      </c>
      <c r="E509" s="90">
        <v>1</v>
      </c>
      <c r="F509" s="91">
        <v>25</v>
      </c>
      <c r="G509" s="61">
        <f t="shared" si="50"/>
        <v>25</v>
      </c>
      <c r="H509" s="101"/>
    </row>
    <row r="510" spans="1:8" x14ac:dyDescent="0.2">
      <c r="A510" s="324"/>
      <c r="B510" s="340"/>
      <c r="C510" s="60" t="s">
        <v>1259</v>
      </c>
      <c r="D510" s="91" t="s">
        <v>1186</v>
      </c>
      <c r="E510" s="90">
        <v>0</v>
      </c>
      <c r="F510" s="91">
        <v>50</v>
      </c>
      <c r="G510" s="61">
        <f t="shared" si="50"/>
        <v>0</v>
      </c>
      <c r="H510" s="101"/>
    </row>
    <row r="511" spans="1:8" ht="25.5" x14ac:dyDescent="0.2">
      <c r="A511" s="324"/>
      <c r="B511" s="340"/>
      <c r="C511" s="60" t="s">
        <v>1350</v>
      </c>
      <c r="D511" s="91" t="s">
        <v>1188</v>
      </c>
      <c r="E511" s="90">
        <v>0</v>
      </c>
      <c r="F511" s="61">
        <v>110</v>
      </c>
      <c r="G511" s="61">
        <f t="shared" si="50"/>
        <v>0</v>
      </c>
      <c r="H511" s="101"/>
    </row>
    <row r="512" spans="1:8" x14ac:dyDescent="0.2">
      <c r="A512" s="324"/>
      <c r="B512" s="340"/>
      <c r="C512" s="60" t="s">
        <v>1351</v>
      </c>
      <c r="D512" s="91" t="s">
        <v>1190</v>
      </c>
      <c r="E512" s="90">
        <v>0</v>
      </c>
      <c r="F512" s="61">
        <v>85</v>
      </c>
      <c r="G512" s="61">
        <f t="shared" si="50"/>
        <v>0</v>
      </c>
      <c r="H512" s="101"/>
    </row>
    <row r="513" spans="1:8" x14ac:dyDescent="0.2">
      <c r="A513" s="324"/>
      <c r="B513" s="340"/>
      <c r="C513" s="60" t="s">
        <v>1255</v>
      </c>
      <c r="D513" s="91" t="s">
        <v>1192</v>
      </c>
      <c r="E513" s="90">
        <v>0</v>
      </c>
      <c r="F513" s="61">
        <v>330</v>
      </c>
      <c r="G513" s="61">
        <f t="shared" si="50"/>
        <v>0</v>
      </c>
      <c r="H513" s="101"/>
    </row>
    <row r="514" spans="1:8" x14ac:dyDescent="0.2">
      <c r="A514" s="324"/>
      <c r="B514" s="340"/>
      <c r="C514" s="60" t="s">
        <v>1304</v>
      </c>
      <c r="D514" s="91" t="s">
        <v>1194</v>
      </c>
      <c r="E514" s="90">
        <v>2</v>
      </c>
      <c r="F514" s="61">
        <v>95</v>
      </c>
      <c r="G514" s="61">
        <f t="shared" si="50"/>
        <v>190</v>
      </c>
      <c r="H514" s="101"/>
    </row>
    <row r="515" spans="1:8" x14ac:dyDescent="0.2">
      <c r="A515" s="324"/>
      <c r="B515" s="340"/>
      <c r="C515" s="60" t="s">
        <v>1352</v>
      </c>
      <c r="D515" s="91" t="s">
        <v>1196</v>
      </c>
      <c r="E515" s="90">
        <v>2</v>
      </c>
      <c r="F515" s="61">
        <v>180</v>
      </c>
      <c r="G515" s="61">
        <f t="shared" si="50"/>
        <v>360</v>
      </c>
      <c r="H515" s="102" t="s">
        <v>1215</v>
      </c>
    </row>
    <row r="516" spans="1:8" x14ac:dyDescent="0.2">
      <c r="A516" s="325"/>
      <c r="B516" s="318"/>
      <c r="C516" s="63"/>
      <c r="D516" s="61"/>
      <c r="E516" s="90"/>
      <c r="F516" s="91" t="s">
        <v>1198</v>
      </c>
      <c r="G516" s="68">
        <f>SUM(G508:G515)</f>
        <v>595</v>
      </c>
      <c r="H516" s="101"/>
    </row>
    <row r="517" spans="1:8" x14ac:dyDescent="0.2">
      <c r="A517" s="323">
        <v>2</v>
      </c>
      <c r="B517" s="319" t="s">
        <v>1353</v>
      </c>
      <c r="C517" s="60" t="s">
        <v>1349</v>
      </c>
      <c r="D517" s="91" t="s">
        <v>1182</v>
      </c>
      <c r="E517" s="90">
        <v>1</v>
      </c>
      <c r="F517" s="91">
        <v>20</v>
      </c>
      <c r="G517" s="61">
        <f t="shared" ref="G517:G524" si="51">F517*E517</f>
        <v>20</v>
      </c>
      <c r="H517" s="62"/>
    </row>
    <row r="518" spans="1:8" x14ac:dyDescent="0.2">
      <c r="A518" s="324"/>
      <c r="B518" s="340"/>
      <c r="C518" s="60" t="s">
        <v>1208</v>
      </c>
      <c r="D518" s="91" t="s">
        <v>1184</v>
      </c>
      <c r="E518" s="90">
        <v>1</v>
      </c>
      <c r="F518" s="91">
        <v>25</v>
      </c>
      <c r="G518" s="61">
        <f t="shared" si="51"/>
        <v>25</v>
      </c>
      <c r="H518" s="101"/>
    </row>
    <row r="519" spans="1:8" x14ac:dyDescent="0.2">
      <c r="A519" s="324"/>
      <c r="B519" s="340"/>
      <c r="C519" s="60" t="s">
        <v>1354</v>
      </c>
      <c r="D519" s="91" t="s">
        <v>1186</v>
      </c>
      <c r="E519" s="90">
        <v>0</v>
      </c>
      <c r="F519" s="91">
        <v>50</v>
      </c>
      <c r="G519" s="61">
        <f t="shared" si="51"/>
        <v>0</v>
      </c>
      <c r="H519" s="101"/>
    </row>
    <row r="520" spans="1:8" ht="25.5" x14ac:dyDescent="0.2">
      <c r="A520" s="324"/>
      <c r="B520" s="340"/>
      <c r="C520" s="60" t="s">
        <v>1350</v>
      </c>
      <c r="D520" s="91" t="s">
        <v>1188</v>
      </c>
      <c r="E520" s="90">
        <v>0</v>
      </c>
      <c r="F520" s="61">
        <v>110</v>
      </c>
      <c r="G520" s="61">
        <f t="shared" si="51"/>
        <v>0</v>
      </c>
      <c r="H520" s="101"/>
    </row>
    <row r="521" spans="1:8" x14ac:dyDescent="0.2">
      <c r="A521" s="324"/>
      <c r="B521" s="340"/>
      <c r="C521" s="60" t="s">
        <v>1351</v>
      </c>
      <c r="D521" s="91" t="s">
        <v>1190</v>
      </c>
      <c r="E521" s="90">
        <v>0</v>
      </c>
      <c r="F521" s="61">
        <v>85</v>
      </c>
      <c r="G521" s="61">
        <f t="shared" si="51"/>
        <v>0</v>
      </c>
      <c r="H521" s="101"/>
    </row>
    <row r="522" spans="1:8" x14ac:dyDescent="0.2">
      <c r="A522" s="324"/>
      <c r="B522" s="340"/>
      <c r="C522" s="60" t="s">
        <v>1255</v>
      </c>
      <c r="D522" s="91" t="s">
        <v>1192</v>
      </c>
      <c r="E522" s="90">
        <v>0</v>
      </c>
      <c r="F522" s="61">
        <v>330</v>
      </c>
      <c r="G522" s="61">
        <f t="shared" si="51"/>
        <v>0</v>
      </c>
      <c r="H522" s="101"/>
    </row>
    <row r="523" spans="1:8" x14ac:dyDescent="0.2">
      <c r="A523" s="324"/>
      <c r="B523" s="340"/>
      <c r="C523" s="60" t="s">
        <v>1304</v>
      </c>
      <c r="D523" s="91" t="s">
        <v>1194</v>
      </c>
      <c r="E523" s="90">
        <v>2</v>
      </c>
      <c r="F523" s="61">
        <v>95</v>
      </c>
      <c r="G523" s="61">
        <f t="shared" si="51"/>
        <v>190</v>
      </c>
      <c r="H523" s="101"/>
    </row>
    <row r="524" spans="1:8" x14ac:dyDescent="0.2">
      <c r="A524" s="324"/>
      <c r="B524" s="340"/>
      <c r="C524" s="60" t="s">
        <v>1352</v>
      </c>
      <c r="D524" s="91" t="s">
        <v>1196</v>
      </c>
      <c r="E524" s="90">
        <v>2</v>
      </c>
      <c r="F524" s="61">
        <v>180</v>
      </c>
      <c r="G524" s="61">
        <f t="shared" si="51"/>
        <v>360</v>
      </c>
      <c r="H524" s="102" t="s">
        <v>1215</v>
      </c>
    </row>
    <row r="525" spans="1:8" x14ac:dyDescent="0.2">
      <c r="A525" s="325"/>
      <c r="B525" s="318"/>
      <c r="C525" s="63"/>
      <c r="D525" s="61"/>
      <c r="E525" s="90"/>
      <c r="F525" s="91" t="s">
        <v>1198</v>
      </c>
      <c r="G525" s="68">
        <f>SUM(G517:G524)</f>
        <v>595</v>
      </c>
      <c r="H525" s="101"/>
    </row>
    <row r="526" spans="1:8" x14ac:dyDescent="0.2">
      <c r="A526" s="323">
        <v>3</v>
      </c>
      <c r="B526" s="319" t="s">
        <v>1355</v>
      </c>
      <c r="C526" s="60" t="s">
        <v>1356</v>
      </c>
      <c r="D526" s="91" t="s">
        <v>1182</v>
      </c>
      <c r="E526" s="90">
        <v>1</v>
      </c>
      <c r="F526" s="91">
        <v>20</v>
      </c>
      <c r="G526" s="61">
        <f t="shared" ref="G526:G533" si="52">F526*E526</f>
        <v>20</v>
      </c>
      <c r="H526" s="62"/>
    </row>
    <row r="527" spans="1:8" x14ac:dyDescent="0.2">
      <c r="A527" s="324"/>
      <c r="B527" s="340"/>
      <c r="C527" s="60" t="s">
        <v>1208</v>
      </c>
      <c r="D527" s="91" t="s">
        <v>1184</v>
      </c>
      <c r="E527" s="90">
        <v>1</v>
      </c>
      <c r="F527" s="91">
        <v>25</v>
      </c>
      <c r="G527" s="61">
        <f t="shared" si="52"/>
        <v>25</v>
      </c>
      <c r="H527" s="101"/>
    </row>
    <row r="528" spans="1:8" x14ac:dyDescent="0.2">
      <c r="A528" s="324"/>
      <c r="B528" s="340"/>
      <c r="C528" s="60" t="s">
        <v>1259</v>
      </c>
      <c r="D528" s="91" t="s">
        <v>1186</v>
      </c>
      <c r="E528" s="90">
        <v>0</v>
      </c>
      <c r="F528" s="91">
        <v>50</v>
      </c>
      <c r="G528" s="61">
        <f t="shared" si="52"/>
        <v>0</v>
      </c>
      <c r="H528" s="101"/>
    </row>
    <row r="529" spans="1:8" ht="25.5" x14ac:dyDescent="0.2">
      <c r="A529" s="324"/>
      <c r="B529" s="340"/>
      <c r="C529" s="60" t="s">
        <v>1350</v>
      </c>
      <c r="D529" s="91" t="s">
        <v>1188</v>
      </c>
      <c r="E529" s="90">
        <v>0</v>
      </c>
      <c r="F529" s="61">
        <v>110</v>
      </c>
      <c r="G529" s="61">
        <f t="shared" si="52"/>
        <v>0</v>
      </c>
      <c r="H529" s="101"/>
    </row>
    <row r="530" spans="1:8" x14ac:dyDescent="0.2">
      <c r="A530" s="324"/>
      <c r="B530" s="340"/>
      <c r="C530" s="60" t="s">
        <v>1351</v>
      </c>
      <c r="D530" s="91" t="s">
        <v>1190</v>
      </c>
      <c r="E530" s="90">
        <v>0</v>
      </c>
      <c r="F530" s="61">
        <v>85</v>
      </c>
      <c r="G530" s="61">
        <f t="shared" si="52"/>
        <v>0</v>
      </c>
      <c r="H530" s="101"/>
    </row>
    <row r="531" spans="1:8" x14ac:dyDescent="0.2">
      <c r="A531" s="324"/>
      <c r="B531" s="340"/>
      <c r="C531" s="60" t="s">
        <v>1255</v>
      </c>
      <c r="D531" s="91" t="s">
        <v>1192</v>
      </c>
      <c r="E531" s="90">
        <v>0</v>
      </c>
      <c r="F531" s="61">
        <v>330</v>
      </c>
      <c r="G531" s="61">
        <f t="shared" si="52"/>
        <v>0</v>
      </c>
      <c r="H531" s="101"/>
    </row>
    <row r="532" spans="1:8" x14ac:dyDescent="0.2">
      <c r="A532" s="324"/>
      <c r="B532" s="340"/>
      <c r="C532" s="60" t="s">
        <v>1304</v>
      </c>
      <c r="D532" s="91" t="s">
        <v>1194</v>
      </c>
      <c r="E532" s="90">
        <v>2</v>
      </c>
      <c r="F532" s="61">
        <v>95</v>
      </c>
      <c r="G532" s="61">
        <f t="shared" si="52"/>
        <v>190</v>
      </c>
      <c r="H532" s="101"/>
    </row>
    <row r="533" spans="1:8" x14ac:dyDescent="0.2">
      <c r="A533" s="324"/>
      <c r="B533" s="340"/>
      <c r="C533" s="60" t="s">
        <v>1352</v>
      </c>
      <c r="D533" s="91" t="s">
        <v>1196</v>
      </c>
      <c r="E533" s="90">
        <v>2</v>
      </c>
      <c r="F533" s="61">
        <v>180</v>
      </c>
      <c r="G533" s="61">
        <f t="shared" si="52"/>
        <v>360</v>
      </c>
      <c r="H533" s="102" t="s">
        <v>1215</v>
      </c>
    </row>
    <row r="534" spans="1:8" x14ac:dyDescent="0.2">
      <c r="A534" s="325"/>
      <c r="B534" s="318"/>
      <c r="C534" s="63"/>
      <c r="D534" s="61"/>
      <c r="E534" s="90"/>
      <c r="F534" s="91" t="s">
        <v>1198</v>
      </c>
      <c r="G534" s="68">
        <f>SUM(G526:G533)</f>
        <v>595</v>
      </c>
      <c r="H534" s="101"/>
    </row>
    <row r="535" spans="1:8" x14ac:dyDescent="0.2">
      <c r="A535" s="323">
        <v>4</v>
      </c>
      <c r="B535" s="319" t="s">
        <v>1357</v>
      </c>
      <c r="C535" s="60" t="s">
        <v>1356</v>
      </c>
      <c r="D535" s="91" t="s">
        <v>1182</v>
      </c>
      <c r="E535" s="90">
        <v>1</v>
      </c>
      <c r="F535" s="91">
        <v>20</v>
      </c>
      <c r="G535" s="61">
        <f t="shared" ref="G535:G542" si="53">F535*E535</f>
        <v>20</v>
      </c>
      <c r="H535" s="62"/>
    </row>
    <row r="536" spans="1:8" x14ac:dyDescent="0.2">
      <c r="A536" s="324"/>
      <c r="B536" s="340"/>
      <c r="C536" s="60" t="s">
        <v>1208</v>
      </c>
      <c r="D536" s="91" t="s">
        <v>1184</v>
      </c>
      <c r="E536" s="90">
        <v>1</v>
      </c>
      <c r="F536" s="91">
        <v>25</v>
      </c>
      <c r="G536" s="61">
        <f t="shared" si="53"/>
        <v>25</v>
      </c>
      <c r="H536" s="101"/>
    </row>
    <row r="537" spans="1:8" x14ac:dyDescent="0.2">
      <c r="A537" s="324"/>
      <c r="B537" s="340"/>
      <c r="C537" s="60" t="s">
        <v>1354</v>
      </c>
      <c r="D537" s="91" t="s">
        <v>1186</v>
      </c>
      <c r="E537" s="90">
        <v>0</v>
      </c>
      <c r="F537" s="91">
        <v>50</v>
      </c>
      <c r="G537" s="61">
        <f t="shared" si="53"/>
        <v>0</v>
      </c>
      <c r="H537" s="101"/>
    </row>
    <row r="538" spans="1:8" ht="25.5" x14ac:dyDescent="0.2">
      <c r="A538" s="324"/>
      <c r="B538" s="340"/>
      <c r="C538" s="60" t="s">
        <v>1350</v>
      </c>
      <c r="D538" s="91" t="s">
        <v>1188</v>
      </c>
      <c r="E538" s="90">
        <v>0</v>
      </c>
      <c r="F538" s="61">
        <v>110</v>
      </c>
      <c r="G538" s="61">
        <f t="shared" si="53"/>
        <v>0</v>
      </c>
      <c r="H538" s="101"/>
    </row>
    <row r="539" spans="1:8" x14ac:dyDescent="0.2">
      <c r="A539" s="324"/>
      <c r="B539" s="340"/>
      <c r="C539" s="60" t="s">
        <v>1351</v>
      </c>
      <c r="D539" s="91" t="s">
        <v>1190</v>
      </c>
      <c r="E539" s="90">
        <v>0</v>
      </c>
      <c r="F539" s="61">
        <v>85</v>
      </c>
      <c r="G539" s="61">
        <f t="shared" si="53"/>
        <v>0</v>
      </c>
      <c r="H539" s="101"/>
    </row>
    <row r="540" spans="1:8" x14ac:dyDescent="0.2">
      <c r="A540" s="324"/>
      <c r="B540" s="340"/>
      <c r="C540" s="60" t="s">
        <v>1255</v>
      </c>
      <c r="D540" s="91" t="s">
        <v>1192</v>
      </c>
      <c r="E540" s="90">
        <v>0</v>
      </c>
      <c r="F540" s="61">
        <v>330</v>
      </c>
      <c r="G540" s="61">
        <f t="shared" si="53"/>
        <v>0</v>
      </c>
      <c r="H540" s="101"/>
    </row>
    <row r="541" spans="1:8" x14ac:dyDescent="0.2">
      <c r="A541" s="324"/>
      <c r="B541" s="340"/>
      <c r="C541" s="60" t="s">
        <v>1304</v>
      </c>
      <c r="D541" s="91" t="s">
        <v>1194</v>
      </c>
      <c r="E541" s="90">
        <v>2</v>
      </c>
      <c r="F541" s="61">
        <v>95</v>
      </c>
      <c r="G541" s="61">
        <f t="shared" si="53"/>
        <v>190</v>
      </c>
      <c r="H541" s="101"/>
    </row>
    <row r="542" spans="1:8" x14ac:dyDescent="0.2">
      <c r="A542" s="324"/>
      <c r="B542" s="340"/>
      <c r="C542" s="60" t="s">
        <v>1352</v>
      </c>
      <c r="D542" s="91" t="s">
        <v>1196</v>
      </c>
      <c r="E542" s="90">
        <v>2</v>
      </c>
      <c r="F542" s="61">
        <v>180</v>
      </c>
      <c r="G542" s="61">
        <f t="shared" si="53"/>
        <v>360</v>
      </c>
      <c r="H542" s="102" t="s">
        <v>1215</v>
      </c>
    </row>
    <row r="543" spans="1:8" x14ac:dyDescent="0.2">
      <c r="A543" s="325"/>
      <c r="B543" s="318"/>
      <c r="C543" s="63"/>
      <c r="D543" s="61"/>
      <c r="E543" s="90"/>
      <c r="F543" s="91" t="s">
        <v>1198</v>
      </c>
      <c r="G543" s="68">
        <f>SUM(G535:G542)</f>
        <v>595</v>
      </c>
      <c r="H543" s="101"/>
    </row>
    <row r="545" spans="1:8" x14ac:dyDescent="0.2">
      <c r="F545" s="125" t="s">
        <v>1177</v>
      </c>
      <c r="G545" s="59">
        <f>G516+G525+G534+G543</f>
        <v>2380</v>
      </c>
    </row>
    <row r="548" spans="1:8" ht="26.25" x14ac:dyDescent="0.2">
      <c r="A548" s="322" t="s">
        <v>1358</v>
      </c>
      <c r="B548" s="322"/>
      <c r="C548" s="322"/>
      <c r="D548" s="322"/>
      <c r="E548" s="322"/>
      <c r="F548" s="322"/>
      <c r="G548" s="322"/>
      <c r="H548" s="322"/>
    </row>
    <row r="549" spans="1:8" x14ac:dyDescent="0.2">
      <c r="A549" s="323">
        <v>1</v>
      </c>
      <c r="B549" s="319" t="s">
        <v>1359</v>
      </c>
      <c r="C549" s="60" t="s">
        <v>151</v>
      </c>
      <c r="D549" s="91" t="s">
        <v>1182</v>
      </c>
      <c r="E549" s="90">
        <v>1</v>
      </c>
      <c r="F549" s="91">
        <v>20</v>
      </c>
      <c r="G549" s="61">
        <f t="shared" ref="G549:G556" si="54">F549*E549</f>
        <v>20</v>
      </c>
      <c r="H549" s="62"/>
    </row>
    <row r="550" spans="1:8" x14ac:dyDescent="0.2">
      <c r="A550" s="324"/>
      <c r="B550" s="340"/>
      <c r="C550" s="60" t="s">
        <v>1208</v>
      </c>
      <c r="D550" s="91" t="s">
        <v>1360</v>
      </c>
      <c r="E550" s="90">
        <v>1</v>
      </c>
      <c r="F550" s="91">
        <v>25</v>
      </c>
      <c r="G550" s="61">
        <f t="shared" si="54"/>
        <v>25</v>
      </c>
      <c r="H550" s="101"/>
    </row>
    <row r="551" spans="1:8" x14ac:dyDescent="0.2">
      <c r="A551" s="324"/>
      <c r="B551" s="340"/>
      <c r="C551" s="60" t="s">
        <v>1259</v>
      </c>
      <c r="D551" s="91" t="s">
        <v>1186</v>
      </c>
      <c r="E551" s="90">
        <v>0</v>
      </c>
      <c r="F551" s="91">
        <v>50</v>
      </c>
      <c r="G551" s="61">
        <f t="shared" si="54"/>
        <v>0</v>
      </c>
      <c r="H551" s="101"/>
    </row>
    <row r="552" spans="1:8" ht="25.5" x14ac:dyDescent="0.2">
      <c r="A552" s="324"/>
      <c r="B552" s="340"/>
      <c r="C552" s="60" t="s">
        <v>1361</v>
      </c>
      <c r="D552" s="91" t="s">
        <v>1188</v>
      </c>
      <c r="E552" s="90">
        <v>0</v>
      </c>
      <c r="F552" s="61">
        <v>110</v>
      </c>
      <c r="G552" s="61">
        <f t="shared" si="54"/>
        <v>0</v>
      </c>
      <c r="H552" s="101"/>
    </row>
    <row r="553" spans="1:8" x14ac:dyDescent="0.2">
      <c r="A553" s="324"/>
      <c r="B553" s="340"/>
      <c r="C553" s="60" t="s">
        <v>1362</v>
      </c>
      <c r="D553" s="91" t="s">
        <v>1190</v>
      </c>
      <c r="E553" s="90">
        <v>0</v>
      </c>
      <c r="F553" s="61">
        <v>85</v>
      </c>
      <c r="G553" s="61">
        <f t="shared" si="54"/>
        <v>0</v>
      </c>
      <c r="H553" s="101"/>
    </row>
    <row r="554" spans="1:8" x14ac:dyDescent="0.2">
      <c r="A554" s="324"/>
      <c r="B554" s="340"/>
      <c r="C554" s="60" t="s">
        <v>1255</v>
      </c>
      <c r="D554" s="91" t="s">
        <v>1192</v>
      </c>
      <c r="E554" s="90">
        <v>0</v>
      </c>
      <c r="F554" s="61">
        <v>330</v>
      </c>
      <c r="G554" s="61">
        <f t="shared" si="54"/>
        <v>0</v>
      </c>
      <c r="H554" s="101"/>
    </row>
    <row r="555" spans="1:8" x14ac:dyDescent="0.2">
      <c r="A555" s="324"/>
      <c r="B555" s="340"/>
      <c r="C555" s="60" t="s">
        <v>1304</v>
      </c>
      <c r="D555" s="91" t="s">
        <v>1194</v>
      </c>
      <c r="E555" s="90">
        <v>2</v>
      </c>
      <c r="F555" s="61">
        <v>95</v>
      </c>
      <c r="G555" s="61">
        <f t="shared" si="54"/>
        <v>190</v>
      </c>
      <c r="H555" s="101"/>
    </row>
    <row r="556" spans="1:8" x14ac:dyDescent="0.2">
      <c r="A556" s="324"/>
      <c r="B556" s="340"/>
      <c r="C556" s="60" t="s">
        <v>1363</v>
      </c>
      <c r="D556" s="91" t="s">
        <v>1196</v>
      </c>
      <c r="E556" s="90">
        <v>2</v>
      </c>
      <c r="F556" s="61">
        <v>180</v>
      </c>
      <c r="G556" s="61">
        <f t="shared" si="54"/>
        <v>360</v>
      </c>
      <c r="H556" s="102" t="s">
        <v>1215</v>
      </c>
    </row>
    <row r="557" spans="1:8" x14ac:dyDescent="0.2">
      <c r="A557" s="325"/>
      <c r="B557" s="318"/>
      <c r="C557" s="63"/>
      <c r="D557" s="61"/>
      <c r="E557" s="90"/>
      <c r="F557" s="91" t="s">
        <v>1198</v>
      </c>
      <c r="G557" s="68">
        <f>SUM(G549:G556)</f>
        <v>595</v>
      </c>
      <c r="H557" s="101"/>
    </row>
    <row r="558" spans="1:8" x14ac:dyDescent="0.2">
      <c r="A558" s="323">
        <v>2</v>
      </c>
      <c r="B558" s="319" t="s">
        <v>1364</v>
      </c>
      <c r="C558" s="60" t="s">
        <v>151</v>
      </c>
      <c r="D558" s="91" t="s">
        <v>1182</v>
      </c>
      <c r="E558" s="90">
        <v>1</v>
      </c>
      <c r="F558" s="91">
        <v>20</v>
      </c>
      <c r="G558" s="61">
        <f t="shared" ref="G558:G565" si="55">F558*E558</f>
        <v>20</v>
      </c>
      <c r="H558" s="62"/>
    </row>
    <row r="559" spans="1:8" x14ac:dyDescent="0.2">
      <c r="A559" s="324"/>
      <c r="B559" s="340"/>
      <c r="C559" s="60" t="s">
        <v>1208</v>
      </c>
      <c r="D559" s="91" t="s">
        <v>1360</v>
      </c>
      <c r="E559" s="90">
        <v>1</v>
      </c>
      <c r="F559" s="91">
        <v>25</v>
      </c>
      <c r="G559" s="61">
        <f t="shared" si="55"/>
        <v>25</v>
      </c>
      <c r="H559" s="101"/>
    </row>
    <row r="560" spans="1:8" x14ac:dyDescent="0.2">
      <c r="A560" s="324"/>
      <c r="B560" s="340"/>
      <c r="C560" s="60" t="s">
        <v>1259</v>
      </c>
      <c r="D560" s="91" t="s">
        <v>1186</v>
      </c>
      <c r="E560" s="90">
        <v>0</v>
      </c>
      <c r="F560" s="91">
        <v>50</v>
      </c>
      <c r="G560" s="61">
        <f t="shared" si="55"/>
        <v>0</v>
      </c>
      <c r="H560" s="101"/>
    </row>
    <row r="561" spans="1:8" ht="25.5" x14ac:dyDescent="0.2">
      <c r="A561" s="324"/>
      <c r="B561" s="340"/>
      <c r="C561" s="60" t="s">
        <v>1365</v>
      </c>
      <c r="D561" s="91" t="s">
        <v>1188</v>
      </c>
      <c r="E561" s="90">
        <v>0</v>
      </c>
      <c r="F561" s="61">
        <v>110</v>
      </c>
      <c r="G561" s="61">
        <f t="shared" si="55"/>
        <v>0</v>
      </c>
      <c r="H561" s="101"/>
    </row>
    <row r="562" spans="1:8" x14ac:dyDescent="0.2">
      <c r="A562" s="324"/>
      <c r="B562" s="340"/>
      <c r="C562" s="60" t="s">
        <v>1362</v>
      </c>
      <c r="D562" s="91" t="s">
        <v>1190</v>
      </c>
      <c r="E562" s="90">
        <v>0</v>
      </c>
      <c r="F562" s="61">
        <v>85</v>
      </c>
      <c r="G562" s="61">
        <f t="shared" si="55"/>
        <v>0</v>
      </c>
      <c r="H562" s="101"/>
    </row>
    <row r="563" spans="1:8" x14ac:dyDescent="0.2">
      <c r="A563" s="324"/>
      <c r="B563" s="340"/>
      <c r="C563" s="60" t="s">
        <v>1255</v>
      </c>
      <c r="D563" s="91" t="s">
        <v>1192</v>
      </c>
      <c r="E563" s="90">
        <v>0</v>
      </c>
      <c r="F563" s="61">
        <v>330</v>
      </c>
      <c r="G563" s="61">
        <f t="shared" si="55"/>
        <v>0</v>
      </c>
      <c r="H563" s="101"/>
    </row>
    <row r="564" spans="1:8" x14ac:dyDescent="0.2">
      <c r="A564" s="324"/>
      <c r="B564" s="340"/>
      <c r="C564" s="60" t="s">
        <v>1304</v>
      </c>
      <c r="D564" s="91" t="s">
        <v>1194</v>
      </c>
      <c r="E564" s="90">
        <v>2</v>
      </c>
      <c r="F564" s="61">
        <v>95</v>
      </c>
      <c r="G564" s="61">
        <f t="shared" si="55"/>
        <v>190</v>
      </c>
      <c r="H564" s="101"/>
    </row>
    <row r="565" spans="1:8" x14ac:dyDescent="0.2">
      <c r="A565" s="324"/>
      <c r="B565" s="340"/>
      <c r="C565" s="60" t="s">
        <v>1366</v>
      </c>
      <c r="D565" s="91" t="s">
        <v>1196</v>
      </c>
      <c r="E565" s="90">
        <v>2</v>
      </c>
      <c r="F565" s="61">
        <v>180</v>
      </c>
      <c r="G565" s="61">
        <f t="shared" si="55"/>
        <v>360</v>
      </c>
      <c r="H565" s="102" t="s">
        <v>1215</v>
      </c>
    </row>
    <row r="566" spans="1:8" x14ac:dyDescent="0.2">
      <c r="A566" s="325"/>
      <c r="B566" s="318"/>
      <c r="C566" s="63"/>
      <c r="D566" s="61"/>
      <c r="E566" s="90"/>
      <c r="F566" s="91" t="s">
        <v>1198</v>
      </c>
      <c r="G566" s="68">
        <f>SUM(G558:G565)</f>
        <v>595</v>
      </c>
      <c r="H566" s="101"/>
    </row>
    <row r="567" spans="1:8" x14ac:dyDescent="0.2">
      <c r="A567" s="323">
        <v>3</v>
      </c>
      <c r="B567" s="319" t="s">
        <v>1367</v>
      </c>
      <c r="C567" s="60" t="s">
        <v>1100</v>
      </c>
      <c r="D567" s="91" t="s">
        <v>1182</v>
      </c>
      <c r="E567" s="90">
        <v>1</v>
      </c>
      <c r="F567" s="91">
        <v>20</v>
      </c>
      <c r="G567" s="61">
        <f t="shared" ref="G567:G574" si="56">F567*E567</f>
        <v>20</v>
      </c>
      <c r="H567" s="62"/>
    </row>
    <row r="568" spans="1:8" x14ac:dyDescent="0.2">
      <c r="A568" s="324"/>
      <c r="B568" s="340"/>
      <c r="C568" s="60" t="s">
        <v>1208</v>
      </c>
      <c r="D568" s="91" t="s">
        <v>1360</v>
      </c>
      <c r="E568" s="90">
        <v>1</v>
      </c>
      <c r="F568" s="91">
        <v>25</v>
      </c>
      <c r="G568" s="61">
        <f t="shared" si="56"/>
        <v>25</v>
      </c>
      <c r="H568" s="101"/>
    </row>
    <row r="569" spans="1:8" x14ac:dyDescent="0.2">
      <c r="A569" s="324"/>
      <c r="B569" s="340"/>
      <c r="C569" s="60" t="s">
        <v>1259</v>
      </c>
      <c r="D569" s="91" t="s">
        <v>1186</v>
      </c>
      <c r="E569" s="90">
        <v>0</v>
      </c>
      <c r="F569" s="91">
        <v>50</v>
      </c>
      <c r="G569" s="61">
        <f t="shared" si="56"/>
        <v>0</v>
      </c>
      <c r="H569" s="101"/>
    </row>
    <row r="570" spans="1:8" ht="25.5" x14ac:dyDescent="0.2">
      <c r="A570" s="324"/>
      <c r="B570" s="340"/>
      <c r="C570" s="60" t="s">
        <v>1368</v>
      </c>
      <c r="D570" s="91" t="s">
        <v>1188</v>
      </c>
      <c r="E570" s="90">
        <v>0</v>
      </c>
      <c r="F570" s="61">
        <v>110</v>
      </c>
      <c r="G570" s="61">
        <f t="shared" si="56"/>
        <v>0</v>
      </c>
      <c r="H570" s="101"/>
    </row>
    <row r="571" spans="1:8" x14ac:dyDescent="0.2">
      <c r="A571" s="324"/>
      <c r="B571" s="340"/>
      <c r="C571" s="60" t="s">
        <v>1369</v>
      </c>
      <c r="D571" s="91" t="s">
        <v>1190</v>
      </c>
      <c r="E571" s="90">
        <v>0</v>
      </c>
      <c r="F571" s="61">
        <v>85</v>
      </c>
      <c r="G571" s="61">
        <f t="shared" si="56"/>
        <v>0</v>
      </c>
      <c r="H571" s="101"/>
    </row>
    <row r="572" spans="1:8" x14ac:dyDescent="0.2">
      <c r="A572" s="324"/>
      <c r="B572" s="340"/>
      <c r="C572" s="60" t="s">
        <v>1201</v>
      </c>
      <c r="D572" s="91" t="s">
        <v>1192</v>
      </c>
      <c r="E572" s="90">
        <v>0</v>
      </c>
      <c r="F572" s="61">
        <v>330</v>
      </c>
      <c r="G572" s="61">
        <f t="shared" si="56"/>
        <v>0</v>
      </c>
      <c r="H572" s="101"/>
    </row>
    <row r="573" spans="1:8" x14ac:dyDescent="0.2">
      <c r="A573" s="324"/>
      <c r="B573" s="340"/>
      <c r="C573" s="60" t="s">
        <v>1304</v>
      </c>
      <c r="D573" s="91" t="s">
        <v>1194</v>
      </c>
      <c r="E573" s="90">
        <v>2</v>
      </c>
      <c r="F573" s="61">
        <v>95</v>
      </c>
      <c r="G573" s="61">
        <f t="shared" si="56"/>
        <v>190</v>
      </c>
      <c r="H573" s="101"/>
    </row>
    <row r="574" spans="1:8" x14ac:dyDescent="0.2">
      <c r="A574" s="324"/>
      <c r="B574" s="340"/>
      <c r="C574" s="60" t="s">
        <v>1370</v>
      </c>
      <c r="D574" s="91" t="s">
        <v>1196</v>
      </c>
      <c r="E574" s="90">
        <v>2</v>
      </c>
      <c r="F574" s="61">
        <v>180</v>
      </c>
      <c r="G574" s="61">
        <f t="shared" si="56"/>
        <v>360</v>
      </c>
      <c r="H574" s="102" t="s">
        <v>1215</v>
      </c>
    </row>
    <row r="575" spans="1:8" x14ac:dyDescent="0.2">
      <c r="A575" s="325"/>
      <c r="B575" s="318"/>
      <c r="C575" s="63"/>
      <c r="D575" s="61"/>
      <c r="E575" s="90"/>
      <c r="F575" s="91" t="s">
        <v>1198</v>
      </c>
      <c r="G575" s="68">
        <f>SUM(G567:G574)</f>
        <v>595</v>
      </c>
      <c r="H575" s="101"/>
    </row>
    <row r="576" spans="1:8" x14ac:dyDescent="0.2">
      <c r="A576" s="323">
        <v>4</v>
      </c>
      <c r="B576" s="319" t="s">
        <v>1371</v>
      </c>
      <c r="C576" s="60" t="s">
        <v>1100</v>
      </c>
      <c r="D576" s="91" t="s">
        <v>1182</v>
      </c>
      <c r="E576" s="90">
        <v>1</v>
      </c>
      <c r="F576" s="91">
        <v>20</v>
      </c>
      <c r="G576" s="61">
        <f t="shared" ref="G576:G583" si="57">F576*E576</f>
        <v>20</v>
      </c>
      <c r="H576" s="62"/>
    </row>
    <row r="577" spans="1:8" x14ac:dyDescent="0.2">
      <c r="A577" s="324"/>
      <c r="B577" s="340"/>
      <c r="C577" s="60" t="s">
        <v>1208</v>
      </c>
      <c r="D577" s="91" t="s">
        <v>1360</v>
      </c>
      <c r="E577" s="90">
        <v>1</v>
      </c>
      <c r="F577" s="91">
        <v>25</v>
      </c>
      <c r="G577" s="61">
        <f t="shared" si="57"/>
        <v>25</v>
      </c>
      <c r="H577" s="101"/>
    </row>
    <row r="578" spans="1:8" x14ac:dyDescent="0.2">
      <c r="A578" s="324"/>
      <c r="B578" s="340"/>
      <c r="C578" s="60" t="s">
        <v>1259</v>
      </c>
      <c r="D578" s="91" t="s">
        <v>1186</v>
      </c>
      <c r="E578" s="90">
        <v>0</v>
      </c>
      <c r="F578" s="91">
        <v>50</v>
      </c>
      <c r="G578" s="61">
        <f t="shared" si="57"/>
        <v>0</v>
      </c>
      <c r="H578" s="101"/>
    </row>
    <row r="579" spans="1:8" ht="25.5" x14ac:dyDescent="0.2">
      <c r="A579" s="324"/>
      <c r="B579" s="340"/>
      <c r="C579" s="60" t="s">
        <v>1372</v>
      </c>
      <c r="D579" s="91" t="s">
        <v>1188</v>
      </c>
      <c r="E579" s="90">
        <v>0</v>
      </c>
      <c r="F579" s="61">
        <v>110</v>
      </c>
      <c r="G579" s="61">
        <f t="shared" si="57"/>
        <v>0</v>
      </c>
      <c r="H579" s="101"/>
    </row>
    <row r="580" spans="1:8" x14ac:dyDescent="0.2">
      <c r="A580" s="324"/>
      <c r="B580" s="340"/>
      <c r="C580" s="60" t="s">
        <v>1369</v>
      </c>
      <c r="D580" s="91" t="s">
        <v>1190</v>
      </c>
      <c r="E580" s="90">
        <v>0</v>
      </c>
      <c r="F580" s="61">
        <v>85</v>
      </c>
      <c r="G580" s="61">
        <f t="shared" si="57"/>
        <v>0</v>
      </c>
      <c r="H580" s="101"/>
    </row>
    <row r="581" spans="1:8" x14ac:dyDescent="0.2">
      <c r="A581" s="324"/>
      <c r="B581" s="340"/>
      <c r="C581" s="60" t="s">
        <v>1201</v>
      </c>
      <c r="D581" s="91" t="s">
        <v>1192</v>
      </c>
      <c r="E581" s="90">
        <v>0</v>
      </c>
      <c r="F581" s="61">
        <v>330</v>
      </c>
      <c r="G581" s="61">
        <f t="shared" si="57"/>
        <v>0</v>
      </c>
      <c r="H581" s="101"/>
    </row>
    <row r="582" spans="1:8" x14ac:dyDescent="0.2">
      <c r="A582" s="324"/>
      <c r="B582" s="340"/>
      <c r="C582" s="60" t="s">
        <v>1304</v>
      </c>
      <c r="D582" s="91" t="s">
        <v>1194</v>
      </c>
      <c r="E582" s="90">
        <v>2</v>
      </c>
      <c r="F582" s="61">
        <v>95</v>
      </c>
      <c r="G582" s="61">
        <f t="shared" si="57"/>
        <v>190</v>
      </c>
      <c r="H582" s="101"/>
    </row>
    <row r="583" spans="1:8" x14ac:dyDescent="0.2">
      <c r="A583" s="324"/>
      <c r="B583" s="340"/>
      <c r="C583" s="60" t="s">
        <v>1373</v>
      </c>
      <c r="D583" s="91" t="s">
        <v>1196</v>
      </c>
      <c r="E583" s="90">
        <v>2</v>
      </c>
      <c r="F583" s="61">
        <v>180</v>
      </c>
      <c r="G583" s="61">
        <f t="shared" si="57"/>
        <v>360</v>
      </c>
      <c r="H583" s="102" t="s">
        <v>1215</v>
      </c>
    </row>
    <row r="584" spans="1:8" x14ac:dyDescent="0.2">
      <c r="A584" s="325"/>
      <c r="B584" s="318"/>
      <c r="C584" s="63"/>
      <c r="D584" s="61"/>
      <c r="E584" s="90"/>
      <c r="F584" s="91" t="s">
        <v>1198</v>
      </c>
      <c r="G584" s="68">
        <f>SUM(G576:G583)</f>
        <v>595</v>
      </c>
      <c r="H584" s="101"/>
    </row>
    <row r="585" spans="1:8" x14ac:dyDescent="0.2">
      <c r="A585" s="323">
        <v>5</v>
      </c>
      <c r="B585" s="319" t="s">
        <v>1374</v>
      </c>
      <c r="C585" s="60" t="s">
        <v>151</v>
      </c>
      <c r="D585" s="91" t="s">
        <v>1182</v>
      </c>
      <c r="E585" s="90">
        <v>1</v>
      </c>
      <c r="F585" s="91">
        <v>20</v>
      </c>
      <c r="G585" s="61">
        <f t="shared" ref="G585:G592" si="58">F585*E585</f>
        <v>20</v>
      </c>
      <c r="H585" s="62"/>
    </row>
    <row r="586" spans="1:8" x14ac:dyDescent="0.2">
      <c r="A586" s="324"/>
      <c r="B586" s="340"/>
      <c r="C586" s="60" t="s">
        <v>1208</v>
      </c>
      <c r="D586" s="91" t="s">
        <v>1360</v>
      </c>
      <c r="E586" s="90">
        <v>1</v>
      </c>
      <c r="F586" s="91">
        <v>25</v>
      </c>
      <c r="G586" s="61">
        <f t="shared" si="58"/>
        <v>25</v>
      </c>
      <c r="H586" s="101"/>
    </row>
    <row r="587" spans="1:8" x14ac:dyDescent="0.2">
      <c r="A587" s="324"/>
      <c r="B587" s="340"/>
      <c r="C587" s="60" t="s">
        <v>1375</v>
      </c>
      <c r="D587" s="91" t="s">
        <v>1186</v>
      </c>
      <c r="E587" s="90">
        <v>0</v>
      </c>
      <c r="F587" s="91">
        <v>50</v>
      </c>
      <c r="G587" s="61">
        <f t="shared" si="58"/>
        <v>0</v>
      </c>
      <c r="H587" s="101"/>
    </row>
    <row r="588" spans="1:8" ht="25.5" x14ac:dyDescent="0.2">
      <c r="A588" s="324"/>
      <c r="B588" s="340"/>
      <c r="C588" s="60" t="s">
        <v>1361</v>
      </c>
      <c r="D588" s="91" t="s">
        <v>1188</v>
      </c>
      <c r="E588" s="90">
        <v>0</v>
      </c>
      <c r="F588" s="61">
        <v>110</v>
      </c>
      <c r="G588" s="61">
        <f t="shared" si="58"/>
        <v>0</v>
      </c>
      <c r="H588" s="101"/>
    </row>
    <row r="589" spans="1:8" x14ac:dyDescent="0.2">
      <c r="A589" s="324"/>
      <c r="B589" s="340"/>
      <c r="C589" s="60" t="s">
        <v>1362</v>
      </c>
      <c r="D589" s="91" t="s">
        <v>1190</v>
      </c>
      <c r="E589" s="90">
        <v>0</v>
      </c>
      <c r="F589" s="61">
        <v>85</v>
      </c>
      <c r="G589" s="61">
        <f t="shared" si="58"/>
        <v>0</v>
      </c>
      <c r="H589" s="101"/>
    </row>
    <row r="590" spans="1:8" x14ac:dyDescent="0.2">
      <c r="A590" s="324"/>
      <c r="B590" s="340"/>
      <c r="C590" s="60" t="s">
        <v>1255</v>
      </c>
      <c r="D590" s="91" t="s">
        <v>1192</v>
      </c>
      <c r="E590" s="90">
        <v>0</v>
      </c>
      <c r="F590" s="61">
        <v>330</v>
      </c>
      <c r="G590" s="61">
        <f t="shared" si="58"/>
        <v>0</v>
      </c>
      <c r="H590" s="101"/>
    </row>
    <row r="591" spans="1:8" x14ac:dyDescent="0.2">
      <c r="A591" s="324"/>
      <c r="B591" s="340"/>
      <c r="C591" s="60" t="s">
        <v>1304</v>
      </c>
      <c r="D591" s="91" t="s">
        <v>1194</v>
      </c>
      <c r="E591" s="90">
        <v>2</v>
      </c>
      <c r="F591" s="61">
        <v>95</v>
      </c>
      <c r="G591" s="61">
        <f t="shared" si="58"/>
        <v>190</v>
      </c>
      <c r="H591" s="101"/>
    </row>
    <row r="592" spans="1:8" x14ac:dyDescent="0.2">
      <c r="A592" s="324"/>
      <c r="B592" s="340"/>
      <c r="C592" s="60" t="s">
        <v>1363</v>
      </c>
      <c r="D592" s="91" t="s">
        <v>1196</v>
      </c>
      <c r="E592" s="90">
        <v>2</v>
      </c>
      <c r="F592" s="61">
        <v>180</v>
      </c>
      <c r="G592" s="61">
        <f t="shared" si="58"/>
        <v>360</v>
      </c>
      <c r="H592" s="102" t="s">
        <v>1215</v>
      </c>
    </row>
    <row r="593" spans="1:8" x14ac:dyDescent="0.2">
      <c r="A593" s="325"/>
      <c r="B593" s="318"/>
      <c r="C593" s="63"/>
      <c r="D593" s="61"/>
      <c r="E593" s="90"/>
      <c r="F593" s="91" t="s">
        <v>1198</v>
      </c>
      <c r="G593" s="68">
        <f>SUM(G585:G592)</f>
        <v>595</v>
      </c>
      <c r="H593" s="101"/>
    </row>
    <row r="594" spans="1:8" x14ac:dyDescent="0.2">
      <c r="A594" s="323">
        <v>6</v>
      </c>
      <c r="B594" s="319" t="s">
        <v>1376</v>
      </c>
      <c r="C594" s="60" t="s">
        <v>151</v>
      </c>
      <c r="D594" s="91" t="s">
        <v>1182</v>
      </c>
      <c r="E594" s="90">
        <v>1</v>
      </c>
      <c r="F594" s="91">
        <v>20</v>
      </c>
      <c r="G594" s="61">
        <f t="shared" ref="G594:G601" si="59">F594*E594</f>
        <v>20</v>
      </c>
      <c r="H594" s="62"/>
    </row>
    <row r="595" spans="1:8" x14ac:dyDescent="0.2">
      <c r="A595" s="324"/>
      <c r="B595" s="340"/>
      <c r="C595" s="60" t="s">
        <v>1208</v>
      </c>
      <c r="D595" s="91" t="s">
        <v>1360</v>
      </c>
      <c r="E595" s="90">
        <v>1</v>
      </c>
      <c r="F595" s="91">
        <v>25</v>
      </c>
      <c r="G595" s="61">
        <f t="shared" si="59"/>
        <v>25</v>
      </c>
      <c r="H595" s="101"/>
    </row>
    <row r="596" spans="1:8" x14ac:dyDescent="0.2">
      <c r="A596" s="324"/>
      <c r="B596" s="340"/>
      <c r="C596" s="60" t="s">
        <v>1375</v>
      </c>
      <c r="D596" s="91" t="s">
        <v>1186</v>
      </c>
      <c r="E596" s="90">
        <v>0</v>
      </c>
      <c r="F596" s="91">
        <v>50</v>
      </c>
      <c r="G596" s="61">
        <f t="shared" si="59"/>
        <v>0</v>
      </c>
      <c r="H596" s="101"/>
    </row>
    <row r="597" spans="1:8" ht="25.5" x14ac:dyDescent="0.2">
      <c r="A597" s="324"/>
      <c r="B597" s="340"/>
      <c r="C597" s="60" t="s">
        <v>1365</v>
      </c>
      <c r="D597" s="91" t="s">
        <v>1188</v>
      </c>
      <c r="E597" s="90">
        <v>0</v>
      </c>
      <c r="F597" s="61">
        <v>110</v>
      </c>
      <c r="G597" s="61">
        <f t="shared" si="59"/>
        <v>0</v>
      </c>
      <c r="H597" s="101"/>
    </row>
    <row r="598" spans="1:8" x14ac:dyDescent="0.2">
      <c r="A598" s="324"/>
      <c r="B598" s="340"/>
      <c r="C598" s="60" t="s">
        <v>1362</v>
      </c>
      <c r="D598" s="91" t="s">
        <v>1190</v>
      </c>
      <c r="E598" s="90">
        <v>0</v>
      </c>
      <c r="F598" s="61">
        <v>85</v>
      </c>
      <c r="G598" s="61">
        <f t="shared" si="59"/>
        <v>0</v>
      </c>
      <c r="H598" s="101"/>
    </row>
    <row r="599" spans="1:8" x14ac:dyDescent="0.2">
      <c r="A599" s="324"/>
      <c r="B599" s="340"/>
      <c r="C599" s="60" t="s">
        <v>1255</v>
      </c>
      <c r="D599" s="91" t="s">
        <v>1192</v>
      </c>
      <c r="E599" s="90">
        <v>0</v>
      </c>
      <c r="F599" s="61">
        <v>330</v>
      </c>
      <c r="G599" s="61">
        <f t="shared" si="59"/>
        <v>0</v>
      </c>
      <c r="H599" s="101"/>
    </row>
    <row r="600" spans="1:8" x14ac:dyDescent="0.2">
      <c r="A600" s="324"/>
      <c r="B600" s="340"/>
      <c r="C600" s="60" t="s">
        <v>1304</v>
      </c>
      <c r="D600" s="91" t="s">
        <v>1194</v>
      </c>
      <c r="E600" s="90">
        <v>2</v>
      </c>
      <c r="F600" s="61">
        <v>95</v>
      </c>
      <c r="G600" s="61">
        <f t="shared" si="59"/>
        <v>190</v>
      </c>
      <c r="H600" s="101"/>
    </row>
    <row r="601" spans="1:8" x14ac:dyDescent="0.2">
      <c r="A601" s="324"/>
      <c r="B601" s="340"/>
      <c r="C601" s="60" t="s">
        <v>1366</v>
      </c>
      <c r="D601" s="91" t="s">
        <v>1196</v>
      </c>
      <c r="E601" s="90">
        <v>2</v>
      </c>
      <c r="F601" s="61">
        <v>180</v>
      </c>
      <c r="G601" s="61">
        <f t="shared" si="59"/>
        <v>360</v>
      </c>
      <c r="H601" s="102" t="s">
        <v>1215</v>
      </c>
    </row>
    <row r="602" spans="1:8" x14ac:dyDescent="0.2">
      <c r="A602" s="325"/>
      <c r="B602" s="318"/>
      <c r="C602" s="63"/>
      <c r="D602" s="61"/>
      <c r="E602" s="90"/>
      <c r="F602" s="91" t="s">
        <v>1198</v>
      </c>
      <c r="G602" s="68">
        <f>SUM(G594:G601)</f>
        <v>595</v>
      </c>
      <c r="H602" s="101"/>
    </row>
    <row r="603" spans="1:8" x14ac:dyDescent="0.2">
      <c r="A603" s="323">
        <v>7</v>
      </c>
      <c r="B603" s="319" t="s">
        <v>1377</v>
      </c>
      <c r="C603" s="60" t="s">
        <v>1100</v>
      </c>
      <c r="D603" s="91" t="s">
        <v>1182</v>
      </c>
      <c r="E603" s="90">
        <v>1</v>
      </c>
      <c r="F603" s="91">
        <v>20</v>
      </c>
      <c r="G603" s="61">
        <f t="shared" ref="G603:G610" si="60">F603*E603</f>
        <v>20</v>
      </c>
      <c r="H603" s="62"/>
    </row>
    <row r="604" spans="1:8" x14ac:dyDescent="0.2">
      <c r="A604" s="324"/>
      <c r="B604" s="340"/>
      <c r="C604" s="60" t="s">
        <v>1208</v>
      </c>
      <c r="D604" s="91" t="s">
        <v>1360</v>
      </c>
      <c r="E604" s="90">
        <v>1</v>
      </c>
      <c r="F604" s="91">
        <v>25</v>
      </c>
      <c r="G604" s="61">
        <f t="shared" si="60"/>
        <v>25</v>
      </c>
      <c r="H604" s="101"/>
    </row>
    <row r="605" spans="1:8" x14ac:dyDescent="0.2">
      <c r="A605" s="324"/>
      <c r="B605" s="340"/>
      <c r="C605" s="60" t="s">
        <v>1375</v>
      </c>
      <c r="D605" s="91" t="s">
        <v>1186</v>
      </c>
      <c r="E605" s="90">
        <v>0</v>
      </c>
      <c r="F605" s="91">
        <v>50</v>
      </c>
      <c r="G605" s="61">
        <f t="shared" si="60"/>
        <v>0</v>
      </c>
      <c r="H605" s="101"/>
    </row>
    <row r="606" spans="1:8" ht="25.5" x14ac:dyDescent="0.2">
      <c r="A606" s="324"/>
      <c r="B606" s="340"/>
      <c r="C606" s="60" t="s">
        <v>1368</v>
      </c>
      <c r="D606" s="91" t="s">
        <v>1188</v>
      </c>
      <c r="E606" s="90">
        <v>0</v>
      </c>
      <c r="F606" s="61">
        <v>110</v>
      </c>
      <c r="G606" s="61">
        <f t="shared" si="60"/>
        <v>0</v>
      </c>
      <c r="H606" s="101"/>
    </row>
    <row r="607" spans="1:8" x14ac:dyDescent="0.2">
      <c r="A607" s="324"/>
      <c r="B607" s="340"/>
      <c r="C607" s="60" t="s">
        <v>1369</v>
      </c>
      <c r="D607" s="91" t="s">
        <v>1190</v>
      </c>
      <c r="E607" s="90">
        <v>0</v>
      </c>
      <c r="F607" s="61">
        <v>85</v>
      </c>
      <c r="G607" s="61">
        <f t="shared" si="60"/>
        <v>0</v>
      </c>
      <c r="H607" s="101"/>
    </row>
    <row r="608" spans="1:8" x14ac:dyDescent="0.2">
      <c r="A608" s="324"/>
      <c r="B608" s="340"/>
      <c r="C608" s="60" t="s">
        <v>1201</v>
      </c>
      <c r="D608" s="91" t="s">
        <v>1192</v>
      </c>
      <c r="E608" s="90">
        <v>0</v>
      </c>
      <c r="F608" s="61">
        <v>330</v>
      </c>
      <c r="G608" s="61">
        <f t="shared" si="60"/>
        <v>0</v>
      </c>
      <c r="H608" s="101"/>
    </row>
    <row r="609" spans="1:8" x14ac:dyDescent="0.2">
      <c r="A609" s="324"/>
      <c r="B609" s="340"/>
      <c r="C609" s="60" t="s">
        <v>1304</v>
      </c>
      <c r="D609" s="91" t="s">
        <v>1194</v>
      </c>
      <c r="E609" s="90">
        <v>2</v>
      </c>
      <c r="F609" s="61">
        <v>95</v>
      </c>
      <c r="G609" s="61">
        <f t="shared" si="60"/>
        <v>190</v>
      </c>
      <c r="H609" s="101"/>
    </row>
    <row r="610" spans="1:8" x14ac:dyDescent="0.2">
      <c r="A610" s="324"/>
      <c r="B610" s="340"/>
      <c r="C610" s="60" t="s">
        <v>1370</v>
      </c>
      <c r="D610" s="91" t="s">
        <v>1196</v>
      </c>
      <c r="E610" s="90">
        <v>2</v>
      </c>
      <c r="F610" s="61">
        <v>180</v>
      </c>
      <c r="G610" s="61">
        <f t="shared" si="60"/>
        <v>360</v>
      </c>
      <c r="H610" s="102" t="s">
        <v>1215</v>
      </c>
    </row>
    <row r="611" spans="1:8" x14ac:dyDescent="0.2">
      <c r="A611" s="325"/>
      <c r="B611" s="318"/>
      <c r="C611" s="63"/>
      <c r="D611" s="61"/>
      <c r="E611" s="90"/>
      <c r="F611" s="91" t="s">
        <v>1198</v>
      </c>
      <c r="G611" s="68">
        <f>SUM(G603:G610)</f>
        <v>595</v>
      </c>
      <c r="H611" s="101"/>
    </row>
    <row r="612" spans="1:8" x14ac:dyDescent="0.2">
      <c r="A612" s="323">
        <v>8</v>
      </c>
      <c r="B612" s="319" t="s">
        <v>1378</v>
      </c>
      <c r="C612" s="60" t="s">
        <v>1100</v>
      </c>
      <c r="D612" s="91" t="s">
        <v>1182</v>
      </c>
      <c r="E612" s="90">
        <v>1</v>
      </c>
      <c r="F612" s="91">
        <v>20</v>
      </c>
      <c r="G612" s="61">
        <f t="shared" ref="G612:G619" si="61">F612*E612</f>
        <v>20</v>
      </c>
      <c r="H612" s="62"/>
    </row>
    <row r="613" spans="1:8" x14ac:dyDescent="0.2">
      <c r="A613" s="324"/>
      <c r="B613" s="340"/>
      <c r="C613" s="60" t="s">
        <v>1208</v>
      </c>
      <c r="D613" s="91" t="s">
        <v>1360</v>
      </c>
      <c r="E613" s="90">
        <v>1</v>
      </c>
      <c r="F613" s="91">
        <v>25</v>
      </c>
      <c r="G613" s="61">
        <f t="shared" si="61"/>
        <v>25</v>
      </c>
      <c r="H613" s="101"/>
    </row>
    <row r="614" spans="1:8" x14ac:dyDescent="0.2">
      <c r="A614" s="324"/>
      <c r="B614" s="340"/>
      <c r="C614" s="60" t="s">
        <v>1375</v>
      </c>
      <c r="D614" s="91" t="s">
        <v>1186</v>
      </c>
      <c r="E614" s="90">
        <v>0</v>
      </c>
      <c r="F614" s="91">
        <v>50</v>
      </c>
      <c r="G614" s="61">
        <f t="shared" si="61"/>
        <v>0</v>
      </c>
      <c r="H614" s="101"/>
    </row>
    <row r="615" spans="1:8" ht="25.5" x14ac:dyDescent="0.2">
      <c r="A615" s="324"/>
      <c r="B615" s="340"/>
      <c r="C615" s="60" t="s">
        <v>1372</v>
      </c>
      <c r="D615" s="91" t="s">
        <v>1188</v>
      </c>
      <c r="E615" s="90">
        <v>0</v>
      </c>
      <c r="F615" s="61">
        <v>110</v>
      </c>
      <c r="G615" s="61">
        <f t="shared" si="61"/>
        <v>0</v>
      </c>
      <c r="H615" s="101"/>
    </row>
    <row r="616" spans="1:8" x14ac:dyDescent="0.2">
      <c r="A616" s="324"/>
      <c r="B616" s="340"/>
      <c r="C616" s="60" t="s">
        <v>1369</v>
      </c>
      <c r="D616" s="91" t="s">
        <v>1190</v>
      </c>
      <c r="E616" s="90">
        <v>0</v>
      </c>
      <c r="F616" s="61">
        <v>85</v>
      </c>
      <c r="G616" s="61">
        <f t="shared" si="61"/>
        <v>0</v>
      </c>
      <c r="H616" s="101"/>
    </row>
    <row r="617" spans="1:8" x14ac:dyDescent="0.2">
      <c r="A617" s="324"/>
      <c r="B617" s="340"/>
      <c r="C617" s="60" t="s">
        <v>1201</v>
      </c>
      <c r="D617" s="91" t="s">
        <v>1192</v>
      </c>
      <c r="E617" s="90">
        <v>0</v>
      </c>
      <c r="F617" s="61">
        <v>330</v>
      </c>
      <c r="G617" s="61">
        <f t="shared" si="61"/>
        <v>0</v>
      </c>
      <c r="H617" s="101"/>
    </row>
    <row r="618" spans="1:8" x14ac:dyDescent="0.2">
      <c r="A618" s="324"/>
      <c r="B618" s="340"/>
      <c r="C618" s="60" t="s">
        <v>1304</v>
      </c>
      <c r="D618" s="91" t="s">
        <v>1194</v>
      </c>
      <c r="E618" s="90">
        <v>2</v>
      </c>
      <c r="F618" s="61">
        <v>95</v>
      </c>
      <c r="G618" s="61">
        <f t="shared" si="61"/>
        <v>190</v>
      </c>
      <c r="H618" s="101"/>
    </row>
    <row r="619" spans="1:8" x14ac:dyDescent="0.2">
      <c r="A619" s="324"/>
      <c r="B619" s="340"/>
      <c r="C619" s="60" t="s">
        <v>1373</v>
      </c>
      <c r="D619" s="91" t="s">
        <v>1196</v>
      </c>
      <c r="E619" s="90">
        <v>2</v>
      </c>
      <c r="F619" s="61">
        <v>180</v>
      </c>
      <c r="G619" s="61">
        <f t="shared" si="61"/>
        <v>360</v>
      </c>
      <c r="H619" s="102" t="s">
        <v>1215</v>
      </c>
    </row>
    <row r="620" spans="1:8" x14ac:dyDescent="0.2">
      <c r="A620" s="325"/>
      <c r="B620" s="318"/>
      <c r="C620" s="63"/>
      <c r="D620" s="61"/>
      <c r="E620" s="90"/>
      <c r="F620" s="91" t="s">
        <v>1198</v>
      </c>
      <c r="G620" s="68">
        <f>SUM(G612:G619)</f>
        <v>595</v>
      </c>
      <c r="H620" s="101"/>
    </row>
    <row r="622" spans="1:8" x14ac:dyDescent="0.2">
      <c r="F622" s="89" t="s">
        <v>1379</v>
      </c>
      <c r="G622" s="59">
        <f>SUM(G557,G566,G575,G584,G593,G602,G611,G620)</f>
        <v>4760</v>
      </c>
    </row>
    <row r="625" spans="1:8" ht="26.25" x14ac:dyDescent="0.2">
      <c r="A625" s="322" t="s">
        <v>1380</v>
      </c>
      <c r="B625" s="322"/>
      <c r="C625" s="322"/>
      <c r="D625" s="322"/>
      <c r="E625" s="322"/>
      <c r="F625" s="322"/>
      <c r="G625" s="322"/>
      <c r="H625" s="322"/>
    </row>
    <row r="626" spans="1:8" x14ac:dyDescent="0.2">
      <c r="A626" s="323">
        <v>1</v>
      </c>
      <c r="B626" s="319" t="s">
        <v>1381</v>
      </c>
      <c r="C626" s="60" t="s">
        <v>1382</v>
      </c>
      <c r="D626" s="91" t="s">
        <v>1182</v>
      </c>
      <c r="E626" s="90">
        <v>1</v>
      </c>
      <c r="F626" s="91">
        <v>20</v>
      </c>
      <c r="G626" s="61">
        <f t="shared" ref="G626:G633" si="62">F626*E626</f>
        <v>20</v>
      </c>
      <c r="H626" s="62"/>
    </row>
    <row r="627" spans="1:8" x14ac:dyDescent="0.2">
      <c r="A627" s="324"/>
      <c r="B627" s="340"/>
      <c r="C627" s="60" t="s">
        <v>1208</v>
      </c>
      <c r="D627" s="91" t="s">
        <v>1360</v>
      </c>
      <c r="E627" s="90">
        <v>1</v>
      </c>
      <c r="F627" s="91">
        <v>25</v>
      </c>
      <c r="G627" s="61">
        <f t="shared" si="62"/>
        <v>25</v>
      </c>
      <c r="H627" s="101"/>
    </row>
    <row r="628" spans="1:8" x14ac:dyDescent="0.2">
      <c r="A628" s="324"/>
      <c r="B628" s="340"/>
      <c r="C628" s="60" t="s">
        <v>1383</v>
      </c>
      <c r="D628" s="91" t="s">
        <v>1186</v>
      </c>
      <c r="E628" s="90">
        <v>0</v>
      </c>
      <c r="F628" s="91">
        <v>50</v>
      </c>
      <c r="G628" s="61">
        <f t="shared" si="62"/>
        <v>0</v>
      </c>
      <c r="H628" s="101"/>
    </row>
    <row r="629" spans="1:8" ht="25.5" x14ac:dyDescent="0.2">
      <c r="A629" s="324"/>
      <c r="B629" s="340"/>
      <c r="C629" s="60" t="s">
        <v>1384</v>
      </c>
      <c r="D629" s="91" t="s">
        <v>1188</v>
      </c>
      <c r="E629" s="90">
        <v>0</v>
      </c>
      <c r="F629" s="61">
        <v>110</v>
      </c>
      <c r="G629" s="61">
        <f t="shared" si="62"/>
        <v>0</v>
      </c>
      <c r="H629" s="101"/>
    </row>
    <row r="630" spans="1:8" x14ac:dyDescent="0.2">
      <c r="A630" s="324"/>
      <c r="B630" s="340"/>
      <c r="C630" s="60" t="s">
        <v>1362</v>
      </c>
      <c r="D630" s="91" t="s">
        <v>1190</v>
      </c>
      <c r="E630" s="90">
        <v>0</v>
      </c>
      <c r="F630" s="61">
        <v>85</v>
      </c>
      <c r="G630" s="61">
        <f t="shared" si="62"/>
        <v>0</v>
      </c>
      <c r="H630" s="101"/>
    </row>
    <row r="631" spans="1:8" x14ac:dyDescent="0.2">
      <c r="A631" s="324"/>
      <c r="B631" s="340"/>
      <c r="C631" s="60" t="s">
        <v>1385</v>
      </c>
      <c r="D631" s="91" t="s">
        <v>1192</v>
      </c>
      <c r="E631" s="90">
        <v>0</v>
      </c>
      <c r="F631" s="61">
        <v>330</v>
      </c>
      <c r="G631" s="61">
        <f t="shared" si="62"/>
        <v>0</v>
      </c>
      <c r="H631" s="101"/>
    </row>
    <row r="632" spans="1:8" x14ac:dyDescent="0.2">
      <c r="A632" s="324"/>
      <c r="B632" s="340"/>
      <c r="C632" s="60" t="s">
        <v>1304</v>
      </c>
      <c r="D632" s="91" t="s">
        <v>1194</v>
      </c>
      <c r="E632" s="90">
        <v>2</v>
      </c>
      <c r="F632" s="61">
        <v>95</v>
      </c>
      <c r="G632" s="61">
        <f t="shared" si="62"/>
        <v>190</v>
      </c>
      <c r="H632" s="101"/>
    </row>
    <row r="633" spans="1:8" x14ac:dyDescent="0.2">
      <c r="A633" s="324"/>
      <c r="B633" s="340"/>
      <c r="C633" s="60" t="s">
        <v>1386</v>
      </c>
      <c r="D633" s="91" t="s">
        <v>1196</v>
      </c>
      <c r="E633" s="90">
        <v>2</v>
      </c>
      <c r="F633" s="61">
        <v>180</v>
      </c>
      <c r="G633" s="61">
        <f t="shared" si="62"/>
        <v>360</v>
      </c>
      <c r="H633" s="102" t="s">
        <v>1215</v>
      </c>
    </row>
    <row r="634" spans="1:8" x14ac:dyDescent="0.2">
      <c r="A634" s="325"/>
      <c r="B634" s="318"/>
      <c r="C634" s="63"/>
      <c r="D634" s="61"/>
      <c r="E634" s="90"/>
      <c r="F634" s="91" t="s">
        <v>1198</v>
      </c>
      <c r="G634" s="68">
        <f>SUM(G626:G633)</f>
        <v>595</v>
      </c>
      <c r="H634" s="101"/>
    </row>
    <row r="635" spans="1:8" x14ac:dyDescent="0.2">
      <c r="A635" s="323">
        <v>2</v>
      </c>
      <c r="B635" s="319" t="s">
        <v>1387</v>
      </c>
      <c r="C635" s="60" t="s">
        <v>1382</v>
      </c>
      <c r="D635" s="91" t="s">
        <v>1182</v>
      </c>
      <c r="E635" s="90">
        <v>1</v>
      </c>
      <c r="F635" s="91">
        <v>20</v>
      </c>
      <c r="G635" s="61">
        <f t="shared" ref="G635:G642" si="63">F635*E635</f>
        <v>20</v>
      </c>
      <c r="H635" s="62"/>
    </row>
    <row r="636" spans="1:8" x14ac:dyDescent="0.2">
      <c r="A636" s="324"/>
      <c r="B636" s="340"/>
      <c r="C636" s="60" t="s">
        <v>1208</v>
      </c>
      <c r="D636" s="91" t="s">
        <v>1360</v>
      </c>
      <c r="E636" s="90">
        <v>1</v>
      </c>
      <c r="F636" s="91">
        <v>25</v>
      </c>
      <c r="G636" s="61">
        <f t="shared" si="63"/>
        <v>25</v>
      </c>
      <c r="H636" s="101"/>
    </row>
    <row r="637" spans="1:8" x14ac:dyDescent="0.2">
      <c r="A637" s="324"/>
      <c r="B637" s="340"/>
      <c r="C637" s="60" t="s">
        <v>1388</v>
      </c>
      <c r="D637" s="91" t="s">
        <v>1186</v>
      </c>
      <c r="E637" s="90">
        <v>0</v>
      </c>
      <c r="F637" s="91">
        <v>50</v>
      </c>
      <c r="G637" s="61">
        <f t="shared" si="63"/>
        <v>0</v>
      </c>
      <c r="H637" s="101"/>
    </row>
    <row r="638" spans="1:8" ht="25.5" x14ac:dyDescent="0.2">
      <c r="A638" s="324"/>
      <c r="B638" s="340"/>
      <c r="C638" s="60" t="s">
        <v>1384</v>
      </c>
      <c r="D638" s="91" t="s">
        <v>1188</v>
      </c>
      <c r="E638" s="90">
        <v>0</v>
      </c>
      <c r="F638" s="61">
        <v>110</v>
      </c>
      <c r="G638" s="61">
        <f t="shared" si="63"/>
        <v>0</v>
      </c>
      <c r="H638" s="101"/>
    </row>
    <row r="639" spans="1:8" x14ac:dyDescent="0.2">
      <c r="A639" s="324"/>
      <c r="B639" s="340"/>
      <c r="C639" s="60" t="s">
        <v>1362</v>
      </c>
      <c r="D639" s="91" t="s">
        <v>1190</v>
      </c>
      <c r="E639" s="90">
        <v>0</v>
      </c>
      <c r="F639" s="61">
        <v>85</v>
      </c>
      <c r="G639" s="61">
        <f t="shared" si="63"/>
        <v>0</v>
      </c>
      <c r="H639" s="101"/>
    </row>
    <row r="640" spans="1:8" x14ac:dyDescent="0.2">
      <c r="A640" s="324"/>
      <c r="B640" s="340"/>
      <c r="C640" s="60" t="s">
        <v>1385</v>
      </c>
      <c r="D640" s="91" t="s">
        <v>1192</v>
      </c>
      <c r="E640" s="90">
        <v>0</v>
      </c>
      <c r="F640" s="61">
        <v>330</v>
      </c>
      <c r="G640" s="61">
        <f t="shared" si="63"/>
        <v>0</v>
      </c>
      <c r="H640" s="101"/>
    </row>
    <row r="641" spans="1:8" x14ac:dyDescent="0.2">
      <c r="A641" s="324"/>
      <c r="B641" s="340"/>
      <c r="C641" s="60" t="s">
        <v>1304</v>
      </c>
      <c r="D641" s="91" t="s">
        <v>1194</v>
      </c>
      <c r="E641" s="90">
        <v>2</v>
      </c>
      <c r="F641" s="61">
        <v>95</v>
      </c>
      <c r="G641" s="61">
        <f t="shared" si="63"/>
        <v>190</v>
      </c>
      <c r="H641" s="101"/>
    </row>
    <row r="642" spans="1:8" x14ac:dyDescent="0.2">
      <c r="A642" s="324"/>
      <c r="B642" s="340"/>
      <c r="C642" s="60" t="s">
        <v>1386</v>
      </c>
      <c r="D642" s="91" t="s">
        <v>1196</v>
      </c>
      <c r="E642" s="90">
        <v>2</v>
      </c>
      <c r="F642" s="61">
        <v>180</v>
      </c>
      <c r="G642" s="61">
        <f t="shared" si="63"/>
        <v>360</v>
      </c>
      <c r="H642" s="102" t="s">
        <v>1215</v>
      </c>
    </row>
    <row r="643" spans="1:8" x14ac:dyDescent="0.2">
      <c r="A643" s="325"/>
      <c r="B643" s="318"/>
      <c r="C643" s="63"/>
      <c r="D643" s="61"/>
      <c r="E643" s="90"/>
      <c r="F643" s="91" t="s">
        <v>1198</v>
      </c>
      <c r="G643" s="68">
        <f>SUM(G635:G642)</f>
        <v>595</v>
      </c>
      <c r="H643" s="101"/>
    </row>
    <row r="644" spans="1:8" x14ac:dyDescent="0.2">
      <c r="A644" s="323">
        <v>3</v>
      </c>
      <c r="B644" s="319" t="s">
        <v>1389</v>
      </c>
      <c r="C644" s="60" t="s">
        <v>319</v>
      </c>
      <c r="D644" s="91" t="s">
        <v>1182</v>
      </c>
      <c r="E644" s="90">
        <v>1</v>
      </c>
      <c r="F644" s="91">
        <v>20</v>
      </c>
      <c r="G644" s="61">
        <f t="shared" ref="G644:G651" si="64">F644*E644</f>
        <v>20</v>
      </c>
      <c r="H644" s="62"/>
    </row>
    <row r="645" spans="1:8" x14ac:dyDescent="0.2">
      <c r="A645" s="324"/>
      <c r="B645" s="340"/>
      <c r="C645" s="60" t="s">
        <v>1208</v>
      </c>
      <c r="D645" s="91" t="s">
        <v>1360</v>
      </c>
      <c r="E645" s="90">
        <v>1</v>
      </c>
      <c r="F645" s="91">
        <v>25</v>
      </c>
      <c r="G645" s="61">
        <f t="shared" si="64"/>
        <v>25</v>
      </c>
      <c r="H645" s="101"/>
    </row>
    <row r="646" spans="1:8" x14ac:dyDescent="0.2">
      <c r="A646" s="324"/>
      <c r="B646" s="340"/>
      <c r="C646" s="60" t="s">
        <v>1383</v>
      </c>
      <c r="D646" s="91" t="s">
        <v>1186</v>
      </c>
      <c r="E646" s="90">
        <v>0</v>
      </c>
      <c r="F646" s="91">
        <v>50</v>
      </c>
      <c r="G646" s="61">
        <f t="shared" si="64"/>
        <v>0</v>
      </c>
      <c r="H646" s="101"/>
    </row>
    <row r="647" spans="1:8" ht="25.5" x14ac:dyDescent="0.2">
      <c r="A647" s="324"/>
      <c r="B647" s="340"/>
      <c r="C647" s="60" t="s">
        <v>1384</v>
      </c>
      <c r="D647" s="91" t="s">
        <v>1188</v>
      </c>
      <c r="E647" s="90">
        <v>0</v>
      </c>
      <c r="F647" s="61">
        <v>110</v>
      </c>
      <c r="G647" s="61">
        <f t="shared" si="64"/>
        <v>0</v>
      </c>
      <c r="H647" s="101"/>
    </row>
    <row r="648" spans="1:8" x14ac:dyDescent="0.2">
      <c r="A648" s="324"/>
      <c r="B648" s="340"/>
      <c r="C648" s="60" t="s">
        <v>1362</v>
      </c>
      <c r="D648" s="91" t="s">
        <v>1190</v>
      </c>
      <c r="E648" s="90">
        <v>0</v>
      </c>
      <c r="F648" s="61">
        <v>85</v>
      </c>
      <c r="G648" s="61">
        <f t="shared" si="64"/>
        <v>0</v>
      </c>
      <c r="H648" s="101"/>
    </row>
    <row r="649" spans="1:8" x14ac:dyDescent="0.2">
      <c r="A649" s="324"/>
      <c r="B649" s="340"/>
      <c r="C649" s="60" t="s">
        <v>1255</v>
      </c>
      <c r="D649" s="91" t="s">
        <v>1192</v>
      </c>
      <c r="E649" s="90">
        <v>0</v>
      </c>
      <c r="F649" s="61">
        <v>330</v>
      </c>
      <c r="G649" s="61">
        <f t="shared" si="64"/>
        <v>0</v>
      </c>
      <c r="H649" s="101"/>
    </row>
    <row r="650" spans="1:8" x14ac:dyDescent="0.2">
      <c r="A650" s="324"/>
      <c r="B650" s="340"/>
      <c r="C650" s="60" t="s">
        <v>1304</v>
      </c>
      <c r="D650" s="91" t="s">
        <v>1194</v>
      </c>
      <c r="E650" s="90">
        <v>2</v>
      </c>
      <c r="F650" s="61">
        <v>95</v>
      </c>
      <c r="G650" s="61">
        <f t="shared" si="64"/>
        <v>190</v>
      </c>
      <c r="H650" s="101"/>
    </row>
    <row r="651" spans="1:8" x14ac:dyDescent="0.2">
      <c r="A651" s="324"/>
      <c r="B651" s="340"/>
      <c r="C651" s="60" t="s">
        <v>1386</v>
      </c>
      <c r="D651" s="91" t="s">
        <v>1196</v>
      </c>
      <c r="E651" s="90">
        <v>2</v>
      </c>
      <c r="F651" s="61">
        <v>180</v>
      </c>
      <c r="G651" s="61">
        <f t="shared" si="64"/>
        <v>360</v>
      </c>
      <c r="H651" s="102" t="s">
        <v>1215</v>
      </c>
    </row>
    <row r="652" spans="1:8" x14ac:dyDescent="0.2">
      <c r="A652" s="325"/>
      <c r="B652" s="318"/>
      <c r="C652" s="63"/>
      <c r="D652" s="61"/>
      <c r="E652" s="90"/>
      <c r="F652" s="91" t="s">
        <v>1198</v>
      </c>
      <c r="G652" s="68">
        <f>SUM(G644:G651)</f>
        <v>595</v>
      </c>
      <c r="H652" s="101"/>
    </row>
    <row r="653" spans="1:8" x14ac:dyDescent="0.2">
      <c r="A653" s="323">
        <v>4</v>
      </c>
      <c r="B653" s="319" t="s">
        <v>1390</v>
      </c>
      <c r="C653" s="60" t="s">
        <v>319</v>
      </c>
      <c r="D653" s="91" t="s">
        <v>1182</v>
      </c>
      <c r="E653" s="90">
        <v>1</v>
      </c>
      <c r="F653" s="91">
        <v>20</v>
      </c>
      <c r="G653" s="61">
        <f t="shared" ref="G653:G660" si="65">F653*E653</f>
        <v>20</v>
      </c>
      <c r="H653" s="62"/>
    </row>
    <row r="654" spans="1:8" x14ac:dyDescent="0.2">
      <c r="A654" s="324"/>
      <c r="B654" s="340"/>
      <c r="C654" s="60" t="s">
        <v>1208</v>
      </c>
      <c r="D654" s="91" t="s">
        <v>1360</v>
      </c>
      <c r="E654" s="90">
        <v>1</v>
      </c>
      <c r="F654" s="91">
        <v>25</v>
      </c>
      <c r="G654" s="61">
        <f t="shared" si="65"/>
        <v>25</v>
      </c>
      <c r="H654" s="101"/>
    </row>
    <row r="655" spans="1:8" x14ac:dyDescent="0.2">
      <c r="A655" s="324"/>
      <c r="B655" s="340"/>
      <c r="C655" s="60" t="s">
        <v>1388</v>
      </c>
      <c r="D655" s="91" t="s">
        <v>1186</v>
      </c>
      <c r="E655" s="90">
        <v>0</v>
      </c>
      <c r="F655" s="91">
        <v>50</v>
      </c>
      <c r="G655" s="61">
        <f t="shared" si="65"/>
        <v>0</v>
      </c>
      <c r="H655" s="101"/>
    </row>
    <row r="656" spans="1:8" ht="25.5" x14ac:dyDescent="0.2">
      <c r="A656" s="324"/>
      <c r="B656" s="340"/>
      <c r="C656" s="60" t="s">
        <v>1384</v>
      </c>
      <c r="D656" s="91" t="s">
        <v>1188</v>
      </c>
      <c r="E656" s="90">
        <v>0</v>
      </c>
      <c r="F656" s="61">
        <v>110</v>
      </c>
      <c r="G656" s="61">
        <f t="shared" si="65"/>
        <v>0</v>
      </c>
      <c r="H656" s="101"/>
    </row>
    <row r="657" spans="1:8" x14ac:dyDescent="0.2">
      <c r="A657" s="324"/>
      <c r="B657" s="340"/>
      <c r="C657" s="60" t="s">
        <v>1362</v>
      </c>
      <c r="D657" s="91" t="s">
        <v>1190</v>
      </c>
      <c r="E657" s="90">
        <v>0</v>
      </c>
      <c r="F657" s="61">
        <v>85</v>
      </c>
      <c r="G657" s="61">
        <f t="shared" si="65"/>
        <v>0</v>
      </c>
      <c r="H657" s="101"/>
    </row>
    <row r="658" spans="1:8" x14ac:dyDescent="0.2">
      <c r="A658" s="324"/>
      <c r="B658" s="340"/>
      <c r="C658" s="60" t="s">
        <v>1255</v>
      </c>
      <c r="D658" s="91" t="s">
        <v>1192</v>
      </c>
      <c r="E658" s="90">
        <v>0</v>
      </c>
      <c r="F658" s="61">
        <v>330</v>
      </c>
      <c r="G658" s="61">
        <f t="shared" si="65"/>
        <v>0</v>
      </c>
      <c r="H658" s="101"/>
    </row>
    <row r="659" spans="1:8" x14ac:dyDescent="0.2">
      <c r="A659" s="324"/>
      <c r="B659" s="340"/>
      <c r="C659" s="60" t="s">
        <v>1304</v>
      </c>
      <c r="D659" s="91" t="s">
        <v>1194</v>
      </c>
      <c r="E659" s="90">
        <v>2</v>
      </c>
      <c r="F659" s="61">
        <v>95</v>
      </c>
      <c r="G659" s="61">
        <f t="shared" si="65"/>
        <v>190</v>
      </c>
      <c r="H659" s="101"/>
    </row>
    <row r="660" spans="1:8" x14ac:dyDescent="0.2">
      <c r="A660" s="324"/>
      <c r="B660" s="340"/>
      <c r="C660" s="60" t="s">
        <v>1386</v>
      </c>
      <c r="D660" s="91" t="s">
        <v>1196</v>
      </c>
      <c r="E660" s="90">
        <v>2</v>
      </c>
      <c r="F660" s="61">
        <v>180</v>
      </c>
      <c r="G660" s="61">
        <f t="shared" si="65"/>
        <v>360</v>
      </c>
      <c r="H660" s="102" t="s">
        <v>1215</v>
      </c>
    </row>
    <row r="661" spans="1:8" x14ac:dyDescent="0.2">
      <c r="A661" s="325"/>
      <c r="B661" s="318"/>
      <c r="C661" s="63"/>
      <c r="D661" s="61"/>
      <c r="E661" s="90"/>
      <c r="F661" s="91" t="s">
        <v>1198</v>
      </c>
      <c r="G661" s="68">
        <f>SUM(G653:G660)</f>
        <v>595</v>
      </c>
      <c r="H661" s="101"/>
    </row>
    <row r="663" spans="1:8" x14ac:dyDescent="0.2">
      <c r="B663" s="93" t="s">
        <v>1391</v>
      </c>
      <c r="C663" s="93" t="s">
        <v>1392</v>
      </c>
      <c r="D663" s="93" t="s">
        <v>1393</v>
      </c>
      <c r="F663" s="89" t="s">
        <v>1379</v>
      </c>
      <c r="G663" s="59">
        <f>G634+G643+G652+G661</f>
        <v>2380</v>
      </c>
    </row>
    <row r="664" spans="1:8" x14ac:dyDescent="0.2">
      <c r="B664" s="93" t="s">
        <v>1394</v>
      </c>
      <c r="C664" s="93" t="s">
        <v>1395</v>
      </c>
      <c r="D664" s="93" t="s">
        <v>1393</v>
      </c>
    </row>
    <row r="665" spans="1:8" x14ac:dyDescent="0.2">
      <c r="B665" s="93" t="s">
        <v>1396</v>
      </c>
      <c r="C665" s="93" t="s">
        <v>1397</v>
      </c>
      <c r="D665" s="93" t="s">
        <v>1393</v>
      </c>
    </row>
    <row r="666" spans="1:8" x14ac:dyDescent="0.2">
      <c r="B666" s="93" t="s">
        <v>1398</v>
      </c>
      <c r="C666" s="93" t="s">
        <v>1397</v>
      </c>
      <c r="D666" s="93" t="s">
        <v>1399</v>
      </c>
    </row>
    <row r="667" spans="1:8" x14ac:dyDescent="0.2">
      <c r="B667" s="89" t="s">
        <v>1400</v>
      </c>
      <c r="C667" s="89" t="s">
        <v>1401</v>
      </c>
      <c r="D667" s="89" t="s">
        <v>1402</v>
      </c>
    </row>
    <row r="668" spans="1:8" x14ac:dyDescent="0.2">
      <c r="B668" s="89" t="s">
        <v>1403</v>
      </c>
      <c r="C668" s="89" t="s">
        <v>1401</v>
      </c>
      <c r="D668" s="89" t="s">
        <v>1404</v>
      </c>
    </row>
    <row r="673" spans="1:8" ht="26.25" x14ac:dyDescent="0.2">
      <c r="A673" s="322" t="s">
        <v>1405</v>
      </c>
      <c r="B673" s="322"/>
      <c r="C673" s="322"/>
      <c r="D673" s="322"/>
      <c r="E673" s="322"/>
      <c r="F673" s="322"/>
      <c r="G673" s="322"/>
      <c r="H673" s="322"/>
    </row>
    <row r="674" spans="1:8" x14ac:dyDescent="0.2">
      <c r="A674" s="323">
        <v>1</v>
      </c>
      <c r="B674" s="319" t="s">
        <v>1359</v>
      </c>
      <c r="C674" s="60" t="s">
        <v>151</v>
      </c>
      <c r="D674" s="91" t="s">
        <v>1182</v>
      </c>
      <c r="E674" s="90">
        <v>1</v>
      </c>
      <c r="F674" s="91">
        <v>20</v>
      </c>
      <c r="G674" s="61">
        <f t="shared" ref="G674:G681" si="66">F674*E674</f>
        <v>20</v>
      </c>
      <c r="H674" s="62"/>
    </row>
    <row r="675" spans="1:8" x14ac:dyDescent="0.2">
      <c r="A675" s="324"/>
      <c r="B675" s="340"/>
      <c r="C675" s="60" t="s">
        <v>1208</v>
      </c>
      <c r="D675" s="91" t="s">
        <v>1360</v>
      </c>
      <c r="E675" s="90">
        <v>1</v>
      </c>
      <c r="F675" s="91">
        <v>25</v>
      </c>
      <c r="G675" s="61">
        <f t="shared" si="66"/>
        <v>25</v>
      </c>
      <c r="H675" s="101"/>
    </row>
    <row r="676" spans="1:8" x14ac:dyDescent="0.2">
      <c r="A676" s="324"/>
      <c r="B676" s="340"/>
      <c r="C676" s="60" t="s">
        <v>1259</v>
      </c>
      <c r="D676" s="91" t="s">
        <v>1186</v>
      </c>
      <c r="E676" s="90">
        <v>0</v>
      </c>
      <c r="F676" s="91">
        <v>50</v>
      </c>
      <c r="G676" s="61">
        <f t="shared" si="66"/>
        <v>0</v>
      </c>
      <c r="H676" s="101"/>
    </row>
    <row r="677" spans="1:8" ht="25.5" x14ac:dyDescent="0.2">
      <c r="A677" s="324"/>
      <c r="B677" s="340"/>
      <c r="C677" s="60" t="s">
        <v>1361</v>
      </c>
      <c r="D677" s="91" t="s">
        <v>1188</v>
      </c>
      <c r="E677" s="90">
        <v>0</v>
      </c>
      <c r="F677" s="61">
        <v>110</v>
      </c>
      <c r="G677" s="61">
        <f t="shared" si="66"/>
        <v>0</v>
      </c>
      <c r="H677" s="101"/>
    </row>
    <row r="678" spans="1:8" x14ac:dyDescent="0.2">
      <c r="A678" s="324"/>
      <c r="B678" s="340"/>
      <c r="C678" s="60" t="s">
        <v>1362</v>
      </c>
      <c r="D678" s="91" t="s">
        <v>1190</v>
      </c>
      <c r="E678" s="90">
        <v>0</v>
      </c>
      <c r="F678" s="61">
        <v>85</v>
      </c>
      <c r="G678" s="61">
        <f t="shared" si="66"/>
        <v>0</v>
      </c>
      <c r="H678" s="101"/>
    </row>
    <row r="679" spans="1:8" x14ac:dyDescent="0.2">
      <c r="A679" s="324"/>
      <c r="B679" s="340"/>
      <c r="C679" s="60" t="s">
        <v>1255</v>
      </c>
      <c r="D679" s="91" t="s">
        <v>1192</v>
      </c>
      <c r="E679" s="90">
        <v>0</v>
      </c>
      <c r="F679" s="61">
        <v>330</v>
      </c>
      <c r="G679" s="61">
        <f t="shared" si="66"/>
        <v>0</v>
      </c>
      <c r="H679" s="101"/>
    </row>
    <row r="680" spans="1:8" x14ac:dyDescent="0.2">
      <c r="A680" s="324"/>
      <c r="B680" s="340"/>
      <c r="C680" s="60" t="s">
        <v>1304</v>
      </c>
      <c r="D680" s="91" t="s">
        <v>1194</v>
      </c>
      <c r="E680" s="90">
        <v>2</v>
      </c>
      <c r="F680" s="61">
        <v>95</v>
      </c>
      <c r="G680" s="61">
        <f t="shared" si="66"/>
        <v>190</v>
      </c>
      <c r="H680" s="101"/>
    </row>
    <row r="681" spans="1:8" x14ac:dyDescent="0.2">
      <c r="A681" s="324"/>
      <c r="B681" s="340"/>
      <c r="C681" s="60" t="s">
        <v>1363</v>
      </c>
      <c r="D681" s="91" t="s">
        <v>1196</v>
      </c>
      <c r="E681" s="90">
        <v>3</v>
      </c>
      <c r="F681" s="61">
        <v>180</v>
      </c>
      <c r="G681" s="61">
        <f t="shared" si="66"/>
        <v>540</v>
      </c>
      <c r="H681" s="102" t="s">
        <v>1215</v>
      </c>
    </row>
    <row r="682" spans="1:8" x14ac:dyDescent="0.2">
      <c r="A682" s="325"/>
      <c r="B682" s="318"/>
      <c r="C682" s="63"/>
      <c r="D682" s="61"/>
      <c r="E682" s="90"/>
      <c r="F682" s="91" t="s">
        <v>1198</v>
      </c>
      <c r="G682" s="68">
        <f>SUM(G674:G681)</f>
        <v>775</v>
      </c>
      <c r="H682" s="101"/>
    </row>
    <row r="683" spans="1:8" x14ac:dyDescent="0.2">
      <c r="A683" s="323">
        <v>2</v>
      </c>
      <c r="B683" s="319" t="s">
        <v>1364</v>
      </c>
      <c r="C683" s="60" t="s">
        <v>151</v>
      </c>
      <c r="D683" s="91" t="s">
        <v>1182</v>
      </c>
      <c r="E683" s="90">
        <v>1</v>
      </c>
      <c r="F683" s="91">
        <v>20</v>
      </c>
      <c r="G683" s="61">
        <f t="shared" ref="G683:G690" si="67">F683*E683</f>
        <v>20</v>
      </c>
      <c r="H683" s="62"/>
    </row>
    <row r="684" spans="1:8" x14ac:dyDescent="0.2">
      <c r="A684" s="324"/>
      <c r="B684" s="340"/>
      <c r="C684" s="60" t="s">
        <v>1208</v>
      </c>
      <c r="D684" s="91" t="s">
        <v>1360</v>
      </c>
      <c r="E684" s="90">
        <v>1</v>
      </c>
      <c r="F684" s="91">
        <v>25</v>
      </c>
      <c r="G684" s="61">
        <f t="shared" si="67"/>
        <v>25</v>
      </c>
      <c r="H684" s="101"/>
    </row>
    <row r="685" spans="1:8" x14ac:dyDescent="0.2">
      <c r="A685" s="324"/>
      <c r="B685" s="340"/>
      <c r="C685" s="60" t="s">
        <v>1259</v>
      </c>
      <c r="D685" s="91" t="s">
        <v>1186</v>
      </c>
      <c r="E685" s="90">
        <v>0</v>
      </c>
      <c r="F685" s="91">
        <v>50</v>
      </c>
      <c r="G685" s="61">
        <f t="shared" si="67"/>
        <v>0</v>
      </c>
      <c r="H685" s="101"/>
    </row>
    <row r="686" spans="1:8" ht="25.5" x14ac:dyDescent="0.2">
      <c r="A686" s="324"/>
      <c r="B686" s="340"/>
      <c r="C686" s="60" t="s">
        <v>1365</v>
      </c>
      <c r="D686" s="91" t="s">
        <v>1188</v>
      </c>
      <c r="E686" s="90">
        <v>0</v>
      </c>
      <c r="F686" s="61">
        <v>110</v>
      </c>
      <c r="G686" s="61">
        <f t="shared" si="67"/>
        <v>0</v>
      </c>
      <c r="H686" s="101"/>
    </row>
    <row r="687" spans="1:8" x14ac:dyDescent="0.2">
      <c r="A687" s="324"/>
      <c r="B687" s="340"/>
      <c r="C687" s="60" t="s">
        <v>1362</v>
      </c>
      <c r="D687" s="91" t="s">
        <v>1190</v>
      </c>
      <c r="E687" s="90">
        <v>0</v>
      </c>
      <c r="F687" s="61">
        <v>85</v>
      </c>
      <c r="G687" s="61">
        <f t="shared" si="67"/>
        <v>0</v>
      </c>
      <c r="H687" s="101"/>
    </row>
    <row r="688" spans="1:8" x14ac:dyDescent="0.2">
      <c r="A688" s="324"/>
      <c r="B688" s="340"/>
      <c r="C688" s="60" t="s">
        <v>1255</v>
      </c>
      <c r="D688" s="91" t="s">
        <v>1192</v>
      </c>
      <c r="E688" s="90">
        <v>0</v>
      </c>
      <c r="F688" s="61">
        <v>330</v>
      </c>
      <c r="G688" s="61">
        <f t="shared" si="67"/>
        <v>0</v>
      </c>
      <c r="H688" s="101"/>
    </row>
    <row r="689" spans="1:8" x14ac:dyDescent="0.2">
      <c r="A689" s="324"/>
      <c r="B689" s="340"/>
      <c r="C689" s="60" t="s">
        <v>1304</v>
      </c>
      <c r="D689" s="91" t="s">
        <v>1194</v>
      </c>
      <c r="E689" s="90">
        <v>2</v>
      </c>
      <c r="F689" s="61">
        <v>95</v>
      </c>
      <c r="G689" s="61">
        <f t="shared" si="67"/>
        <v>190</v>
      </c>
      <c r="H689" s="101"/>
    </row>
    <row r="690" spans="1:8" x14ac:dyDescent="0.2">
      <c r="A690" s="324"/>
      <c r="B690" s="340"/>
      <c r="C690" s="60" t="s">
        <v>1366</v>
      </c>
      <c r="D690" s="91" t="s">
        <v>1196</v>
      </c>
      <c r="E690" s="90">
        <v>3</v>
      </c>
      <c r="F690" s="61">
        <v>180</v>
      </c>
      <c r="G690" s="61">
        <f t="shared" si="67"/>
        <v>540</v>
      </c>
      <c r="H690" s="102" t="s">
        <v>1215</v>
      </c>
    </row>
    <row r="691" spans="1:8" x14ac:dyDescent="0.2">
      <c r="A691" s="325"/>
      <c r="B691" s="318"/>
      <c r="C691" s="63"/>
      <c r="D691" s="61"/>
      <c r="E691" s="90"/>
      <c r="F691" s="91" t="s">
        <v>1198</v>
      </c>
      <c r="G691" s="68">
        <f>SUM(G683:G690)</f>
        <v>775</v>
      </c>
      <c r="H691" s="101"/>
    </row>
    <row r="692" spans="1:8" x14ac:dyDescent="0.2">
      <c r="A692" s="323">
        <v>3</v>
      </c>
      <c r="B692" s="319" t="s">
        <v>1367</v>
      </c>
      <c r="C692" s="60" t="s">
        <v>1100</v>
      </c>
      <c r="D692" s="91" t="s">
        <v>1182</v>
      </c>
      <c r="E692" s="90">
        <v>1</v>
      </c>
      <c r="F692" s="91">
        <v>20</v>
      </c>
      <c r="G692" s="61">
        <f t="shared" ref="G692:G699" si="68">F692*E692</f>
        <v>20</v>
      </c>
      <c r="H692" s="62"/>
    </row>
    <row r="693" spans="1:8" x14ac:dyDescent="0.2">
      <c r="A693" s="324"/>
      <c r="B693" s="340"/>
      <c r="C693" s="60" t="s">
        <v>1208</v>
      </c>
      <c r="D693" s="91" t="s">
        <v>1360</v>
      </c>
      <c r="E693" s="90">
        <v>1</v>
      </c>
      <c r="F693" s="91">
        <v>25</v>
      </c>
      <c r="G693" s="61">
        <f t="shared" si="68"/>
        <v>25</v>
      </c>
      <c r="H693" s="101"/>
    </row>
    <row r="694" spans="1:8" x14ac:dyDescent="0.2">
      <c r="A694" s="324"/>
      <c r="B694" s="340"/>
      <c r="C694" s="60" t="s">
        <v>1259</v>
      </c>
      <c r="D694" s="91" t="s">
        <v>1186</v>
      </c>
      <c r="E694" s="90">
        <v>0</v>
      </c>
      <c r="F694" s="91">
        <v>50</v>
      </c>
      <c r="G694" s="61">
        <f t="shared" si="68"/>
        <v>0</v>
      </c>
      <c r="H694" s="101"/>
    </row>
    <row r="695" spans="1:8" ht="25.5" x14ac:dyDescent="0.2">
      <c r="A695" s="324"/>
      <c r="B695" s="340"/>
      <c r="C695" s="60" t="s">
        <v>1368</v>
      </c>
      <c r="D695" s="91" t="s">
        <v>1188</v>
      </c>
      <c r="E695" s="90">
        <v>0</v>
      </c>
      <c r="F695" s="61">
        <v>110</v>
      </c>
      <c r="G695" s="61">
        <f t="shared" si="68"/>
        <v>0</v>
      </c>
      <c r="H695" s="101"/>
    </row>
    <row r="696" spans="1:8" x14ac:dyDescent="0.2">
      <c r="A696" s="324"/>
      <c r="B696" s="340"/>
      <c r="C696" s="60" t="s">
        <v>1369</v>
      </c>
      <c r="D696" s="91" t="s">
        <v>1190</v>
      </c>
      <c r="E696" s="90">
        <v>0</v>
      </c>
      <c r="F696" s="61">
        <v>85</v>
      </c>
      <c r="G696" s="61">
        <f t="shared" si="68"/>
        <v>0</v>
      </c>
      <c r="H696" s="101"/>
    </row>
    <row r="697" spans="1:8" x14ac:dyDescent="0.2">
      <c r="A697" s="324"/>
      <c r="B697" s="340"/>
      <c r="C697" s="60" t="s">
        <v>1201</v>
      </c>
      <c r="D697" s="91" t="s">
        <v>1192</v>
      </c>
      <c r="E697" s="90">
        <v>0</v>
      </c>
      <c r="F697" s="61">
        <v>330</v>
      </c>
      <c r="G697" s="61">
        <f t="shared" si="68"/>
        <v>0</v>
      </c>
      <c r="H697" s="101"/>
    </row>
    <row r="698" spans="1:8" x14ac:dyDescent="0.2">
      <c r="A698" s="324"/>
      <c r="B698" s="340"/>
      <c r="C698" s="60" t="s">
        <v>1304</v>
      </c>
      <c r="D698" s="91" t="s">
        <v>1194</v>
      </c>
      <c r="E698" s="90">
        <v>2</v>
      </c>
      <c r="F698" s="61">
        <v>95</v>
      </c>
      <c r="G698" s="61">
        <f t="shared" si="68"/>
        <v>190</v>
      </c>
      <c r="H698" s="101"/>
    </row>
    <row r="699" spans="1:8" x14ac:dyDescent="0.2">
      <c r="A699" s="324"/>
      <c r="B699" s="340"/>
      <c r="C699" s="60" t="s">
        <v>1370</v>
      </c>
      <c r="D699" s="91" t="s">
        <v>1196</v>
      </c>
      <c r="E699" s="90">
        <v>3</v>
      </c>
      <c r="F699" s="61">
        <v>180</v>
      </c>
      <c r="G699" s="61">
        <f t="shared" si="68"/>
        <v>540</v>
      </c>
      <c r="H699" s="102" t="s">
        <v>1215</v>
      </c>
    </row>
    <row r="700" spans="1:8" x14ac:dyDescent="0.2">
      <c r="A700" s="325"/>
      <c r="B700" s="318"/>
      <c r="C700" s="63"/>
      <c r="D700" s="61"/>
      <c r="E700" s="90"/>
      <c r="F700" s="91" t="s">
        <v>1198</v>
      </c>
      <c r="G700" s="68">
        <f>SUM(G692:G699)</f>
        <v>775</v>
      </c>
      <c r="H700" s="101"/>
    </row>
    <row r="701" spans="1:8" x14ac:dyDescent="0.2">
      <c r="A701" s="323">
        <v>4</v>
      </c>
      <c r="B701" s="319" t="s">
        <v>1371</v>
      </c>
      <c r="C701" s="60" t="s">
        <v>1100</v>
      </c>
      <c r="D701" s="91" t="s">
        <v>1182</v>
      </c>
      <c r="E701" s="90">
        <v>1</v>
      </c>
      <c r="F701" s="91">
        <v>20</v>
      </c>
      <c r="G701" s="61">
        <f t="shared" ref="G701:G708" si="69">F701*E701</f>
        <v>20</v>
      </c>
      <c r="H701" s="62"/>
    </row>
    <row r="702" spans="1:8" x14ac:dyDescent="0.2">
      <c r="A702" s="324"/>
      <c r="B702" s="340"/>
      <c r="C702" s="60" t="s">
        <v>1208</v>
      </c>
      <c r="D702" s="91" t="s">
        <v>1360</v>
      </c>
      <c r="E702" s="90">
        <v>1</v>
      </c>
      <c r="F702" s="91">
        <v>25</v>
      </c>
      <c r="G702" s="61">
        <f t="shared" si="69"/>
        <v>25</v>
      </c>
      <c r="H702" s="101"/>
    </row>
    <row r="703" spans="1:8" x14ac:dyDescent="0.2">
      <c r="A703" s="324"/>
      <c r="B703" s="340"/>
      <c r="C703" s="60" t="s">
        <v>1259</v>
      </c>
      <c r="D703" s="91" t="s">
        <v>1186</v>
      </c>
      <c r="E703" s="90">
        <v>0</v>
      </c>
      <c r="F703" s="91">
        <v>50</v>
      </c>
      <c r="G703" s="61">
        <f t="shared" si="69"/>
        <v>0</v>
      </c>
      <c r="H703" s="101"/>
    </row>
    <row r="704" spans="1:8" ht="25.5" x14ac:dyDescent="0.2">
      <c r="A704" s="324"/>
      <c r="B704" s="340"/>
      <c r="C704" s="60" t="s">
        <v>1372</v>
      </c>
      <c r="D704" s="91" t="s">
        <v>1188</v>
      </c>
      <c r="E704" s="90">
        <v>0</v>
      </c>
      <c r="F704" s="61">
        <v>110</v>
      </c>
      <c r="G704" s="61">
        <f t="shared" si="69"/>
        <v>0</v>
      </c>
      <c r="H704" s="101"/>
    </row>
    <row r="705" spans="1:8" x14ac:dyDescent="0.2">
      <c r="A705" s="324"/>
      <c r="B705" s="340"/>
      <c r="C705" s="60" t="s">
        <v>1369</v>
      </c>
      <c r="D705" s="91" t="s">
        <v>1190</v>
      </c>
      <c r="E705" s="90">
        <v>0</v>
      </c>
      <c r="F705" s="61">
        <v>85</v>
      </c>
      <c r="G705" s="61">
        <f t="shared" si="69"/>
        <v>0</v>
      </c>
      <c r="H705" s="101"/>
    </row>
    <row r="706" spans="1:8" x14ac:dyDescent="0.2">
      <c r="A706" s="324"/>
      <c r="B706" s="340"/>
      <c r="C706" s="60" t="s">
        <v>1201</v>
      </c>
      <c r="D706" s="91" t="s">
        <v>1192</v>
      </c>
      <c r="E706" s="90">
        <v>0</v>
      </c>
      <c r="F706" s="61">
        <v>330</v>
      </c>
      <c r="G706" s="61">
        <f t="shared" si="69"/>
        <v>0</v>
      </c>
      <c r="H706" s="101"/>
    </row>
    <row r="707" spans="1:8" x14ac:dyDescent="0.2">
      <c r="A707" s="324"/>
      <c r="B707" s="340"/>
      <c r="C707" s="60" t="s">
        <v>1304</v>
      </c>
      <c r="D707" s="91" t="s">
        <v>1194</v>
      </c>
      <c r="E707" s="90">
        <v>2</v>
      </c>
      <c r="F707" s="61">
        <v>95</v>
      </c>
      <c r="G707" s="61">
        <f t="shared" si="69"/>
        <v>190</v>
      </c>
      <c r="H707" s="101"/>
    </row>
    <row r="708" spans="1:8" x14ac:dyDescent="0.2">
      <c r="A708" s="324"/>
      <c r="B708" s="340"/>
      <c r="C708" s="60" t="s">
        <v>1373</v>
      </c>
      <c r="D708" s="91" t="s">
        <v>1196</v>
      </c>
      <c r="E708" s="90">
        <v>3</v>
      </c>
      <c r="F708" s="61">
        <v>180</v>
      </c>
      <c r="G708" s="61">
        <f t="shared" si="69"/>
        <v>540</v>
      </c>
      <c r="H708" s="102" t="s">
        <v>1215</v>
      </c>
    </row>
    <row r="709" spans="1:8" x14ac:dyDescent="0.2">
      <c r="A709" s="325"/>
      <c r="B709" s="318"/>
      <c r="C709" s="63"/>
      <c r="D709" s="61"/>
      <c r="E709" s="90"/>
      <c r="F709" s="91" t="s">
        <v>1198</v>
      </c>
      <c r="G709" s="68">
        <f>SUM(G701:G708)</f>
        <v>775</v>
      </c>
      <c r="H709" s="101"/>
    </row>
    <row r="710" spans="1:8" x14ac:dyDescent="0.2">
      <c r="A710" s="323">
        <v>5</v>
      </c>
      <c r="B710" s="319" t="s">
        <v>1374</v>
      </c>
      <c r="C710" s="60" t="s">
        <v>151</v>
      </c>
      <c r="D710" s="91" t="s">
        <v>1182</v>
      </c>
      <c r="E710" s="90">
        <v>1</v>
      </c>
      <c r="F710" s="91">
        <v>20</v>
      </c>
      <c r="G710" s="61">
        <f t="shared" ref="G710:G717" si="70">F710*E710</f>
        <v>20</v>
      </c>
      <c r="H710" s="62"/>
    </row>
    <row r="711" spans="1:8" x14ac:dyDescent="0.2">
      <c r="A711" s="324"/>
      <c r="B711" s="340"/>
      <c r="C711" s="60" t="s">
        <v>1208</v>
      </c>
      <c r="D711" s="91" t="s">
        <v>1360</v>
      </c>
      <c r="E711" s="90">
        <v>1</v>
      </c>
      <c r="F711" s="91">
        <v>25</v>
      </c>
      <c r="G711" s="61">
        <f t="shared" si="70"/>
        <v>25</v>
      </c>
      <c r="H711" s="101"/>
    </row>
    <row r="712" spans="1:8" x14ac:dyDescent="0.2">
      <c r="A712" s="324"/>
      <c r="B712" s="340"/>
      <c r="C712" s="60" t="s">
        <v>1375</v>
      </c>
      <c r="D712" s="91" t="s">
        <v>1186</v>
      </c>
      <c r="E712" s="90">
        <v>0</v>
      </c>
      <c r="F712" s="91">
        <v>50</v>
      </c>
      <c r="G712" s="61">
        <f t="shared" si="70"/>
        <v>0</v>
      </c>
      <c r="H712" s="101"/>
    </row>
    <row r="713" spans="1:8" ht="25.5" x14ac:dyDescent="0.2">
      <c r="A713" s="324"/>
      <c r="B713" s="340"/>
      <c r="C713" s="60" t="s">
        <v>1361</v>
      </c>
      <c r="D713" s="91" t="s">
        <v>1188</v>
      </c>
      <c r="E713" s="90">
        <v>0</v>
      </c>
      <c r="F713" s="61">
        <v>110</v>
      </c>
      <c r="G713" s="61">
        <f t="shared" si="70"/>
        <v>0</v>
      </c>
      <c r="H713" s="101"/>
    </row>
    <row r="714" spans="1:8" x14ac:dyDescent="0.2">
      <c r="A714" s="324"/>
      <c r="B714" s="340"/>
      <c r="C714" s="60" t="s">
        <v>1362</v>
      </c>
      <c r="D714" s="91" t="s">
        <v>1190</v>
      </c>
      <c r="E714" s="90">
        <v>0</v>
      </c>
      <c r="F714" s="61">
        <v>85</v>
      </c>
      <c r="G714" s="61">
        <f t="shared" si="70"/>
        <v>0</v>
      </c>
      <c r="H714" s="101"/>
    </row>
    <row r="715" spans="1:8" x14ac:dyDescent="0.2">
      <c r="A715" s="324"/>
      <c r="B715" s="340"/>
      <c r="C715" s="60" t="s">
        <v>1255</v>
      </c>
      <c r="D715" s="91" t="s">
        <v>1192</v>
      </c>
      <c r="E715" s="90">
        <v>0</v>
      </c>
      <c r="F715" s="61">
        <v>330</v>
      </c>
      <c r="G715" s="61">
        <f t="shared" si="70"/>
        <v>0</v>
      </c>
      <c r="H715" s="101"/>
    </row>
    <row r="716" spans="1:8" x14ac:dyDescent="0.2">
      <c r="A716" s="324"/>
      <c r="B716" s="340"/>
      <c r="C716" s="60" t="s">
        <v>1304</v>
      </c>
      <c r="D716" s="91" t="s">
        <v>1194</v>
      </c>
      <c r="E716" s="90">
        <v>2</v>
      </c>
      <c r="F716" s="61">
        <v>95</v>
      </c>
      <c r="G716" s="61">
        <f t="shared" si="70"/>
        <v>190</v>
      </c>
      <c r="H716" s="101"/>
    </row>
    <row r="717" spans="1:8" x14ac:dyDescent="0.2">
      <c r="A717" s="324"/>
      <c r="B717" s="340"/>
      <c r="C717" s="60" t="s">
        <v>1363</v>
      </c>
      <c r="D717" s="91" t="s">
        <v>1196</v>
      </c>
      <c r="E717" s="90">
        <v>3</v>
      </c>
      <c r="F717" s="61">
        <v>180</v>
      </c>
      <c r="G717" s="61">
        <f t="shared" si="70"/>
        <v>540</v>
      </c>
      <c r="H717" s="102" t="s">
        <v>1215</v>
      </c>
    </row>
    <row r="718" spans="1:8" x14ac:dyDescent="0.2">
      <c r="A718" s="325"/>
      <c r="B718" s="318"/>
      <c r="C718" s="63"/>
      <c r="D718" s="61"/>
      <c r="E718" s="90"/>
      <c r="F718" s="91" t="s">
        <v>1198</v>
      </c>
      <c r="G718" s="68">
        <f>SUM(G710:G717)</f>
        <v>775</v>
      </c>
      <c r="H718" s="101"/>
    </row>
    <row r="719" spans="1:8" x14ac:dyDescent="0.2">
      <c r="A719" s="323">
        <v>6</v>
      </c>
      <c r="B719" s="319" t="s">
        <v>1376</v>
      </c>
      <c r="C719" s="60" t="s">
        <v>151</v>
      </c>
      <c r="D719" s="91" t="s">
        <v>1182</v>
      </c>
      <c r="E719" s="90">
        <v>1</v>
      </c>
      <c r="F719" s="91">
        <v>20</v>
      </c>
      <c r="G719" s="61">
        <f t="shared" ref="G719:G726" si="71">F719*E719</f>
        <v>20</v>
      </c>
      <c r="H719" s="62"/>
    </row>
    <row r="720" spans="1:8" x14ac:dyDescent="0.2">
      <c r="A720" s="324"/>
      <c r="B720" s="340"/>
      <c r="C720" s="60" t="s">
        <v>1208</v>
      </c>
      <c r="D720" s="91" t="s">
        <v>1360</v>
      </c>
      <c r="E720" s="90">
        <v>1</v>
      </c>
      <c r="F720" s="91">
        <v>25</v>
      </c>
      <c r="G720" s="61">
        <f t="shared" si="71"/>
        <v>25</v>
      </c>
      <c r="H720" s="101"/>
    </row>
    <row r="721" spans="1:8" x14ac:dyDescent="0.2">
      <c r="A721" s="324"/>
      <c r="B721" s="340"/>
      <c r="C721" s="60" t="s">
        <v>1375</v>
      </c>
      <c r="D721" s="91" t="s">
        <v>1186</v>
      </c>
      <c r="E721" s="90">
        <v>0</v>
      </c>
      <c r="F721" s="91">
        <v>50</v>
      </c>
      <c r="G721" s="61">
        <f t="shared" si="71"/>
        <v>0</v>
      </c>
      <c r="H721" s="101"/>
    </row>
    <row r="722" spans="1:8" ht="25.5" x14ac:dyDescent="0.2">
      <c r="A722" s="324"/>
      <c r="B722" s="340"/>
      <c r="C722" s="60" t="s">
        <v>1365</v>
      </c>
      <c r="D722" s="91" t="s">
        <v>1188</v>
      </c>
      <c r="E722" s="90">
        <v>0</v>
      </c>
      <c r="F722" s="61">
        <v>110</v>
      </c>
      <c r="G722" s="61">
        <f t="shared" si="71"/>
        <v>0</v>
      </c>
      <c r="H722" s="101"/>
    </row>
    <row r="723" spans="1:8" x14ac:dyDescent="0.2">
      <c r="A723" s="324"/>
      <c r="B723" s="340"/>
      <c r="C723" s="60" t="s">
        <v>1362</v>
      </c>
      <c r="D723" s="91" t="s">
        <v>1190</v>
      </c>
      <c r="E723" s="90">
        <v>0</v>
      </c>
      <c r="F723" s="61">
        <v>85</v>
      </c>
      <c r="G723" s="61">
        <f t="shared" si="71"/>
        <v>0</v>
      </c>
      <c r="H723" s="101"/>
    </row>
    <row r="724" spans="1:8" x14ac:dyDescent="0.2">
      <c r="A724" s="324"/>
      <c r="B724" s="340"/>
      <c r="C724" s="60" t="s">
        <v>1255</v>
      </c>
      <c r="D724" s="91" t="s">
        <v>1192</v>
      </c>
      <c r="E724" s="90">
        <v>0</v>
      </c>
      <c r="F724" s="61">
        <v>330</v>
      </c>
      <c r="G724" s="61">
        <f t="shared" si="71"/>
        <v>0</v>
      </c>
      <c r="H724" s="101"/>
    </row>
    <row r="725" spans="1:8" x14ac:dyDescent="0.2">
      <c r="A725" s="324"/>
      <c r="B725" s="340"/>
      <c r="C725" s="60" t="s">
        <v>1304</v>
      </c>
      <c r="D725" s="91" t="s">
        <v>1194</v>
      </c>
      <c r="E725" s="90">
        <v>2</v>
      </c>
      <c r="F725" s="61">
        <v>95</v>
      </c>
      <c r="G725" s="61">
        <f t="shared" si="71"/>
        <v>190</v>
      </c>
      <c r="H725" s="101"/>
    </row>
    <row r="726" spans="1:8" x14ac:dyDescent="0.2">
      <c r="A726" s="324"/>
      <c r="B726" s="340"/>
      <c r="C726" s="60" t="s">
        <v>1366</v>
      </c>
      <c r="D726" s="91" t="s">
        <v>1196</v>
      </c>
      <c r="E726" s="90">
        <v>3</v>
      </c>
      <c r="F726" s="61">
        <v>180</v>
      </c>
      <c r="G726" s="61">
        <f t="shared" si="71"/>
        <v>540</v>
      </c>
      <c r="H726" s="102" t="s">
        <v>1215</v>
      </c>
    </row>
    <row r="727" spans="1:8" x14ac:dyDescent="0.2">
      <c r="A727" s="325"/>
      <c r="B727" s="318"/>
      <c r="C727" s="63"/>
      <c r="D727" s="61"/>
      <c r="E727" s="90"/>
      <c r="F727" s="91" t="s">
        <v>1198</v>
      </c>
      <c r="G727" s="68">
        <f>SUM(G719:G726)</f>
        <v>775</v>
      </c>
      <c r="H727" s="101"/>
    </row>
    <row r="728" spans="1:8" x14ac:dyDescent="0.2">
      <c r="A728" s="323">
        <v>7</v>
      </c>
      <c r="B728" s="319" t="s">
        <v>1377</v>
      </c>
      <c r="C728" s="60" t="s">
        <v>1100</v>
      </c>
      <c r="D728" s="91" t="s">
        <v>1182</v>
      </c>
      <c r="E728" s="90">
        <v>1</v>
      </c>
      <c r="F728" s="91">
        <v>20</v>
      </c>
      <c r="G728" s="61">
        <f t="shared" ref="G728:G735" si="72">F728*E728</f>
        <v>20</v>
      </c>
      <c r="H728" s="62"/>
    </row>
    <row r="729" spans="1:8" x14ac:dyDescent="0.2">
      <c r="A729" s="324"/>
      <c r="B729" s="340"/>
      <c r="C729" s="60" t="s">
        <v>1208</v>
      </c>
      <c r="D729" s="91" t="s">
        <v>1360</v>
      </c>
      <c r="E729" s="90">
        <v>1</v>
      </c>
      <c r="F729" s="91">
        <v>25</v>
      </c>
      <c r="G729" s="61">
        <f t="shared" si="72"/>
        <v>25</v>
      </c>
      <c r="H729" s="101"/>
    </row>
    <row r="730" spans="1:8" x14ac:dyDescent="0.2">
      <c r="A730" s="324"/>
      <c r="B730" s="340"/>
      <c r="C730" s="60" t="s">
        <v>1375</v>
      </c>
      <c r="D730" s="91" t="s">
        <v>1186</v>
      </c>
      <c r="E730" s="90">
        <v>0</v>
      </c>
      <c r="F730" s="91">
        <v>50</v>
      </c>
      <c r="G730" s="61">
        <f t="shared" si="72"/>
        <v>0</v>
      </c>
      <c r="H730" s="101"/>
    </row>
    <row r="731" spans="1:8" ht="25.5" x14ac:dyDescent="0.2">
      <c r="A731" s="324"/>
      <c r="B731" s="340"/>
      <c r="C731" s="60" t="s">
        <v>1368</v>
      </c>
      <c r="D731" s="91" t="s">
        <v>1188</v>
      </c>
      <c r="E731" s="90">
        <v>0</v>
      </c>
      <c r="F731" s="61">
        <v>110</v>
      </c>
      <c r="G731" s="61">
        <f t="shared" si="72"/>
        <v>0</v>
      </c>
      <c r="H731" s="101"/>
    </row>
    <row r="732" spans="1:8" x14ac:dyDescent="0.2">
      <c r="A732" s="324"/>
      <c r="B732" s="340"/>
      <c r="C732" s="60" t="s">
        <v>1369</v>
      </c>
      <c r="D732" s="91" t="s">
        <v>1190</v>
      </c>
      <c r="E732" s="90">
        <v>0</v>
      </c>
      <c r="F732" s="61">
        <v>85</v>
      </c>
      <c r="G732" s="61">
        <f t="shared" si="72"/>
        <v>0</v>
      </c>
      <c r="H732" s="101"/>
    </row>
    <row r="733" spans="1:8" x14ac:dyDescent="0.2">
      <c r="A733" s="324"/>
      <c r="B733" s="340"/>
      <c r="C733" s="60" t="s">
        <v>1201</v>
      </c>
      <c r="D733" s="91" t="s">
        <v>1192</v>
      </c>
      <c r="E733" s="90">
        <v>0</v>
      </c>
      <c r="F733" s="61">
        <v>330</v>
      </c>
      <c r="G733" s="61">
        <f t="shared" si="72"/>
        <v>0</v>
      </c>
      <c r="H733" s="101"/>
    </row>
    <row r="734" spans="1:8" x14ac:dyDescent="0.2">
      <c r="A734" s="324"/>
      <c r="B734" s="340"/>
      <c r="C734" s="60" t="s">
        <v>1304</v>
      </c>
      <c r="D734" s="91" t="s">
        <v>1194</v>
      </c>
      <c r="E734" s="90">
        <v>2</v>
      </c>
      <c r="F734" s="61">
        <v>95</v>
      </c>
      <c r="G734" s="61">
        <f t="shared" si="72"/>
        <v>190</v>
      </c>
      <c r="H734" s="101"/>
    </row>
    <row r="735" spans="1:8" x14ac:dyDescent="0.2">
      <c r="A735" s="324"/>
      <c r="B735" s="340"/>
      <c r="C735" s="60" t="s">
        <v>1370</v>
      </c>
      <c r="D735" s="91" t="s">
        <v>1196</v>
      </c>
      <c r="E735" s="90">
        <v>3</v>
      </c>
      <c r="F735" s="61">
        <v>180</v>
      </c>
      <c r="G735" s="61">
        <f t="shared" si="72"/>
        <v>540</v>
      </c>
      <c r="H735" s="102" t="s">
        <v>1215</v>
      </c>
    </row>
    <row r="736" spans="1:8" x14ac:dyDescent="0.2">
      <c r="A736" s="325"/>
      <c r="B736" s="318"/>
      <c r="C736" s="63"/>
      <c r="D736" s="61"/>
      <c r="E736" s="90"/>
      <c r="F736" s="91" t="s">
        <v>1198</v>
      </c>
      <c r="G736" s="68">
        <f>SUM(G728:G735)</f>
        <v>775</v>
      </c>
      <c r="H736" s="101"/>
    </row>
    <row r="737" spans="1:8" x14ac:dyDescent="0.2">
      <c r="A737" s="323">
        <v>8</v>
      </c>
      <c r="B737" s="319" t="s">
        <v>1378</v>
      </c>
      <c r="C737" s="60" t="s">
        <v>1100</v>
      </c>
      <c r="D737" s="91" t="s">
        <v>1182</v>
      </c>
      <c r="E737" s="90">
        <v>1</v>
      </c>
      <c r="F737" s="91">
        <v>20</v>
      </c>
      <c r="G737" s="61">
        <f t="shared" ref="G737:G744" si="73">F737*E737</f>
        <v>20</v>
      </c>
      <c r="H737" s="62"/>
    </row>
    <row r="738" spans="1:8" x14ac:dyDescent="0.2">
      <c r="A738" s="324"/>
      <c r="B738" s="340"/>
      <c r="C738" s="60" t="s">
        <v>1208</v>
      </c>
      <c r="D738" s="91" t="s">
        <v>1360</v>
      </c>
      <c r="E738" s="90">
        <v>1</v>
      </c>
      <c r="F738" s="91">
        <v>25</v>
      </c>
      <c r="G738" s="61">
        <f t="shared" si="73"/>
        <v>25</v>
      </c>
      <c r="H738" s="101"/>
    </row>
    <row r="739" spans="1:8" x14ac:dyDescent="0.2">
      <c r="A739" s="324"/>
      <c r="B739" s="340"/>
      <c r="C739" s="60" t="s">
        <v>1375</v>
      </c>
      <c r="D739" s="91" t="s">
        <v>1186</v>
      </c>
      <c r="E739" s="90">
        <v>0</v>
      </c>
      <c r="F739" s="91">
        <v>50</v>
      </c>
      <c r="G739" s="61">
        <f t="shared" si="73"/>
        <v>0</v>
      </c>
      <c r="H739" s="101"/>
    </row>
    <row r="740" spans="1:8" ht="25.5" x14ac:dyDescent="0.2">
      <c r="A740" s="324"/>
      <c r="B740" s="340"/>
      <c r="C740" s="60" t="s">
        <v>1372</v>
      </c>
      <c r="D740" s="91" t="s">
        <v>1188</v>
      </c>
      <c r="E740" s="90">
        <v>0</v>
      </c>
      <c r="F740" s="61">
        <v>110</v>
      </c>
      <c r="G740" s="61">
        <f t="shared" si="73"/>
        <v>0</v>
      </c>
      <c r="H740" s="101"/>
    </row>
    <row r="741" spans="1:8" x14ac:dyDescent="0.2">
      <c r="A741" s="324"/>
      <c r="B741" s="340"/>
      <c r="C741" s="60" t="s">
        <v>1369</v>
      </c>
      <c r="D741" s="91" t="s">
        <v>1190</v>
      </c>
      <c r="E741" s="90">
        <v>0</v>
      </c>
      <c r="F741" s="61">
        <v>85</v>
      </c>
      <c r="G741" s="61">
        <f t="shared" si="73"/>
        <v>0</v>
      </c>
      <c r="H741" s="101"/>
    </row>
    <row r="742" spans="1:8" x14ac:dyDescent="0.2">
      <c r="A742" s="324"/>
      <c r="B742" s="340"/>
      <c r="C742" s="60" t="s">
        <v>1201</v>
      </c>
      <c r="D742" s="91" t="s">
        <v>1192</v>
      </c>
      <c r="E742" s="90">
        <v>0</v>
      </c>
      <c r="F742" s="61">
        <v>330</v>
      </c>
      <c r="G742" s="61">
        <f t="shared" si="73"/>
        <v>0</v>
      </c>
      <c r="H742" s="101"/>
    </row>
    <row r="743" spans="1:8" x14ac:dyDescent="0.2">
      <c r="A743" s="324"/>
      <c r="B743" s="340"/>
      <c r="C743" s="60" t="s">
        <v>1304</v>
      </c>
      <c r="D743" s="91" t="s">
        <v>1194</v>
      </c>
      <c r="E743" s="90">
        <v>2</v>
      </c>
      <c r="F743" s="61">
        <v>95</v>
      </c>
      <c r="G743" s="61">
        <f t="shared" si="73"/>
        <v>190</v>
      </c>
      <c r="H743" s="101"/>
    </row>
    <row r="744" spans="1:8" x14ac:dyDescent="0.2">
      <c r="A744" s="324"/>
      <c r="B744" s="340"/>
      <c r="C744" s="60" t="s">
        <v>1373</v>
      </c>
      <c r="D744" s="91" t="s">
        <v>1196</v>
      </c>
      <c r="E744" s="90">
        <v>3</v>
      </c>
      <c r="F744" s="61">
        <v>180</v>
      </c>
      <c r="G744" s="61">
        <f t="shared" si="73"/>
        <v>540</v>
      </c>
      <c r="H744" s="102" t="s">
        <v>1215</v>
      </c>
    </row>
    <row r="745" spans="1:8" x14ac:dyDescent="0.2">
      <c r="A745" s="325"/>
      <c r="B745" s="318"/>
      <c r="C745" s="63"/>
      <c r="D745" s="61"/>
      <c r="E745" s="90"/>
      <c r="F745" s="91" t="s">
        <v>1198</v>
      </c>
      <c r="G745" s="68">
        <f>SUM(G737:G744)</f>
        <v>775</v>
      </c>
      <c r="H745" s="101"/>
    </row>
    <row r="747" spans="1:8" x14ac:dyDescent="0.2">
      <c r="F747" s="89" t="s">
        <v>1379</v>
      </c>
      <c r="G747" s="59">
        <f>SUM(G682,G691,G700,G709,G718,G727,G736,G745)</f>
        <v>6200</v>
      </c>
    </row>
    <row r="777" spans="1:7" x14ac:dyDescent="0.2">
      <c r="A777"/>
      <c r="B777" t="s">
        <v>1406</v>
      </c>
      <c r="C777" t="s">
        <v>1407</v>
      </c>
      <c r="D777" t="s">
        <v>1408</v>
      </c>
      <c r="E777"/>
      <c r="F777" t="s">
        <v>1409</v>
      </c>
      <c r="G777" s="132">
        <v>2380</v>
      </c>
    </row>
    <row r="778" spans="1:7" x14ac:dyDescent="0.2">
      <c r="A778"/>
      <c r="B778" t="s">
        <v>1410</v>
      </c>
      <c r="C778" t="s">
        <v>1411</v>
      </c>
      <c r="D778" t="s">
        <v>1408</v>
      </c>
      <c r="E778"/>
      <c r="F778"/>
    </row>
    <row r="779" spans="1:7" x14ac:dyDescent="0.2">
      <c r="A779"/>
      <c r="B779" t="s">
        <v>1412</v>
      </c>
      <c r="C779" t="s">
        <v>1413</v>
      </c>
      <c r="D779" t="s">
        <v>1408</v>
      </c>
      <c r="E779"/>
      <c r="F779"/>
    </row>
    <row r="780" spans="1:7" x14ac:dyDescent="0.2">
      <c r="A780"/>
      <c r="B780" t="s">
        <v>1414</v>
      </c>
      <c r="C780" t="s">
        <v>1413</v>
      </c>
      <c r="D780" t="s">
        <v>1415</v>
      </c>
      <c r="E780"/>
      <c r="F780"/>
    </row>
    <row r="781" spans="1:7" x14ac:dyDescent="0.2">
      <c r="A781"/>
      <c r="B781" t="s">
        <v>1416</v>
      </c>
      <c r="C781" t="s">
        <v>1417</v>
      </c>
      <c r="D781" t="s">
        <v>1418</v>
      </c>
      <c r="E781"/>
      <c r="F781"/>
    </row>
    <row r="782" spans="1:7" x14ac:dyDescent="0.2">
      <c r="A782"/>
      <c r="B782" t="s">
        <v>1419</v>
      </c>
      <c r="C782" t="s">
        <v>1417</v>
      </c>
      <c r="D782" t="s">
        <v>1420</v>
      </c>
      <c r="E782"/>
      <c r="F782"/>
    </row>
    <row r="783" spans="1:7" x14ac:dyDescent="0.2">
      <c r="A783"/>
      <c r="B783"/>
      <c r="C783"/>
      <c r="D783"/>
      <c r="E783"/>
      <c r="F783"/>
    </row>
    <row r="784" spans="1:7" x14ac:dyDescent="0.2">
      <c r="A784"/>
      <c r="B784" t="s">
        <v>1421</v>
      </c>
      <c r="C784" s="137">
        <v>1156535</v>
      </c>
      <c r="D784" t="s">
        <v>1422</v>
      </c>
      <c r="E784"/>
      <c r="F784"/>
    </row>
    <row r="785" spans="2:4" customFormat="1" x14ac:dyDescent="0.2">
      <c r="B785" t="s">
        <v>1423</v>
      </c>
      <c r="C785" s="137">
        <v>1156535</v>
      </c>
      <c r="D785" t="s">
        <v>1422</v>
      </c>
    </row>
    <row r="786" spans="2:4" customFormat="1" x14ac:dyDescent="0.2">
      <c r="B786" t="s">
        <v>1424</v>
      </c>
      <c r="C786" s="137">
        <v>1156535</v>
      </c>
      <c r="D786" t="s">
        <v>1422</v>
      </c>
    </row>
    <row r="787" spans="2:4" customFormat="1" x14ac:dyDescent="0.2">
      <c r="B787" t="s">
        <v>1425</v>
      </c>
      <c r="C787" s="137">
        <v>1156535</v>
      </c>
      <c r="D787" t="s">
        <v>1422</v>
      </c>
    </row>
    <row r="788" spans="2:4" customFormat="1" x14ac:dyDescent="0.2">
      <c r="B788" t="s">
        <v>1426</v>
      </c>
      <c r="C788" s="137">
        <v>1156535</v>
      </c>
      <c r="D788" t="s">
        <v>1422</v>
      </c>
    </row>
    <row r="789" spans="2:4" customFormat="1" x14ac:dyDescent="0.2">
      <c r="B789" t="s">
        <v>1427</v>
      </c>
      <c r="C789" s="137">
        <v>1156535</v>
      </c>
      <c r="D789" t="s">
        <v>1422</v>
      </c>
    </row>
    <row r="790" spans="2:4" customFormat="1" x14ac:dyDescent="0.2">
      <c r="B790" t="s">
        <v>1428</v>
      </c>
      <c r="C790" s="137">
        <v>1156535</v>
      </c>
      <c r="D790" t="s">
        <v>1422</v>
      </c>
    </row>
    <row r="791" spans="2:4" customFormat="1" x14ac:dyDescent="0.2">
      <c r="B791" t="s">
        <v>1429</v>
      </c>
      <c r="C791" s="137">
        <v>1156535</v>
      </c>
      <c r="D791" t="s">
        <v>1422</v>
      </c>
    </row>
    <row r="792" spans="2:4" customFormat="1" x14ac:dyDescent="0.2"/>
    <row r="793" spans="2:4" customFormat="1" x14ac:dyDescent="0.2">
      <c r="B793" t="s">
        <v>1430</v>
      </c>
      <c r="C793" t="s">
        <v>1431</v>
      </c>
      <c r="D793" t="s">
        <v>1432</v>
      </c>
    </row>
    <row r="794" spans="2:4" customFormat="1" x14ac:dyDescent="0.2">
      <c r="B794" t="s">
        <v>1433</v>
      </c>
      <c r="C794" t="s">
        <v>1431</v>
      </c>
      <c r="D794" t="s">
        <v>1432</v>
      </c>
    </row>
    <row r="795" spans="2:4" customFormat="1" x14ac:dyDescent="0.2">
      <c r="B795" t="s">
        <v>1434</v>
      </c>
      <c r="C795" t="s">
        <v>1431</v>
      </c>
      <c r="D795" t="s">
        <v>1432</v>
      </c>
    </row>
    <row r="796" spans="2:4" customFormat="1" x14ac:dyDescent="0.2">
      <c r="B796" t="s">
        <v>1435</v>
      </c>
      <c r="C796" t="s">
        <v>1431</v>
      </c>
      <c r="D796" t="s">
        <v>1432</v>
      </c>
    </row>
    <row r="797" spans="2:4" customFormat="1" x14ac:dyDescent="0.2">
      <c r="B797" t="s">
        <v>1436</v>
      </c>
      <c r="C797" t="s">
        <v>1431</v>
      </c>
      <c r="D797" t="s">
        <v>1432</v>
      </c>
    </row>
    <row r="798" spans="2:4" customFormat="1" x14ac:dyDescent="0.2">
      <c r="B798" t="s">
        <v>1437</v>
      </c>
      <c r="C798" t="s">
        <v>1431</v>
      </c>
      <c r="D798" t="s">
        <v>1432</v>
      </c>
    </row>
    <row r="799" spans="2:4" customFormat="1" x14ac:dyDescent="0.2">
      <c r="B799" t="s">
        <v>1438</v>
      </c>
      <c r="C799" s="137">
        <v>15006231</v>
      </c>
      <c r="D799" t="s">
        <v>1439</v>
      </c>
    </row>
    <row r="800" spans="2:4" customFormat="1" x14ac:dyDescent="0.2">
      <c r="B800" t="s">
        <v>1440</v>
      </c>
      <c r="C800" s="137">
        <v>15006231</v>
      </c>
      <c r="D800" t="s">
        <v>1439</v>
      </c>
    </row>
    <row r="801" spans="1:8" x14ac:dyDescent="0.2">
      <c r="A801"/>
      <c r="B801" t="s">
        <v>1441</v>
      </c>
      <c r="C801" s="137">
        <v>15006231</v>
      </c>
      <c r="D801" t="s">
        <v>1439</v>
      </c>
      <c r="E801"/>
      <c r="F801"/>
    </row>
    <row r="802" spans="1:8" x14ac:dyDescent="0.2">
      <c r="A802"/>
      <c r="B802" t="s">
        <v>1442</v>
      </c>
      <c r="C802" s="137">
        <v>15005268</v>
      </c>
      <c r="D802" t="s">
        <v>1439</v>
      </c>
      <c r="E802" t="s">
        <v>1443</v>
      </c>
      <c r="F802"/>
    </row>
    <row r="803" spans="1:8" x14ac:dyDescent="0.2">
      <c r="A803"/>
      <c r="B803"/>
      <c r="C803"/>
      <c r="D803"/>
      <c r="E803"/>
      <c r="F803"/>
    </row>
    <row r="804" spans="1:8" x14ac:dyDescent="0.2">
      <c r="A804"/>
      <c r="B804"/>
      <c r="C804"/>
      <c r="D804"/>
      <c r="E804"/>
      <c r="F804"/>
    </row>
    <row r="805" spans="1:8" x14ac:dyDescent="0.2">
      <c r="A805"/>
      <c r="B805"/>
      <c r="C805"/>
      <c r="D805"/>
      <c r="E805"/>
      <c r="F805"/>
    </row>
    <row r="806" spans="1:8" x14ac:dyDescent="0.2">
      <c r="A806"/>
      <c r="B806"/>
      <c r="C806"/>
      <c r="D806"/>
      <c r="E806"/>
      <c r="F806"/>
    </row>
    <row r="807" spans="1:8" x14ac:dyDescent="0.2">
      <c r="A807"/>
      <c r="B807" t="s">
        <v>1444</v>
      </c>
      <c r="C807" t="s">
        <v>1445</v>
      </c>
      <c r="D807"/>
      <c r="E807"/>
      <c r="F807"/>
    </row>
    <row r="808" spans="1:8" x14ac:dyDescent="0.2">
      <c r="A808"/>
      <c r="B808" t="s">
        <v>1446</v>
      </c>
      <c r="C808" t="s">
        <v>1445</v>
      </c>
      <c r="D808"/>
      <c r="E808"/>
      <c r="F808"/>
    </row>
    <row r="809" spans="1:8" x14ac:dyDescent="0.2">
      <c r="A809"/>
      <c r="B809" t="s">
        <v>1447</v>
      </c>
      <c r="C809" t="s">
        <v>1445</v>
      </c>
      <c r="D809"/>
      <c r="E809"/>
      <c r="F809"/>
    </row>
    <row r="810" spans="1:8" x14ac:dyDescent="0.2">
      <c r="A810"/>
      <c r="B810" t="s">
        <v>1448</v>
      </c>
      <c r="C810" t="s">
        <v>1445</v>
      </c>
      <c r="D810"/>
      <c r="E810"/>
      <c r="F810"/>
    </row>
    <row r="811" spans="1:8" x14ac:dyDescent="0.2">
      <c r="A811"/>
      <c r="B811" t="s">
        <v>1449</v>
      </c>
      <c r="C811" t="s">
        <v>1445</v>
      </c>
      <c r="D811"/>
      <c r="E811"/>
      <c r="F811"/>
    </row>
    <row r="812" spans="1:8" x14ac:dyDescent="0.2">
      <c r="A812"/>
      <c r="B812" t="s">
        <v>1450</v>
      </c>
      <c r="C812" t="s">
        <v>1445</v>
      </c>
      <c r="D812"/>
      <c r="E812"/>
      <c r="F812"/>
    </row>
    <row r="813" spans="1:8" x14ac:dyDescent="0.2">
      <c r="A813"/>
      <c r="B813" t="s">
        <v>1451</v>
      </c>
      <c r="C813" t="s">
        <v>1445</v>
      </c>
      <c r="D813"/>
      <c r="E813"/>
      <c r="F813"/>
    </row>
    <row r="814" spans="1:8" x14ac:dyDescent="0.2">
      <c r="A814"/>
      <c r="B814" t="s">
        <v>1452</v>
      </c>
      <c r="C814" t="s">
        <v>1445</v>
      </c>
      <c r="D814"/>
      <c r="E814"/>
      <c r="F814"/>
    </row>
    <row r="815" spans="1:8" x14ac:dyDescent="0.2">
      <c r="A815"/>
      <c r="B815" t="s">
        <v>1453</v>
      </c>
      <c r="C815" s="137">
        <v>1144073</v>
      </c>
      <c r="D815" t="s">
        <v>1432</v>
      </c>
      <c r="E815"/>
      <c r="F815"/>
    </row>
    <row r="816" spans="1:8" x14ac:dyDescent="0.2">
      <c r="A816"/>
      <c r="B816" t="s">
        <v>1454</v>
      </c>
      <c r="C816" s="137">
        <v>1144073</v>
      </c>
      <c r="D816" t="s">
        <v>1432</v>
      </c>
      <c r="E816"/>
      <c r="F816"/>
      <c r="H816">
        <v>1169622</v>
      </c>
    </row>
    <row r="817" spans="1:8" x14ac:dyDescent="0.2">
      <c r="A817"/>
      <c r="B817" t="s">
        <v>1455</v>
      </c>
      <c r="C817" s="137">
        <v>1144073</v>
      </c>
      <c r="D817" t="s">
        <v>1432</v>
      </c>
      <c r="E817"/>
      <c r="F817"/>
      <c r="H817">
        <v>1169614</v>
      </c>
    </row>
    <row r="818" spans="1:8" x14ac:dyDescent="0.2">
      <c r="A818"/>
      <c r="B818" t="s">
        <v>1456</v>
      </c>
      <c r="C818" s="137">
        <v>1144073</v>
      </c>
      <c r="D818" t="s">
        <v>1432</v>
      </c>
      <c r="E818"/>
      <c r="F818"/>
    </row>
    <row r="819" spans="1:8" x14ac:dyDescent="0.2">
      <c r="A819"/>
      <c r="B819" t="s">
        <v>1457</v>
      </c>
      <c r="C819" t="s">
        <v>1458</v>
      </c>
      <c r="D819"/>
      <c r="E819"/>
      <c r="F819"/>
    </row>
    <row r="820" spans="1:8" x14ac:dyDescent="0.2">
      <c r="A820"/>
      <c r="B820" t="s">
        <v>1459</v>
      </c>
      <c r="C820" t="s">
        <v>1458</v>
      </c>
      <c r="D820"/>
      <c r="E820"/>
      <c r="F820"/>
    </row>
    <row r="821" spans="1:8" x14ac:dyDescent="0.2">
      <c r="A821"/>
      <c r="B821" t="s">
        <v>1460</v>
      </c>
      <c r="C821" t="s">
        <v>1458</v>
      </c>
      <c r="D821"/>
      <c r="E821"/>
      <c r="F821"/>
    </row>
    <row r="822" spans="1:8" x14ac:dyDescent="0.2">
      <c r="A822"/>
      <c r="B822" t="s">
        <v>1461</v>
      </c>
      <c r="C822" t="s">
        <v>1458</v>
      </c>
      <c r="D822"/>
      <c r="E822"/>
      <c r="F822"/>
    </row>
    <row r="823" spans="1:8" x14ac:dyDescent="0.2">
      <c r="A823"/>
      <c r="B823" t="s">
        <v>1462</v>
      </c>
      <c r="C823" t="s">
        <v>1463</v>
      </c>
      <c r="D823" t="s">
        <v>1439</v>
      </c>
      <c r="E823"/>
      <c r="F823"/>
    </row>
    <row r="824" spans="1:8" x14ac:dyDescent="0.2">
      <c r="A824"/>
      <c r="B824" t="s">
        <v>1464</v>
      </c>
      <c r="C824" t="s">
        <v>1463</v>
      </c>
      <c r="D824" t="s">
        <v>1439</v>
      </c>
      <c r="E824"/>
      <c r="F824"/>
    </row>
    <row r="825" spans="1:8" x14ac:dyDescent="0.2">
      <c r="A825"/>
      <c r="B825" t="s">
        <v>1465</v>
      </c>
      <c r="C825" t="s">
        <v>1463</v>
      </c>
      <c r="D825" t="s">
        <v>1439</v>
      </c>
      <c r="E825"/>
      <c r="F825"/>
    </row>
    <row r="826" spans="1:8" x14ac:dyDescent="0.2">
      <c r="A826"/>
      <c r="B826" t="s">
        <v>1466</v>
      </c>
      <c r="C826" t="s">
        <v>1467</v>
      </c>
      <c r="D826" t="s">
        <v>1507</v>
      </c>
      <c r="E826"/>
      <c r="F826"/>
    </row>
    <row r="827" spans="1:8" x14ac:dyDescent="0.2">
      <c r="A827"/>
      <c r="B827" t="s">
        <v>1468</v>
      </c>
      <c r="C827" t="s">
        <v>1467</v>
      </c>
      <c r="D827" t="s">
        <v>1439</v>
      </c>
      <c r="E827"/>
      <c r="F827"/>
    </row>
    <row r="828" spans="1:8" x14ac:dyDescent="0.2">
      <c r="A828"/>
      <c r="B828"/>
      <c r="C828"/>
      <c r="D828"/>
      <c r="E828"/>
      <c r="F828"/>
    </row>
    <row r="829" spans="1:8" x14ac:dyDescent="0.2">
      <c r="A829"/>
      <c r="B829"/>
      <c r="C829"/>
      <c r="D829"/>
      <c r="E829"/>
      <c r="F829"/>
    </row>
    <row r="830" spans="1:8" ht="26.25" x14ac:dyDescent="0.4">
      <c r="A830" s="341" t="s">
        <v>1469</v>
      </c>
      <c r="B830" s="341"/>
      <c r="C830" s="341"/>
      <c r="D830" s="341"/>
      <c r="E830" s="341"/>
      <c r="F830" s="341"/>
      <c r="G830" s="341"/>
      <c r="H830" s="341"/>
    </row>
    <row r="831" spans="1:8" x14ac:dyDescent="0.2">
      <c r="A831" s="342">
        <v>1</v>
      </c>
      <c r="B831" s="342" t="s">
        <v>1470</v>
      </c>
      <c r="C831" s="133" t="s">
        <v>1471</v>
      </c>
      <c r="D831" s="134" t="s">
        <v>1472</v>
      </c>
      <c r="E831" s="134">
        <v>1</v>
      </c>
      <c r="F831" s="134">
        <v>20</v>
      </c>
      <c r="G831" s="134">
        <v>20</v>
      </c>
      <c r="H831" s="134" t="s">
        <v>1473</v>
      </c>
    </row>
    <row r="832" spans="1:8" x14ac:dyDescent="0.2">
      <c r="A832" s="342"/>
      <c r="B832" s="342"/>
      <c r="C832" s="133" t="s">
        <v>1474</v>
      </c>
      <c r="D832" s="134" t="s">
        <v>1475</v>
      </c>
      <c r="E832" s="134">
        <v>1</v>
      </c>
      <c r="F832" s="134">
        <v>25</v>
      </c>
      <c r="G832" s="134">
        <v>25</v>
      </c>
      <c r="H832" s="135" t="s">
        <v>1473</v>
      </c>
    </row>
    <row r="833" spans="1:8" x14ac:dyDescent="0.2">
      <c r="A833" s="342"/>
      <c r="B833" s="342"/>
      <c r="C833" s="133" t="s">
        <v>1476</v>
      </c>
      <c r="D833" s="134" t="s">
        <v>1477</v>
      </c>
      <c r="E833" s="134">
        <v>0</v>
      </c>
      <c r="F833" s="134">
        <v>50</v>
      </c>
      <c r="G833" s="134" t="s">
        <v>1478</v>
      </c>
      <c r="H833" s="135" t="s">
        <v>1473</v>
      </c>
    </row>
    <row r="834" spans="1:8" ht="25.5" x14ac:dyDescent="0.2">
      <c r="A834" s="342"/>
      <c r="B834" s="342"/>
      <c r="C834" s="133" t="s">
        <v>1479</v>
      </c>
      <c r="D834" s="134" t="s">
        <v>1480</v>
      </c>
      <c r="E834" s="134">
        <v>0</v>
      </c>
      <c r="F834" s="134">
        <v>110</v>
      </c>
      <c r="G834" s="134" t="s">
        <v>1478</v>
      </c>
      <c r="H834" s="135" t="s">
        <v>1473</v>
      </c>
    </row>
    <row r="835" spans="1:8" x14ac:dyDescent="0.2">
      <c r="A835" s="342"/>
      <c r="B835" s="342"/>
      <c r="C835" s="133" t="s">
        <v>1481</v>
      </c>
      <c r="D835" s="134" t="s">
        <v>1482</v>
      </c>
      <c r="E835" s="134">
        <v>0</v>
      </c>
      <c r="F835" s="134">
        <v>85</v>
      </c>
      <c r="G835" s="134" t="s">
        <v>1478</v>
      </c>
      <c r="H835" s="135" t="s">
        <v>1473</v>
      </c>
    </row>
    <row r="836" spans="1:8" x14ac:dyDescent="0.2">
      <c r="A836" s="342"/>
      <c r="B836" s="342"/>
      <c r="C836" s="133" t="s">
        <v>1483</v>
      </c>
      <c r="D836" s="134" t="s">
        <v>1484</v>
      </c>
      <c r="E836" s="134">
        <v>0</v>
      </c>
      <c r="F836" s="134">
        <v>330</v>
      </c>
      <c r="G836" s="134" t="s">
        <v>1478</v>
      </c>
      <c r="H836" s="135" t="s">
        <v>1473</v>
      </c>
    </row>
    <row r="837" spans="1:8" x14ac:dyDescent="0.2">
      <c r="A837" s="342"/>
      <c r="B837" s="342"/>
      <c r="C837" s="133" t="s">
        <v>1485</v>
      </c>
      <c r="D837" s="134" t="s">
        <v>1486</v>
      </c>
      <c r="E837" s="134">
        <v>2</v>
      </c>
      <c r="F837" s="134">
        <v>95</v>
      </c>
      <c r="G837" s="134">
        <v>190</v>
      </c>
      <c r="H837" s="135" t="s">
        <v>1473</v>
      </c>
    </row>
    <row r="838" spans="1:8" x14ac:dyDescent="0.2">
      <c r="A838" s="342"/>
      <c r="B838" s="342"/>
      <c r="C838" s="133" t="s">
        <v>1487</v>
      </c>
      <c r="D838" s="134" t="s">
        <v>1488</v>
      </c>
      <c r="E838" s="134">
        <v>2</v>
      </c>
      <c r="F838" s="134">
        <v>180</v>
      </c>
      <c r="G838" s="134">
        <v>360</v>
      </c>
      <c r="H838" s="135" t="s">
        <v>1489</v>
      </c>
    </row>
    <row r="839" spans="1:8" x14ac:dyDescent="0.2">
      <c r="A839" s="343"/>
      <c r="B839" s="343"/>
      <c r="C839" s="133" t="s">
        <v>1473</v>
      </c>
      <c r="D839" s="134" t="s">
        <v>1473</v>
      </c>
      <c r="E839" s="134" t="s">
        <v>1473</v>
      </c>
      <c r="F839" s="134" t="s">
        <v>1490</v>
      </c>
      <c r="G839" s="136">
        <v>595</v>
      </c>
      <c r="H839" s="135" t="s">
        <v>1473</v>
      </c>
    </row>
    <row r="840" spans="1:8" x14ac:dyDescent="0.2">
      <c r="A840" s="342">
        <v>2</v>
      </c>
      <c r="B840" s="342" t="s">
        <v>1491</v>
      </c>
      <c r="C840" s="133" t="s">
        <v>1471</v>
      </c>
      <c r="D840" s="134" t="s">
        <v>1472</v>
      </c>
      <c r="E840" s="134">
        <v>1</v>
      </c>
      <c r="F840" s="134">
        <v>20</v>
      </c>
      <c r="G840" s="134">
        <v>20</v>
      </c>
      <c r="H840" s="134" t="s">
        <v>1473</v>
      </c>
    </row>
    <row r="841" spans="1:8" x14ac:dyDescent="0.2">
      <c r="A841" s="342"/>
      <c r="B841" s="342"/>
      <c r="C841" s="133" t="s">
        <v>1474</v>
      </c>
      <c r="D841" s="134" t="s">
        <v>1475</v>
      </c>
      <c r="E841" s="134">
        <v>1</v>
      </c>
      <c r="F841" s="134">
        <v>25</v>
      </c>
      <c r="G841" s="134">
        <v>25</v>
      </c>
      <c r="H841" s="135" t="s">
        <v>1473</v>
      </c>
    </row>
    <row r="842" spans="1:8" x14ac:dyDescent="0.2">
      <c r="A842" s="342"/>
      <c r="B842" s="342"/>
      <c r="C842" s="133" t="s">
        <v>1476</v>
      </c>
      <c r="D842" s="134" t="s">
        <v>1477</v>
      </c>
      <c r="E842" s="134">
        <v>0</v>
      </c>
      <c r="F842" s="134">
        <v>50</v>
      </c>
      <c r="G842" s="134" t="s">
        <v>1478</v>
      </c>
      <c r="H842" s="135" t="s">
        <v>1473</v>
      </c>
    </row>
    <row r="843" spans="1:8" ht="25.5" x14ac:dyDescent="0.2">
      <c r="A843" s="342"/>
      <c r="B843" s="342"/>
      <c r="C843" s="133" t="s">
        <v>1492</v>
      </c>
      <c r="D843" s="134" t="s">
        <v>1480</v>
      </c>
      <c r="E843" s="134">
        <v>0</v>
      </c>
      <c r="F843" s="134">
        <v>110</v>
      </c>
      <c r="G843" s="134" t="s">
        <v>1478</v>
      </c>
      <c r="H843" s="135" t="s">
        <v>1473</v>
      </c>
    </row>
    <row r="844" spans="1:8" x14ac:dyDescent="0.2">
      <c r="A844" s="342"/>
      <c r="B844" s="342"/>
      <c r="C844" s="133" t="s">
        <v>1481</v>
      </c>
      <c r="D844" s="134" t="s">
        <v>1482</v>
      </c>
      <c r="E844" s="134">
        <v>0</v>
      </c>
      <c r="F844" s="134">
        <v>85</v>
      </c>
      <c r="G844" s="134" t="s">
        <v>1478</v>
      </c>
      <c r="H844" s="135" t="s">
        <v>1473</v>
      </c>
    </row>
    <row r="845" spans="1:8" x14ac:dyDescent="0.2">
      <c r="A845" s="342"/>
      <c r="B845" s="342"/>
      <c r="C845" s="133" t="s">
        <v>1483</v>
      </c>
      <c r="D845" s="134" t="s">
        <v>1484</v>
      </c>
      <c r="E845" s="134">
        <v>0</v>
      </c>
      <c r="F845" s="134">
        <v>330</v>
      </c>
      <c r="G845" s="134" t="s">
        <v>1478</v>
      </c>
      <c r="H845" s="135" t="s">
        <v>1473</v>
      </c>
    </row>
    <row r="846" spans="1:8" x14ac:dyDescent="0.2">
      <c r="A846" s="342"/>
      <c r="B846" s="342"/>
      <c r="C846" s="133" t="s">
        <v>1485</v>
      </c>
      <c r="D846" s="134" t="s">
        <v>1486</v>
      </c>
      <c r="E846" s="134">
        <v>2</v>
      </c>
      <c r="F846" s="134">
        <v>95</v>
      </c>
      <c r="G846" s="134">
        <v>190</v>
      </c>
      <c r="H846" s="135" t="s">
        <v>1473</v>
      </c>
    </row>
    <row r="847" spans="1:8" x14ac:dyDescent="0.2">
      <c r="A847" s="342"/>
      <c r="B847" s="342"/>
      <c r="C847" s="133" t="s">
        <v>1493</v>
      </c>
      <c r="D847" s="134" t="s">
        <v>1488</v>
      </c>
      <c r="E847" s="134">
        <v>2</v>
      </c>
      <c r="F847" s="134">
        <v>180</v>
      </c>
      <c r="G847" s="134">
        <v>360</v>
      </c>
      <c r="H847" s="135" t="s">
        <v>1489</v>
      </c>
    </row>
    <row r="848" spans="1:8" x14ac:dyDescent="0.2">
      <c r="A848" s="343"/>
      <c r="B848" s="343"/>
      <c r="C848" s="133" t="s">
        <v>1473</v>
      </c>
      <c r="D848" s="134" t="s">
        <v>1473</v>
      </c>
      <c r="E848" s="134" t="s">
        <v>1473</v>
      </c>
      <c r="F848" s="134" t="s">
        <v>1490</v>
      </c>
      <c r="G848" s="136">
        <v>595</v>
      </c>
      <c r="H848" s="135" t="s">
        <v>1473</v>
      </c>
    </row>
    <row r="849" spans="1:8" x14ac:dyDescent="0.2">
      <c r="A849" s="342">
        <v>3</v>
      </c>
      <c r="B849" s="342" t="s">
        <v>1494</v>
      </c>
      <c r="C849" s="133" t="s">
        <v>1495</v>
      </c>
      <c r="D849" s="134" t="s">
        <v>1472</v>
      </c>
      <c r="E849" s="134">
        <v>1</v>
      </c>
      <c r="F849" s="134">
        <v>20</v>
      </c>
      <c r="G849" s="134">
        <v>20</v>
      </c>
      <c r="H849" s="134" t="s">
        <v>1473</v>
      </c>
    </row>
    <row r="850" spans="1:8" x14ac:dyDescent="0.2">
      <c r="A850" s="342"/>
      <c r="B850" s="342"/>
      <c r="C850" s="133" t="s">
        <v>1474</v>
      </c>
      <c r="D850" s="134" t="s">
        <v>1475</v>
      </c>
      <c r="E850" s="134">
        <v>1</v>
      </c>
      <c r="F850" s="134">
        <v>25</v>
      </c>
      <c r="G850" s="134">
        <v>25</v>
      </c>
      <c r="H850" s="135" t="s">
        <v>1473</v>
      </c>
    </row>
    <row r="851" spans="1:8" x14ac:dyDescent="0.2">
      <c r="A851" s="342"/>
      <c r="B851" s="342"/>
      <c r="C851" s="133" t="s">
        <v>1476</v>
      </c>
      <c r="D851" s="134" t="s">
        <v>1477</v>
      </c>
      <c r="E851" s="134">
        <v>0</v>
      </c>
      <c r="F851" s="134">
        <v>50</v>
      </c>
      <c r="G851" s="134" t="s">
        <v>1478</v>
      </c>
      <c r="H851" s="135" t="s">
        <v>1473</v>
      </c>
    </row>
    <row r="852" spans="1:8" ht="25.5" x14ac:dyDescent="0.2">
      <c r="A852" s="342"/>
      <c r="B852" s="342"/>
      <c r="C852" s="133" t="s">
        <v>1496</v>
      </c>
      <c r="D852" s="134" t="s">
        <v>1480</v>
      </c>
      <c r="E852" s="134">
        <v>0</v>
      </c>
      <c r="F852" s="134">
        <v>110</v>
      </c>
      <c r="G852" s="134" t="s">
        <v>1478</v>
      </c>
      <c r="H852" s="135" t="s">
        <v>1473</v>
      </c>
    </row>
    <row r="853" spans="1:8" x14ac:dyDescent="0.2">
      <c r="A853" s="342"/>
      <c r="B853" s="342"/>
      <c r="C853" s="133" t="s">
        <v>1481</v>
      </c>
      <c r="D853" s="134" t="s">
        <v>1482</v>
      </c>
      <c r="E853" s="134">
        <v>0</v>
      </c>
      <c r="F853" s="134">
        <v>85</v>
      </c>
      <c r="G853" s="134" t="s">
        <v>1478</v>
      </c>
      <c r="H853" s="135" t="s">
        <v>1473</v>
      </c>
    </row>
    <row r="854" spans="1:8" x14ac:dyDescent="0.2">
      <c r="A854" s="342"/>
      <c r="B854" s="342"/>
      <c r="C854" s="133" t="s">
        <v>1483</v>
      </c>
      <c r="D854" s="134" t="s">
        <v>1484</v>
      </c>
      <c r="E854" s="134">
        <v>0</v>
      </c>
      <c r="F854" s="134">
        <v>330</v>
      </c>
      <c r="G854" s="134" t="s">
        <v>1478</v>
      </c>
      <c r="H854" s="135" t="s">
        <v>1473</v>
      </c>
    </row>
    <row r="855" spans="1:8" x14ac:dyDescent="0.2">
      <c r="A855" s="342"/>
      <c r="B855" s="342"/>
      <c r="C855" s="133" t="s">
        <v>1485</v>
      </c>
      <c r="D855" s="134" t="s">
        <v>1486</v>
      </c>
      <c r="E855" s="134">
        <v>2</v>
      </c>
      <c r="F855" s="134">
        <v>95</v>
      </c>
      <c r="G855" s="134">
        <v>190</v>
      </c>
      <c r="H855" s="135" t="s">
        <v>1473</v>
      </c>
    </row>
    <row r="856" spans="1:8" x14ac:dyDescent="0.2">
      <c r="A856" s="342"/>
      <c r="B856" s="342"/>
      <c r="C856" s="133" t="s">
        <v>1497</v>
      </c>
      <c r="D856" s="134" t="s">
        <v>1488</v>
      </c>
      <c r="E856" s="134">
        <v>2</v>
      </c>
      <c r="F856" s="134">
        <v>180</v>
      </c>
      <c r="G856" s="134">
        <v>360</v>
      </c>
      <c r="H856" s="135" t="s">
        <v>1489</v>
      </c>
    </row>
    <row r="857" spans="1:8" x14ac:dyDescent="0.2">
      <c r="A857" s="343"/>
      <c r="B857" s="343"/>
      <c r="C857" s="133" t="s">
        <v>1473</v>
      </c>
      <c r="D857" s="134" t="s">
        <v>1473</v>
      </c>
      <c r="E857" s="134" t="s">
        <v>1473</v>
      </c>
      <c r="F857" s="134" t="s">
        <v>1490</v>
      </c>
      <c r="G857" s="136">
        <v>595</v>
      </c>
      <c r="H857" s="135" t="s">
        <v>1473</v>
      </c>
    </row>
    <row r="858" spans="1:8" x14ac:dyDescent="0.2">
      <c r="A858" s="342">
        <v>4</v>
      </c>
      <c r="B858" s="342" t="s">
        <v>1498</v>
      </c>
      <c r="C858" s="133" t="s">
        <v>1499</v>
      </c>
      <c r="D858" s="134" t="s">
        <v>1472</v>
      </c>
      <c r="E858" s="134">
        <v>1</v>
      </c>
      <c r="F858" s="134">
        <v>20</v>
      </c>
      <c r="G858" s="134">
        <v>20</v>
      </c>
      <c r="H858" s="134" t="s">
        <v>1473</v>
      </c>
    </row>
    <row r="859" spans="1:8" x14ac:dyDescent="0.2">
      <c r="A859" s="342"/>
      <c r="B859" s="342"/>
      <c r="C859" s="133" t="s">
        <v>1474</v>
      </c>
      <c r="D859" s="134" t="s">
        <v>1475</v>
      </c>
      <c r="E859" s="134">
        <v>1</v>
      </c>
      <c r="F859" s="134">
        <v>25</v>
      </c>
      <c r="G859" s="134">
        <v>25</v>
      </c>
      <c r="H859" s="135" t="s">
        <v>1473</v>
      </c>
    </row>
    <row r="860" spans="1:8" x14ac:dyDescent="0.2">
      <c r="A860" s="342"/>
      <c r="B860" s="342"/>
      <c r="C860" s="133" t="s">
        <v>1476</v>
      </c>
      <c r="D860" s="134" t="s">
        <v>1477</v>
      </c>
      <c r="E860" s="134">
        <v>0</v>
      </c>
      <c r="F860" s="134">
        <v>50</v>
      </c>
      <c r="G860" s="134" t="s">
        <v>1478</v>
      </c>
      <c r="H860" s="135" t="s">
        <v>1473</v>
      </c>
    </row>
    <row r="861" spans="1:8" ht="25.5" x14ac:dyDescent="0.2">
      <c r="A861" s="342"/>
      <c r="B861" s="342"/>
      <c r="C861" s="133" t="s">
        <v>1496</v>
      </c>
      <c r="D861" s="134" t="s">
        <v>1480</v>
      </c>
      <c r="E861" s="134">
        <v>0</v>
      </c>
      <c r="F861" s="134">
        <v>110</v>
      </c>
      <c r="G861" s="134" t="s">
        <v>1478</v>
      </c>
      <c r="H861" s="135" t="s">
        <v>1473</v>
      </c>
    </row>
    <row r="862" spans="1:8" x14ac:dyDescent="0.2">
      <c r="A862" s="342"/>
      <c r="B862" s="342"/>
      <c r="C862" s="133" t="s">
        <v>1481</v>
      </c>
      <c r="D862" s="134" t="s">
        <v>1482</v>
      </c>
      <c r="E862" s="134">
        <v>0</v>
      </c>
      <c r="F862" s="134">
        <v>85</v>
      </c>
      <c r="G862" s="134" t="s">
        <v>1478</v>
      </c>
      <c r="H862" s="135" t="s">
        <v>1473</v>
      </c>
    </row>
    <row r="863" spans="1:8" x14ac:dyDescent="0.2">
      <c r="A863" s="342"/>
      <c r="B863" s="342"/>
      <c r="C863" s="133" t="s">
        <v>1483</v>
      </c>
      <c r="D863" s="134" t="s">
        <v>1484</v>
      </c>
      <c r="E863" s="134">
        <v>0</v>
      </c>
      <c r="F863" s="134">
        <v>330</v>
      </c>
      <c r="G863" s="134" t="s">
        <v>1478</v>
      </c>
      <c r="H863" s="135" t="s">
        <v>1473</v>
      </c>
    </row>
    <row r="864" spans="1:8" x14ac:dyDescent="0.2">
      <c r="A864" s="342"/>
      <c r="B864" s="342"/>
      <c r="C864" s="133" t="s">
        <v>1485</v>
      </c>
      <c r="D864" s="134" t="s">
        <v>1486</v>
      </c>
      <c r="E864" s="134">
        <v>2</v>
      </c>
      <c r="F864" s="134">
        <v>95</v>
      </c>
      <c r="G864" s="134">
        <v>190</v>
      </c>
      <c r="H864" s="135" t="s">
        <v>1473</v>
      </c>
    </row>
    <row r="865" spans="1:8" x14ac:dyDescent="0.2">
      <c r="A865" s="342"/>
      <c r="B865" s="342"/>
      <c r="C865" s="133" t="s">
        <v>1497</v>
      </c>
      <c r="D865" s="134" t="s">
        <v>1488</v>
      </c>
      <c r="E865" s="134">
        <v>2</v>
      </c>
      <c r="F865" s="134">
        <v>180</v>
      </c>
      <c r="G865" s="134">
        <v>360</v>
      </c>
      <c r="H865" s="135" t="s">
        <v>1489</v>
      </c>
    </row>
    <row r="866" spans="1:8" x14ac:dyDescent="0.2">
      <c r="A866" s="343"/>
      <c r="B866" s="343"/>
      <c r="C866" s="133" t="s">
        <v>1473</v>
      </c>
      <c r="D866" s="134" t="s">
        <v>1473</v>
      </c>
      <c r="E866" s="134" t="s">
        <v>1473</v>
      </c>
      <c r="F866" s="134" t="s">
        <v>1490</v>
      </c>
      <c r="G866" s="136">
        <v>595</v>
      </c>
      <c r="H866" s="135" t="s">
        <v>1473</v>
      </c>
    </row>
    <row r="867" spans="1:8" x14ac:dyDescent="0.2">
      <c r="A867" s="342">
        <v>5</v>
      </c>
      <c r="B867" s="342" t="s">
        <v>1500</v>
      </c>
      <c r="C867" s="133" t="s">
        <v>1499</v>
      </c>
      <c r="D867" s="134" t="s">
        <v>1472</v>
      </c>
      <c r="E867" s="134">
        <v>1</v>
      </c>
      <c r="F867" s="134">
        <v>20</v>
      </c>
      <c r="G867" s="134">
        <v>20</v>
      </c>
      <c r="H867" s="134" t="s">
        <v>1473</v>
      </c>
    </row>
    <row r="868" spans="1:8" x14ac:dyDescent="0.2">
      <c r="A868" s="342"/>
      <c r="B868" s="342"/>
      <c r="C868" s="133" t="s">
        <v>1474</v>
      </c>
      <c r="D868" s="134" t="s">
        <v>1475</v>
      </c>
      <c r="E868" s="134">
        <v>1</v>
      </c>
      <c r="F868" s="134">
        <v>25</v>
      </c>
      <c r="G868" s="134">
        <v>25</v>
      </c>
      <c r="H868" s="135" t="s">
        <v>1473</v>
      </c>
    </row>
    <row r="869" spans="1:8" x14ac:dyDescent="0.2">
      <c r="A869" s="342"/>
      <c r="B869" s="342"/>
      <c r="C869" s="133" t="s">
        <v>1501</v>
      </c>
      <c r="D869" s="134" t="s">
        <v>1477</v>
      </c>
      <c r="E869" s="134">
        <v>0</v>
      </c>
      <c r="F869" s="134">
        <v>50</v>
      </c>
      <c r="G869" s="134" t="s">
        <v>1478</v>
      </c>
      <c r="H869" s="135" t="s">
        <v>1473</v>
      </c>
    </row>
    <row r="870" spans="1:8" ht="25.5" x14ac:dyDescent="0.2">
      <c r="A870" s="342"/>
      <c r="B870" s="342"/>
      <c r="C870" s="133" t="s">
        <v>1496</v>
      </c>
      <c r="D870" s="134" t="s">
        <v>1480</v>
      </c>
      <c r="E870" s="134">
        <v>0</v>
      </c>
      <c r="F870" s="134">
        <v>110</v>
      </c>
      <c r="G870" s="134" t="s">
        <v>1478</v>
      </c>
      <c r="H870" s="135" t="s">
        <v>1473</v>
      </c>
    </row>
    <row r="871" spans="1:8" x14ac:dyDescent="0.2">
      <c r="A871" s="342"/>
      <c r="B871" s="342"/>
      <c r="C871" s="133" t="s">
        <v>1481</v>
      </c>
      <c r="D871" s="134" t="s">
        <v>1482</v>
      </c>
      <c r="E871" s="134">
        <v>0</v>
      </c>
      <c r="F871" s="134">
        <v>85</v>
      </c>
      <c r="G871" s="134" t="s">
        <v>1478</v>
      </c>
      <c r="H871" s="135" t="s">
        <v>1473</v>
      </c>
    </row>
    <row r="872" spans="1:8" x14ac:dyDescent="0.2">
      <c r="A872" s="342"/>
      <c r="B872" s="342"/>
      <c r="C872" s="133" t="s">
        <v>1483</v>
      </c>
      <c r="D872" s="134" t="s">
        <v>1484</v>
      </c>
      <c r="E872" s="134">
        <v>0</v>
      </c>
      <c r="F872" s="134">
        <v>330</v>
      </c>
      <c r="G872" s="134" t="s">
        <v>1478</v>
      </c>
      <c r="H872" s="135" t="s">
        <v>1473</v>
      </c>
    </row>
    <row r="873" spans="1:8" x14ac:dyDescent="0.2">
      <c r="A873" s="342"/>
      <c r="B873" s="342"/>
      <c r="C873" s="133" t="s">
        <v>1485</v>
      </c>
      <c r="D873" s="134" t="s">
        <v>1486</v>
      </c>
      <c r="E873" s="134">
        <v>2</v>
      </c>
      <c r="F873" s="134">
        <v>95</v>
      </c>
      <c r="G873" s="134">
        <v>190</v>
      </c>
      <c r="H873" s="135" t="s">
        <v>1473</v>
      </c>
    </row>
    <row r="874" spans="1:8" x14ac:dyDescent="0.2">
      <c r="A874" s="342"/>
      <c r="B874" s="342"/>
      <c r="C874" s="133" t="s">
        <v>1497</v>
      </c>
      <c r="D874" s="134" t="s">
        <v>1488</v>
      </c>
      <c r="E874" s="134">
        <v>2</v>
      </c>
      <c r="F874" s="134">
        <v>180</v>
      </c>
      <c r="G874" s="134">
        <v>360</v>
      </c>
      <c r="H874" s="135" t="s">
        <v>1489</v>
      </c>
    </row>
    <row r="875" spans="1:8" x14ac:dyDescent="0.2">
      <c r="A875" s="343"/>
      <c r="B875" s="343"/>
      <c r="C875" s="133" t="s">
        <v>1473</v>
      </c>
      <c r="D875" s="134" t="s">
        <v>1473</v>
      </c>
      <c r="E875" s="134" t="s">
        <v>1473</v>
      </c>
      <c r="F875" s="134" t="s">
        <v>1490</v>
      </c>
      <c r="G875" s="136">
        <v>595</v>
      </c>
      <c r="H875" s="135" t="s">
        <v>1473</v>
      </c>
    </row>
    <row r="877" spans="1:8" x14ac:dyDescent="0.2">
      <c r="G877">
        <f>SUM(G839)+G848+G857+G866+G875</f>
        <v>2975</v>
      </c>
    </row>
    <row r="878" spans="1:8" ht="15" x14ac:dyDescent="0.2">
      <c r="B878" s="93" t="s">
        <v>1555</v>
      </c>
      <c r="C878" s="142" t="s">
        <v>1556</v>
      </c>
    </row>
    <row r="879" spans="1:8" ht="15" x14ac:dyDescent="0.2">
      <c r="B879" s="89" t="s">
        <v>1557</v>
      </c>
      <c r="C879" s="143">
        <v>15006231</v>
      </c>
    </row>
    <row r="880" spans="1:8" ht="15" x14ac:dyDescent="0.2">
      <c r="B880" s="89" t="s">
        <v>1558</v>
      </c>
      <c r="C880" s="143">
        <v>15006231</v>
      </c>
    </row>
    <row r="881" spans="1:8" ht="15" x14ac:dyDescent="0.2">
      <c r="B881" s="89" t="s">
        <v>1559</v>
      </c>
      <c r="C881" s="143">
        <v>15006231</v>
      </c>
    </row>
    <row r="882" spans="1:8" ht="15" x14ac:dyDescent="0.2">
      <c r="B882" s="89" t="s">
        <v>1560</v>
      </c>
      <c r="C882" s="143">
        <v>15006231</v>
      </c>
    </row>
    <row r="883" spans="1:8" ht="15" x14ac:dyDescent="0.2">
      <c r="B883" s="89" t="s">
        <v>1561</v>
      </c>
      <c r="C883" s="143">
        <v>15006231</v>
      </c>
    </row>
    <row r="884" spans="1:8" ht="15" x14ac:dyDescent="0.2">
      <c r="B884" s="89" t="s">
        <v>1562</v>
      </c>
      <c r="C884" s="143">
        <v>15006231</v>
      </c>
    </row>
    <row r="885" spans="1:8" x14ac:dyDescent="0.2">
      <c r="B885" s="89" t="s">
        <v>1563</v>
      </c>
      <c r="C885" s="88">
        <v>15005268</v>
      </c>
    </row>
    <row r="886" spans="1:8" x14ac:dyDescent="0.2">
      <c r="B886" s="93" t="s">
        <v>1564</v>
      </c>
      <c r="C886" s="88">
        <v>15005268</v>
      </c>
    </row>
    <row r="888" spans="1:8" ht="26.25" x14ac:dyDescent="0.2">
      <c r="A888" s="322" t="s">
        <v>1405</v>
      </c>
      <c r="B888" s="322"/>
      <c r="C888" s="322"/>
      <c r="D888" s="322"/>
      <c r="E888" s="322"/>
      <c r="F888" s="322"/>
      <c r="G888" s="322"/>
      <c r="H888" s="322"/>
    </row>
    <row r="889" spans="1:8" x14ac:dyDescent="0.2">
      <c r="A889" s="323">
        <v>1</v>
      </c>
      <c r="B889" s="319" t="s">
        <v>1553</v>
      </c>
      <c r="C889" s="60" t="s">
        <v>1502</v>
      </c>
      <c r="D889" s="91" t="s">
        <v>1182</v>
      </c>
      <c r="E889" s="90">
        <v>0</v>
      </c>
      <c r="F889" s="91">
        <v>20</v>
      </c>
      <c r="G889" s="61">
        <f t="shared" ref="G889:G896" si="74">F889*E889</f>
        <v>0</v>
      </c>
      <c r="H889" s="62"/>
    </row>
    <row r="890" spans="1:8" x14ac:dyDescent="0.2">
      <c r="A890" s="324"/>
      <c r="B890" s="340"/>
      <c r="C890" s="60" t="s">
        <v>1208</v>
      </c>
      <c r="D890" s="91" t="s">
        <v>1360</v>
      </c>
      <c r="E890" s="90">
        <v>0</v>
      </c>
      <c r="F890" s="91">
        <v>25</v>
      </c>
      <c r="G890" s="61">
        <f t="shared" si="74"/>
        <v>0</v>
      </c>
      <c r="H890" s="101"/>
    </row>
    <row r="891" spans="1:8" x14ac:dyDescent="0.2">
      <c r="A891" s="324"/>
      <c r="B891" s="340"/>
      <c r="C891" s="60" t="s">
        <v>1217</v>
      </c>
      <c r="D891" s="91" t="s">
        <v>1186</v>
      </c>
      <c r="E891" s="90">
        <v>0</v>
      </c>
      <c r="F891" s="91">
        <v>50</v>
      </c>
      <c r="G891" s="61">
        <f t="shared" si="74"/>
        <v>0</v>
      </c>
      <c r="H891" s="101"/>
    </row>
    <row r="892" spans="1:8" ht="25.5" x14ac:dyDescent="0.2">
      <c r="A892" s="324"/>
      <c r="B892" s="340"/>
      <c r="C892" s="60" t="s">
        <v>1503</v>
      </c>
      <c r="D892" s="91" t="s">
        <v>1188</v>
      </c>
      <c r="E892" s="90">
        <v>2</v>
      </c>
      <c r="F892" s="61">
        <v>110</v>
      </c>
      <c r="G892" s="61">
        <f t="shared" si="74"/>
        <v>220</v>
      </c>
      <c r="H892" s="101"/>
    </row>
    <row r="893" spans="1:8" x14ac:dyDescent="0.2">
      <c r="A893" s="324"/>
      <c r="B893" s="340"/>
      <c r="C893" s="60" t="s">
        <v>1211</v>
      </c>
      <c r="D893" s="91" t="s">
        <v>1190</v>
      </c>
      <c r="E893" s="90">
        <v>4</v>
      </c>
      <c r="F893" s="61">
        <v>85</v>
      </c>
      <c r="G893" s="61">
        <f t="shared" si="74"/>
        <v>340</v>
      </c>
      <c r="H893" s="101"/>
    </row>
    <row r="894" spans="1:8" x14ac:dyDescent="0.2">
      <c r="A894" s="324"/>
      <c r="B894" s="340"/>
      <c r="C894" s="60" t="s">
        <v>1212</v>
      </c>
      <c r="D894" s="91" t="s">
        <v>1192</v>
      </c>
      <c r="E894" s="90">
        <v>2</v>
      </c>
      <c r="F894" s="61">
        <v>330</v>
      </c>
      <c r="G894" s="61">
        <f t="shared" si="74"/>
        <v>660</v>
      </c>
      <c r="H894" s="101"/>
    </row>
    <row r="895" spans="1:8" x14ac:dyDescent="0.2">
      <c r="A895" s="324"/>
      <c r="B895" s="340"/>
      <c r="C895" s="60" t="s">
        <v>1304</v>
      </c>
      <c r="D895" s="91" t="s">
        <v>1194</v>
      </c>
      <c r="E895" s="90">
        <v>2</v>
      </c>
      <c r="F895" s="61">
        <v>95</v>
      </c>
      <c r="G895" s="61">
        <f t="shared" si="74"/>
        <v>190</v>
      </c>
      <c r="H895" s="101"/>
    </row>
    <row r="896" spans="1:8" x14ac:dyDescent="0.2">
      <c r="A896" s="324"/>
      <c r="B896" s="340"/>
      <c r="C896" s="141" t="s">
        <v>1504</v>
      </c>
      <c r="D896" s="91" t="s">
        <v>1196</v>
      </c>
      <c r="E896" s="90">
        <v>3</v>
      </c>
      <c r="F896" s="61">
        <v>180</v>
      </c>
      <c r="G896" s="61">
        <f t="shared" si="74"/>
        <v>540</v>
      </c>
      <c r="H896" s="102" t="s">
        <v>1215</v>
      </c>
    </row>
    <row r="897" spans="1:8" x14ac:dyDescent="0.2">
      <c r="A897" s="325"/>
      <c r="B897" s="318"/>
      <c r="C897" s="63"/>
      <c r="D897" s="61"/>
      <c r="E897" s="90"/>
      <c r="F897" s="91" t="s">
        <v>1198</v>
      </c>
      <c r="G897" s="68">
        <f>SUM(G889:G896)</f>
        <v>1950</v>
      </c>
      <c r="H897" s="101"/>
    </row>
    <row r="898" spans="1:8" x14ac:dyDescent="0.2">
      <c r="A898" s="323">
        <v>2</v>
      </c>
      <c r="B898" s="319" t="s">
        <v>1554</v>
      </c>
      <c r="C898" s="60" t="s">
        <v>1502</v>
      </c>
      <c r="D898" s="91" t="s">
        <v>1182</v>
      </c>
      <c r="E898" s="90">
        <v>1</v>
      </c>
      <c r="F898" s="91">
        <v>20</v>
      </c>
      <c r="G898" s="61">
        <f t="shared" ref="G898:G905" si="75">F898*E898</f>
        <v>20</v>
      </c>
      <c r="H898" s="62"/>
    </row>
    <row r="899" spans="1:8" x14ac:dyDescent="0.2">
      <c r="A899" s="324"/>
      <c r="B899" s="340"/>
      <c r="C899" s="60" t="s">
        <v>1208</v>
      </c>
      <c r="D899" s="91" t="s">
        <v>1360</v>
      </c>
      <c r="E899" s="90">
        <v>1</v>
      </c>
      <c r="F899" s="91">
        <v>25</v>
      </c>
      <c r="G899" s="61">
        <f t="shared" si="75"/>
        <v>25</v>
      </c>
      <c r="H899" s="101"/>
    </row>
    <row r="900" spans="1:8" x14ac:dyDescent="0.2">
      <c r="A900" s="324"/>
      <c r="B900" s="340"/>
      <c r="C900" s="60" t="s">
        <v>1209</v>
      </c>
      <c r="D900" s="91" t="s">
        <v>1186</v>
      </c>
      <c r="E900" s="90">
        <v>0</v>
      </c>
      <c r="F900" s="91">
        <v>50</v>
      </c>
      <c r="G900" s="61">
        <f t="shared" si="75"/>
        <v>0</v>
      </c>
      <c r="H900" s="101"/>
    </row>
    <row r="901" spans="1:8" ht="25.5" x14ac:dyDescent="0.2">
      <c r="A901" s="324"/>
      <c r="B901" s="340"/>
      <c r="C901" s="60" t="s">
        <v>1503</v>
      </c>
      <c r="D901" s="91" t="s">
        <v>1188</v>
      </c>
      <c r="E901" s="90">
        <v>0</v>
      </c>
      <c r="F901" s="61">
        <v>110</v>
      </c>
      <c r="G901" s="61">
        <f t="shared" si="75"/>
        <v>0</v>
      </c>
      <c r="H901" s="101"/>
    </row>
    <row r="902" spans="1:8" x14ac:dyDescent="0.2">
      <c r="A902" s="324"/>
      <c r="B902" s="340"/>
      <c r="C902" s="60" t="s">
        <v>1211</v>
      </c>
      <c r="D902" s="91" t="s">
        <v>1190</v>
      </c>
      <c r="E902" s="90">
        <v>0</v>
      </c>
      <c r="F902" s="61">
        <v>85</v>
      </c>
      <c r="G902" s="61">
        <f t="shared" si="75"/>
        <v>0</v>
      </c>
      <c r="H902" s="101"/>
    </row>
    <row r="903" spans="1:8" x14ac:dyDescent="0.2">
      <c r="A903" s="324"/>
      <c r="B903" s="340"/>
      <c r="C903" s="60" t="s">
        <v>1212</v>
      </c>
      <c r="D903" s="91" t="s">
        <v>1192</v>
      </c>
      <c r="E903" s="90">
        <v>0</v>
      </c>
      <c r="F903" s="61">
        <v>330</v>
      </c>
      <c r="G903" s="61">
        <f t="shared" si="75"/>
        <v>0</v>
      </c>
      <c r="H903" s="101"/>
    </row>
    <row r="904" spans="1:8" x14ac:dyDescent="0.2">
      <c r="A904" s="324"/>
      <c r="B904" s="340"/>
      <c r="C904" s="60" t="s">
        <v>1304</v>
      </c>
      <c r="D904" s="91" t="s">
        <v>1194</v>
      </c>
      <c r="E904" s="90">
        <v>2</v>
      </c>
      <c r="F904" s="61">
        <v>95</v>
      </c>
      <c r="G904" s="61">
        <f t="shared" si="75"/>
        <v>190</v>
      </c>
      <c r="H904" s="101"/>
    </row>
    <row r="905" spans="1:8" x14ac:dyDescent="0.2">
      <c r="A905" s="324"/>
      <c r="B905" s="340"/>
      <c r="C905" s="141" t="s">
        <v>1504</v>
      </c>
      <c r="D905" s="91" t="s">
        <v>1196</v>
      </c>
      <c r="E905" s="90">
        <v>3</v>
      </c>
      <c r="F905" s="61">
        <v>180</v>
      </c>
      <c r="G905" s="61">
        <f t="shared" si="75"/>
        <v>540</v>
      </c>
      <c r="H905" s="102" t="s">
        <v>1215</v>
      </c>
    </row>
    <row r="906" spans="1:8" x14ac:dyDescent="0.2">
      <c r="A906" s="325"/>
      <c r="B906" s="318"/>
      <c r="C906" s="63"/>
      <c r="D906" s="61"/>
      <c r="E906" s="90"/>
      <c r="F906" s="91" t="s">
        <v>1198</v>
      </c>
      <c r="G906" s="68">
        <f>SUM(G898:G905)</f>
        <v>775</v>
      </c>
      <c r="H906" s="101"/>
    </row>
    <row r="908" spans="1:8" x14ac:dyDescent="0.2">
      <c r="F908" s="89" t="s">
        <v>1379</v>
      </c>
      <c r="G908" s="59">
        <f>G897+G906</f>
        <v>2725</v>
      </c>
    </row>
    <row r="954" spans="1:8" ht="26.25" x14ac:dyDescent="0.2">
      <c r="A954" s="322" t="s">
        <v>1529</v>
      </c>
      <c r="B954" s="322"/>
      <c r="C954" s="322"/>
      <c r="D954" s="322"/>
      <c r="E954" s="322"/>
      <c r="F954" s="322"/>
      <c r="G954" s="322"/>
      <c r="H954" s="322"/>
    </row>
    <row r="955" spans="1:8" x14ac:dyDescent="0.2">
      <c r="A955" s="323">
        <v>1</v>
      </c>
      <c r="B955" s="319" t="s">
        <v>1508</v>
      </c>
      <c r="C955" s="60" t="s">
        <v>1509</v>
      </c>
      <c r="D955" s="91" t="s">
        <v>1182</v>
      </c>
      <c r="E955" s="90">
        <v>0</v>
      </c>
      <c r="F955" s="91">
        <v>20</v>
      </c>
      <c r="G955" s="61">
        <f t="shared" ref="G955:G962" si="76">F955*E955</f>
        <v>0</v>
      </c>
      <c r="H955" s="62"/>
    </row>
    <row r="956" spans="1:8" x14ac:dyDescent="0.2">
      <c r="A956" s="324"/>
      <c r="B956" s="340"/>
      <c r="C956" s="60" t="s">
        <v>1208</v>
      </c>
      <c r="D956" s="91" t="s">
        <v>1360</v>
      </c>
      <c r="E956" s="90">
        <v>0</v>
      </c>
      <c r="F956" s="91">
        <v>25</v>
      </c>
      <c r="G956" s="61">
        <f t="shared" si="76"/>
        <v>0</v>
      </c>
      <c r="H956" s="101"/>
    </row>
    <row r="957" spans="1:8" x14ac:dyDescent="0.2">
      <c r="A957" s="324"/>
      <c r="B957" s="340"/>
      <c r="C957" s="60" t="s">
        <v>1510</v>
      </c>
      <c r="D957" s="91" t="s">
        <v>1186</v>
      </c>
      <c r="E957" s="90">
        <v>0</v>
      </c>
      <c r="F957" s="91">
        <v>50</v>
      </c>
      <c r="G957" s="61">
        <f t="shared" si="76"/>
        <v>0</v>
      </c>
      <c r="H957" s="101"/>
    </row>
    <row r="958" spans="1:8" ht="25.5" x14ac:dyDescent="0.2">
      <c r="A958" s="324"/>
      <c r="B958" s="340"/>
      <c r="C958" s="60" t="s">
        <v>1511</v>
      </c>
      <c r="D958" s="91" t="s">
        <v>1188</v>
      </c>
      <c r="E958" s="90">
        <v>0</v>
      </c>
      <c r="F958" s="61">
        <v>110</v>
      </c>
      <c r="G958" s="61">
        <f t="shared" si="76"/>
        <v>0</v>
      </c>
      <c r="H958" s="101"/>
    </row>
    <row r="959" spans="1:8" x14ac:dyDescent="0.2">
      <c r="A959" s="324"/>
      <c r="B959" s="340"/>
      <c r="C959" s="60" t="s">
        <v>1211</v>
      </c>
      <c r="D959" s="91" t="s">
        <v>1190</v>
      </c>
      <c r="E959" s="90">
        <v>0</v>
      </c>
      <c r="F959" s="61">
        <v>85</v>
      </c>
      <c r="G959" s="61">
        <f t="shared" si="76"/>
        <v>0</v>
      </c>
      <c r="H959" s="101"/>
    </row>
    <row r="960" spans="1:8" x14ac:dyDescent="0.2">
      <c r="A960" s="324"/>
      <c r="B960" s="340"/>
      <c r="C960" s="60" t="s">
        <v>1212</v>
      </c>
      <c r="D960" s="91" t="s">
        <v>1192</v>
      </c>
      <c r="E960" s="90">
        <v>0</v>
      </c>
      <c r="F960" s="61">
        <v>330</v>
      </c>
      <c r="G960" s="61">
        <f t="shared" si="76"/>
        <v>0</v>
      </c>
      <c r="H960" s="101"/>
    </row>
    <row r="961" spans="1:8" x14ac:dyDescent="0.2">
      <c r="A961" s="324"/>
      <c r="B961" s="340"/>
      <c r="C961" s="60" t="s">
        <v>1304</v>
      </c>
      <c r="D961" s="91" t="s">
        <v>1194</v>
      </c>
      <c r="E961" s="90">
        <v>2</v>
      </c>
      <c r="F961" s="61">
        <v>95</v>
      </c>
      <c r="G961" s="61">
        <f t="shared" si="76"/>
        <v>190</v>
      </c>
      <c r="H961" s="101"/>
    </row>
    <row r="962" spans="1:8" x14ac:dyDescent="0.2">
      <c r="A962" s="324"/>
      <c r="B962" s="340"/>
      <c r="C962" s="60" t="s">
        <v>1512</v>
      </c>
      <c r="D962" s="91" t="s">
        <v>1196</v>
      </c>
      <c r="E962" s="90">
        <v>3</v>
      </c>
      <c r="F962" s="61">
        <v>180</v>
      </c>
      <c r="G962" s="61">
        <f t="shared" si="76"/>
        <v>540</v>
      </c>
      <c r="H962" s="102" t="s">
        <v>1215</v>
      </c>
    </row>
    <row r="963" spans="1:8" x14ac:dyDescent="0.2">
      <c r="A963" s="325"/>
      <c r="B963" s="318"/>
      <c r="C963" s="63"/>
      <c r="D963" s="61"/>
      <c r="E963" s="90"/>
      <c r="F963" s="91" t="s">
        <v>1198</v>
      </c>
      <c r="G963" s="68">
        <f>SUM(G955:G962)</f>
        <v>730</v>
      </c>
      <c r="H963" s="101"/>
    </row>
    <row r="964" spans="1:8" x14ac:dyDescent="0.2">
      <c r="A964" s="323">
        <v>2</v>
      </c>
      <c r="B964" s="319" t="s">
        <v>1513</v>
      </c>
      <c r="C964" s="60" t="s">
        <v>1509</v>
      </c>
      <c r="D964" s="91" t="s">
        <v>1182</v>
      </c>
      <c r="E964" s="90">
        <v>0</v>
      </c>
      <c r="F964" s="91">
        <v>20</v>
      </c>
      <c r="G964" s="61">
        <f t="shared" ref="G964:G971" si="77">F964*E964</f>
        <v>0</v>
      </c>
      <c r="H964" s="62"/>
    </row>
    <row r="965" spans="1:8" x14ac:dyDescent="0.2">
      <c r="A965" s="324"/>
      <c r="B965" s="340"/>
      <c r="C965" s="60" t="s">
        <v>1208</v>
      </c>
      <c r="D965" s="91" t="s">
        <v>1360</v>
      </c>
      <c r="E965" s="90">
        <v>0</v>
      </c>
      <c r="F965" s="91">
        <v>25</v>
      </c>
      <c r="G965" s="61">
        <f t="shared" si="77"/>
        <v>0</v>
      </c>
      <c r="H965" s="101"/>
    </row>
    <row r="966" spans="1:8" x14ac:dyDescent="0.2">
      <c r="A966" s="324"/>
      <c r="B966" s="340"/>
      <c r="C966" s="60" t="s">
        <v>1242</v>
      </c>
      <c r="D966" s="91" t="s">
        <v>1186</v>
      </c>
      <c r="E966" s="90">
        <v>0</v>
      </c>
      <c r="F966" s="91">
        <v>50</v>
      </c>
      <c r="G966" s="61">
        <f t="shared" si="77"/>
        <v>0</v>
      </c>
      <c r="H966" s="101"/>
    </row>
    <row r="967" spans="1:8" ht="25.5" x14ac:dyDescent="0.2">
      <c r="A967" s="324"/>
      <c r="B967" s="340"/>
      <c r="C967" s="60" t="s">
        <v>1511</v>
      </c>
      <c r="D967" s="91" t="s">
        <v>1188</v>
      </c>
      <c r="E967" s="90">
        <v>0</v>
      </c>
      <c r="F967" s="61">
        <v>110</v>
      </c>
      <c r="G967" s="61">
        <f t="shared" si="77"/>
        <v>0</v>
      </c>
      <c r="H967" s="101"/>
    </row>
    <row r="968" spans="1:8" x14ac:dyDescent="0.2">
      <c r="A968" s="324"/>
      <c r="B968" s="340"/>
      <c r="C968" s="60" t="s">
        <v>1211</v>
      </c>
      <c r="D968" s="91" t="s">
        <v>1190</v>
      </c>
      <c r="E968" s="90">
        <v>0</v>
      </c>
      <c r="F968" s="61">
        <v>85</v>
      </c>
      <c r="G968" s="61">
        <f t="shared" si="77"/>
        <v>0</v>
      </c>
      <c r="H968" s="101"/>
    </row>
    <row r="969" spans="1:8" x14ac:dyDescent="0.2">
      <c r="A969" s="324"/>
      <c r="B969" s="340"/>
      <c r="C969" s="60" t="s">
        <v>1212</v>
      </c>
      <c r="D969" s="91" t="s">
        <v>1192</v>
      </c>
      <c r="E969" s="90">
        <v>0</v>
      </c>
      <c r="F969" s="61">
        <v>330</v>
      </c>
      <c r="G969" s="61">
        <f t="shared" si="77"/>
        <v>0</v>
      </c>
      <c r="H969" s="101"/>
    </row>
    <row r="970" spans="1:8" x14ac:dyDescent="0.2">
      <c r="A970" s="324"/>
      <c r="B970" s="340"/>
      <c r="C970" s="60" t="s">
        <v>1304</v>
      </c>
      <c r="D970" s="91" t="s">
        <v>1194</v>
      </c>
      <c r="E970" s="90">
        <v>2</v>
      </c>
      <c r="F970" s="61">
        <v>95</v>
      </c>
      <c r="G970" s="61">
        <f t="shared" si="77"/>
        <v>190</v>
      </c>
      <c r="H970" s="101"/>
    </row>
    <row r="971" spans="1:8" x14ac:dyDescent="0.2">
      <c r="A971" s="324"/>
      <c r="B971" s="340"/>
      <c r="C971" s="60" t="s">
        <v>1512</v>
      </c>
      <c r="D971" s="91" t="s">
        <v>1196</v>
      </c>
      <c r="E971" s="90">
        <v>3</v>
      </c>
      <c r="F971" s="61">
        <v>180</v>
      </c>
      <c r="G971" s="61">
        <f t="shared" si="77"/>
        <v>540</v>
      </c>
      <c r="H971" s="102" t="s">
        <v>1215</v>
      </c>
    </row>
    <row r="972" spans="1:8" x14ac:dyDescent="0.2">
      <c r="A972" s="325"/>
      <c r="B972" s="318"/>
      <c r="C972" s="63"/>
      <c r="D972" s="61"/>
      <c r="E972" s="90"/>
      <c r="F972" s="91" t="s">
        <v>1198</v>
      </c>
      <c r="G972" s="68">
        <f>SUM(G964:G971)</f>
        <v>730</v>
      </c>
      <c r="H972" s="101"/>
    </row>
    <row r="973" spans="1:8" ht="25.5" x14ac:dyDescent="0.2">
      <c r="A973" s="323">
        <v>3</v>
      </c>
      <c r="B973" s="319" t="s">
        <v>1514</v>
      </c>
      <c r="C973" s="60" t="s">
        <v>1516</v>
      </c>
      <c r="D973" s="91" t="s">
        <v>1182</v>
      </c>
      <c r="E973" s="90">
        <v>0</v>
      </c>
      <c r="F973" s="91">
        <v>20</v>
      </c>
      <c r="G973" s="61">
        <f t="shared" ref="G973:G980" si="78">F973*E973</f>
        <v>0</v>
      </c>
      <c r="H973" s="62"/>
    </row>
    <row r="974" spans="1:8" x14ac:dyDescent="0.2">
      <c r="A974" s="324"/>
      <c r="B974" s="340"/>
      <c r="C974" s="60" t="s">
        <v>1208</v>
      </c>
      <c r="D974" s="91" t="s">
        <v>1360</v>
      </c>
      <c r="E974" s="90">
        <v>0</v>
      </c>
      <c r="F974" s="91">
        <v>25</v>
      </c>
      <c r="G974" s="61">
        <f t="shared" si="78"/>
        <v>0</v>
      </c>
      <c r="H974" s="101"/>
    </row>
    <row r="975" spans="1:8" x14ac:dyDescent="0.2">
      <c r="A975" s="324"/>
      <c r="B975" s="340"/>
      <c r="C975" s="60" t="s">
        <v>1510</v>
      </c>
      <c r="D975" s="91" t="s">
        <v>1186</v>
      </c>
      <c r="E975" s="90">
        <v>0</v>
      </c>
      <c r="F975" s="91">
        <v>50</v>
      </c>
      <c r="G975" s="61">
        <f t="shared" si="78"/>
        <v>0</v>
      </c>
      <c r="H975" s="101"/>
    </row>
    <row r="976" spans="1:8" ht="25.5" x14ac:dyDescent="0.2">
      <c r="A976" s="324"/>
      <c r="B976" s="340"/>
      <c r="C976" s="60" t="s">
        <v>1517</v>
      </c>
      <c r="D976" s="91" t="s">
        <v>1188</v>
      </c>
      <c r="E976" s="90">
        <v>0</v>
      </c>
      <c r="F976" s="61">
        <v>110</v>
      </c>
      <c r="G976" s="61">
        <f t="shared" si="78"/>
        <v>0</v>
      </c>
      <c r="H976" s="101"/>
    </row>
    <row r="977" spans="1:8" x14ac:dyDescent="0.2">
      <c r="A977" s="324"/>
      <c r="B977" s="340"/>
      <c r="C977" s="60" t="s">
        <v>1211</v>
      </c>
      <c r="D977" s="91" t="s">
        <v>1190</v>
      </c>
      <c r="E977" s="90">
        <v>0</v>
      </c>
      <c r="F977" s="61">
        <v>85</v>
      </c>
      <c r="G977" s="61">
        <f t="shared" si="78"/>
        <v>0</v>
      </c>
      <c r="H977" s="101"/>
    </row>
    <row r="978" spans="1:8" x14ac:dyDescent="0.2">
      <c r="A978" s="324"/>
      <c r="B978" s="340"/>
      <c r="C978" s="60" t="s">
        <v>1212</v>
      </c>
      <c r="D978" s="91" t="s">
        <v>1192</v>
      </c>
      <c r="E978" s="90">
        <v>0</v>
      </c>
      <c r="F978" s="61">
        <v>330</v>
      </c>
      <c r="G978" s="61">
        <f t="shared" si="78"/>
        <v>0</v>
      </c>
      <c r="H978" s="101"/>
    </row>
    <row r="979" spans="1:8" x14ac:dyDescent="0.2">
      <c r="A979" s="324"/>
      <c r="B979" s="340"/>
      <c r="C979" s="60" t="s">
        <v>1304</v>
      </c>
      <c r="D979" s="91" t="s">
        <v>1194</v>
      </c>
      <c r="E979" s="90">
        <v>2</v>
      </c>
      <c r="F979" s="61">
        <v>95</v>
      </c>
      <c r="G979" s="61">
        <f t="shared" si="78"/>
        <v>190</v>
      </c>
      <c r="H979" s="101"/>
    </row>
    <row r="980" spans="1:8" x14ac:dyDescent="0.2">
      <c r="A980" s="324"/>
      <c r="B980" s="340"/>
      <c r="C980" s="60" t="s">
        <v>1512</v>
      </c>
      <c r="D980" s="91" t="s">
        <v>1196</v>
      </c>
      <c r="E980" s="90">
        <v>3</v>
      </c>
      <c r="F980" s="61">
        <v>180</v>
      </c>
      <c r="G980" s="61">
        <f t="shared" si="78"/>
        <v>540</v>
      </c>
      <c r="H980" s="102" t="s">
        <v>1215</v>
      </c>
    </row>
    <row r="981" spans="1:8" x14ac:dyDescent="0.2">
      <c r="A981" s="325"/>
      <c r="B981" s="318"/>
      <c r="C981" s="63"/>
      <c r="D981" s="61"/>
      <c r="E981" s="90"/>
      <c r="F981" s="91" t="s">
        <v>1198</v>
      </c>
      <c r="G981" s="68">
        <f>SUM(G973:G980)</f>
        <v>730</v>
      </c>
      <c r="H981" s="101"/>
    </row>
    <row r="982" spans="1:8" ht="25.5" x14ac:dyDescent="0.2">
      <c r="A982" s="323">
        <v>4</v>
      </c>
      <c r="B982" s="319" t="s">
        <v>1515</v>
      </c>
      <c r="C982" s="60" t="s">
        <v>1516</v>
      </c>
      <c r="D982" s="91" t="s">
        <v>1182</v>
      </c>
      <c r="E982" s="90">
        <v>0</v>
      </c>
      <c r="F982" s="91">
        <v>20</v>
      </c>
      <c r="G982" s="61">
        <f t="shared" ref="G982:G989" si="79">F982*E982</f>
        <v>0</v>
      </c>
      <c r="H982" s="62"/>
    </row>
    <row r="983" spans="1:8" x14ac:dyDescent="0.2">
      <c r="A983" s="324"/>
      <c r="B983" s="340"/>
      <c r="C983" s="60" t="s">
        <v>1208</v>
      </c>
      <c r="D983" s="91" t="s">
        <v>1360</v>
      </c>
      <c r="E983" s="90">
        <v>0</v>
      </c>
      <c r="F983" s="91">
        <v>25</v>
      </c>
      <c r="G983" s="61">
        <f t="shared" si="79"/>
        <v>0</v>
      </c>
      <c r="H983" s="101"/>
    </row>
    <row r="984" spans="1:8" x14ac:dyDescent="0.2">
      <c r="A984" s="324"/>
      <c r="B984" s="340"/>
      <c r="C984" s="60" t="s">
        <v>1242</v>
      </c>
      <c r="D984" s="91" t="s">
        <v>1186</v>
      </c>
      <c r="E984" s="90">
        <v>0</v>
      </c>
      <c r="F984" s="91">
        <v>50</v>
      </c>
      <c r="G984" s="61">
        <f t="shared" si="79"/>
        <v>0</v>
      </c>
      <c r="H984" s="101"/>
    </row>
    <row r="985" spans="1:8" ht="25.5" x14ac:dyDescent="0.2">
      <c r="A985" s="324"/>
      <c r="B985" s="340"/>
      <c r="C985" s="60" t="s">
        <v>1519</v>
      </c>
      <c r="D985" s="91" t="s">
        <v>1188</v>
      </c>
      <c r="E985" s="90">
        <v>0</v>
      </c>
      <c r="F985" s="61">
        <v>110</v>
      </c>
      <c r="G985" s="61">
        <f t="shared" si="79"/>
        <v>0</v>
      </c>
      <c r="H985" s="101"/>
    </row>
    <row r="986" spans="1:8" x14ac:dyDescent="0.2">
      <c r="A986" s="324"/>
      <c r="B986" s="340"/>
      <c r="C986" s="60" t="s">
        <v>1211</v>
      </c>
      <c r="D986" s="91" t="s">
        <v>1190</v>
      </c>
      <c r="E986" s="90">
        <v>0</v>
      </c>
      <c r="F986" s="61">
        <v>85</v>
      </c>
      <c r="G986" s="61">
        <f t="shared" si="79"/>
        <v>0</v>
      </c>
      <c r="H986" s="101"/>
    </row>
    <row r="987" spans="1:8" x14ac:dyDescent="0.2">
      <c r="A987" s="324"/>
      <c r="B987" s="340"/>
      <c r="C987" s="60" t="s">
        <v>1212</v>
      </c>
      <c r="D987" s="91" t="s">
        <v>1192</v>
      </c>
      <c r="E987" s="90">
        <v>0</v>
      </c>
      <c r="F987" s="61">
        <v>330</v>
      </c>
      <c r="G987" s="61">
        <f t="shared" si="79"/>
        <v>0</v>
      </c>
      <c r="H987" s="101"/>
    </row>
    <row r="988" spans="1:8" x14ac:dyDescent="0.2">
      <c r="A988" s="324"/>
      <c r="B988" s="340"/>
      <c r="C988" s="60" t="s">
        <v>1304</v>
      </c>
      <c r="D988" s="91" t="s">
        <v>1194</v>
      </c>
      <c r="E988" s="90">
        <v>2</v>
      </c>
      <c r="F988" s="61">
        <v>95</v>
      </c>
      <c r="G988" s="61">
        <f t="shared" si="79"/>
        <v>190</v>
      </c>
      <c r="H988" s="101"/>
    </row>
    <row r="989" spans="1:8" x14ac:dyDescent="0.2">
      <c r="A989" s="324"/>
      <c r="B989" s="340"/>
      <c r="C989" s="60" t="s">
        <v>1512</v>
      </c>
      <c r="D989" s="91" t="s">
        <v>1196</v>
      </c>
      <c r="E989" s="90">
        <v>3</v>
      </c>
      <c r="F989" s="61">
        <v>180</v>
      </c>
      <c r="G989" s="61">
        <f t="shared" si="79"/>
        <v>540</v>
      </c>
      <c r="H989" s="102" t="s">
        <v>1215</v>
      </c>
    </row>
    <row r="990" spans="1:8" x14ac:dyDescent="0.2">
      <c r="A990" s="325"/>
      <c r="B990" s="318"/>
      <c r="C990" s="63"/>
      <c r="D990" s="61"/>
      <c r="E990" s="90"/>
      <c r="F990" s="91" t="s">
        <v>1198</v>
      </c>
      <c r="G990" s="68">
        <f>SUM(G982:G989)</f>
        <v>730</v>
      </c>
      <c r="H990" s="101"/>
    </row>
    <row r="991" spans="1:8" ht="25.5" x14ac:dyDescent="0.2">
      <c r="A991" s="323">
        <v>5</v>
      </c>
      <c r="B991" s="319" t="s">
        <v>1518</v>
      </c>
      <c r="C991" s="60" t="s">
        <v>1521</v>
      </c>
      <c r="D991" s="91" t="s">
        <v>1182</v>
      </c>
      <c r="E991" s="90">
        <v>0</v>
      </c>
      <c r="F991" s="91">
        <v>20</v>
      </c>
      <c r="G991" s="61">
        <f t="shared" ref="G991:G998" si="80">F991*E991</f>
        <v>0</v>
      </c>
      <c r="H991" s="62"/>
    </row>
    <row r="992" spans="1:8" x14ac:dyDescent="0.2">
      <c r="A992" s="324"/>
      <c r="B992" s="340"/>
      <c r="C992" s="60" t="s">
        <v>1208</v>
      </c>
      <c r="D992" s="91" t="s">
        <v>1360</v>
      </c>
      <c r="E992" s="90">
        <v>0</v>
      </c>
      <c r="F992" s="91">
        <v>25</v>
      </c>
      <c r="G992" s="61">
        <f t="shared" si="80"/>
        <v>0</v>
      </c>
      <c r="H992" s="101"/>
    </row>
    <row r="993" spans="1:8" x14ac:dyDescent="0.2">
      <c r="A993" s="324"/>
      <c r="B993" s="340"/>
      <c r="C993" s="60" t="s">
        <v>1510</v>
      </c>
      <c r="D993" s="91" t="s">
        <v>1186</v>
      </c>
      <c r="E993" s="90">
        <v>0</v>
      </c>
      <c r="F993" s="91">
        <v>50</v>
      </c>
      <c r="G993" s="61">
        <f t="shared" si="80"/>
        <v>0</v>
      </c>
      <c r="H993" s="101"/>
    </row>
    <row r="994" spans="1:8" ht="25.5" x14ac:dyDescent="0.2">
      <c r="A994" s="324"/>
      <c r="B994" s="340"/>
      <c r="C994" s="60" t="s">
        <v>1522</v>
      </c>
      <c r="D994" s="91" t="s">
        <v>1188</v>
      </c>
      <c r="E994" s="90">
        <v>0</v>
      </c>
      <c r="F994" s="61">
        <v>110</v>
      </c>
      <c r="G994" s="61">
        <f t="shared" si="80"/>
        <v>0</v>
      </c>
      <c r="H994" s="101"/>
    </row>
    <row r="995" spans="1:8" x14ac:dyDescent="0.2">
      <c r="A995" s="324"/>
      <c r="B995" s="340"/>
      <c r="C995" s="60" t="s">
        <v>1211</v>
      </c>
      <c r="D995" s="91" t="s">
        <v>1190</v>
      </c>
      <c r="E995" s="90">
        <v>0</v>
      </c>
      <c r="F995" s="61">
        <v>85</v>
      </c>
      <c r="G995" s="61">
        <f t="shared" si="80"/>
        <v>0</v>
      </c>
      <c r="H995" s="101"/>
    </row>
    <row r="996" spans="1:8" x14ac:dyDescent="0.2">
      <c r="A996" s="324"/>
      <c r="B996" s="340"/>
      <c r="C996" s="60" t="s">
        <v>1212</v>
      </c>
      <c r="D996" s="91" t="s">
        <v>1192</v>
      </c>
      <c r="E996" s="90">
        <v>0</v>
      </c>
      <c r="F996" s="61">
        <v>330</v>
      </c>
      <c r="G996" s="61">
        <f t="shared" si="80"/>
        <v>0</v>
      </c>
      <c r="H996" s="101"/>
    </row>
    <row r="997" spans="1:8" x14ac:dyDescent="0.2">
      <c r="A997" s="324"/>
      <c r="B997" s="340"/>
      <c r="C997" s="60" t="s">
        <v>1304</v>
      </c>
      <c r="D997" s="91" t="s">
        <v>1194</v>
      </c>
      <c r="E997" s="90">
        <v>2</v>
      </c>
      <c r="F997" s="61">
        <v>95</v>
      </c>
      <c r="G997" s="61">
        <f t="shared" si="80"/>
        <v>190</v>
      </c>
      <c r="H997" s="101"/>
    </row>
    <row r="998" spans="1:8" x14ac:dyDescent="0.2">
      <c r="A998" s="324"/>
      <c r="B998" s="340"/>
      <c r="C998" s="60" t="s">
        <v>1512</v>
      </c>
      <c r="D998" s="91" t="s">
        <v>1196</v>
      </c>
      <c r="E998" s="90">
        <v>3</v>
      </c>
      <c r="F998" s="61">
        <v>180</v>
      </c>
      <c r="G998" s="61">
        <f t="shared" si="80"/>
        <v>540</v>
      </c>
      <c r="H998" s="102" t="s">
        <v>1215</v>
      </c>
    </row>
    <row r="999" spans="1:8" x14ac:dyDescent="0.2">
      <c r="A999" s="325"/>
      <c r="B999" s="318"/>
      <c r="C999" s="63"/>
      <c r="D999" s="61"/>
      <c r="E999" s="90"/>
      <c r="F999" s="91" t="s">
        <v>1198</v>
      </c>
      <c r="G999" s="68">
        <f>SUM(G991:G998)</f>
        <v>730</v>
      </c>
      <c r="H999" s="101"/>
    </row>
    <row r="1000" spans="1:8" ht="25.5" x14ac:dyDescent="0.2">
      <c r="A1000" s="323">
        <v>6</v>
      </c>
      <c r="B1000" s="319" t="s">
        <v>1520</v>
      </c>
      <c r="C1000" s="60" t="s">
        <v>1521</v>
      </c>
      <c r="D1000" s="91" t="s">
        <v>1182</v>
      </c>
      <c r="E1000" s="90">
        <v>0</v>
      </c>
      <c r="F1000" s="91">
        <v>20</v>
      </c>
      <c r="G1000" s="61">
        <f t="shared" ref="G1000:G1007" si="81">F1000*E1000</f>
        <v>0</v>
      </c>
      <c r="H1000" s="62"/>
    </row>
    <row r="1001" spans="1:8" x14ac:dyDescent="0.2">
      <c r="A1001" s="324"/>
      <c r="B1001" s="340"/>
      <c r="C1001" s="60" t="s">
        <v>1208</v>
      </c>
      <c r="D1001" s="91" t="s">
        <v>1360</v>
      </c>
      <c r="E1001" s="90">
        <v>0</v>
      </c>
      <c r="F1001" s="91">
        <v>25</v>
      </c>
      <c r="G1001" s="61">
        <f t="shared" si="81"/>
        <v>0</v>
      </c>
      <c r="H1001" s="101"/>
    </row>
    <row r="1002" spans="1:8" x14ac:dyDescent="0.2">
      <c r="A1002" s="324"/>
      <c r="B1002" s="340"/>
      <c r="C1002" s="60" t="s">
        <v>1242</v>
      </c>
      <c r="D1002" s="91" t="s">
        <v>1186</v>
      </c>
      <c r="E1002" s="90">
        <v>0</v>
      </c>
      <c r="F1002" s="91">
        <v>50</v>
      </c>
      <c r="G1002" s="61">
        <f t="shared" si="81"/>
        <v>0</v>
      </c>
      <c r="H1002" s="101"/>
    </row>
    <row r="1003" spans="1:8" ht="25.5" x14ac:dyDescent="0.2">
      <c r="A1003" s="324"/>
      <c r="B1003" s="340"/>
      <c r="C1003" s="60" t="s">
        <v>1522</v>
      </c>
      <c r="D1003" s="91" t="s">
        <v>1188</v>
      </c>
      <c r="E1003" s="90">
        <v>0</v>
      </c>
      <c r="F1003" s="61">
        <v>110</v>
      </c>
      <c r="G1003" s="61">
        <f t="shared" si="81"/>
        <v>0</v>
      </c>
      <c r="H1003" s="101"/>
    </row>
    <row r="1004" spans="1:8" x14ac:dyDescent="0.2">
      <c r="A1004" s="324"/>
      <c r="B1004" s="340"/>
      <c r="C1004" s="60" t="s">
        <v>1211</v>
      </c>
      <c r="D1004" s="91" t="s">
        <v>1190</v>
      </c>
      <c r="E1004" s="90">
        <v>0</v>
      </c>
      <c r="F1004" s="61">
        <v>85</v>
      </c>
      <c r="G1004" s="61">
        <f t="shared" si="81"/>
        <v>0</v>
      </c>
      <c r="H1004" s="101"/>
    </row>
    <row r="1005" spans="1:8" x14ac:dyDescent="0.2">
      <c r="A1005" s="324"/>
      <c r="B1005" s="340"/>
      <c r="C1005" s="60" t="s">
        <v>1212</v>
      </c>
      <c r="D1005" s="91" t="s">
        <v>1192</v>
      </c>
      <c r="E1005" s="90">
        <v>0</v>
      </c>
      <c r="F1005" s="61">
        <v>330</v>
      </c>
      <c r="G1005" s="61">
        <f t="shared" si="81"/>
        <v>0</v>
      </c>
      <c r="H1005" s="101"/>
    </row>
    <row r="1006" spans="1:8" x14ac:dyDescent="0.2">
      <c r="A1006" s="324"/>
      <c r="B1006" s="340"/>
      <c r="C1006" s="60" t="s">
        <v>1304</v>
      </c>
      <c r="D1006" s="91" t="s">
        <v>1194</v>
      </c>
      <c r="E1006" s="90">
        <v>2</v>
      </c>
      <c r="F1006" s="61">
        <v>95</v>
      </c>
      <c r="G1006" s="61">
        <f t="shared" si="81"/>
        <v>190</v>
      </c>
      <c r="H1006" s="101"/>
    </row>
    <row r="1007" spans="1:8" x14ac:dyDescent="0.2">
      <c r="A1007" s="324"/>
      <c r="B1007" s="340"/>
      <c r="C1007" s="60" t="s">
        <v>1512</v>
      </c>
      <c r="D1007" s="91" t="s">
        <v>1196</v>
      </c>
      <c r="E1007" s="90">
        <v>3</v>
      </c>
      <c r="F1007" s="61">
        <v>180</v>
      </c>
      <c r="G1007" s="61">
        <f t="shared" si="81"/>
        <v>540</v>
      </c>
      <c r="H1007" s="102" t="s">
        <v>1215</v>
      </c>
    </row>
    <row r="1008" spans="1:8" x14ac:dyDescent="0.2">
      <c r="A1008" s="325"/>
      <c r="B1008" s="318"/>
      <c r="C1008" s="63"/>
      <c r="D1008" s="61"/>
      <c r="E1008" s="90"/>
      <c r="F1008" s="91" t="s">
        <v>1198</v>
      </c>
      <c r="G1008" s="68">
        <f>SUM(G1000:G1007)</f>
        <v>730</v>
      </c>
      <c r="H1008" s="101"/>
    </row>
    <row r="1009" spans="1:8" x14ac:dyDescent="0.2">
      <c r="A1009" s="323">
        <v>7</v>
      </c>
      <c r="B1009" s="319" t="s">
        <v>1523</v>
      </c>
      <c r="C1009" s="60" t="s">
        <v>1524</v>
      </c>
      <c r="D1009" s="91" t="s">
        <v>1182</v>
      </c>
      <c r="E1009" s="90">
        <v>0</v>
      </c>
      <c r="F1009" s="91">
        <v>20</v>
      </c>
      <c r="G1009" s="61">
        <f t="shared" ref="G1009:G1016" si="82">F1009*E1009</f>
        <v>0</v>
      </c>
      <c r="H1009" s="62"/>
    </row>
    <row r="1010" spans="1:8" x14ac:dyDescent="0.2">
      <c r="A1010" s="324"/>
      <c r="B1010" s="340"/>
      <c r="C1010" s="60" t="s">
        <v>1208</v>
      </c>
      <c r="D1010" s="91" t="s">
        <v>1360</v>
      </c>
      <c r="E1010" s="90">
        <v>0</v>
      </c>
      <c r="F1010" s="91">
        <v>25</v>
      </c>
      <c r="G1010" s="61">
        <f t="shared" si="82"/>
        <v>0</v>
      </c>
      <c r="H1010" s="101"/>
    </row>
    <row r="1011" spans="1:8" x14ac:dyDescent="0.2">
      <c r="A1011" s="324"/>
      <c r="B1011" s="340"/>
      <c r="C1011" s="60" t="s">
        <v>1525</v>
      </c>
      <c r="D1011" s="91" t="s">
        <v>1186</v>
      </c>
      <c r="E1011" s="90">
        <v>0</v>
      </c>
      <c r="F1011" s="91">
        <v>50</v>
      </c>
      <c r="G1011" s="61">
        <f t="shared" si="82"/>
        <v>0</v>
      </c>
      <c r="H1011" s="101"/>
    </row>
    <row r="1012" spans="1:8" ht="25.5" x14ac:dyDescent="0.2">
      <c r="A1012" s="324"/>
      <c r="B1012" s="340"/>
      <c r="C1012" s="60" t="s">
        <v>1526</v>
      </c>
      <c r="D1012" s="91" t="s">
        <v>1188</v>
      </c>
      <c r="E1012" s="90">
        <v>0</v>
      </c>
      <c r="F1012" s="61">
        <v>110</v>
      </c>
      <c r="G1012" s="61">
        <f t="shared" si="82"/>
        <v>0</v>
      </c>
      <c r="H1012" s="101"/>
    </row>
    <row r="1013" spans="1:8" x14ac:dyDescent="0.2">
      <c r="A1013" s="324"/>
      <c r="B1013" s="340"/>
      <c r="C1013" s="60" t="s">
        <v>1211</v>
      </c>
      <c r="D1013" s="91" t="s">
        <v>1190</v>
      </c>
      <c r="E1013" s="90">
        <v>0</v>
      </c>
      <c r="F1013" s="61">
        <v>85</v>
      </c>
      <c r="G1013" s="61">
        <f t="shared" si="82"/>
        <v>0</v>
      </c>
      <c r="H1013" s="101"/>
    </row>
    <row r="1014" spans="1:8" x14ac:dyDescent="0.2">
      <c r="A1014" s="324"/>
      <c r="B1014" s="340"/>
      <c r="C1014" s="60" t="s">
        <v>1212</v>
      </c>
      <c r="D1014" s="91" t="s">
        <v>1192</v>
      </c>
      <c r="E1014" s="90">
        <v>0</v>
      </c>
      <c r="F1014" s="61">
        <v>330</v>
      </c>
      <c r="G1014" s="61">
        <f t="shared" si="82"/>
        <v>0</v>
      </c>
      <c r="H1014" s="101"/>
    </row>
    <row r="1015" spans="1:8" x14ac:dyDescent="0.2">
      <c r="A1015" s="324"/>
      <c r="B1015" s="340"/>
      <c r="C1015" s="60" t="s">
        <v>1304</v>
      </c>
      <c r="D1015" s="91" t="s">
        <v>1194</v>
      </c>
      <c r="E1015" s="90">
        <v>2</v>
      </c>
      <c r="F1015" s="61">
        <v>95</v>
      </c>
      <c r="G1015" s="61">
        <f t="shared" si="82"/>
        <v>190</v>
      </c>
      <c r="H1015" s="101"/>
    </row>
    <row r="1016" spans="1:8" x14ac:dyDescent="0.2">
      <c r="A1016" s="324"/>
      <c r="B1016" s="340"/>
      <c r="C1016" s="60" t="s">
        <v>1527</v>
      </c>
      <c r="D1016" s="91" t="s">
        <v>1196</v>
      </c>
      <c r="E1016" s="90">
        <v>3</v>
      </c>
      <c r="F1016" s="61">
        <v>180</v>
      </c>
      <c r="G1016" s="61">
        <f t="shared" si="82"/>
        <v>540</v>
      </c>
      <c r="H1016" s="102" t="s">
        <v>1215</v>
      </c>
    </row>
    <row r="1017" spans="1:8" x14ac:dyDescent="0.2">
      <c r="A1017" s="325"/>
      <c r="B1017" s="318"/>
      <c r="C1017" s="60" t="s">
        <v>1528</v>
      </c>
      <c r="D1017" s="61"/>
      <c r="E1017" s="90"/>
      <c r="F1017" s="91" t="s">
        <v>1198</v>
      </c>
      <c r="G1017" s="68">
        <f>SUM(G1009:G1016)</f>
        <v>730</v>
      </c>
      <c r="H1017" s="101"/>
    </row>
    <row r="1018" spans="1:8" x14ac:dyDescent="0.2">
      <c r="A1018" s="354"/>
      <c r="B1018" s="357"/>
      <c r="C1018" s="138"/>
      <c r="D1018" s="121"/>
      <c r="E1018" s="122"/>
      <c r="F1018" s="121"/>
      <c r="G1018" s="120"/>
      <c r="H1018" s="139"/>
    </row>
    <row r="1019" spans="1:8" x14ac:dyDescent="0.2">
      <c r="A1019" s="355"/>
      <c r="B1019" s="358"/>
      <c r="C1019" s="138"/>
      <c r="D1019" s="121"/>
      <c r="E1019" s="122"/>
      <c r="F1019" s="121" t="s">
        <v>1177</v>
      </c>
      <c r="G1019" s="120">
        <f>G963+G972+G981+G990+G999+G1008+G1017</f>
        <v>5110</v>
      </c>
      <c r="H1019" s="119"/>
    </row>
    <row r="1020" spans="1:8" x14ac:dyDescent="0.2">
      <c r="A1020" s="355"/>
      <c r="B1020" s="358"/>
      <c r="C1020" s="138"/>
      <c r="D1020" s="121"/>
      <c r="E1020" s="122"/>
      <c r="F1020" s="121"/>
      <c r="G1020" s="120"/>
      <c r="H1020" s="119"/>
    </row>
    <row r="1021" spans="1:8" x14ac:dyDescent="0.2">
      <c r="A1021" s="355"/>
      <c r="B1021" s="358"/>
      <c r="C1021" s="138"/>
      <c r="D1021" s="121"/>
      <c r="E1021" s="122"/>
      <c r="F1021" s="120"/>
      <c r="G1021" s="120"/>
      <c r="H1021" s="119"/>
    </row>
    <row r="1022" spans="1:8" x14ac:dyDescent="0.2">
      <c r="A1022" s="355"/>
      <c r="B1022" s="358"/>
      <c r="C1022" s="138"/>
      <c r="D1022" s="121"/>
      <c r="E1022" s="122"/>
      <c r="F1022" s="120"/>
      <c r="G1022" s="120"/>
      <c r="H1022" s="119"/>
    </row>
    <row r="1023" spans="1:8" x14ac:dyDescent="0.2">
      <c r="A1023" s="355"/>
      <c r="B1023" s="358"/>
      <c r="C1023" s="138"/>
      <c r="D1023" s="121"/>
      <c r="E1023" s="122"/>
      <c r="F1023" s="120"/>
      <c r="G1023" s="120"/>
      <c r="H1023" s="119"/>
    </row>
    <row r="1024" spans="1:8" x14ac:dyDescent="0.2">
      <c r="A1024" s="355"/>
      <c r="B1024" s="358"/>
      <c r="C1024" s="138"/>
      <c r="D1024" s="121"/>
      <c r="E1024" s="122"/>
      <c r="F1024" s="120"/>
      <c r="G1024" s="120"/>
      <c r="H1024" s="119"/>
    </row>
    <row r="1025" spans="1:8" x14ac:dyDescent="0.2">
      <c r="A1025" s="355"/>
      <c r="B1025" s="358"/>
      <c r="C1025" s="138"/>
      <c r="D1025" s="121"/>
      <c r="E1025" s="122"/>
      <c r="F1025" s="120"/>
      <c r="G1025" s="120"/>
      <c r="H1025" s="140"/>
    </row>
    <row r="1026" spans="1:8" x14ac:dyDescent="0.2">
      <c r="A1026" s="356"/>
      <c r="B1026" s="359"/>
      <c r="C1026" s="123"/>
      <c r="D1026" s="120"/>
      <c r="E1026" s="122"/>
      <c r="F1026" s="121"/>
      <c r="G1026" s="120"/>
      <c r="H1026" s="119"/>
    </row>
    <row r="1028" spans="1:8" ht="26.25" x14ac:dyDescent="0.2">
      <c r="A1028" s="322" t="s">
        <v>1530</v>
      </c>
      <c r="B1028" s="322"/>
      <c r="C1028" s="322"/>
      <c r="D1028" s="322"/>
      <c r="E1028" s="322"/>
      <c r="F1028" s="322"/>
      <c r="G1028" s="322"/>
      <c r="H1028" s="322"/>
    </row>
    <row r="1029" spans="1:8" x14ac:dyDescent="0.2">
      <c r="A1029" s="323">
        <v>1</v>
      </c>
      <c r="B1029" s="319" t="s">
        <v>1531</v>
      </c>
      <c r="C1029" s="60" t="s">
        <v>1532</v>
      </c>
      <c r="D1029" s="91" t="s">
        <v>1182</v>
      </c>
      <c r="E1029" s="90">
        <v>0</v>
      </c>
      <c r="F1029" s="91">
        <v>20</v>
      </c>
      <c r="G1029" s="61">
        <f t="shared" ref="G1029:G1036" si="83">F1029*E1029</f>
        <v>0</v>
      </c>
      <c r="H1029" s="62"/>
    </row>
    <row r="1030" spans="1:8" x14ac:dyDescent="0.2">
      <c r="A1030" s="324"/>
      <c r="B1030" s="340"/>
      <c r="C1030" s="60" t="s">
        <v>1183</v>
      </c>
      <c r="D1030" s="91" t="s">
        <v>1360</v>
      </c>
      <c r="E1030" s="90">
        <v>0</v>
      </c>
      <c r="F1030" s="91">
        <v>25</v>
      </c>
      <c r="G1030" s="61">
        <f t="shared" si="83"/>
        <v>0</v>
      </c>
      <c r="H1030" s="101"/>
    </row>
    <row r="1031" spans="1:8" x14ac:dyDescent="0.2">
      <c r="A1031" s="324"/>
      <c r="B1031" s="340"/>
      <c r="C1031" s="60" t="s">
        <v>1242</v>
      </c>
      <c r="D1031" s="91" t="s">
        <v>1186</v>
      </c>
      <c r="E1031" s="90">
        <v>0</v>
      </c>
      <c r="F1031" s="91">
        <v>50</v>
      </c>
      <c r="G1031" s="61">
        <f t="shared" si="83"/>
        <v>0</v>
      </c>
      <c r="H1031" s="101"/>
    </row>
    <row r="1032" spans="1:8" ht="25.5" x14ac:dyDescent="0.2">
      <c r="A1032" s="324"/>
      <c r="B1032" s="340"/>
      <c r="C1032" s="60" t="s">
        <v>1538</v>
      </c>
      <c r="D1032" s="91" t="s">
        <v>1188</v>
      </c>
      <c r="E1032" s="90">
        <v>0</v>
      </c>
      <c r="F1032" s="61">
        <v>110</v>
      </c>
      <c r="G1032" s="61">
        <f t="shared" si="83"/>
        <v>0</v>
      </c>
      <c r="H1032" s="101"/>
    </row>
    <row r="1033" spans="1:8" x14ac:dyDescent="0.2">
      <c r="A1033" s="324"/>
      <c r="B1033" s="340"/>
      <c r="C1033" s="60" t="s">
        <v>1533</v>
      </c>
      <c r="D1033" s="91" t="s">
        <v>1190</v>
      </c>
      <c r="E1033" s="90">
        <v>0</v>
      </c>
      <c r="F1033" s="61">
        <v>85</v>
      </c>
      <c r="G1033" s="61">
        <f t="shared" si="83"/>
        <v>0</v>
      </c>
      <c r="H1033" s="101"/>
    </row>
    <row r="1034" spans="1:8" x14ac:dyDescent="0.2">
      <c r="A1034" s="324"/>
      <c r="B1034" s="340"/>
      <c r="C1034" s="60" t="s">
        <v>1255</v>
      </c>
      <c r="D1034" s="91" t="s">
        <v>1192</v>
      </c>
      <c r="E1034" s="90">
        <v>0</v>
      </c>
      <c r="F1034" s="61">
        <v>330</v>
      </c>
      <c r="G1034" s="61">
        <f t="shared" si="83"/>
        <v>0</v>
      </c>
      <c r="H1034" s="101"/>
    </row>
    <row r="1035" spans="1:8" x14ac:dyDescent="0.2">
      <c r="A1035" s="324"/>
      <c r="B1035" s="340"/>
      <c r="C1035" s="60" t="s">
        <v>1193</v>
      </c>
      <c r="D1035" s="91" t="s">
        <v>1194</v>
      </c>
      <c r="E1035" s="90">
        <v>0</v>
      </c>
      <c r="F1035" s="61">
        <v>95</v>
      </c>
      <c r="G1035" s="61">
        <f t="shared" si="83"/>
        <v>0</v>
      </c>
      <c r="H1035" s="101"/>
    </row>
    <row r="1036" spans="1:8" x14ac:dyDescent="0.2">
      <c r="A1036" s="324"/>
      <c r="B1036" s="340"/>
      <c r="C1036" s="60"/>
      <c r="D1036" s="91" t="s">
        <v>1196</v>
      </c>
      <c r="E1036" s="90">
        <v>2</v>
      </c>
      <c r="F1036" s="61">
        <v>180</v>
      </c>
      <c r="G1036" s="61">
        <f t="shared" si="83"/>
        <v>360</v>
      </c>
      <c r="H1036" s="102" t="s">
        <v>1215</v>
      </c>
    </row>
    <row r="1037" spans="1:8" x14ac:dyDescent="0.2">
      <c r="A1037" s="325"/>
      <c r="B1037" s="318"/>
      <c r="C1037" s="63"/>
      <c r="D1037" s="61"/>
      <c r="E1037" s="90"/>
      <c r="F1037" s="91" t="s">
        <v>1198</v>
      </c>
      <c r="G1037" s="68">
        <f>SUM(G1029:G1036)</f>
        <v>360</v>
      </c>
      <c r="H1037" s="101"/>
    </row>
    <row r="1038" spans="1:8" x14ac:dyDescent="0.2">
      <c r="A1038" s="323">
        <v>2</v>
      </c>
      <c r="B1038" s="319" t="s">
        <v>1534</v>
      </c>
      <c r="C1038" s="60" t="s">
        <v>1532</v>
      </c>
      <c r="D1038" s="91" t="s">
        <v>1182</v>
      </c>
      <c r="E1038" s="90">
        <v>0</v>
      </c>
      <c r="F1038" s="91">
        <v>20</v>
      </c>
      <c r="G1038" s="61">
        <f t="shared" ref="G1038:G1045" si="84">F1038*E1038</f>
        <v>0</v>
      </c>
      <c r="H1038" s="62"/>
    </row>
    <row r="1039" spans="1:8" x14ac:dyDescent="0.2">
      <c r="A1039" s="324"/>
      <c r="B1039" s="340"/>
      <c r="C1039" s="60" t="s">
        <v>1183</v>
      </c>
      <c r="D1039" s="91" t="s">
        <v>1360</v>
      </c>
      <c r="E1039" s="90">
        <v>0</v>
      </c>
      <c r="F1039" s="91">
        <v>25</v>
      </c>
      <c r="G1039" s="61">
        <f t="shared" si="84"/>
        <v>0</v>
      </c>
      <c r="H1039" s="101"/>
    </row>
    <row r="1040" spans="1:8" x14ac:dyDescent="0.2">
      <c r="A1040" s="324"/>
      <c r="B1040" s="340"/>
      <c r="C1040" s="60" t="s">
        <v>1242</v>
      </c>
      <c r="D1040" s="91" t="s">
        <v>1186</v>
      </c>
      <c r="E1040" s="90">
        <v>0</v>
      </c>
      <c r="F1040" s="91">
        <v>50</v>
      </c>
      <c r="G1040" s="61">
        <f t="shared" si="84"/>
        <v>0</v>
      </c>
      <c r="H1040" s="101"/>
    </row>
    <row r="1041" spans="1:8" ht="25.5" x14ac:dyDescent="0.2">
      <c r="A1041" s="324"/>
      <c r="B1041" s="340"/>
      <c r="C1041" s="60" t="s">
        <v>1536</v>
      </c>
      <c r="D1041" s="91" t="s">
        <v>1188</v>
      </c>
      <c r="E1041" s="90">
        <v>0</v>
      </c>
      <c r="F1041" s="61">
        <v>110</v>
      </c>
      <c r="G1041" s="61">
        <f t="shared" si="84"/>
        <v>0</v>
      </c>
      <c r="H1041" s="101"/>
    </row>
    <row r="1042" spans="1:8" x14ac:dyDescent="0.2">
      <c r="A1042" s="324"/>
      <c r="B1042" s="340"/>
      <c r="C1042" s="60" t="s">
        <v>1535</v>
      </c>
      <c r="D1042" s="91" t="s">
        <v>1190</v>
      </c>
      <c r="E1042" s="90">
        <v>0</v>
      </c>
      <c r="F1042" s="61">
        <v>85</v>
      </c>
      <c r="G1042" s="61">
        <f t="shared" si="84"/>
        <v>0</v>
      </c>
      <c r="H1042" s="101"/>
    </row>
    <row r="1043" spans="1:8" x14ac:dyDescent="0.2">
      <c r="A1043" s="324"/>
      <c r="B1043" s="340"/>
      <c r="C1043" s="60" t="s">
        <v>1255</v>
      </c>
      <c r="D1043" s="91" t="s">
        <v>1192</v>
      </c>
      <c r="E1043" s="90">
        <v>0</v>
      </c>
      <c r="F1043" s="61">
        <v>330</v>
      </c>
      <c r="G1043" s="61">
        <f t="shared" si="84"/>
        <v>0</v>
      </c>
      <c r="H1043" s="101"/>
    </row>
    <row r="1044" spans="1:8" x14ac:dyDescent="0.2">
      <c r="A1044" s="324"/>
      <c r="B1044" s="340"/>
      <c r="C1044" s="60" t="s">
        <v>1193</v>
      </c>
      <c r="D1044" s="91" t="s">
        <v>1194</v>
      </c>
      <c r="E1044" s="90">
        <v>0</v>
      </c>
      <c r="F1044" s="61">
        <v>95</v>
      </c>
      <c r="G1044" s="61">
        <f t="shared" si="84"/>
        <v>0</v>
      </c>
      <c r="H1044" s="101"/>
    </row>
    <row r="1045" spans="1:8" x14ac:dyDescent="0.2">
      <c r="A1045" s="324"/>
      <c r="B1045" s="340"/>
      <c r="C1045" s="60"/>
      <c r="D1045" s="91" t="s">
        <v>1196</v>
      </c>
      <c r="E1045" s="90">
        <v>2</v>
      </c>
      <c r="F1045" s="61">
        <v>180</v>
      </c>
      <c r="G1045" s="61">
        <f t="shared" si="84"/>
        <v>360</v>
      </c>
      <c r="H1045" s="102" t="s">
        <v>1215</v>
      </c>
    </row>
    <row r="1046" spans="1:8" x14ac:dyDescent="0.2">
      <c r="A1046" s="325"/>
      <c r="B1046" s="318"/>
      <c r="C1046" s="63"/>
      <c r="D1046" s="61"/>
      <c r="E1046" s="90"/>
      <c r="F1046" s="91" t="s">
        <v>1198</v>
      </c>
      <c r="G1046" s="68">
        <f>SUM(G1038:G1045)</f>
        <v>360</v>
      </c>
      <c r="H1046" s="101"/>
    </row>
    <row r="1047" spans="1:8" x14ac:dyDescent="0.2">
      <c r="A1047" s="323">
        <v>3</v>
      </c>
      <c r="B1047" s="319" t="s">
        <v>1537</v>
      </c>
      <c r="C1047" s="60" t="s">
        <v>1532</v>
      </c>
      <c r="D1047" s="91" t="s">
        <v>1182</v>
      </c>
      <c r="E1047" s="90">
        <v>0</v>
      </c>
      <c r="F1047" s="91">
        <v>20</v>
      </c>
      <c r="G1047" s="61">
        <f t="shared" ref="G1047:G1054" si="85">F1047*E1047</f>
        <v>0</v>
      </c>
      <c r="H1047" s="62"/>
    </row>
    <row r="1048" spans="1:8" x14ac:dyDescent="0.2">
      <c r="A1048" s="324"/>
      <c r="B1048" s="340"/>
      <c r="C1048" s="60" t="s">
        <v>1183</v>
      </c>
      <c r="D1048" s="91" t="s">
        <v>1360</v>
      </c>
      <c r="E1048" s="90">
        <v>0</v>
      </c>
      <c r="F1048" s="91">
        <v>25</v>
      </c>
      <c r="G1048" s="61">
        <f t="shared" si="85"/>
        <v>0</v>
      </c>
      <c r="H1048" s="101"/>
    </row>
    <row r="1049" spans="1:8" x14ac:dyDescent="0.2">
      <c r="A1049" s="324"/>
      <c r="B1049" s="340"/>
      <c r="C1049" s="60" t="s">
        <v>1242</v>
      </c>
      <c r="D1049" s="91" t="s">
        <v>1186</v>
      </c>
      <c r="E1049" s="90">
        <v>0</v>
      </c>
      <c r="F1049" s="91">
        <v>50</v>
      </c>
      <c r="G1049" s="61">
        <f t="shared" si="85"/>
        <v>0</v>
      </c>
      <c r="H1049" s="101"/>
    </row>
    <row r="1050" spans="1:8" ht="25.5" x14ac:dyDescent="0.2">
      <c r="A1050" s="324"/>
      <c r="B1050" s="340"/>
      <c r="C1050" s="60" t="s">
        <v>1536</v>
      </c>
      <c r="D1050" s="91" t="s">
        <v>1188</v>
      </c>
      <c r="E1050" s="90">
        <v>0</v>
      </c>
      <c r="F1050" s="61">
        <v>110</v>
      </c>
      <c r="G1050" s="61">
        <f t="shared" si="85"/>
        <v>0</v>
      </c>
      <c r="H1050" s="101"/>
    </row>
    <row r="1051" spans="1:8" x14ac:dyDescent="0.2">
      <c r="A1051" s="324"/>
      <c r="B1051" s="340"/>
      <c r="C1051" s="60" t="s">
        <v>1539</v>
      </c>
      <c r="D1051" s="91" t="s">
        <v>1190</v>
      </c>
      <c r="E1051" s="90">
        <v>0</v>
      </c>
      <c r="F1051" s="61">
        <v>85</v>
      </c>
      <c r="G1051" s="61">
        <f t="shared" si="85"/>
        <v>0</v>
      </c>
      <c r="H1051" s="101"/>
    </row>
    <row r="1052" spans="1:8" x14ac:dyDescent="0.2">
      <c r="A1052" s="324"/>
      <c r="B1052" s="340"/>
      <c r="C1052" s="60" t="s">
        <v>1201</v>
      </c>
      <c r="D1052" s="91" t="s">
        <v>1192</v>
      </c>
      <c r="E1052" s="90">
        <v>0</v>
      </c>
      <c r="F1052" s="61">
        <v>330</v>
      </c>
      <c r="G1052" s="61">
        <f t="shared" si="85"/>
        <v>0</v>
      </c>
      <c r="H1052" s="101"/>
    </row>
    <row r="1053" spans="1:8" x14ac:dyDescent="0.2">
      <c r="A1053" s="324"/>
      <c r="B1053" s="340"/>
      <c r="C1053" s="60" t="s">
        <v>1193</v>
      </c>
      <c r="D1053" s="91" t="s">
        <v>1194</v>
      </c>
      <c r="E1053" s="90">
        <v>0</v>
      </c>
      <c r="F1053" s="61">
        <v>95</v>
      </c>
      <c r="G1053" s="61">
        <f t="shared" si="85"/>
        <v>0</v>
      </c>
      <c r="H1053" s="101"/>
    </row>
    <row r="1054" spans="1:8" x14ac:dyDescent="0.2">
      <c r="A1054" s="324"/>
      <c r="B1054" s="340"/>
      <c r="C1054" s="60"/>
      <c r="D1054" s="91" t="s">
        <v>1196</v>
      </c>
      <c r="E1054" s="90">
        <v>2</v>
      </c>
      <c r="F1054" s="61">
        <v>180</v>
      </c>
      <c r="G1054" s="61">
        <f t="shared" si="85"/>
        <v>360</v>
      </c>
      <c r="H1054" s="102" t="s">
        <v>1215</v>
      </c>
    </row>
    <row r="1055" spans="1:8" x14ac:dyDescent="0.2">
      <c r="A1055" s="325"/>
      <c r="B1055" s="318"/>
      <c r="C1055" s="63"/>
      <c r="D1055" s="61"/>
      <c r="E1055" s="90"/>
      <c r="F1055" s="91" t="s">
        <v>1198</v>
      </c>
      <c r="G1055" s="68">
        <f>SUM(G1047:G1054)</f>
        <v>360</v>
      </c>
      <c r="H1055" s="101"/>
    </row>
    <row r="1056" spans="1:8" x14ac:dyDescent="0.2">
      <c r="A1056" s="323">
        <v>4</v>
      </c>
      <c r="B1056" s="319" t="s">
        <v>1542</v>
      </c>
      <c r="C1056" s="60" t="s">
        <v>1532</v>
      </c>
      <c r="D1056" s="91" t="s">
        <v>1182</v>
      </c>
      <c r="E1056" s="90">
        <v>0</v>
      </c>
      <c r="F1056" s="91">
        <v>20</v>
      </c>
      <c r="G1056" s="61">
        <f t="shared" ref="G1056:G1063" si="86">F1056*E1056</f>
        <v>0</v>
      </c>
      <c r="H1056" s="62"/>
    </row>
    <row r="1057" spans="1:8" x14ac:dyDescent="0.2">
      <c r="A1057" s="324"/>
      <c r="B1057" s="340"/>
      <c r="C1057" s="60" t="s">
        <v>1183</v>
      </c>
      <c r="D1057" s="91" t="s">
        <v>1360</v>
      </c>
      <c r="E1057" s="90">
        <v>0</v>
      </c>
      <c r="F1057" s="91">
        <v>25</v>
      </c>
      <c r="G1057" s="61">
        <f t="shared" si="86"/>
        <v>0</v>
      </c>
      <c r="H1057" s="101"/>
    </row>
    <row r="1058" spans="1:8" x14ac:dyDescent="0.2">
      <c r="A1058" s="324"/>
      <c r="B1058" s="340"/>
      <c r="C1058" s="60" t="s">
        <v>1242</v>
      </c>
      <c r="D1058" s="91" t="s">
        <v>1186</v>
      </c>
      <c r="E1058" s="90">
        <v>0</v>
      </c>
      <c r="F1058" s="91">
        <v>50</v>
      </c>
      <c r="G1058" s="61">
        <f t="shared" si="86"/>
        <v>0</v>
      </c>
      <c r="H1058" s="101"/>
    </row>
    <row r="1059" spans="1:8" ht="25.5" x14ac:dyDescent="0.2">
      <c r="A1059" s="324"/>
      <c r="B1059" s="340"/>
      <c r="C1059" s="60" t="s">
        <v>1541</v>
      </c>
      <c r="D1059" s="91" t="s">
        <v>1188</v>
      </c>
      <c r="E1059" s="90">
        <v>0</v>
      </c>
      <c r="F1059" s="61">
        <v>110</v>
      </c>
      <c r="G1059" s="61">
        <f t="shared" si="86"/>
        <v>0</v>
      </c>
      <c r="H1059" s="101"/>
    </row>
    <row r="1060" spans="1:8" x14ac:dyDescent="0.2">
      <c r="A1060" s="324"/>
      <c r="B1060" s="340"/>
      <c r="C1060" s="60" t="s">
        <v>1540</v>
      </c>
      <c r="D1060" s="91" t="s">
        <v>1190</v>
      </c>
      <c r="E1060" s="90">
        <v>0</v>
      </c>
      <c r="F1060" s="61">
        <v>85</v>
      </c>
      <c r="G1060" s="61">
        <f t="shared" si="86"/>
        <v>0</v>
      </c>
      <c r="H1060" s="101"/>
    </row>
    <row r="1061" spans="1:8" x14ac:dyDescent="0.2">
      <c r="A1061" s="324"/>
      <c r="B1061" s="340"/>
      <c r="C1061" s="60" t="s">
        <v>1201</v>
      </c>
      <c r="D1061" s="91" t="s">
        <v>1192</v>
      </c>
      <c r="E1061" s="90">
        <v>0</v>
      </c>
      <c r="F1061" s="61">
        <v>330</v>
      </c>
      <c r="G1061" s="61">
        <f t="shared" si="86"/>
        <v>0</v>
      </c>
      <c r="H1061" s="101"/>
    </row>
    <row r="1062" spans="1:8" x14ac:dyDescent="0.2">
      <c r="A1062" s="324"/>
      <c r="B1062" s="340"/>
      <c r="C1062" s="60" t="s">
        <v>1193</v>
      </c>
      <c r="D1062" s="91" t="s">
        <v>1194</v>
      </c>
      <c r="E1062" s="90">
        <v>0</v>
      </c>
      <c r="F1062" s="61">
        <v>95</v>
      </c>
      <c r="G1062" s="61">
        <f t="shared" si="86"/>
        <v>0</v>
      </c>
      <c r="H1062" s="101"/>
    </row>
    <row r="1063" spans="1:8" x14ac:dyDescent="0.2">
      <c r="A1063" s="324"/>
      <c r="B1063" s="340"/>
      <c r="C1063" s="60"/>
      <c r="D1063" s="91" t="s">
        <v>1196</v>
      </c>
      <c r="E1063" s="90">
        <v>2</v>
      </c>
      <c r="F1063" s="61">
        <v>180</v>
      </c>
      <c r="G1063" s="61">
        <f t="shared" si="86"/>
        <v>360</v>
      </c>
      <c r="H1063" s="102" t="s">
        <v>1215</v>
      </c>
    </row>
    <row r="1064" spans="1:8" x14ac:dyDescent="0.2">
      <c r="A1064" s="325"/>
      <c r="B1064" s="318"/>
      <c r="C1064" s="63"/>
      <c r="D1064" s="61"/>
      <c r="E1064" s="90"/>
      <c r="F1064" s="91" t="s">
        <v>1198</v>
      </c>
      <c r="G1064" s="68">
        <f>SUM(G1056:G1063)</f>
        <v>360</v>
      </c>
      <c r="H1064" s="101"/>
    </row>
    <row r="1065" spans="1:8" x14ac:dyDescent="0.2">
      <c r="A1065" s="323">
        <v>5</v>
      </c>
      <c r="B1065" s="319" t="s">
        <v>1543</v>
      </c>
      <c r="C1065" s="60" t="s">
        <v>1532</v>
      </c>
      <c r="D1065" s="91" t="s">
        <v>1182</v>
      </c>
      <c r="E1065" s="90">
        <v>0</v>
      </c>
      <c r="F1065" s="91">
        <v>20</v>
      </c>
      <c r="G1065" s="61">
        <f t="shared" ref="G1065:G1072" si="87">F1065*E1065</f>
        <v>0</v>
      </c>
      <c r="H1065" s="62"/>
    </row>
    <row r="1066" spans="1:8" x14ac:dyDescent="0.2">
      <c r="A1066" s="324"/>
      <c r="B1066" s="340"/>
      <c r="C1066" s="60" t="s">
        <v>1183</v>
      </c>
      <c r="D1066" s="91" t="s">
        <v>1360</v>
      </c>
      <c r="E1066" s="90">
        <v>0</v>
      </c>
      <c r="F1066" s="91">
        <v>25</v>
      </c>
      <c r="G1066" s="61">
        <f t="shared" si="87"/>
        <v>0</v>
      </c>
      <c r="H1066" s="101"/>
    </row>
    <row r="1067" spans="1:8" x14ac:dyDescent="0.2">
      <c r="A1067" s="324"/>
      <c r="B1067" s="340"/>
      <c r="C1067" s="60" t="s">
        <v>1242</v>
      </c>
      <c r="D1067" s="91" t="s">
        <v>1186</v>
      </c>
      <c r="E1067" s="90">
        <v>0</v>
      </c>
      <c r="F1067" s="91">
        <v>50</v>
      </c>
      <c r="G1067" s="61">
        <f t="shared" si="87"/>
        <v>0</v>
      </c>
      <c r="H1067" s="101"/>
    </row>
    <row r="1068" spans="1:8" ht="25.5" x14ac:dyDescent="0.2">
      <c r="A1068" s="324"/>
      <c r="B1068" s="340"/>
      <c r="C1068" s="60" t="s">
        <v>1544</v>
      </c>
      <c r="D1068" s="91" t="s">
        <v>1188</v>
      </c>
      <c r="E1068" s="90">
        <v>0</v>
      </c>
      <c r="F1068" s="61">
        <v>110</v>
      </c>
      <c r="G1068" s="61">
        <f t="shared" si="87"/>
        <v>0</v>
      </c>
      <c r="H1068" s="101"/>
    </row>
    <row r="1069" spans="1:8" x14ac:dyDescent="0.2">
      <c r="A1069" s="324"/>
      <c r="B1069" s="340"/>
      <c r="C1069" s="60" t="s">
        <v>1545</v>
      </c>
      <c r="D1069" s="91" t="s">
        <v>1190</v>
      </c>
      <c r="E1069" s="90">
        <v>0</v>
      </c>
      <c r="F1069" s="61">
        <v>85</v>
      </c>
      <c r="G1069" s="61">
        <f t="shared" si="87"/>
        <v>0</v>
      </c>
      <c r="H1069" s="101"/>
    </row>
    <row r="1070" spans="1:8" x14ac:dyDescent="0.2">
      <c r="A1070" s="324"/>
      <c r="B1070" s="340"/>
      <c r="C1070" s="60" t="s">
        <v>1201</v>
      </c>
      <c r="D1070" s="91" t="s">
        <v>1192</v>
      </c>
      <c r="E1070" s="90">
        <v>0</v>
      </c>
      <c r="F1070" s="61">
        <v>330</v>
      </c>
      <c r="G1070" s="61">
        <f t="shared" si="87"/>
        <v>0</v>
      </c>
      <c r="H1070" s="101"/>
    </row>
    <row r="1071" spans="1:8" x14ac:dyDescent="0.2">
      <c r="A1071" s="324"/>
      <c r="B1071" s="340"/>
      <c r="C1071" s="60" t="s">
        <v>1193</v>
      </c>
      <c r="D1071" s="91" t="s">
        <v>1194</v>
      </c>
      <c r="E1071" s="90">
        <v>0</v>
      </c>
      <c r="F1071" s="61">
        <v>95</v>
      </c>
      <c r="G1071" s="61">
        <f t="shared" si="87"/>
        <v>0</v>
      </c>
      <c r="H1071" s="101"/>
    </row>
    <row r="1072" spans="1:8" x14ac:dyDescent="0.2">
      <c r="A1072" s="324"/>
      <c r="B1072" s="340"/>
      <c r="C1072" s="60"/>
      <c r="D1072" s="91" t="s">
        <v>1196</v>
      </c>
      <c r="E1072" s="90">
        <v>2</v>
      </c>
      <c r="F1072" s="61">
        <v>180</v>
      </c>
      <c r="G1072" s="61">
        <f t="shared" si="87"/>
        <v>360</v>
      </c>
      <c r="H1072" s="102" t="s">
        <v>1215</v>
      </c>
    </row>
    <row r="1073" spans="1:11" x14ac:dyDescent="0.2">
      <c r="A1073" s="325"/>
      <c r="B1073" s="318"/>
      <c r="C1073" s="63"/>
      <c r="D1073" s="61"/>
      <c r="E1073" s="90"/>
      <c r="F1073" s="91" t="s">
        <v>1198</v>
      </c>
      <c r="G1073" s="68">
        <f>SUM(G1065:G1072)</f>
        <v>360</v>
      </c>
      <c r="H1073" s="101"/>
    </row>
    <row r="1074" spans="1:11" x14ac:dyDescent="0.2">
      <c r="A1074" s="323">
        <v>6</v>
      </c>
      <c r="B1074" s="319" t="s">
        <v>1546</v>
      </c>
      <c r="C1074" s="60" t="s">
        <v>1547</v>
      </c>
      <c r="D1074" s="91" t="s">
        <v>1182</v>
      </c>
      <c r="E1074" s="90">
        <v>0</v>
      </c>
      <c r="F1074" s="91">
        <v>20</v>
      </c>
      <c r="G1074" s="61">
        <f t="shared" ref="G1074:G1081" si="88">F1074*E1074</f>
        <v>0</v>
      </c>
      <c r="H1074" s="101"/>
      <c r="I1074" s="349" t="s">
        <v>1574</v>
      </c>
      <c r="J1074" s="350"/>
      <c r="K1074" s="348" t="s">
        <v>1636</v>
      </c>
    </row>
    <row r="1075" spans="1:11" x14ac:dyDescent="0.2">
      <c r="A1075" s="324"/>
      <c r="B1075" s="340"/>
      <c r="C1075" s="60" t="s">
        <v>1208</v>
      </c>
      <c r="D1075" s="91" t="s">
        <v>1360</v>
      </c>
      <c r="E1075" s="90">
        <v>0</v>
      </c>
      <c r="F1075" s="91">
        <v>25</v>
      </c>
      <c r="G1075" s="61">
        <f t="shared" si="88"/>
        <v>0</v>
      </c>
      <c r="H1075" s="101"/>
      <c r="I1075" s="348"/>
      <c r="J1075" s="351"/>
      <c r="K1075" s="348"/>
    </row>
    <row r="1076" spans="1:11" x14ac:dyDescent="0.2">
      <c r="A1076" s="324"/>
      <c r="B1076" s="340"/>
      <c r="C1076" s="60" t="s">
        <v>1242</v>
      </c>
      <c r="D1076" s="91" t="s">
        <v>1186</v>
      </c>
      <c r="E1076" s="90">
        <v>0</v>
      </c>
      <c r="F1076" s="91">
        <v>50</v>
      </c>
      <c r="G1076" s="61">
        <f t="shared" si="88"/>
        <v>0</v>
      </c>
      <c r="H1076" s="101"/>
      <c r="I1076" s="348"/>
      <c r="J1076" s="351"/>
      <c r="K1076" s="348"/>
    </row>
    <row r="1077" spans="1:11" x14ac:dyDescent="0.2">
      <c r="A1077" s="324"/>
      <c r="B1077" s="340"/>
      <c r="C1077" s="60" t="s">
        <v>1548</v>
      </c>
      <c r="D1077" s="91" t="s">
        <v>1188</v>
      </c>
      <c r="E1077" s="90">
        <v>0</v>
      </c>
      <c r="F1077" s="61">
        <v>110</v>
      </c>
      <c r="G1077" s="61">
        <f t="shared" si="88"/>
        <v>0</v>
      </c>
      <c r="H1077" s="101"/>
      <c r="I1077" s="348"/>
      <c r="J1077" s="351"/>
      <c r="K1077" s="348"/>
    </row>
    <row r="1078" spans="1:11" x14ac:dyDescent="0.2">
      <c r="A1078" s="324"/>
      <c r="B1078" s="340"/>
      <c r="C1078" s="60" t="s">
        <v>1549</v>
      </c>
      <c r="D1078" s="91" t="s">
        <v>1190</v>
      </c>
      <c r="E1078" s="90">
        <v>0</v>
      </c>
      <c r="F1078" s="61">
        <v>85</v>
      </c>
      <c r="G1078" s="61">
        <f t="shared" si="88"/>
        <v>0</v>
      </c>
      <c r="H1078" s="101"/>
      <c r="I1078" s="348"/>
      <c r="J1078" s="351"/>
      <c r="K1078" s="348"/>
    </row>
    <row r="1079" spans="1:11" x14ac:dyDescent="0.2">
      <c r="A1079" s="324"/>
      <c r="B1079" s="340"/>
      <c r="C1079" s="60" t="s">
        <v>1255</v>
      </c>
      <c r="D1079" s="91" t="s">
        <v>1192</v>
      </c>
      <c r="E1079" s="90">
        <v>0</v>
      </c>
      <c r="F1079" s="61">
        <v>330</v>
      </c>
      <c r="G1079" s="61">
        <f t="shared" si="88"/>
        <v>0</v>
      </c>
      <c r="H1079" s="101"/>
      <c r="I1079" s="348"/>
      <c r="J1079" s="351"/>
      <c r="K1079" s="348"/>
    </row>
    <row r="1080" spans="1:11" x14ac:dyDescent="0.2">
      <c r="A1080" s="324"/>
      <c r="B1080" s="340"/>
      <c r="C1080" s="60" t="s">
        <v>1550</v>
      </c>
      <c r="D1080" s="91" t="s">
        <v>1194</v>
      </c>
      <c r="E1080" s="90"/>
      <c r="F1080" s="61">
        <v>95</v>
      </c>
      <c r="G1080" s="61">
        <f t="shared" si="88"/>
        <v>0</v>
      </c>
      <c r="H1080" s="101"/>
      <c r="I1080" s="348"/>
      <c r="J1080" s="351"/>
      <c r="K1080" s="348"/>
    </row>
    <row r="1081" spans="1:11" x14ac:dyDescent="0.2">
      <c r="A1081" s="324"/>
      <c r="B1081" s="340"/>
      <c r="C1081" s="60"/>
      <c r="D1081" s="91" t="s">
        <v>1196</v>
      </c>
      <c r="E1081" s="90"/>
      <c r="F1081" s="61">
        <v>180</v>
      </c>
      <c r="G1081" s="61">
        <f t="shared" si="88"/>
        <v>0</v>
      </c>
      <c r="H1081" s="102" t="s">
        <v>1215</v>
      </c>
      <c r="I1081" s="348"/>
      <c r="J1081" s="351"/>
      <c r="K1081" s="348"/>
    </row>
    <row r="1082" spans="1:11" x14ac:dyDescent="0.2">
      <c r="A1082" s="325"/>
      <c r="B1082" s="318"/>
      <c r="C1082" s="63"/>
      <c r="D1082" s="61"/>
      <c r="E1082" s="90"/>
      <c r="F1082" s="91" t="s">
        <v>1198</v>
      </c>
      <c r="G1082" s="68">
        <f>SUM(G1074:G1081)</f>
        <v>0</v>
      </c>
      <c r="H1082" s="101"/>
      <c r="I1082" s="352"/>
      <c r="J1082" s="353"/>
      <c r="K1082" s="348"/>
    </row>
    <row r="1083" spans="1:11" x14ac:dyDescent="0.2">
      <c r="A1083" s="323">
        <v>7</v>
      </c>
      <c r="B1083" s="319" t="s">
        <v>1551</v>
      </c>
      <c r="C1083" s="60" t="s">
        <v>912</v>
      </c>
      <c r="D1083" s="91" t="s">
        <v>1182</v>
      </c>
      <c r="E1083" s="90">
        <v>0</v>
      </c>
      <c r="F1083" s="91">
        <v>20</v>
      </c>
      <c r="G1083" s="61">
        <f t="shared" ref="G1083:G1090" si="89">F1083*E1083</f>
        <v>0</v>
      </c>
      <c r="H1083" s="62"/>
      <c r="I1083" s="349" t="s">
        <v>1574</v>
      </c>
      <c r="J1083" s="350"/>
    </row>
    <row r="1084" spans="1:11" x14ac:dyDescent="0.2">
      <c r="A1084" s="324"/>
      <c r="B1084" s="340"/>
      <c r="C1084" s="60" t="s">
        <v>1208</v>
      </c>
      <c r="D1084" s="91" t="s">
        <v>1360</v>
      </c>
      <c r="E1084" s="90">
        <v>0</v>
      </c>
      <c r="F1084" s="91">
        <v>25</v>
      </c>
      <c r="G1084" s="61">
        <f t="shared" si="89"/>
        <v>0</v>
      </c>
      <c r="H1084" s="101"/>
      <c r="I1084" s="348"/>
      <c r="J1084" s="351"/>
    </row>
    <row r="1085" spans="1:11" x14ac:dyDescent="0.2">
      <c r="A1085" s="324"/>
      <c r="B1085" s="340"/>
      <c r="C1085" s="60" t="s">
        <v>1242</v>
      </c>
      <c r="D1085" s="91" t="s">
        <v>1186</v>
      </c>
      <c r="E1085" s="90">
        <v>0</v>
      </c>
      <c r="F1085" s="91">
        <v>50</v>
      </c>
      <c r="G1085" s="61">
        <f t="shared" si="89"/>
        <v>0</v>
      </c>
      <c r="H1085" s="101"/>
      <c r="I1085" s="348"/>
      <c r="J1085" s="351"/>
    </row>
    <row r="1086" spans="1:11" x14ac:dyDescent="0.2">
      <c r="A1086" s="324"/>
      <c r="B1086" s="340"/>
      <c r="C1086" s="60" t="s">
        <v>1552</v>
      </c>
      <c r="D1086" s="91" t="s">
        <v>1188</v>
      </c>
      <c r="E1086" s="90">
        <v>0</v>
      </c>
      <c r="F1086" s="61">
        <v>110</v>
      </c>
      <c r="G1086" s="61">
        <f t="shared" si="89"/>
        <v>0</v>
      </c>
      <c r="H1086" s="101"/>
      <c r="I1086" s="348"/>
      <c r="J1086" s="351"/>
    </row>
    <row r="1087" spans="1:11" x14ac:dyDescent="0.2">
      <c r="A1087" s="324"/>
      <c r="B1087" s="340"/>
      <c r="C1087" s="60" t="s">
        <v>1535</v>
      </c>
      <c r="D1087" s="91" t="s">
        <v>1190</v>
      </c>
      <c r="E1087" s="90">
        <v>0</v>
      </c>
      <c r="F1087" s="61">
        <v>85</v>
      </c>
      <c r="G1087" s="61">
        <f t="shared" si="89"/>
        <v>0</v>
      </c>
      <c r="H1087" s="101"/>
      <c r="I1087" s="348"/>
      <c r="J1087" s="351"/>
    </row>
    <row r="1088" spans="1:11" x14ac:dyDescent="0.2">
      <c r="A1088" s="324"/>
      <c r="B1088" s="340"/>
      <c r="C1088" s="60" t="s">
        <v>1255</v>
      </c>
      <c r="D1088" s="91" t="s">
        <v>1192</v>
      </c>
      <c r="E1088" s="90">
        <v>0</v>
      </c>
      <c r="F1088" s="61">
        <v>330</v>
      </c>
      <c r="G1088" s="61">
        <f t="shared" si="89"/>
        <v>0</v>
      </c>
      <c r="H1088" s="101"/>
      <c r="I1088" s="348"/>
      <c r="J1088" s="351"/>
    </row>
    <row r="1089" spans="1:10" x14ac:dyDescent="0.2">
      <c r="A1089" s="324"/>
      <c r="B1089" s="340"/>
      <c r="C1089" s="60" t="s">
        <v>1550</v>
      </c>
      <c r="D1089" s="91" t="s">
        <v>1194</v>
      </c>
      <c r="E1089" s="90"/>
      <c r="F1089" s="61">
        <v>95</v>
      </c>
      <c r="G1089" s="61">
        <f t="shared" si="89"/>
        <v>0</v>
      </c>
      <c r="H1089" s="101"/>
      <c r="I1089" s="348"/>
      <c r="J1089" s="351"/>
    </row>
    <row r="1090" spans="1:10" x14ac:dyDescent="0.2">
      <c r="A1090" s="324"/>
      <c r="B1090" s="340"/>
      <c r="C1090" s="60"/>
      <c r="D1090" s="91" t="s">
        <v>1196</v>
      </c>
      <c r="E1090" s="90"/>
      <c r="F1090" s="61">
        <v>180</v>
      </c>
      <c r="G1090" s="61">
        <f t="shared" si="89"/>
        <v>0</v>
      </c>
      <c r="H1090" s="102" t="s">
        <v>1215</v>
      </c>
      <c r="I1090" s="348"/>
      <c r="J1090" s="351"/>
    </row>
    <row r="1091" spans="1:10" x14ac:dyDescent="0.2">
      <c r="A1091" s="325"/>
      <c r="B1091" s="318"/>
      <c r="C1091" s="63"/>
      <c r="D1091" s="61"/>
      <c r="E1091" s="90"/>
      <c r="F1091" s="91" t="s">
        <v>1198</v>
      </c>
      <c r="G1091" s="68">
        <f>SUM(G1083:G1090)</f>
        <v>0</v>
      </c>
      <c r="H1091" s="101"/>
      <c r="I1091" s="352"/>
      <c r="J1091" s="353"/>
    </row>
    <row r="1092" spans="1:10" x14ac:dyDescent="0.2">
      <c r="A1092" s="354"/>
      <c r="B1092" s="357"/>
      <c r="C1092" s="138"/>
      <c r="D1092" s="121"/>
      <c r="E1092" s="122"/>
      <c r="F1092" s="121"/>
      <c r="G1092" s="120"/>
      <c r="H1092" s="139"/>
    </row>
    <row r="1093" spans="1:10" x14ac:dyDescent="0.2">
      <c r="A1093" s="355"/>
      <c r="B1093" s="358"/>
      <c r="C1093" s="138"/>
      <c r="D1093" s="121"/>
      <c r="E1093" s="122"/>
      <c r="F1093" s="121" t="s">
        <v>1177</v>
      </c>
      <c r="G1093" s="120">
        <f>G1037+G1046+G1055+G1064+G1073+G1082+G1091</f>
        <v>1800</v>
      </c>
      <c r="H1093" s="119"/>
    </row>
    <row r="1094" spans="1:10" x14ac:dyDescent="0.2">
      <c r="A1094" s="355"/>
      <c r="B1094" s="358"/>
      <c r="C1094" s="138"/>
      <c r="D1094" s="121"/>
      <c r="E1094" s="122"/>
      <c r="F1094" s="121"/>
      <c r="G1094" s="120"/>
      <c r="H1094" s="119"/>
    </row>
    <row r="1095" spans="1:10" x14ac:dyDescent="0.2">
      <c r="A1095" s="355"/>
      <c r="B1095" s="358"/>
      <c r="C1095" s="138"/>
      <c r="D1095" s="121"/>
      <c r="E1095" s="122"/>
      <c r="F1095" s="120"/>
      <c r="G1095" s="120"/>
      <c r="H1095" s="119"/>
    </row>
    <row r="1096" spans="1:10" x14ac:dyDescent="0.2">
      <c r="A1096" s="355"/>
      <c r="B1096" s="358"/>
      <c r="C1096" s="138"/>
      <c r="D1096" s="121"/>
      <c r="E1096" s="122"/>
      <c r="F1096" s="120"/>
      <c r="G1096" s="120"/>
      <c r="H1096" s="119"/>
    </row>
    <row r="1097" spans="1:10" x14ac:dyDescent="0.2">
      <c r="A1097" s="355"/>
      <c r="B1097" s="358"/>
      <c r="C1097" s="138"/>
      <c r="D1097" s="121"/>
      <c r="E1097" s="122"/>
      <c r="F1097" s="120"/>
      <c r="G1097" s="120"/>
      <c r="H1097" s="119"/>
    </row>
    <row r="1098" spans="1:10" x14ac:dyDescent="0.2">
      <c r="A1098" s="355"/>
      <c r="B1098" s="358"/>
      <c r="C1098" s="138"/>
      <c r="D1098" s="121"/>
      <c r="E1098" s="122"/>
      <c r="F1098" s="120"/>
      <c r="G1098" s="120"/>
      <c r="H1098" s="119"/>
    </row>
    <row r="1099" spans="1:10" x14ac:dyDescent="0.2">
      <c r="A1099" s="355"/>
      <c r="B1099" s="358"/>
      <c r="C1099" s="138"/>
      <c r="D1099" s="121"/>
      <c r="E1099" s="122"/>
      <c r="F1099" s="120"/>
      <c r="G1099" s="120"/>
      <c r="H1099" s="140"/>
    </row>
    <row r="1100" spans="1:10" x14ac:dyDescent="0.2">
      <c r="A1100" s="356"/>
      <c r="B1100" s="359"/>
      <c r="C1100" s="123"/>
      <c r="D1100" s="120"/>
      <c r="E1100" s="122"/>
      <c r="F1100" s="121"/>
      <c r="G1100" s="120"/>
      <c r="H1100" s="119"/>
    </row>
    <row r="1102" spans="1:10" ht="26.25" x14ac:dyDescent="0.2">
      <c r="A1102" s="322" t="s">
        <v>1795</v>
      </c>
      <c r="B1102" s="322"/>
      <c r="C1102" s="322"/>
      <c r="D1102" s="322"/>
      <c r="E1102" s="322"/>
      <c r="F1102" s="322"/>
      <c r="G1102" s="322"/>
      <c r="H1102" s="322"/>
    </row>
    <row r="1103" spans="1:10" x14ac:dyDescent="0.2">
      <c r="A1103" s="323">
        <v>6</v>
      </c>
      <c r="B1103" s="319" t="s">
        <v>1520</v>
      </c>
      <c r="C1103" s="60" t="s">
        <v>1796</v>
      </c>
      <c r="D1103" s="91" t="s">
        <v>1182</v>
      </c>
      <c r="E1103" s="90">
        <v>0</v>
      </c>
      <c r="F1103" s="91">
        <v>20</v>
      </c>
      <c r="G1103" s="61">
        <f t="shared" ref="G1103:G1110" si="90">F1103*E1103</f>
        <v>0</v>
      </c>
      <c r="H1103" s="62"/>
    </row>
    <row r="1104" spans="1:10" x14ac:dyDescent="0.2">
      <c r="A1104" s="324"/>
      <c r="B1104" s="340"/>
      <c r="C1104" s="60" t="s">
        <v>1208</v>
      </c>
      <c r="D1104" s="91" t="s">
        <v>1360</v>
      </c>
      <c r="E1104" s="90">
        <v>0</v>
      </c>
      <c r="F1104" s="91">
        <v>25</v>
      </c>
      <c r="G1104" s="61">
        <f t="shared" si="90"/>
        <v>0</v>
      </c>
      <c r="H1104" s="101"/>
    </row>
    <row r="1105" spans="1:8" x14ac:dyDescent="0.2">
      <c r="A1105" s="324"/>
      <c r="B1105" s="340"/>
      <c r="C1105" s="60" t="s">
        <v>1242</v>
      </c>
      <c r="D1105" s="91" t="s">
        <v>1186</v>
      </c>
      <c r="E1105" s="90">
        <v>0</v>
      </c>
      <c r="F1105" s="91">
        <v>50</v>
      </c>
      <c r="G1105" s="61">
        <f t="shared" si="90"/>
        <v>0</v>
      </c>
      <c r="H1105" s="101"/>
    </row>
    <row r="1106" spans="1:8" x14ac:dyDescent="0.2">
      <c r="A1106" s="324"/>
      <c r="B1106" s="340"/>
      <c r="C1106" s="60" t="s">
        <v>1797</v>
      </c>
      <c r="D1106" s="91" t="s">
        <v>1188</v>
      </c>
      <c r="E1106" s="90">
        <v>0</v>
      </c>
      <c r="F1106" s="61">
        <v>110</v>
      </c>
      <c r="G1106" s="61">
        <f t="shared" si="90"/>
        <v>0</v>
      </c>
      <c r="H1106" s="101"/>
    </row>
    <row r="1107" spans="1:8" x14ac:dyDescent="0.2">
      <c r="A1107" s="324"/>
      <c r="B1107" s="340"/>
      <c r="C1107" s="60" t="s">
        <v>1211</v>
      </c>
      <c r="D1107" s="91" t="s">
        <v>1190</v>
      </c>
      <c r="E1107" s="90">
        <v>0</v>
      </c>
      <c r="F1107" s="61">
        <v>85</v>
      </c>
      <c r="G1107" s="61">
        <f t="shared" si="90"/>
        <v>0</v>
      </c>
      <c r="H1107" s="101"/>
    </row>
    <row r="1108" spans="1:8" x14ac:dyDescent="0.2">
      <c r="A1108" s="324"/>
      <c r="B1108" s="340"/>
      <c r="C1108" s="60" t="s">
        <v>1212</v>
      </c>
      <c r="D1108" s="91" t="s">
        <v>1192</v>
      </c>
      <c r="E1108" s="90">
        <v>0</v>
      </c>
      <c r="F1108" s="61">
        <v>330</v>
      </c>
      <c r="G1108" s="61">
        <f t="shared" si="90"/>
        <v>0</v>
      </c>
      <c r="H1108" s="101"/>
    </row>
    <row r="1109" spans="1:8" x14ac:dyDescent="0.2">
      <c r="A1109" s="324"/>
      <c r="B1109" s="340"/>
      <c r="C1109" s="60" t="s">
        <v>1304</v>
      </c>
      <c r="D1109" s="91" t="s">
        <v>1194</v>
      </c>
      <c r="E1109" s="90">
        <v>2</v>
      </c>
      <c r="F1109" s="61">
        <v>95</v>
      </c>
      <c r="G1109" s="61">
        <f t="shared" si="90"/>
        <v>190</v>
      </c>
      <c r="H1109" s="101"/>
    </row>
    <row r="1110" spans="1:8" x14ac:dyDescent="0.2">
      <c r="A1110" s="324"/>
      <c r="B1110" s="340"/>
      <c r="C1110" s="60" t="s">
        <v>1512</v>
      </c>
      <c r="D1110" s="91" t="s">
        <v>1196</v>
      </c>
      <c r="E1110" s="90">
        <v>3</v>
      </c>
      <c r="F1110" s="61">
        <v>180</v>
      </c>
      <c r="G1110" s="61">
        <f t="shared" si="90"/>
        <v>540</v>
      </c>
      <c r="H1110" s="102" t="s">
        <v>1215</v>
      </c>
    </row>
    <row r="1111" spans="1:8" x14ac:dyDescent="0.2">
      <c r="A1111" s="325"/>
      <c r="B1111" s="318"/>
      <c r="C1111" s="63"/>
      <c r="D1111" s="61"/>
      <c r="E1111" s="90"/>
      <c r="F1111" s="91" t="s">
        <v>1198</v>
      </c>
      <c r="G1111" s="68">
        <f>SUM(G1103:G1110)</f>
        <v>730</v>
      </c>
      <c r="H1111" s="101"/>
    </row>
    <row r="1112" spans="1:8" x14ac:dyDescent="0.2">
      <c r="A1112" s="323">
        <v>6</v>
      </c>
      <c r="B1112" s="319" t="s">
        <v>1802</v>
      </c>
      <c r="C1112" s="60" t="s">
        <v>912</v>
      </c>
      <c r="D1112" s="91" t="s">
        <v>1182</v>
      </c>
      <c r="E1112" s="90">
        <v>1</v>
      </c>
      <c r="F1112" s="91">
        <v>20</v>
      </c>
      <c r="G1112" s="61">
        <f t="shared" ref="G1112:G1119" si="91">F1112*E1112</f>
        <v>20</v>
      </c>
      <c r="H1112" s="62"/>
    </row>
    <row r="1113" spans="1:8" x14ac:dyDescent="0.2">
      <c r="A1113" s="324"/>
      <c r="B1113" s="340"/>
      <c r="C1113" s="60" t="s">
        <v>1208</v>
      </c>
      <c r="D1113" s="91" t="s">
        <v>1360</v>
      </c>
      <c r="E1113" s="90">
        <v>1</v>
      </c>
      <c r="F1113" s="91">
        <v>25</v>
      </c>
      <c r="G1113" s="61">
        <f t="shared" si="91"/>
        <v>25</v>
      </c>
      <c r="H1113" s="101"/>
    </row>
    <row r="1114" spans="1:8" x14ac:dyDescent="0.2">
      <c r="A1114" s="324"/>
      <c r="B1114" s="340"/>
      <c r="C1114" s="60" t="s">
        <v>1798</v>
      </c>
      <c r="D1114" s="91" t="s">
        <v>1186</v>
      </c>
      <c r="E1114" s="90">
        <v>1</v>
      </c>
      <c r="F1114" s="91">
        <v>50</v>
      </c>
      <c r="G1114" s="61">
        <f t="shared" si="91"/>
        <v>50</v>
      </c>
      <c r="H1114" s="101"/>
    </row>
    <row r="1115" spans="1:8" x14ac:dyDescent="0.2">
      <c r="A1115" s="324"/>
      <c r="B1115" s="340"/>
      <c r="C1115" s="60" t="s">
        <v>1799</v>
      </c>
      <c r="D1115" s="91" t="s">
        <v>1188</v>
      </c>
      <c r="E1115" s="90">
        <v>2</v>
      </c>
      <c r="F1115" s="61">
        <v>110</v>
      </c>
      <c r="G1115" s="61">
        <f t="shared" si="91"/>
        <v>220</v>
      </c>
      <c r="H1115" s="101"/>
    </row>
    <row r="1116" spans="1:8" x14ac:dyDescent="0.2">
      <c r="A1116" s="324"/>
      <c r="B1116" s="340"/>
      <c r="C1116" s="60" t="s">
        <v>1800</v>
      </c>
      <c r="D1116" s="91" t="s">
        <v>1190</v>
      </c>
      <c r="E1116" s="90">
        <v>4</v>
      </c>
      <c r="F1116" s="61">
        <v>85</v>
      </c>
      <c r="G1116" s="61">
        <f t="shared" si="91"/>
        <v>340</v>
      </c>
      <c r="H1116" s="101"/>
    </row>
    <row r="1117" spans="1:8" x14ac:dyDescent="0.2">
      <c r="A1117" s="324"/>
      <c r="B1117" s="340"/>
      <c r="C1117" s="60" t="s">
        <v>1255</v>
      </c>
      <c r="D1117" s="91" t="s">
        <v>1803</v>
      </c>
      <c r="E1117" s="90">
        <v>2</v>
      </c>
      <c r="F1117" s="61">
        <v>330</v>
      </c>
      <c r="G1117" s="61">
        <f t="shared" si="91"/>
        <v>660</v>
      </c>
      <c r="H1117" s="101"/>
    </row>
    <row r="1118" spans="1:8" x14ac:dyDescent="0.2">
      <c r="A1118" s="324"/>
      <c r="B1118" s="340"/>
      <c r="C1118" s="60" t="s">
        <v>1801</v>
      </c>
      <c r="D1118" s="91" t="s">
        <v>1194</v>
      </c>
      <c r="E1118" s="90">
        <v>2</v>
      </c>
      <c r="F1118" s="61">
        <v>95</v>
      </c>
      <c r="G1118" s="61">
        <f t="shared" si="91"/>
        <v>190</v>
      </c>
      <c r="H1118" s="101"/>
    </row>
    <row r="1119" spans="1:8" x14ac:dyDescent="0.2">
      <c r="A1119" s="324"/>
      <c r="B1119" s="340"/>
      <c r="C1119" s="60"/>
      <c r="D1119" s="91" t="s">
        <v>1196</v>
      </c>
      <c r="E1119" s="90">
        <v>1</v>
      </c>
      <c r="F1119" s="61">
        <v>180</v>
      </c>
      <c r="G1119" s="61">
        <f t="shared" si="91"/>
        <v>180</v>
      </c>
      <c r="H1119" s="102" t="s">
        <v>1215</v>
      </c>
    </row>
    <row r="1120" spans="1:8" x14ac:dyDescent="0.2">
      <c r="A1120" s="325"/>
      <c r="B1120" s="318"/>
      <c r="C1120" s="63"/>
      <c r="D1120" s="61"/>
      <c r="E1120" s="90"/>
      <c r="F1120" s="91" t="s">
        <v>1198</v>
      </c>
      <c r="G1120" s="68">
        <f>SUM(G1112:G1119)</f>
        <v>1685</v>
      </c>
      <c r="H1120" s="101"/>
    </row>
    <row r="1122" spans="1:10" x14ac:dyDescent="0.2">
      <c r="F1122" s="89" t="s">
        <v>1247</v>
      </c>
      <c r="G1122">
        <f>G1120+G1111</f>
        <v>2415</v>
      </c>
    </row>
    <row r="1124" spans="1:10" ht="26.25" x14ac:dyDescent="0.2">
      <c r="A1124" s="322" t="s">
        <v>1804</v>
      </c>
      <c r="B1124" s="322"/>
      <c r="C1124" s="322"/>
      <c r="D1124" s="322"/>
      <c r="E1124" s="322"/>
      <c r="F1124" s="322"/>
      <c r="G1124" s="322"/>
      <c r="H1124" s="322"/>
    </row>
    <row r="1125" spans="1:10" ht="12.75" customHeight="1" x14ac:dyDescent="0.2">
      <c r="A1125" s="323">
        <v>1</v>
      </c>
      <c r="B1125" s="328" t="s">
        <v>1805</v>
      </c>
      <c r="C1125" s="63" t="s">
        <v>1809</v>
      </c>
      <c r="D1125" s="61" t="s">
        <v>1182</v>
      </c>
      <c r="E1125" s="90">
        <v>1</v>
      </c>
      <c r="F1125" s="61">
        <v>20</v>
      </c>
      <c r="G1125" s="61">
        <f t="shared" ref="G1125:G1132" si="92">F1125*E1125</f>
        <v>20</v>
      </c>
      <c r="H1125" s="62"/>
      <c r="I1125" s="364" t="s">
        <v>1873</v>
      </c>
      <c r="J1125" s="365"/>
    </row>
    <row r="1126" spans="1:10" ht="12.75" customHeight="1" x14ac:dyDescent="0.2">
      <c r="A1126" s="324"/>
      <c r="B1126" s="326"/>
      <c r="C1126" s="63" t="s">
        <v>1208</v>
      </c>
      <c r="D1126" s="61" t="s">
        <v>1360</v>
      </c>
      <c r="E1126" s="90">
        <v>1</v>
      </c>
      <c r="F1126" s="61">
        <v>25</v>
      </c>
      <c r="G1126" s="61">
        <f t="shared" si="92"/>
        <v>25</v>
      </c>
      <c r="H1126" s="101"/>
      <c r="I1126" s="365"/>
      <c r="J1126" s="365"/>
    </row>
    <row r="1127" spans="1:10" ht="12.75" customHeight="1" x14ac:dyDescent="0.2">
      <c r="A1127" s="324"/>
      <c r="B1127" s="326"/>
      <c r="C1127" s="63" t="s">
        <v>1810</v>
      </c>
      <c r="D1127" s="61" t="s">
        <v>1186</v>
      </c>
      <c r="E1127" s="90">
        <v>0</v>
      </c>
      <c r="F1127" s="61">
        <v>50</v>
      </c>
      <c r="G1127" s="61">
        <f t="shared" si="92"/>
        <v>0</v>
      </c>
      <c r="H1127" s="101"/>
      <c r="I1127" s="365"/>
      <c r="J1127" s="365"/>
    </row>
    <row r="1128" spans="1:10" ht="25.5" customHeight="1" x14ac:dyDescent="0.2">
      <c r="A1128" s="324"/>
      <c r="B1128" s="326"/>
      <c r="C1128" s="63" t="s">
        <v>1811</v>
      </c>
      <c r="D1128" s="61" t="s">
        <v>1188</v>
      </c>
      <c r="E1128" s="90">
        <v>0</v>
      </c>
      <c r="F1128" s="61">
        <v>110</v>
      </c>
      <c r="G1128" s="61">
        <f t="shared" si="92"/>
        <v>0</v>
      </c>
      <c r="H1128" s="101"/>
      <c r="I1128" s="365"/>
      <c r="J1128" s="365"/>
    </row>
    <row r="1129" spans="1:10" ht="12.75" customHeight="1" x14ac:dyDescent="0.2">
      <c r="A1129" s="324"/>
      <c r="B1129" s="326"/>
      <c r="C1129" s="60" t="s">
        <v>1800</v>
      </c>
      <c r="D1129" s="61" t="s">
        <v>1190</v>
      </c>
      <c r="E1129" s="90">
        <v>0</v>
      </c>
      <c r="F1129" s="61">
        <v>85</v>
      </c>
      <c r="G1129" s="61">
        <f t="shared" si="92"/>
        <v>0</v>
      </c>
      <c r="H1129" s="101"/>
      <c r="I1129" s="365"/>
      <c r="J1129" s="365"/>
    </row>
    <row r="1130" spans="1:10" ht="12.75" customHeight="1" x14ac:dyDescent="0.2">
      <c r="A1130" s="324"/>
      <c r="B1130" s="326"/>
      <c r="C1130" s="60" t="s">
        <v>1255</v>
      </c>
      <c r="D1130" s="61" t="s">
        <v>1192</v>
      </c>
      <c r="E1130" s="90">
        <v>0</v>
      </c>
      <c r="F1130" s="61">
        <v>330</v>
      </c>
      <c r="G1130" s="61">
        <f t="shared" si="92"/>
        <v>0</v>
      </c>
      <c r="H1130" s="101"/>
      <c r="I1130" s="365"/>
      <c r="J1130" s="365"/>
    </row>
    <row r="1131" spans="1:10" ht="12.75" customHeight="1" x14ac:dyDescent="0.2">
      <c r="A1131" s="324"/>
      <c r="B1131" s="326"/>
      <c r="C1131" s="60" t="s">
        <v>1304</v>
      </c>
      <c r="D1131" s="61" t="s">
        <v>1194</v>
      </c>
      <c r="E1131" s="90">
        <v>2</v>
      </c>
      <c r="F1131" s="61">
        <v>95</v>
      </c>
      <c r="G1131" s="61">
        <f t="shared" si="92"/>
        <v>190</v>
      </c>
      <c r="H1131" s="101"/>
      <c r="I1131" s="365"/>
      <c r="J1131" s="365"/>
    </row>
    <row r="1132" spans="1:10" ht="12.75" customHeight="1" x14ac:dyDescent="0.2">
      <c r="A1132" s="324"/>
      <c r="B1132" s="326"/>
      <c r="C1132" s="63"/>
      <c r="D1132" s="61" t="s">
        <v>1196</v>
      </c>
      <c r="E1132" s="90">
        <v>2</v>
      </c>
      <c r="F1132" s="61">
        <v>180</v>
      </c>
      <c r="G1132" s="61">
        <f t="shared" si="92"/>
        <v>360</v>
      </c>
      <c r="H1132" s="101" t="s">
        <v>1215</v>
      </c>
      <c r="I1132" s="365"/>
      <c r="J1132" s="365"/>
    </row>
    <row r="1133" spans="1:10" ht="12.75" customHeight="1" x14ac:dyDescent="0.2">
      <c r="A1133" s="325"/>
      <c r="B1133" s="327"/>
      <c r="C1133" s="63"/>
      <c r="D1133" s="61"/>
      <c r="E1133" s="90"/>
      <c r="F1133" s="61" t="s">
        <v>1198</v>
      </c>
      <c r="G1133" s="68">
        <f>SUM(G1125:G1132)</f>
        <v>595</v>
      </c>
      <c r="H1133" s="101"/>
      <c r="I1133" s="365"/>
      <c r="J1133" s="365"/>
    </row>
    <row r="1134" spans="1:10" ht="12.75" customHeight="1" x14ac:dyDescent="0.2">
      <c r="A1134" s="323">
        <v>2</v>
      </c>
      <c r="B1134" s="328" t="s">
        <v>1806</v>
      </c>
      <c r="C1134" s="63" t="s">
        <v>1812</v>
      </c>
      <c r="D1134" s="61" t="s">
        <v>1182</v>
      </c>
      <c r="E1134" s="90">
        <v>1</v>
      </c>
      <c r="F1134" s="61">
        <v>20</v>
      </c>
      <c r="G1134" s="61">
        <f t="shared" ref="G1134:G1141" si="93">F1134*E1134</f>
        <v>20</v>
      </c>
      <c r="H1134" s="62"/>
      <c r="I1134" s="364" t="s">
        <v>1873</v>
      </c>
      <c r="J1134" s="365"/>
    </row>
    <row r="1135" spans="1:10" ht="12.75" customHeight="1" x14ac:dyDescent="0.2">
      <c r="A1135" s="324"/>
      <c r="B1135" s="326"/>
      <c r="C1135" s="63" t="s">
        <v>1208</v>
      </c>
      <c r="D1135" s="61" t="s">
        <v>1360</v>
      </c>
      <c r="E1135" s="90">
        <v>1</v>
      </c>
      <c r="F1135" s="61">
        <v>25</v>
      </c>
      <c r="G1135" s="61">
        <f t="shared" si="93"/>
        <v>25</v>
      </c>
      <c r="H1135" s="101"/>
      <c r="I1135" s="365"/>
      <c r="J1135" s="365"/>
    </row>
    <row r="1136" spans="1:10" ht="12.75" customHeight="1" x14ac:dyDescent="0.2">
      <c r="A1136" s="324"/>
      <c r="B1136" s="326"/>
      <c r="C1136" s="63" t="s">
        <v>1810</v>
      </c>
      <c r="D1136" s="61" t="s">
        <v>1186</v>
      </c>
      <c r="E1136" s="90">
        <v>0</v>
      </c>
      <c r="F1136" s="61">
        <v>50</v>
      </c>
      <c r="G1136" s="61">
        <f t="shared" si="93"/>
        <v>0</v>
      </c>
      <c r="H1136" s="101"/>
      <c r="I1136" s="365"/>
      <c r="J1136" s="365"/>
    </row>
    <row r="1137" spans="1:10" ht="25.5" customHeight="1" x14ac:dyDescent="0.2">
      <c r="A1137" s="324"/>
      <c r="B1137" s="326"/>
      <c r="C1137" s="63" t="s">
        <v>1811</v>
      </c>
      <c r="D1137" s="61" t="s">
        <v>1188</v>
      </c>
      <c r="E1137" s="90">
        <v>0</v>
      </c>
      <c r="F1137" s="61">
        <v>110</v>
      </c>
      <c r="G1137" s="61">
        <f t="shared" si="93"/>
        <v>0</v>
      </c>
      <c r="H1137" s="101"/>
      <c r="I1137" s="365"/>
      <c r="J1137" s="365"/>
    </row>
    <row r="1138" spans="1:10" ht="12.75" customHeight="1" x14ac:dyDescent="0.2">
      <c r="A1138" s="324"/>
      <c r="B1138" s="326"/>
      <c r="C1138" s="60" t="s">
        <v>1800</v>
      </c>
      <c r="D1138" s="61" t="s">
        <v>1190</v>
      </c>
      <c r="E1138" s="90">
        <v>0</v>
      </c>
      <c r="F1138" s="61">
        <v>85</v>
      </c>
      <c r="G1138" s="61">
        <f t="shared" si="93"/>
        <v>0</v>
      </c>
      <c r="H1138" s="101"/>
      <c r="I1138" s="365"/>
      <c r="J1138" s="365"/>
    </row>
    <row r="1139" spans="1:10" ht="12.75" customHeight="1" x14ac:dyDescent="0.2">
      <c r="A1139" s="324"/>
      <c r="B1139" s="326"/>
      <c r="C1139" s="60" t="s">
        <v>1255</v>
      </c>
      <c r="D1139" s="61" t="s">
        <v>1192</v>
      </c>
      <c r="E1139" s="90">
        <v>0</v>
      </c>
      <c r="F1139" s="61">
        <v>330</v>
      </c>
      <c r="G1139" s="61">
        <f t="shared" si="93"/>
        <v>0</v>
      </c>
      <c r="H1139" s="101"/>
      <c r="I1139" s="365"/>
      <c r="J1139" s="365"/>
    </row>
    <row r="1140" spans="1:10" ht="12.75" customHeight="1" x14ac:dyDescent="0.2">
      <c r="A1140" s="324"/>
      <c r="B1140" s="326"/>
      <c r="C1140" s="60" t="s">
        <v>1304</v>
      </c>
      <c r="D1140" s="61" t="s">
        <v>1194</v>
      </c>
      <c r="E1140" s="90">
        <v>2</v>
      </c>
      <c r="F1140" s="61">
        <v>95</v>
      </c>
      <c r="G1140" s="61">
        <f t="shared" si="93"/>
        <v>190</v>
      </c>
      <c r="H1140" s="101"/>
      <c r="I1140" s="365"/>
      <c r="J1140" s="365"/>
    </row>
    <row r="1141" spans="1:10" ht="12.75" customHeight="1" x14ac:dyDescent="0.2">
      <c r="A1141" s="324"/>
      <c r="B1141" s="326"/>
      <c r="C1141" s="63"/>
      <c r="D1141" s="61" t="s">
        <v>1196</v>
      </c>
      <c r="E1141" s="90">
        <v>2</v>
      </c>
      <c r="F1141" s="61">
        <v>180</v>
      </c>
      <c r="G1141" s="61">
        <f t="shared" si="93"/>
        <v>360</v>
      </c>
      <c r="H1141" s="101" t="s">
        <v>1215</v>
      </c>
      <c r="I1141" s="365"/>
      <c r="J1141" s="365"/>
    </row>
    <row r="1142" spans="1:10" ht="12.75" customHeight="1" x14ac:dyDescent="0.2">
      <c r="A1142" s="325"/>
      <c r="B1142" s="327"/>
      <c r="C1142" s="63"/>
      <c r="D1142" s="61"/>
      <c r="E1142" s="90"/>
      <c r="F1142" s="61" t="s">
        <v>1198</v>
      </c>
      <c r="G1142" s="68">
        <f>SUM(G1134:G1141)</f>
        <v>595</v>
      </c>
      <c r="H1142" s="101"/>
      <c r="I1142" s="365"/>
      <c r="J1142" s="365"/>
    </row>
    <row r="1143" spans="1:10" x14ac:dyDescent="0.2">
      <c r="A1143" s="323">
        <v>3</v>
      </c>
      <c r="B1143" s="328" t="s">
        <v>1807</v>
      </c>
      <c r="C1143" s="63" t="s">
        <v>1813</v>
      </c>
      <c r="D1143" s="61" t="s">
        <v>1182</v>
      </c>
      <c r="E1143" s="90">
        <v>1</v>
      </c>
      <c r="F1143" s="61">
        <v>20</v>
      </c>
      <c r="G1143" s="61">
        <f t="shared" ref="G1143:G1150" si="94">F1143*E1143</f>
        <v>20</v>
      </c>
      <c r="H1143" s="62"/>
      <c r="I1143" s="364" t="s">
        <v>1873</v>
      </c>
      <c r="J1143" s="365"/>
    </row>
    <row r="1144" spans="1:10" x14ac:dyDescent="0.2">
      <c r="A1144" s="324"/>
      <c r="B1144" s="326"/>
      <c r="C1144" s="63" t="s">
        <v>1208</v>
      </c>
      <c r="D1144" s="61" t="s">
        <v>1360</v>
      </c>
      <c r="E1144" s="90">
        <v>1</v>
      </c>
      <c r="F1144" s="61">
        <v>25</v>
      </c>
      <c r="G1144" s="61">
        <f t="shared" si="94"/>
        <v>25</v>
      </c>
      <c r="H1144" s="101"/>
      <c r="I1144" s="365"/>
      <c r="J1144" s="365"/>
    </row>
    <row r="1145" spans="1:10" x14ac:dyDescent="0.2">
      <c r="A1145" s="324"/>
      <c r="B1145" s="326"/>
      <c r="C1145" s="63" t="s">
        <v>1810</v>
      </c>
      <c r="D1145" s="61" t="s">
        <v>1186</v>
      </c>
      <c r="E1145" s="90">
        <v>0</v>
      </c>
      <c r="F1145" s="61">
        <v>50</v>
      </c>
      <c r="G1145" s="61">
        <f t="shared" si="94"/>
        <v>0</v>
      </c>
      <c r="H1145" s="101"/>
      <c r="I1145" s="365"/>
      <c r="J1145" s="365"/>
    </row>
    <row r="1146" spans="1:10" ht="25.5" x14ac:dyDescent="0.2">
      <c r="A1146" s="324"/>
      <c r="B1146" s="326"/>
      <c r="C1146" s="63" t="s">
        <v>1811</v>
      </c>
      <c r="D1146" s="61" t="s">
        <v>1188</v>
      </c>
      <c r="E1146" s="90">
        <v>0</v>
      </c>
      <c r="F1146" s="61">
        <v>110</v>
      </c>
      <c r="G1146" s="61">
        <f t="shared" si="94"/>
        <v>0</v>
      </c>
      <c r="H1146" s="101"/>
      <c r="I1146" s="365"/>
      <c r="J1146" s="365"/>
    </row>
    <row r="1147" spans="1:10" x14ac:dyDescent="0.2">
      <c r="A1147" s="324"/>
      <c r="B1147" s="326"/>
      <c r="C1147" s="60" t="s">
        <v>1800</v>
      </c>
      <c r="D1147" s="61" t="s">
        <v>1190</v>
      </c>
      <c r="E1147" s="90">
        <v>0</v>
      </c>
      <c r="F1147" s="61">
        <v>85</v>
      </c>
      <c r="G1147" s="61">
        <f t="shared" si="94"/>
        <v>0</v>
      </c>
      <c r="H1147" s="101"/>
      <c r="I1147" s="365"/>
      <c r="J1147" s="365"/>
    </row>
    <row r="1148" spans="1:10" x14ac:dyDescent="0.2">
      <c r="A1148" s="324"/>
      <c r="B1148" s="326"/>
      <c r="C1148" s="60" t="s">
        <v>1255</v>
      </c>
      <c r="D1148" s="61" t="s">
        <v>1192</v>
      </c>
      <c r="E1148" s="90">
        <v>0</v>
      </c>
      <c r="F1148" s="61">
        <v>330</v>
      </c>
      <c r="G1148" s="61">
        <f t="shared" si="94"/>
        <v>0</v>
      </c>
      <c r="H1148" s="101"/>
      <c r="I1148" s="365"/>
      <c r="J1148" s="365"/>
    </row>
    <row r="1149" spans="1:10" x14ac:dyDescent="0.2">
      <c r="A1149" s="324"/>
      <c r="B1149" s="326"/>
      <c r="C1149" s="60" t="s">
        <v>1304</v>
      </c>
      <c r="D1149" s="61" t="s">
        <v>1194</v>
      </c>
      <c r="E1149" s="90">
        <v>2</v>
      </c>
      <c r="F1149" s="61">
        <v>95</v>
      </c>
      <c r="G1149" s="61">
        <f t="shared" si="94"/>
        <v>190</v>
      </c>
      <c r="H1149" s="101"/>
      <c r="I1149" s="365"/>
      <c r="J1149" s="365"/>
    </row>
    <row r="1150" spans="1:10" x14ac:dyDescent="0.2">
      <c r="A1150" s="324"/>
      <c r="B1150" s="326"/>
      <c r="C1150" s="63"/>
      <c r="D1150" s="61" t="s">
        <v>1196</v>
      </c>
      <c r="E1150" s="90">
        <v>2</v>
      </c>
      <c r="F1150" s="61">
        <v>180</v>
      </c>
      <c r="G1150" s="61">
        <f t="shared" si="94"/>
        <v>360</v>
      </c>
      <c r="H1150" s="101" t="s">
        <v>1215</v>
      </c>
      <c r="I1150" s="365"/>
      <c r="J1150" s="365"/>
    </row>
    <row r="1151" spans="1:10" x14ac:dyDescent="0.2">
      <c r="A1151" s="325"/>
      <c r="B1151" s="327"/>
      <c r="C1151" s="63"/>
      <c r="D1151" s="61"/>
      <c r="E1151" s="90"/>
      <c r="F1151" s="61" t="s">
        <v>1198</v>
      </c>
      <c r="G1151" s="68">
        <f>SUM(G1143:G1150)</f>
        <v>595</v>
      </c>
      <c r="H1151" s="101"/>
      <c r="I1151" s="365"/>
      <c r="J1151" s="365"/>
    </row>
    <row r="1152" spans="1:10" ht="12.75" customHeight="1" x14ac:dyDescent="0.2">
      <c r="A1152" s="323">
        <v>4</v>
      </c>
      <c r="B1152" s="328" t="s">
        <v>1808</v>
      </c>
      <c r="C1152" s="63" t="s">
        <v>1818</v>
      </c>
      <c r="D1152" s="61" t="s">
        <v>1182</v>
      </c>
      <c r="E1152" s="90">
        <v>1</v>
      </c>
      <c r="F1152" s="61">
        <v>20</v>
      </c>
      <c r="G1152" s="61">
        <f t="shared" ref="G1152:G1159" si="95">F1152*E1152</f>
        <v>20</v>
      </c>
      <c r="H1152" s="62"/>
      <c r="I1152" s="363" t="s">
        <v>1872</v>
      </c>
      <c r="J1152" s="363"/>
    </row>
    <row r="1153" spans="1:10" ht="12.75" customHeight="1" x14ac:dyDescent="0.2">
      <c r="A1153" s="324"/>
      <c r="B1153" s="326"/>
      <c r="C1153" s="63" t="s">
        <v>1208</v>
      </c>
      <c r="D1153" s="61" t="s">
        <v>1360</v>
      </c>
      <c r="E1153" s="90">
        <v>1</v>
      </c>
      <c r="F1153" s="61">
        <v>25</v>
      </c>
      <c r="G1153" s="61">
        <f t="shared" si="95"/>
        <v>25</v>
      </c>
      <c r="H1153" s="101"/>
      <c r="I1153" s="363"/>
      <c r="J1153" s="363"/>
    </row>
    <row r="1154" spans="1:10" ht="12.75" customHeight="1" x14ac:dyDescent="0.2">
      <c r="A1154" s="324"/>
      <c r="B1154" s="326"/>
      <c r="C1154" s="63" t="s">
        <v>1810</v>
      </c>
      <c r="D1154" s="61" t="s">
        <v>1186</v>
      </c>
      <c r="E1154" s="90">
        <v>0</v>
      </c>
      <c r="F1154" s="61">
        <v>50</v>
      </c>
      <c r="G1154" s="61">
        <f t="shared" si="95"/>
        <v>0</v>
      </c>
      <c r="H1154" s="101"/>
      <c r="I1154" s="363"/>
      <c r="J1154" s="363"/>
    </row>
    <row r="1155" spans="1:10" ht="25.5" customHeight="1" x14ac:dyDescent="0.2">
      <c r="A1155" s="324"/>
      <c r="B1155" s="326"/>
      <c r="C1155" s="63" t="s">
        <v>1816</v>
      </c>
      <c r="D1155" s="61" t="s">
        <v>1188</v>
      </c>
      <c r="E1155" s="90">
        <v>0</v>
      </c>
      <c r="F1155" s="61">
        <v>110</v>
      </c>
      <c r="G1155" s="61">
        <f t="shared" si="95"/>
        <v>0</v>
      </c>
      <c r="H1155" s="101"/>
      <c r="I1155" s="363"/>
      <c r="J1155" s="363"/>
    </row>
    <row r="1156" spans="1:10" ht="12.75" customHeight="1" x14ac:dyDescent="0.2">
      <c r="A1156" s="324"/>
      <c r="B1156" s="326"/>
      <c r="C1156" s="60" t="s">
        <v>1800</v>
      </c>
      <c r="D1156" s="61" t="s">
        <v>1190</v>
      </c>
      <c r="E1156" s="90">
        <v>0</v>
      </c>
      <c r="F1156" s="61">
        <v>85</v>
      </c>
      <c r="G1156" s="61">
        <f t="shared" si="95"/>
        <v>0</v>
      </c>
      <c r="H1156" s="101"/>
      <c r="I1156" s="363"/>
      <c r="J1156" s="363"/>
    </row>
    <row r="1157" spans="1:10" ht="12.75" customHeight="1" x14ac:dyDescent="0.2">
      <c r="A1157" s="324"/>
      <c r="B1157" s="326"/>
      <c r="C1157" s="60" t="s">
        <v>1255</v>
      </c>
      <c r="D1157" s="61" t="s">
        <v>1192</v>
      </c>
      <c r="E1157" s="90">
        <v>0</v>
      </c>
      <c r="F1157" s="61">
        <v>330</v>
      </c>
      <c r="G1157" s="61">
        <f t="shared" si="95"/>
        <v>0</v>
      </c>
      <c r="H1157" s="101"/>
      <c r="I1157" s="363"/>
      <c r="J1157" s="363"/>
    </row>
    <row r="1158" spans="1:10" ht="12.75" customHeight="1" x14ac:dyDescent="0.2">
      <c r="A1158" s="324"/>
      <c r="B1158" s="326"/>
      <c r="C1158" s="60" t="s">
        <v>1304</v>
      </c>
      <c r="D1158" s="61" t="s">
        <v>1194</v>
      </c>
      <c r="E1158" s="90">
        <v>2</v>
      </c>
      <c r="F1158" s="61">
        <v>95</v>
      </c>
      <c r="G1158" s="61">
        <f t="shared" si="95"/>
        <v>190</v>
      </c>
      <c r="H1158" s="101"/>
      <c r="I1158" s="363"/>
      <c r="J1158" s="363"/>
    </row>
    <row r="1159" spans="1:10" ht="12.75" customHeight="1" x14ac:dyDescent="0.2">
      <c r="A1159" s="324"/>
      <c r="B1159" s="326"/>
      <c r="C1159" s="63"/>
      <c r="D1159" s="61" t="s">
        <v>1196</v>
      </c>
      <c r="E1159" s="90">
        <v>2</v>
      </c>
      <c r="F1159" s="61">
        <v>180</v>
      </c>
      <c r="G1159" s="61">
        <f t="shared" si="95"/>
        <v>360</v>
      </c>
      <c r="H1159" s="101" t="s">
        <v>1215</v>
      </c>
      <c r="I1159" s="363"/>
      <c r="J1159" s="363"/>
    </row>
    <row r="1160" spans="1:10" ht="12.75" customHeight="1" x14ac:dyDescent="0.2">
      <c r="A1160" s="325"/>
      <c r="B1160" s="327"/>
      <c r="C1160" s="63"/>
      <c r="D1160" s="61"/>
      <c r="E1160" s="90"/>
      <c r="F1160" s="61" t="s">
        <v>1198</v>
      </c>
      <c r="G1160" s="68">
        <f>SUM(G1152:G1159)</f>
        <v>595</v>
      </c>
      <c r="H1160" s="101"/>
      <c r="I1160" s="363"/>
      <c r="J1160" s="363"/>
    </row>
    <row r="1161" spans="1:10" ht="12.75" customHeight="1" x14ac:dyDescent="0.2">
      <c r="A1161" s="323">
        <v>5</v>
      </c>
      <c r="B1161" s="328" t="s">
        <v>1814</v>
      </c>
      <c r="C1161" s="63" t="s">
        <v>1817</v>
      </c>
      <c r="D1161" s="61" t="s">
        <v>1182</v>
      </c>
      <c r="E1161" s="90">
        <v>1</v>
      </c>
      <c r="F1161" s="61">
        <v>20</v>
      </c>
      <c r="G1161" s="61">
        <f t="shared" ref="G1161:G1168" si="96">F1161*E1161</f>
        <v>20</v>
      </c>
      <c r="H1161" s="62"/>
      <c r="I1161" s="364" t="s">
        <v>1873</v>
      </c>
      <c r="J1161" s="365"/>
    </row>
    <row r="1162" spans="1:10" ht="12.75" customHeight="1" x14ac:dyDescent="0.2">
      <c r="A1162" s="324"/>
      <c r="B1162" s="326"/>
      <c r="C1162" s="63" t="s">
        <v>1208</v>
      </c>
      <c r="D1162" s="61" t="s">
        <v>1360</v>
      </c>
      <c r="E1162" s="90">
        <v>1</v>
      </c>
      <c r="F1162" s="61">
        <v>25</v>
      </c>
      <c r="G1162" s="61">
        <f t="shared" si="96"/>
        <v>25</v>
      </c>
      <c r="H1162" s="101"/>
      <c r="I1162" s="365"/>
      <c r="J1162" s="365"/>
    </row>
    <row r="1163" spans="1:10" ht="12.75" customHeight="1" x14ac:dyDescent="0.2">
      <c r="A1163" s="324"/>
      <c r="B1163" s="326"/>
      <c r="C1163" s="63" t="s">
        <v>1810</v>
      </c>
      <c r="D1163" s="61" t="s">
        <v>1186</v>
      </c>
      <c r="E1163" s="90">
        <v>0</v>
      </c>
      <c r="F1163" s="61">
        <v>50</v>
      </c>
      <c r="G1163" s="61">
        <f t="shared" si="96"/>
        <v>0</v>
      </c>
      <c r="H1163" s="101"/>
      <c r="I1163" s="365"/>
      <c r="J1163" s="365"/>
    </row>
    <row r="1164" spans="1:10" ht="25.5" customHeight="1" x14ac:dyDescent="0.2">
      <c r="A1164" s="324"/>
      <c r="B1164" s="326"/>
      <c r="C1164" s="63" t="s">
        <v>1819</v>
      </c>
      <c r="D1164" s="61" t="s">
        <v>1188</v>
      </c>
      <c r="E1164" s="90">
        <v>0</v>
      </c>
      <c r="F1164" s="61">
        <v>110</v>
      </c>
      <c r="G1164" s="61">
        <f t="shared" si="96"/>
        <v>0</v>
      </c>
      <c r="H1164" s="101"/>
      <c r="I1164" s="365"/>
      <c r="J1164" s="365"/>
    </row>
    <row r="1165" spans="1:10" ht="12.75" customHeight="1" x14ac:dyDescent="0.2">
      <c r="A1165" s="324"/>
      <c r="B1165" s="326"/>
      <c r="C1165" s="60" t="s">
        <v>1800</v>
      </c>
      <c r="D1165" s="61" t="s">
        <v>1190</v>
      </c>
      <c r="E1165" s="90">
        <v>0</v>
      </c>
      <c r="F1165" s="61">
        <v>85</v>
      </c>
      <c r="G1165" s="61">
        <f t="shared" si="96"/>
        <v>0</v>
      </c>
      <c r="H1165" s="101"/>
      <c r="I1165" s="365"/>
      <c r="J1165" s="365"/>
    </row>
    <row r="1166" spans="1:10" ht="12.75" customHeight="1" x14ac:dyDescent="0.2">
      <c r="A1166" s="324"/>
      <c r="B1166" s="326"/>
      <c r="C1166" s="60" t="s">
        <v>1255</v>
      </c>
      <c r="D1166" s="61" t="s">
        <v>1192</v>
      </c>
      <c r="E1166" s="90">
        <v>0</v>
      </c>
      <c r="F1166" s="61">
        <v>330</v>
      </c>
      <c r="G1166" s="61">
        <f t="shared" si="96"/>
        <v>0</v>
      </c>
      <c r="H1166" s="101"/>
      <c r="I1166" s="365"/>
      <c r="J1166" s="365"/>
    </row>
    <row r="1167" spans="1:10" ht="12.75" customHeight="1" x14ac:dyDescent="0.2">
      <c r="A1167" s="324"/>
      <c r="B1167" s="326"/>
      <c r="C1167" s="60" t="s">
        <v>1304</v>
      </c>
      <c r="D1167" s="61" t="s">
        <v>1194</v>
      </c>
      <c r="E1167" s="90">
        <v>2</v>
      </c>
      <c r="F1167" s="61">
        <v>95</v>
      </c>
      <c r="G1167" s="61">
        <f t="shared" si="96"/>
        <v>190</v>
      </c>
      <c r="H1167" s="101"/>
      <c r="I1167" s="365"/>
      <c r="J1167" s="365"/>
    </row>
    <row r="1168" spans="1:10" ht="12.75" customHeight="1" x14ac:dyDescent="0.2">
      <c r="A1168" s="324"/>
      <c r="B1168" s="326"/>
      <c r="C1168" s="63"/>
      <c r="D1168" s="61" t="s">
        <v>1196</v>
      </c>
      <c r="E1168" s="90">
        <v>2</v>
      </c>
      <c r="F1168" s="61">
        <v>180</v>
      </c>
      <c r="G1168" s="61">
        <f t="shared" si="96"/>
        <v>360</v>
      </c>
      <c r="H1168" s="101" t="s">
        <v>1215</v>
      </c>
      <c r="I1168" s="365"/>
      <c r="J1168" s="365"/>
    </row>
    <row r="1169" spans="1:10" ht="12.75" customHeight="1" x14ac:dyDescent="0.2">
      <c r="A1169" s="325"/>
      <c r="B1169" s="327"/>
      <c r="C1169" s="63"/>
      <c r="D1169" s="61"/>
      <c r="E1169" s="90"/>
      <c r="F1169" s="61" t="s">
        <v>1198</v>
      </c>
      <c r="G1169" s="68">
        <f>SUM(G1161:G1168)</f>
        <v>595</v>
      </c>
      <c r="H1169" s="101"/>
      <c r="I1169" s="365"/>
      <c r="J1169" s="365"/>
    </row>
    <row r="1170" spans="1:10" ht="15" x14ac:dyDescent="0.25">
      <c r="A1170" s="329">
        <v>6</v>
      </c>
      <c r="B1170" s="332" t="s">
        <v>1815</v>
      </c>
      <c r="C1170" s="212" t="s">
        <v>1820</v>
      </c>
      <c r="D1170" s="213" t="s">
        <v>1182</v>
      </c>
      <c r="E1170" s="214">
        <v>1</v>
      </c>
      <c r="F1170" s="213">
        <v>20</v>
      </c>
      <c r="G1170" s="213">
        <f t="shared" ref="G1170:G1177" si="97">F1170*E1170</f>
        <v>20</v>
      </c>
      <c r="H1170" s="215"/>
      <c r="I1170" s="366" t="s">
        <v>1876</v>
      </c>
      <c r="J1170" s="366"/>
    </row>
    <row r="1171" spans="1:10" ht="15" x14ac:dyDescent="0.25">
      <c r="A1171" s="330"/>
      <c r="B1171" s="333"/>
      <c r="C1171" s="212" t="s">
        <v>1208</v>
      </c>
      <c r="D1171" s="213" t="s">
        <v>1360</v>
      </c>
      <c r="E1171" s="214">
        <v>1</v>
      </c>
      <c r="F1171" s="213">
        <v>25</v>
      </c>
      <c r="G1171" s="213">
        <f t="shared" si="97"/>
        <v>25</v>
      </c>
      <c r="H1171" s="216"/>
      <c r="I1171" s="366"/>
      <c r="J1171" s="366"/>
    </row>
    <row r="1172" spans="1:10" ht="15" x14ac:dyDescent="0.25">
      <c r="A1172" s="330"/>
      <c r="B1172" s="333"/>
      <c r="C1172" s="212" t="s">
        <v>1810</v>
      </c>
      <c r="D1172" s="213" t="s">
        <v>1186</v>
      </c>
      <c r="E1172" s="214">
        <v>0</v>
      </c>
      <c r="F1172" s="213">
        <v>50</v>
      </c>
      <c r="G1172" s="213">
        <f t="shared" si="97"/>
        <v>0</v>
      </c>
      <c r="H1172" s="216"/>
      <c r="I1172" s="366"/>
      <c r="J1172" s="366"/>
    </row>
    <row r="1173" spans="1:10" ht="30" x14ac:dyDescent="0.25">
      <c r="A1173" s="330"/>
      <c r="B1173" s="333"/>
      <c r="C1173" s="212" t="s">
        <v>1821</v>
      </c>
      <c r="D1173" s="213" t="s">
        <v>1188</v>
      </c>
      <c r="E1173" s="214">
        <v>0</v>
      </c>
      <c r="F1173" s="213">
        <v>110</v>
      </c>
      <c r="G1173" s="213">
        <f t="shared" si="97"/>
        <v>0</v>
      </c>
      <c r="H1173" s="216"/>
      <c r="I1173" s="366"/>
      <c r="J1173" s="366"/>
    </row>
    <row r="1174" spans="1:10" ht="15" x14ac:dyDescent="0.25">
      <c r="A1174" s="330"/>
      <c r="B1174" s="333"/>
      <c r="C1174" s="212" t="s">
        <v>1800</v>
      </c>
      <c r="D1174" s="213" t="s">
        <v>1190</v>
      </c>
      <c r="E1174" s="214">
        <v>0</v>
      </c>
      <c r="F1174" s="213">
        <v>85</v>
      </c>
      <c r="G1174" s="213">
        <f t="shared" si="97"/>
        <v>0</v>
      </c>
      <c r="H1174" s="216"/>
      <c r="I1174" s="366"/>
      <c r="J1174" s="366"/>
    </row>
    <row r="1175" spans="1:10" ht="15" x14ac:dyDescent="0.25">
      <c r="A1175" s="330"/>
      <c r="B1175" s="333"/>
      <c r="C1175" s="212" t="s">
        <v>1255</v>
      </c>
      <c r="D1175" s="213" t="s">
        <v>1192</v>
      </c>
      <c r="E1175" s="214">
        <v>0</v>
      </c>
      <c r="F1175" s="213">
        <v>330</v>
      </c>
      <c r="G1175" s="213">
        <f t="shared" si="97"/>
        <v>0</v>
      </c>
      <c r="H1175" s="216"/>
      <c r="I1175" s="366"/>
      <c r="J1175" s="366"/>
    </row>
    <row r="1176" spans="1:10" ht="15" x14ac:dyDescent="0.25">
      <c r="A1176" s="330"/>
      <c r="B1176" s="333"/>
      <c r="C1176" s="212" t="s">
        <v>1304</v>
      </c>
      <c r="D1176" s="213" t="s">
        <v>1194</v>
      </c>
      <c r="E1176" s="214">
        <v>2</v>
      </c>
      <c r="F1176" s="213">
        <v>95</v>
      </c>
      <c r="G1176" s="213">
        <f t="shared" si="97"/>
        <v>190</v>
      </c>
      <c r="H1176" s="216"/>
      <c r="I1176" s="366"/>
      <c r="J1176" s="366"/>
    </row>
    <row r="1177" spans="1:10" ht="15" x14ac:dyDescent="0.25">
      <c r="A1177" s="330"/>
      <c r="B1177" s="333"/>
      <c r="C1177" s="212"/>
      <c r="D1177" s="213" t="s">
        <v>1196</v>
      </c>
      <c r="E1177" s="214">
        <v>2</v>
      </c>
      <c r="F1177" s="213">
        <v>180</v>
      </c>
      <c r="G1177" s="213">
        <f t="shared" si="97"/>
        <v>360</v>
      </c>
      <c r="H1177" s="216" t="s">
        <v>1215</v>
      </c>
      <c r="I1177" s="366"/>
      <c r="J1177" s="366"/>
    </row>
    <row r="1178" spans="1:10" ht="15" x14ac:dyDescent="0.25">
      <c r="A1178" s="331"/>
      <c r="B1178" s="334"/>
      <c r="C1178" s="212"/>
      <c r="D1178" s="213"/>
      <c r="E1178" s="214"/>
      <c r="F1178" s="213" t="s">
        <v>1198</v>
      </c>
      <c r="G1178" s="213">
        <f>SUM(G1170:G1177)</f>
        <v>595</v>
      </c>
      <c r="H1178" s="216"/>
      <c r="I1178" s="366"/>
      <c r="J1178" s="366"/>
    </row>
    <row r="1179" spans="1:10" ht="12.75" customHeight="1" x14ac:dyDescent="0.2">
      <c r="A1179" s="323">
        <v>7</v>
      </c>
      <c r="B1179" s="328" t="s">
        <v>1823</v>
      </c>
      <c r="C1179" s="63" t="s">
        <v>1812</v>
      </c>
      <c r="D1179" s="61" t="s">
        <v>1182</v>
      </c>
      <c r="E1179" s="90">
        <v>1</v>
      </c>
      <c r="F1179" s="61">
        <v>20</v>
      </c>
      <c r="G1179" s="61">
        <f t="shared" ref="G1179:G1186" si="98">F1179*E1179</f>
        <v>20</v>
      </c>
      <c r="H1179" s="62"/>
      <c r="I1179" s="364" t="s">
        <v>1873</v>
      </c>
      <c r="J1179" s="365"/>
    </row>
    <row r="1180" spans="1:10" ht="12.75" customHeight="1" x14ac:dyDescent="0.2">
      <c r="A1180" s="324"/>
      <c r="B1180" s="326"/>
      <c r="C1180" s="63" t="s">
        <v>1208</v>
      </c>
      <c r="D1180" s="61" t="s">
        <v>1360</v>
      </c>
      <c r="E1180" s="90">
        <v>1</v>
      </c>
      <c r="F1180" s="61">
        <v>25</v>
      </c>
      <c r="G1180" s="61">
        <f t="shared" si="98"/>
        <v>25</v>
      </c>
      <c r="H1180" s="101"/>
      <c r="I1180" s="365"/>
      <c r="J1180" s="365"/>
    </row>
    <row r="1181" spans="1:10" ht="12.75" customHeight="1" x14ac:dyDescent="0.2">
      <c r="A1181" s="324"/>
      <c r="B1181" s="326"/>
      <c r="C1181" s="63" t="s">
        <v>1810</v>
      </c>
      <c r="D1181" s="61" t="s">
        <v>1186</v>
      </c>
      <c r="E1181" s="90">
        <v>0</v>
      </c>
      <c r="F1181" s="61">
        <v>50</v>
      </c>
      <c r="G1181" s="61">
        <f t="shared" si="98"/>
        <v>0</v>
      </c>
      <c r="H1181" s="101"/>
      <c r="I1181" s="365"/>
      <c r="J1181" s="365"/>
    </row>
    <row r="1182" spans="1:10" ht="25.5" customHeight="1" x14ac:dyDescent="0.2">
      <c r="A1182" s="324"/>
      <c r="B1182" s="326"/>
      <c r="C1182" s="63" t="s">
        <v>1822</v>
      </c>
      <c r="D1182" s="61" t="s">
        <v>1188</v>
      </c>
      <c r="E1182" s="90">
        <v>0</v>
      </c>
      <c r="F1182" s="61">
        <v>110</v>
      </c>
      <c r="G1182" s="61">
        <f t="shared" si="98"/>
        <v>0</v>
      </c>
      <c r="H1182" s="101"/>
      <c r="I1182" s="365"/>
      <c r="J1182" s="365"/>
    </row>
    <row r="1183" spans="1:10" ht="12.75" customHeight="1" x14ac:dyDescent="0.2">
      <c r="A1183" s="324"/>
      <c r="B1183" s="326"/>
      <c r="C1183" s="60" t="s">
        <v>1800</v>
      </c>
      <c r="D1183" s="61" t="s">
        <v>1190</v>
      </c>
      <c r="E1183" s="90">
        <v>0</v>
      </c>
      <c r="F1183" s="61">
        <v>85</v>
      </c>
      <c r="G1183" s="61">
        <f t="shared" si="98"/>
        <v>0</v>
      </c>
      <c r="H1183" s="101"/>
      <c r="I1183" s="365"/>
      <c r="J1183" s="365"/>
    </row>
    <row r="1184" spans="1:10" ht="12.75" customHeight="1" x14ac:dyDescent="0.2">
      <c r="A1184" s="324"/>
      <c r="B1184" s="326"/>
      <c r="C1184" s="60" t="s">
        <v>1255</v>
      </c>
      <c r="D1184" s="61" t="s">
        <v>1192</v>
      </c>
      <c r="E1184" s="90">
        <v>0</v>
      </c>
      <c r="F1184" s="61">
        <v>330</v>
      </c>
      <c r="G1184" s="61">
        <f t="shared" si="98"/>
        <v>0</v>
      </c>
      <c r="H1184" s="101"/>
      <c r="I1184" s="365"/>
      <c r="J1184" s="365"/>
    </row>
    <row r="1185" spans="1:10" ht="12.75" customHeight="1" x14ac:dyDescent="0.2">
      <c r="A1185" s="324"/>
      <c r="B1185" s="326"/>
      <c r="C1185" s="60" t="s">
        <v>1304</v>
      </c>
      <c r="D1185" s="61" t="s">
        <v>1194</v>
      </c>
      <c r="E1185" s="90">
        <v>2</v>
      </c>
      <c r="F1185" s="61">
        <v>95</v>
      </c>
      <c r="G1185" s="61">
        <f t="shared" si="98"/>
        <v>190</v>
      </c>
      <c r="H1185" s="101"/>
      <c r="I1185" s="365"/>
      <c r="J1185" s="365"/>
    </row>
    <row r="1186" spans="1:10" ht="12.75" customHeight="1" x14ac:dyDescent="0.2">
      <c r="A1186" s="324"/>
      <c r="B1186" s="326"/>
      <c r="C1186" s="63"/>
      <c r="D1186" s="61" t="s">
        <v>1196</v>
      </c>
      <c r="E1186" s="90">
        <v>2</v>
      </c>
      <c r="F1186" s="61">
        <v>180</v>
      </c>
      <c r="G1186" s="61">
        <f t="shared" si="98"/>
        <v>360</v>
      </c>
      <c r="H1186" s="101" t="s">
        <v>1215</v>
      </c>
      <c r="I1186" s="365"/>
      <c r="J1186" s="365"/>
    </row>
    <row r="1187" spans="1:10" ht="12.75" customHeight="1" x14ac:dyDescent="0.2">
      <c r="A1187" s="325"/>
      <c r="B1187" s="327"/>
      <c r="C1187" s="63"/>
      <c r="D1187" s="61"/>
      <c r="E1187" s="90"/>
      <c r="F1187" s="61" t="s">
        <v>1198</v>
      </c>
      <c r="G1187" s="68">
        <f>SUM(G1179:G1186)</f>
        <v>595</v>
      </c>
      <c r="H1187" s="101"/>
      <c r="I1187" s="365"/>
      <c r="J1187" s="365"/>
    </row>
    <row r="1188" spans="1:10" ht="12.75" customHeight="1" x14ac:dyDescent="0.2">
      <c r="A1188" s="323">
        <v>8</v>
      </c>
      <c r="B1188" s="328" t="s">
        <v>1824</v>
      </c>
      <c r="C1188" s="63" t="s">
        <v>1809</v>
      </c>
      <c r="D1188" s="61" t="s">
        <v>1182</v>
      </c>
      <c r="E1188" s="90">
        <v>1</v>
      </c>
      <c r="F1188" s="61">
        <v>20</v>
      </c>
      <c r="G1188" s="61">
        <f t="shared" ref="G1188:G1195" si="99">F1188*E1188</f>
        <v>20</v>
      </c>
      <c r="H1188" s="62"/>
      <c r="I1188" s="364" t="s">
        <v>1873</v>
      </c>
      <c r="J1188" s="365"/>
    </row>
    <row r="1189" spans="1:10" ht="12.75" customHeight="1" x14ac:dyDescent="0.2">
      <c r="A1189" s="324"/>
      <c r="B1189" s="326"/>
      <c r="C1189" s="63" t="s">
        <v>1208</v>
      </c>
      <c r="D1189" s="61" t="s">
        <v>1360</v>
      </c>
      <c r="E1189" s="90">
        <v>1</v>
      </c>
      <c r="F1189" s="61">
        <v>25</v>
      </c>
      <c r="G1189" s="61">
        <f t="shared" si="99"/>
        <v>25</v>
      </c>
      <c r="H1189" s="101"/>
      <c r="I1189" s="365"/>
      <c r="J1189" s="365"/>
    </row>
    <row r="1190" spans="1:10" ht="12.75" customHeight="1" x14ac:dyDescent="0.2">
      <c r="A1190" s="324"/>
      <c r="B1190" s="326"/>
      <c r="C1190" s="63" t="s">
        <v>1831</v>
      </c>
      <c r="D1190" s="61" t="s">
        <v>1186</v>
      </c>
      <c r="E1190" s="90">
        <v>0</v>
      </c>
      <c r="F1190" s="61">
        <v>50</v>
      </c>
      <c r="G1190" s="61">
        <f t="shared" si="99"/>
        <v>0</v>
      </c>
      <c r="H1190" s="101"/>
      <c r="I1190" s="365"/>
      <c r="J1190" s="365"/>
    </row>
    <row r="1191" spans="1:10" ht="25.5" customHeight="1" x14ac:dyDescent="0.2">
      <c r="A1191" s="324"/>
      <c r="B1191" s="326"/>
      <c r="C1191" s="63" t="s">
        <v>1811</v>
      </c>
      <c r="D1191" s="61" t="s">
        <v>1188</v>
      </c>
      <c r="E1191" s="90">
        <v>0</v>
      </c>
      <c r="F1191" s="61">
        <v>110</v>
      </c>
      <c r="G1191" s="61">
        <f t="shared" si="99"/>
        <v>0</v>
      </c>
      <c r="H1191" s="101"/>
      <c r="I1191" s="365"/>
      <c r="J1191" s="365"/>
    </row>
    <row r="1192" spans="1:10" ht="12.75" customHeight="1" x14ac:dyDescent="0.2">
      <c r="A1192" s="324"/>
      <c r="B1192" s="326"/>
      <c r="C1192" s="60" t="s">
        <v>1800</v>
      </c>
      <c r="D1192" s="61" t="s">
        <v>1190</v>
      </c>
      <c r="E1192" s="90">
        <v>0</v>
      </c>
      <c r="F1192" s="61">
        <v>85</v>
      </c>
      <c r="G1192" s="61">
        <f t="shared" si="99"/>
        <v>0</v>
      </c>
      <c r="H1192" s="101"/>
      <c r="I1192" s="365"/>
      <c r="J1192" s="365"/>
    </row>
    <row r="1193" spans="1:10" ht="12.75" customHeight="1" x14ac:dyDescent="0.2">
      <c r="A1193" s="324"/>
      <c r="B1193" s="326"/>
      <c r="C1193" s="60" t="s">
        <v>1255</v>
      </c>
      <c r="D1193" s="61" t="s">
        <v>1192</v>
      </c>
      <c r="E1193" s="90">
        <v>0</v>
      </c>
      <c r="F1193" s="61">
        <v>330</v>
      </c>
      <c r="G1193" s="61">
        <f t="shared" si="99"/>
        <v>0</v>
      </c>
      <c r="H1193" s="101"/>
      <c r="I1193" s="365"/>
      <c r="J1193" s="365"/>
    </row>
    <row r="1194" spans="1:10" ht="12.75" customHeight="1" x14ac:dyDescent="0.2">
      <c r="A1194" s="324"/>
      <c r="B1194" s="326"/>
      <c r="C1194" s="60" t="s">
        <v>1304</v>
      </c>
      <c r="D1194" s="61" t="s">
        <v>1194</v>
      </c>
      <c r="E1194" s="90">
        <v>2</v>
      </c>
      <c r="F1194" s="61">
        <v>95</v>
      </c>
      <c r="G1194" s="61">
        <f t="shared" si="99"/>
        <v>190</v>
      </c>
      <c r="H1194" s="101"/>
      <c r="I1194" s="365"/>
      <c r="J1194" s="365"/>
    </row>
    <row r="1195" spans="1:10" ht="12.75" customHeight="1" x14ac:dyDescent="0.2">
      <c r="A1195" s="324"/>
      <c r="B1195" s="326"/>
      <c r="C1195" s="63"/>
      <c r="D1195" s="61" t="s">
        <v>1196</v>
      </c>
      <c r="E1195" s="90">
        <v>2</v>
      </c>
      <c r="F1195" s="61">
        <v>180</v>
      </c>
      <c r="G1195" s="61">
        <f t="shared" si="99"/>
        <v>360</v>
      </c>
      <c r="H1195" s="101" t="s">
        <v>1215</v>
      </c>
      <c r="I1195" s="365"/>
      <c r="J1195" s="365"/>
    </row>
    <row r="1196" spans="1:10" ht="12.75" customHeight="1" x14ac:dyDescent="0.2">
      <c r="A1196" s="325"/>
      <c r="B1196" s="327"/>
      <c r="C1196" s="63"/>
      <c r="D1196" s="61"/>
      <c r="E1196" s="90"/>
      <c r="F1196" s="61" t="s">
        <v>1198</v>
      </c>
      <c r="G1196" s="68">
        <f>SUM(G1188:G1195)</f>
        <v>595</v>
      </c>
      <c r="H1196" s="101"/>
      <c r="I1196" s="365"/>
      <c r="J1196" s="365"/>
    </row>
    <row r="1197" spans="1:10" x14ac:dyDescent="0.2">
      <c r="A1197" s="323">
        <v>9</v>
      </c>
      <c r="B1197" s="328" t="s">
        <v>1825</v>
      </c>
      <c r="C1197" s="63" t="s">
        <v>1812</v>
      </c>
      <c r="D1197" s="61" t="s">
        <v>1182</v>
      </c>
      <c r="E1197" s="90">
        <v>1</v>
      </c>
      <c r="F1197" s="61">
        <v>20</v>
      </c>
      <c r="G1197" s="61">
        <f t="shared" ref="G1197:G1204" si="100">F1197*E1197</f>
        <v>20</v>
      </c>
      <c r="H1197" s="62"/>
      <c r="I1197" s="363" t="s">
        <v>1872</v>
      </c>
      <c r="J1197" s="363"/>
    </row>
    <row r="1198" spans="1:10" x14ac:dyDescent="0.2">
      <c r="A1198" s="324"/>
      <c r="B1198" s="326"/>
      <c r="C1198" s="63" t="s">
        <v>1208</v>
      </c>
      <c r="D1198" s="61" t="s">
        <v>1360</v>
      </c>
      <c r="E1198" s="90">
        <v>1</v>
      </c>
      <c r="F1198" s="61">
        <v>25</v>
      </c>
      <c r="G1198" s="61">
        <f t="shared" si="100"/>
        <v>25</v>
      </c>
      <c r="H1198" s="101"/>
      <c r="I1198" s="363"/>
      <c r="J1198" s="363"/>
    </row>
    <row r="1199" spans="1:10" x14ac:dyDescent="0.2">
      <c r="A1199" s="324"/>
      <c r="B1199" s="326"/>
      <c r="C1199" s="63" t="s">
        <v>1831</v>
      </c>
      <c r="D1199" s="61" t="s">
        <v>1186</v>
      </c>
      <c r="E1199" s="90">
        <v>0</v>
      </c>
      <c r="F1199" s="61">
        <v>50</v>
      </c>
      <c r="G1199" s="61">
        <f t="shared" si="100"/>
        <v>0</v>
      </c>
      <c r="H1199" s="101"/>
      <c r="I1199" s="363"/>
      <c r="J1199" s="363"/>
    </row>
    <row r="1200" spans="1:10" ht="25.5" x14ac:dyDescent="0.2">
      <c r="A1200" s="324"/>
      <c r="B1200" s="326"/>
      <c r="C1200" s="63" t="s">
        <v>1811</v>
      </c>
      <c r="D1200" s="61" t="s">
        <v>1188</v>
      </c>
      <c r="E1200" s="90">
        <v>0</v>
      </c>
      <c r="F1200" s="61">
        <v>110</v>
      </c>
      <c r="G1200" s="61">
        <f t="shared" si="100"/>
        <v>0</v>
      </c>
      <c r="H1200" s="101"/>
      <c r="I1200" s="363"/>
      <c r="J1200" s="363"/>
    </row>
    <row r="1201" spans="1:10" x14ac:dyDescent="0.2">
      <c r="A1201" s="324"/>
      <c r="B1201" s="326"/>
      <c r="C1201" s="60" t="s">
        <v>1800</v>
      </c>
      <c r="D1201" s="61" t="s">
        <v>1190</v>
      </c>
      <c r="E1201" s="90">
        <v>0</v>
      </c>
      <c r="F1201" s="61">
        <v>85</v>
      </c>
      <c r="G1201" s="61">
        <f t="shared" si="100"/>
        <v>0</v>
      </c>
      <c r="H1201" s="101"/>
      <c r="I1201" s="363"/>
      <c r="J1201" s="363"/>
    </row>
    <row r="1202" spans="1:10" x14ac:dyDescent="0.2">
      <c r="A1202" s="324"/>
      <c r="B1202" s="326"/>
      <c r="C1202" s="60" t="s">
        <v>1255</v>
      </c>
      <c r="D1202" s="61" t="s">
        <v>1192</v>
      </c>
      <c r="E1202" s="90">
        <v>0</v>
      </c>
      <c r="F1202" s="61">
        <v>330</v>
      </c>
      <c r="G1202" s="61">
        <f t="shared" si="100"/>
        <v>0</v>
      </c>
      <c r="H1202" s="101"/>
      <c r="I1202" s="363"/>
      <c r="J1202" s="363"/>
    </row>
    <row r="1203" spans="1:10" x14ac:dyDescent="0.2">
      <c r="A1203" s="324"/>
      <c r="B1203" s="326"/>
      <c r="C1203" s="60" t="s">
        <v>1304</v>
      </c>
      <c r="D1203" s="61" t="s">
        <v>1194</v>
      </c>
      <c r="E1203" s="90">
        <v>2</v>
      </c>
      <c r="F1203" s="61">
        <v>95</v>
      </c>
      <c r="G1203" s="61">
        <f t="shared" si="100"/>
        <v>190</v>
      </c>
      <c r="H1203" s="101"/>
      <c r="I1203" s="363"/>
      <c r="J1203" s="363"/>
    </row>
    <row r="1204" spans="1:10" x14ac:dyDescent="0.2">
      <c r="A1204" s="324"/>
      <c r="B1204" s="326"/>
      <c r="C1204" s="63"/>
      <c r="D1204" s="61" t="s">
        <v>1196</v>
      </c>
      <c r="E1204" s="90">
        <v>2</v>
      </c>
      <c r="F1204" s="61">
        <v>180</v>
      </c>
      <c r="G1204" s="61">
        <f t="shared" si="100"/>
        <v>360</v>
      </c>
      <c r="H1204" s="101" t="s">
        <v>1215</v>
      </c>
      <c r="I1204" s="363"/>
      <c r="J1204" s="363"/>
    </row>
    <row r="1205" spans="1:10" x14ac:dyDescent="0.2">
      <c r="A1205" s="325"/>
      <c r="B1205" s="327"/>
      <c r="C1205" s="63"/>
      <c r="D1205" s="61"/>
      <c r="E1205" s="90"/>
      <c r="F1205" s="61" t="s">
        <v>1198</v>
      </c>
      <c r="G1205" s="68">
        <f>SUM(G1197:G1204)</f>
        <v>595</v>
      </c>
      <c r="H1205" s="101"/>
      <c r="I1205" s="363"/>
      <c r="J1205" s="363"/>
    </row>
    <row r="1206" spans="1:10" x14ac:dyDescent="0.2">
      <c r="A1206" s="323">
        <v>10</v>
      </c>
      <c r="B1206" s="328" t="s">
        <v>1826</v>
      </c>
      <c r="C1206" s="63" t="s">
        <v>1813</v>
      </c>
      <c r="D1206" s="61" t="s">
        <v>1182</v>
      </c>
      <c r="E1206" s="90">
        <v>1</v>
      </c>
      <c r="F1206" s="61">
        <v>20</v>
      </c>
      <c r="G1206" s="61">
        <f t="shared" ref="G1206:G1213" si="101">F1206*E1206</f>
        <v>20</v>
      </c>
      <c r="H1206" s="62"/>
      <c r="I1206" s="363" t="s">
        <v>1872</v>
      </c>
      <c r="J1206" s="363"/>
    </row>
    <row r="1207" spans="1:10" x14ac:dyDescent="0.2">
      <c r="A1207" s="324"/>
      <c r="B1207" s="326"/>
      <c r="C1207" s="63" t="s">
        <v>1208</v>
      </c>
      <c r="D1207" s="61" t="s">
        <v>1360</v>
      </c>
      <c r="E1207" s="90">
        <v>1</v>
      </c>
      <c r="F1207" s="61">
        <v>25</v>
      </c>
      <c r="G1207" s="61">
        <f t="shared" si="101"/>
        <v>25</v>
      </c>
      <c r="H1207" s="101"/>
      <c r="I1207" s="363"/>
      <c r="J1207" s="363"/>
    </row>
    <row r="1208" spans="1:10" x14ac:dyDescent="0.2">
      <c r="A1208" s="324"/>
      <c r="B1208" s="326"/>
      <c r="C1208" s="63" t="s">
        <v>1831</v>
      </c>
      <c r="D1208" s="61" t="s">
        <v>1186</v>
      </c>
      <c r="E1208" s="90">
        <v>0</v>
      </c>
      <c r="F1208" s="61">
        <v>50</v>
      </c>
      <c r="G1208" s="61">
        <f t="shared" si="101"/>
        <v>0</v>
      </c>
      <c r="H1208" s="101"/>
      <c r="I1208" s="363"/>
      <c r="J1208" s="363"/>
    </row>
    <row r="1209" spans="1:10" ht="25.5" x14ac:dyDescent="0.2">
      <c r="A1209" s="324"/>
      <c r="B1209" s="326"/>
      <c r="C1209" s="63" t="s">
        <v>1811</v>
      </c>
      <c r="D1209" s="61" t="s">
        <v>1188</v>
      </c>
      <c r="E1209" s="90">
        <v>0</v>
      </c>
      <c r="F1209" s="61">
        <v>110</v>
      </c>
      <c r="G1209" s="61">
        <f t="shared" si="101"/>
        <v>0</v>
      </c>
      <c r="H1209" s="101"/>
      <c r="I1209" s="363"/>
      <c r="J1209" s="363"/>
    </row>
    <row r="1210" spans="1:10" x14ac:dyDescent="0.2">
      <c r="A1210" s="324"/>
      <c r="B1210" s="326"/>
      <c r="C1210" s="60" t="s">
        <v>1800</v>
      </c>
      <c r="D1210" s="61" t="s">
        <v>1190</v>
      </c>
      <c r="E1210" s="90">
        <v>0</v>
      </c>
      <c r="F1210" s="61">
        <v>85</v>
      </c>
      <c r="G1210" s="61">
        <f t="shared" si="101"/>
        <v>0</v>
      </c>
      <c r="H1210" s="101"/>
      <c r="I1210" s="363"/>
      <c r="J1210" s="363"/>
    </row>
    <row r="1211" spans="1:10" x14ac:dyDescent="0.2">
      <c r="A1211" s="324"/>
      <c r="B1211" s="326"/>
      <c r="C1211" s="60" t="s">
        <v>1255</v>
      </c>
      <c r="D1211" s="61" t="s">
        <v>1192</v>
      </c>
      <c r="E1211" s="90">
        <v>0</v>
      </c>
      <c r="F1211" s="61">
        <v>330</v>
      </c>
      <c r="G1211" s="61">
        <f t="shared" si="101"/>
        <v>0</v>
      </c>
      <c r="H1211" s="101"/>
      <c r="I1211" s="363"/>
      <c r="J1211" s="363"/>
    </row>
    <row r="1212" spans="1:10" x14ac:dyDescent="0.2">
      <c r="A1212" s="324"/>
      <c r="B1212" s="326"/>
      <c r="C1212" s="60" t="s">
        <v>1304</v>
      </c>
      <c r="D1212" s="61" t="s">
        <v>1194</v>
      </c>
      <c r="E1212" s="90">
        <v>2</v>
      </c>
      <c r="F1212" s="61">
        <v>95</v>
      </c>
      <c r="G1212" s="61">
        <f t="shared" si="101"/>
        <v>190</v>
      </c>
      <c r="H1212" s="101"/>
      <c r="I1212" s="363"/>
      <c r="J1212" s="363"/>
    </row>
    <row r="1213" spans="1:10" x14ac:dyDescent="0.2">
      <c r="A1213" s="324"/>
      <c r="B1213" s="326"/>
      <c r="C1213" s="63"/>
      <c r="D1213" s="61" t="s">
        <v>1196</v>
      </c>
      <c r="E1213" s="90">
        <v>2</v>
      </c>
      <c r="F1213" s="61">
        <v>180</v>
      </c>
      <c r="G1213" s="61">
        <f t="shared" si="101"/>
        <v>360</v>
      </c>
      <c r="H1213" s="101" t="s">
        <v>1215</v>
      </c>
      <c r="I1213" s="363"/>
      <c r="J1213" s="363"/>
    </row>
    <row r="1214" spans="1:10" x14ac:dyDescent="0.2">
      <c r="A1214" s="325"/>
      <c r="B1214" s="327"/>
      <c r="C1214" s="63"/>
      <c r="D1214" s="61"/>
      <c r="E1214" s="90"/>
      <c r="F1214" s="61" t="s">
        <v>1198</v>
      </c>
      <c r="G1214" s="68">
        <f>SUM(G1206:G1213)</f>
        <v>595</v>
      </c>
      <c r="H1214" s="101"/>
      <c r="I1214" s="363"/>
      <c r="J1214" s="363"/>
    </row>
    <row r="1215" spans="1:10" x14ac:dyDescent="0.2">
      <c r="A1215" s="323">
        <v>11</v>
      </c>
      <c r="B1215" s="328" t="s">
        <v>1827</v>
      </c>
      <c r="C1215" s="63" t="s">
        <v>1818</v>
      </c>
      <c r="D1215" s="61" t="s">
        <v>1182</v>
      </c>
      <c r="E1215" s="90">
        <v>1</v>
      </c>
      <c r="F1215" s="61">
        <v>20</v>
      </c>
      <c r="G1215" s="61">
        <f t="shared" ref="G1215:G1222" si="102">F1215*E1215</f>
        <v>20</v>
      </c>
      <c r="H1215" s="62"/>
      <c r="I1215" s="363" t="s">
        <v>1872</v>
      </c>
      <c r="J1215" s="363"/>
    </row>
    <row r="1216" spans="1:10" x14ac:dyDescent="0.2">
      <c r="A1216" s="324"/>
      <c r="B1216" s="326"/>
      <c r="C1216" s="63" t="s">
        <v>1208</v>
      </c>
      <c r="D1216" s="61" t="s">
        <v>1360</v>
      </c>
      <c r="E1216" s="90">
        <v>1</v>
      </c>
      <c r="F1216" s="61">
        <v>25</v>
      </c>
      <c r="G1216" s="61">
        <f t="shared" si="102"/>
        <v>25</v>
      </c>
      <c r="H1216" s="101"/>
      <c r="I1216" s="363"/>
      <c r="J1216" s="363"/>
    </row>
    <row r="1217" spans="1:10" x14ac:dyDescent="0.2">
      <c r="A1217" s="324"/>
      <c r="B1217" s="326"/>
      <c r="C1217" s="63" t="s">
        <v>1831</v>
      </c>
      <c r="D1217" s="61" t="s">
        <v>1186</v>
      </c>
      <c r="E1217" s="90">
        <v>0</v>
      </c>
      <c r="F1217" s="61">
        <v>50</v>
      </c>
      <c r="G1217" s="61">
        <f t="shared" si="102"/>
        <v>0</v>
      </c>
      <c r="H1217" s="101"/>
      <c r="I1217" s="363"/>
      <c r="J1217" s="363"/>
    </row>
    <row r="1218" spans="1:10" ht="25.5" x14ac:dyDescent="0.2">
      <c r="A1218" s="324"/>
      <c r="B1218" s="326"/>
      <c r="C1218" s="63" t="s">
        <v>1816</v>
      </c>
      <c r="D1218" s="61" t="s">
        <v>1188</v>
      </c>
      <c r="E1218" s="90">
        <v>0</v>
      </c>
      <c r="F1218" s="61">
        <v>110</v>
      </c>
      <c r="G1218" s="61">
        <f t="shared" si="102"/>
        <v>0</v>
      </c>
      <c r="H1218" s="101"/>
      <c r="I1218" s="363"/>
      <c r="J1218" s="363"/>
    </row>
    <row r="1219" spans="1:10" x14ac:dyDescent="0.2">
      <c r="A1219" s="324"/>
      <c r="B1219" s="326"/>
      <c r="C1219" s="60" t="s">
        <v>1800</v>
      </c>
      <c r="D1219" s="61" t="s">
        <v>1190</v>
      </c>
      <c r="E1219" s="90">
        <v>0</v>
      </c>
      <c r="F1219" s="61">
        <v>85</v>
      </c>
      <c r="G1219" s="61">
        <f t="shared" si="102"/>
        <v>0</v>
      </c>
      <c r="H1219" s="101"/>
      <c r="I1219" s="363"/>
      <c r="J1219" s="363"/>
    </row>
    <row r="1220" spans="1:10" x14ac:dyDescent="0.2">
      <c r="A1220" s="324"/>
      <c r="B1220" s="326"/>
      <c r="C1220" s="60" t="s">
        <v>1255</v>
      </c>
      <c r="D1220" s="61" t="s">
        <v>1192</v>
      </c>
      <c r="E1220" s="90">
        <v>0</v>
      </c>
      <c r="F1220" s="61">
        <v>330</v>
      </c>
      <c r="G1220" s="61">
        <f t="shared" si="102"/>
        <v>0</v>
      </c>
      <c r="H1220" s="101"/>
      <c r="I1220" s="363"/>
      <c r="J1220" s="363"/>
    </row>
    <row r="1221" spans="1:10" x14ac:dyDescent="0.2">
      <c r="A1221" s="324"/>
      <c r="B1221" s="326"/>
      <c r="C1221" s="60" t="s">
        <v>1304</v>
      </c>
      <c r="D1221" s="61" t="s">
        <v>1194</v>
      </c>
      <c r="E1221" s="90">
        <v>2</v>
      </c>
      <c r="F1221" s="61">
        <v>95</v>
      </c>
      <c r="G1221" s="61">
        <f t="shared" si="102"/>
        <v>190</v>
      </c>
      <c r="H1221" s="101"/>
      <c r="I1221" s="363"/>
      <c r="J1221" s="363"/>
    </row>
    <row r="1222" spans="1:10" x14ac:dyDescent="0.2">
      <c r="A1222" s="324"/>
      <c r="B1222" s="326"/>
      <c r="C1222" s="63"/>
      <c r="D1222" s="61" t="s">
        <v>1196</v>
      </c>
      <c r="E1222" s="90">
        <v>2</v>
      </c>
      <c r="F1222" s="61">
        <v>180</v>
      </c>
      <c r="G1222" s="61">
        <f t="shared" si="102"/>
        <v>360</v>
      </c>
      <c r="H1222" s="101" t="s">
        <v>1215</v>
      </c>
      <c r="I1222" s="363"/>
      <c r="J1222" s="363"/>
    </row>
    <row r="1223" spans="1:10" x14ac:dyDescent="0.2">
      <c r="A1223" s="325"/>
      <c r="B1223" s="327"/>
      <c r="C1223" s="63"/>
      <c r="D1223" s="61"/>
      <c r="E1223" s="90"/>
      <c r="F1223" s="61" t="s">
        <v>1198</v>
      </c>
      <c r="G1223" s="68">
        <f>SUM(G1215:G1222)</f>
        <v>595</v>
      </c>
      <c r="H1223" s="101"/>
      <c r="I1223" s="363"/>
      <c r="J1223" s="363"/>
    </row>
    <row r="1224" spans="1:10" ht="12.75" customHeight="1" x14ac:dyDescent="0.2">
      <c r="A1224" s="323">
        <v>12</v>
      </c>
      <c r="B1224" s="328" t="s">
        <v>1828</v>
      </c>
      <c r="C1224" s="63" t="s">
        <v>1817</v>
      </c>
      <c r="D1224" s="61" t="s">
        <v>1182</v>
      </c>
      <c r="E1224" s="90">
        <v>1</v>
      </c>
      <c r="F1224" s="61">
        <v>20</v>
      </c>
      <c r="G1224" s="61">
        <f t="shared" ref="G1224:G1231" si="103">F1224*E1224</f>
        <v>20</v>
      </c>
      <c r="H1224" s="62"/>
      <c r="I1224" s="364" t="s">
        <v>1873</v>
      </c>
      <c r="J1224" s="365"/>
    </row>
    <row r="1225" spans="1:10" ht="12.75" customHeight="1" x14ac:dyDescent="0.2">
      <c r="A1225" s="324"/>
      <c r="B1225" s="326"/>
      <c r="C1225" s="63" t="s">
        <v>1208</v>
      </c>
      <c r="D1225" s="61" t="s">
        <v>1360</v>
      </c>
      <c r="E1225" s="90">
        <v>1</v>
      </c>
      <c r="F1225" s="61">
        <v>25</v>
      </c>
      <c r="G1225" s="61">
        <f t="shared" si="103"/>
        <v>25</v>
      </c>
      <c r="H1225" s="101"/>
      <c r="I1225" s="365"/>
      <c r="J1225" s="365"/>
    </row>
    <row r="1226" spans="1:10" ht="12.75" customHeight="1" x14ac:dyDescent="0.2">
      <c r="A1226" s="324"/>
      <c r="B1226" s="326"/>
      <c r="C1226" s="63" t="s">
        <v>1831</v>
      </c>
      <c r="D1226" s="61" t="s">
        <v>1186</v>
      </c>
      <c r="E1226" s="90">
        <v>0</v>
      </c>
      <c r="F1226" s="61">
        <v>50</v>
      </c>
      <c r="G1226" s="61">
        <f t="shared" si="103"/>
        <v>0</v>
      </c>
      <c r="H1226" s="101"/>
      <c r="I1226" s="365"/>
      <c r="J1226" s="365"/>
    </row>
    <row r="1227" spans="1:10" ht="25.5" customHeight="1" x14ac:dyDescent="0.2">
      <c r="A1227" s="324"/>
      <c r="B1227" s="326"/>
      <c r="C1227" s="63" t="s">
        <v>1819</v>
      </c>
      <c r="D1227" s="61" t="s">
        <v>1188</v>
      </c>
      <c r="E1227" s="90">
        <v>0</v>
      </c>
      <c r="F1227" s="61">
        <v>110</v>
      </c>
      <c r="G1227" s="61">
        <f t="shared" si="103"/>
        <v>0</v>
      </c>
      <c r="H1227" s="101"/>
      <c r="I1227" s="365"/>
      <c r="J1227" s="365"/>
    </row>
    <row r="1228" spans="1:10" ht="12.75" customHeight="1" x14ac:dyDescent="0.2">
      <c r="A1228" s="324"/>
      <c r="B1228" s="326"/>
      <c r="C1228" s="60" t="s">
        <v>1800</v>
      </c>
      <c r="D1228" s="61" t="s">
        <v>1190</v>
      </c>
      <c r="E1228" s="90">
        <v>0</v>
      </c>
      <c r="F1228" s="61">
        <v>85</v>
      </c>
      <c r="G1228" s="61">
        <f t="shared" si="103"/>
        <v>0</v>
      </c>
      <c r="H1228" s="101"/>
      <c r="I1228" s="365"/>
      <c r="J1228" s="365"/>
    </row>
    <row r="1229" spans="1:10" ht="12.75" customHeight="1" x14ac:dyDescent="0.2">
      <c r="A1229" s="324"/>
      <c r="B1229" s="326"/>
      <c r="C1229" s="60" t="s">
        <v>1255</v>
      </c>
      <c r="D1229" s="61" t="s">
        <v>1192</v>
      </c>
      <c r="E1229" s="90">
        <v>0</v>
      </c>
      <c r="F1229" s="61">
        <v>330</v>
      </c>
      <c r="G1229" s="61">
        <f t="shared" si="103"/>
        <v>0</v>
      </c>
      <c r="H1229" s="101"/>
      <c r="I1229" s="365"/>
      <c r="J1229" s="365"/>
    </row>
    <row r="1230" spans="1:10" ht="12.75" customHeight="1" x14ac:dyDescent="0.2">
      <c r="A1230" s="324"/>
      <c r="B1230" s="326"/>
      <c r="C1230" s="60" t="s">
        <v>1304</v>
      </c>
      <c r="D1230" s="61" t="s">
        <v>1194</v>
      </c>
      <c r="E1230" s="90">
        <v>2</v>
      </c>
      <c r="F1230" s="61">
        <v>95</v>
      </c>
      <c r="G1230" s="61">
        <f t="shared" si="103"/>
        <v>190</v>
      </c>
      <c r="H1230" s="101"/>
      <c r="I1230" s="365"/>
      <c r="J1230" s="365"/>
    </row>
    <row r="1231" spans="1:10" ht="12.75" customHeight="1" x14ac:dyDescent="0.2">
      <c r="A1231" s="324"/>
      <c r="B1231" s="326"/>
      <c r="C1231" s="63"/>
      <c r="D1231" s="61" t="s">
        <v>1196</v>
      </c>
      <c r="E1231" s="90">
        <v>2</v>
      </c>
      <c r="F1231" s="61">
        <v>180</v>
      </c>
      <c r="G1231" s="61">
        <f t="shared" si="103"/>
        <v>360</v>
      </c>
      <c r="H1231" s="101" t="s">
        <v>1215</v>
      </c>
      <c r="I1231" s="365"/>
      <c r="J1231" s="365"/>
    </row>
    <row r="1232" spans="1:10" ht="12.75" customHeight="1" x14ac:dyDescent="0.2">
      <c r="A1232" s="325"/>
      <c r="B1232" s="327"/>
      <c r="C1232" s="63"/>
      <c r="D1232" s="61"/>
      <c r="E1232" s="90"/>
      <c r="F1232" s="61" t="s">
        <v>1198</v>
      </c>
      <c r="G1232" s="68">
        <f>SUM(G1224:G1231)</f>
        <v>595</v>
      </c>
      <c r="H1232" s="101"/>
      <c r="I1232" s="365"/>
      <c r="J1232" s="365"/>
    </row>
    <row r="1233" spans="1:10" ht="15" x14ac:dyDescent="0.25">
      <c r="A1233" s="329">
        <v>13</v>
      </c>
      <c r="B1233" s="332" t="s">
        <v>1829</v>
      </c>
      <c r="C1233" s="212" t="s">
        <v>1820</v>
      </c>
      <c r="D1233" s="213" t="s">
        <v>1182</v>
      </c>
      <c r="E1233" s="214">
        <v>1</v>
      </c>
      <c r="F1233" s="213">
        <v>20</v>
      </c>
      <c r="G1233" s="213">
        <f t="shared" ref="G1233:G1240" si="104">F1233*E1233</f>
        <v>20</v>
      </c>
      <c r="H1233" s="215"/>
      <c r="I1233" s="366" t="s">
        <v>1876</v>
      </c>
      <c r="J1233" s="366"/>
    </row>
    <row r="1234" spans="1:10" ht="15" x14ac:dyDescent="0.25">
      <c r="A1234" s="330"/>
      <c r="B1234" s="333"/>
      <c r="C1234" s="212" t="s">
        <v>1208</v>
      </c>
      <c r="D1234" s="213" t="s">
        <v>1360</v>
      </c>
      <c r="E1234" s="214">
        <v>1</v>
      </c>
      <c r="F1234" s="213">
        <v>25</v>
      </c>
      <c r="G1234" s="213">
        <f t="shared" si="104"/>
        <v>25</v>
      </c>
      <c r="H1234" s="216"/>
      <c r="I1234" s="366"/>
      <c r="J1234" s="366"/>
    </row>
    <row r="1235" spans="1:10" ht="15" x14ac:dyDescent="0.25">
      <c r="A1235" s="330"/>
      <c r="B1235" s="333"/>
      <c r="C1235" s="212" t="s">
        <v>1831</v>
      </c>
      <c r="D1235" s="213" t="s">
        <v>1186</v>
      </c>
      <c r="E1235" s="214">
        <v>0</v>
      </c>
      <c r="F1235" s="213">
        <v>50</v>
      </c>
      <c r="G1235" s="213">
        <f t="shared" si="104"/>
        <v>0</v>
      </c>
      <c r="H1235" s="216"/>
      <c r="I1235" s="366"/>
      <c r="J1235" s="366"/>
    </row>
    <row r="1236" spans="1:10" ht="30" x14ac:dyDescent="0.25">
      <c r="A1236" s="330"/>
      <c r="B1236" s="333"/>
      <c r="C1236" s="212" t="s">
        <v>1821</v>
      </c>
      <c r="D1236" s="213" t="s">
        <v>1188</v>
      </c>
      <c r="E1236" s="214">
        <v>0</v>
      </c>
      <c r="F1236" s="213">
        <v>110</v>
      </c>
      <c r="G1236" s="213">
        <f t="shared" si="104"/>
        <v>0</v>
      </c>
      <c r="H1236" s="216"/>
      <c r="I1236" s="366"/>
      <c r="J1236" s="366"/>
    </row>
    <row r="1237" spans="1:10" ht="15" x14ac:dyDescent="0.25">
      <c r="A1237" s="330"/>
      <c r="B1237" s="333"/>
      <c r="C1237" s="212" t="s">
        <v>1800</v>
      </c>
      <c r="D1237" s="213" t="s">
        <v>1190</v>
      </c>
      <c r="E1237" s="214">
        <v>0</v>
      </c>
      <c r="F1237" s="213">
        <v>85</v>
      </c>
      <c r="G1237" s="213">
        <f t="shared" si="104"/>
        <v>0</v>
      </c>
      <c r="H1237" s="216"/>
      <c r="I1237" s="366"/>
      <c r="J1237" s="366"/>
    </row>
    <row r="1238" spans="1:10" ht="15" x14ac:dyDescent="0.25">
      <c r="A1238" s="330"/>
      <c r="B1238" s="333"/>
      <c r="C1238" s="212" t="s">
        <v>1255</v>
      </c>
      <c r="D1238" s="213" t="s">
        <v>1192</v>
      </c>
      <c r="E1238" s="214">
        <v>0</v>
      </c>
      <c r="F1238" s="213">
        <v>330</v>
      </c>
      <c r="G1238" s="213">
        <f t="shared" si="104"/>
        <v>0</v>
      </c>
      <c r="H1238" s="216"/>
      <c r="I1238" s="366"/>
      <c r="J1238" s="366"/>
    </row>
    <row r="1239" spans="1:10" ht="15" x14ac:dyDescent="0.25">
      <c r="A1239" s="330"/>
      <c r="B1239" s="333"/>
      <c r="C1239" s="212" t="s">
        <v>1304</v>
      </c>
      <c r="D1239" s="213" t="s">
        <v>1194</v>
      </c>
      <c r="E1239" s="214">
        <v>2</v>
      </c>
      <c r="F1239" s="213">
        <v>95</v>
      </c>
      <c r="G1239" s="213">
        <f t="shared" si="104"/>
        <v>190</v>
      </c>
      <c r="H1239" s="216"/>
      <c r="I1239" s="366"/>
      <c r="J1239" s="366"/>
    </row>
    <row r="1240" spans="1:10" ht="15" x14ac:dyDescent="0.25">
      <c r="A1240" s="330"/>
      <c r="B1240" s="333"/>
      <c r="C1240" s="212"/>
      <c r="D1240" s="213" t="s">
        <v>1196</v>
      </c>
      <c r="E1240" s="214">
        <v>2</v>
      </c>
      <c r="F1240" s="213">
        <v>180</v>
      </c>
      <c r="G1240" s="213">
        <f t="shared" si="104"/>
        <v>360</v>
      </c>
      <c r="H1240" s="216" t="s">
        <v>1215</v>
      </c>
      <c r="I1240" s="366"/>
      <c r="J1240" s="366"/>
    </row>
    <row r="1241" spans="1:10" ht="15" x14ac:dyDescent="0.25">
      <c r="A1241" s="331"/>
      <c r="B1241" s="334"/>
      <c r="C1241" s="212"/>
      <c r="D1241" s="213"/>
      <c r="E1241" s="214"/>
      <c r="F1241" s="213" t="s">
        <v>1198</v>
      </c>
      <c r="G1241" s="213">
        <f>SUM(G1233:G1240)</f>
        <v>595</v>
      </c>
      <c r="H1241" s="216"/>
      <c r="I1241" s="366"/>
      <c r="J1241" s="366"/>
    </row>
    <row r="1242" spans="1:10" x14ac:dyDescent="0.2">
      <c r="A1242" s="323">
        <v>14</v>
      </c>
      <c r="B1242" s="328" t="s">
        <v>1830</v>
      </c>
      <c r="C1242" s="63" t="s">
        <v>1812</v>
      </c>
      <c r="D1242" s="61" t="s">
        <v>1182</v>
      </c>
      <c r="E1242" s="90">
        <v>1</v>
      </c>
      <c r="F1242" s="61">
        <v>20</v>
      </c>
      <c r="G1242" s="61">
        <f t="shared" ref="G1242:G1249" si="105">F1242*E1242</f>
        <v>20</v>
      </c>
      <c r="H1242" s="62"/>
      <c r="I1242" s="364" t="s">
        <v>1873</v>
      </c>
      <c r="J1242" s="365"/>
    </row>
    <row r="1243" spans="1:10" x14ac:dyDescent="0.2">
      <c r="A1243" s="324"/>
      <c r="B1243" s="326"/>
      <c r="C1243" s="63" t="s">
        <v>1208</v>
      </c>
      <c r="D1243" s="61" t="s">
        <v>1360</v>
      </c>
      <c r="E1243" s="90">
        <v>1</v>
      </c>
      <c r="F1243" s="61">
        <v>25</v>
      </c>
      <c r="G1243" s="61">
        <f t="shared" si="105"/>
        <v>25</v>
      </c>
      <c r="H1243" s="101"/>
      <c r="I1243" s="365"/>
      <c r="J1243" s="365"/>
    </row>
    <row r="1244" spans="1:10" x14ac:dyDescent="0.2">
      <c r="A1244" s="324"/>
      <c r="B1244" s="326"/>
      <c r="C1244" s="63" t="s">
        <v>1831</v>
      </c>
      <c r="D1244" s="61" t="s">
        <v>1186</v>
      </c>
      <c r="E1244" s="90">
        <v>0</v>
      </c>
      <c r="F1244" s="61">
        <v>50</v>
      </c>
      <c r="G1244" s="61">
        <f t="shared" si="105"/>
        <v>0</v>
      </c>
      <c r="H1244" s="101"/>
      <c r="I1244" s="365"/>
      <c r="J1244" s="365"/>
    </row>
    <row r="1245" spans="1:10" ht="25.5" x14ac:dyDescent="0.2">
      <c r="A1245" s="324"/>
      <c r="B1245" s="326"/>
      <c r="C1245" s="63" t="s">
        <v>1822</v>
      </c>
      <c r="D1245" s="61" t="s">
        <v>1188</v>
      </c>
      <c r="E1245" s="90">
        <v>0</v>
      </c>
      <c r="F1245" s="61">
        <v>110</v>
      </c>
      <c r="G1245" s="61">
        <f t="shared" si="105"/>
        <v>0</v>
      </c>
      <c r="H1245" s="101"/>
      <c r="I1245" s="365"/>
      <c r="J1245" s="365"/>
    </row>
    <row r="1246" spans="1:10" x14ac:dyDescent="0.2">
      <c r="A1246" s="324"/>
      <c r="B1246" s="326"/>
      <c r="C1246" s="60" t="s">
        <v>1800</v>
      </c>
      <c r="D1246" s="61" t="s">
        <v>1190</v>
      </c>
      <c r="E1246" s="90">
        <v>0</v>
      </c>
      <c r="F1246" s="61">
        <v>85</v>
      </c>
      <c r="G1246" s="61">
        <f t="shared" si="105"/>
        <v>0</v>
      </c>
      <c r="H1246" s="101"/>
      <c r="I1246" s="365"/>
      <c r="J1246" s="365"/>
    </row>
    <row r="1247" spans="1:10" x14ac:dyDescent="0.2">
      <c r="A1247" s="324"/>
      <c r="B1247" s="326"/>
      <c r="C1247" s="60" t="s">
        <v>1255</v>
      </c>
      <c r="D1247" s="61" t="s">
        <v>1192</v>
      </c>
      <c r="E1247" s="90">
        <v>0</v>
      </c>
      <c r="F1247" s="61">
        <v>330</v>
      </c>
      <c r="G1247" s="61">
        <f t="shared" si="105"/>
        <v>0</v>
      </c>
      <c r="H1247" s="101"/>
      <c r="I1247" s="365"/>
      <c r="J1247" s="365"/>
    </row>
    <row r="1248" spans="1:10" x14ac:dyDescent="0.2">
      <c r="A1248" s="324"/>
      <c r="B1248" s="326"/>
      <c r="C1248" s="60" t="s">
        <v>1304</v>
      </c>
      <c r="D1248" s="61" t="s">
        <v>1194</v>
      </c>
      <c r="E1248" s="90">
        <v>2</v>
      </c>
      <c r="F1248" s="61">
        <v>95</v>
      </c>
      <c r="G1248" s="61">
        <f t="shared" si="105"/>
        <v>190</v>
      </c>
      <c r="H1248" s="101"/>
      <c r="I1248" s="365"/>
      <c r="J1248" s="365"/>
    </row>
    <row r="1249" spans="1:10" x14ac:dyDescent="0.2">
      <c r="A1249" s="324"/>
      <c r="B1249" s="326"/>
      <c r="C1249" s="63"/>
      <c r="D1249" s="61" t="s">
        <v>1196</v>
      </c>
      <c r="E1249" s="90">
        <v>2</v>
      </c>
      <c r="F1249" s="61">
        <v>180</v>
      </c>
      <c r="G1249" s="61">
        <f t="shared" si="105"/>
        <v>360</v>
      </c>
      <c r="H1249" s="101" t="s">
        <v>1215</v>
      </c>
      <c r="I1249" s="365"/>
      <c r="J1249" s="365"/>
    </row>
    <row r="1250" spans="1:10" x14ac:dyDescent="0.2">
      <c r="A1250" s="325"/>
      <c r="B1250" s="327"/>
      <c r="C1250" s="63"/>
      <c r="D1250" s="61"/>
      <c r="E1250" s="90"/>
      <c r="F1250" s="61" t="s">
        <v>1198</v>
      </c>
      <c r="G1250" s="68">
        <f>SUM(G1242:G1249)</f>
        <v>595</v>
      </c>
      <c r="H1250" s="101"/>
      <c r="I1250" s="365"/>
      <c r="J1250" s="365"/>
    </row>
    <row r="1252" spans="1:10" ht="15" x14ac:dyDescent="0.25">
      <c r="F1252" s="203" t="s">
        <v>1379</v>
      </c>
      <c r="G1252" s="202">
        <f>SUM(G1250,G1241,G1232,G1223,G1214,G1205,G1196,G1187,G1178,G1169,G1160,G1151,G1142,G1133)</f>
        <v>8330</v>
      </c>
    </row>
    <row r="1254" spans="1:10" ht="26.25" x14ac:dyDescent="0.2">
      <c r="A1254" s="322" t="s">
        <v>1832</v>
      </c>
      <c r="B1254" s="322"/>
      <c r="C1254" s="322"/>
      <c r="D1254" s="322"/>
      <c r="E1254" s="322"/>
      <c r="F1254" s="322"/>
      <c r="G1254" s="322"/>
      <c r="H1254" s="322"/>
    </row>
    <row r="1255" spans="1:10" x14ac:dyDescent="0.2">
      <c r="A1255" s="335">
        <v>1</v>
      </c>
      <c r="B1255" s="337" t="s">
        <v>1833</v>
      </c>
      <c r="C1255" s="209" t="s">
        <v>1838</v>
      </c>
      <c r="D1255" s="205" t="s">
        <v>1472</v>
      </c>
      <c r="E1255" s="208">
        <v>1</v>
      </c>
      <c r="F1255" s="205">
        <v>20</v>
      </c>
      <c r="G1255" s="205">
        <v>20</v>
      </c>
      <c r="H1255" s="205" t="s">
        <v>1473</v>
      </c>
    </row>
    <row r="1256" spans="1:10" x14ac:dyDescent="0.2">
      <c r="A1256" s="335"/>
      <c r="B1256" s="338"/>
      <c r="C1256" s="204" t="s">
        <v>1474</v>
      </c>
      <c r="D1256" s="205" t="s">
        <v>1475</v>
      </c>
      <c r="E1256" s="208">
        <v>1</v>
      </c>
      <c r="F1256" s="205">
        <v>25</v>
      </c>
      <c r="G1256" s="205">
        <v>25</v>
      </c>
      <c r="H1256" s="206" t="s">
        <v>1473</v>
      </c>
    </row>
    <row r="1257" spans="1:10" x14ac:dyDescent="0.2">
      <c r="A1257" s="335"/>
      <c r="B1257" s="338"/>
      <c r="C1257" s="209" t="s">
        <v>1837</v>
      </c>
      <c r="D1257" s="205" t="s">
        <v>1477</v>
      </c>
      <c r="E1257" s="208">
        <v>0</v>
      </c>
      <c r="F1257" s="205">
        <v>50</v>
      </c>
      <c r="G1257" s="205" t="s">
        <v>1478</v>
      </c>
      <c r="H1257" s="206" t="s">
        <v>1473</v>
      </c>
    </row>
    <row r="1258" spans="1:10" ht="25.5" x14ac:dyDescent="0.2">
      <c r="A1258" s="335"/>
      <c r="B1258" s="338"/>
      <c r="C1258" s="204" t="s">
        <v>1839</v>
      </c>
      <c r="D1258" s="205" t="s">
        <v>1480</v>
      </c>
      <c r="E1258" s="208">
        <v>0</v>
      </c>
      <c r="F1258" s="205">
        <v>110</v>
      </c>
      <c r="G1258" s="205" t="s">
        <v>1478</v>
      </c>
      <c r="H1258" s="206" t="s">
        <v>1473</v>
      </c>
    </row>
    <row r="1259" spans="1:10" x14ac:dyDescent="0.2">
      <c r="A1259" s="335"/>
      <c r="B1259" s="338"/>
      <c r="C1259" s="204" t="s">
        <v>1481</v>
      </c>
      <c r="D1259" s="205" t="s">
        <v>1482</v>
      </c>
      <c r="E1259" s="208">
        <v>0</v>
      </c>
      <c r="F1259" s="205">
        <v>85</v>
      </c>
      <c r="G1259" s="205" t="s">
        <v>1478</v>
      </c>
      <c r="H1259" s="206" t="s">
        <v>1473</v>
      </c>
    </row>
    <row r="1260" spans="1:10" x14ac:dyDescent="0.2">
      <c r="A1260" s="335"/>
      <c r="B1260" s="338"/>
      <c r="C1260" s="204" t="s">
        <v>1483</v>
      </c>
      <c r="D1260" s="205" t="s">
        <v>1484</v>
      </c>
      <c r="E1260" s="208">
        <v>0</v>
      </c>
      <c r="F1260" s="205">
        <v>330</v>
      </c>
      <c r="G1260" s="205" t="s">
        <v>1478</v>
      </c>
      <c r="H1260" s="206" t="s">
        <v>1473</v>
      </c>
    </row>
    <row r="1261" spans="1:10" x14ac:dyDescent="0.2">
      <c r="A1261" s="335"/>
      <c r="B1261" s="338"/>
      <c r="C1261" s="204" t="s">
        <v>1485</v>
      </c>
      <c r="D1261" s="205" t="s">
        <v>1486</v>
      </c>
      <c r="E1261" s="208">
        <v>2</v>
      </c>
      <c r="F1261" s="205">
        <v>95</v>
      </c>
      <c r="G1261" s="205">
        <v>190</v>
      </c>
      <c r="H1261" s="206" t="s">
        <v>1473</v>
      </c>
    </row>
    <row r="1262" spans="1:10" x14ac:dyDescent="0.2">
      <c r="A1262" s="335"/>
      <c r="B1262" s="338"/>
      <c r="C1262" s="204" t="s">
        <v>1487</v>
      </c>
      <c r="D1262" s="205" t="s">
        <v>1488</v>
      </c>
      <c r="E1262" s="208">
        <v>2</v>
      </c>
      <c r="F1262" s="205">
        <v>180</v>
      </c>
      <c r="G1262" s="205">
        <v>360</v>
      </c>
      <c r="H1262" s="206" t="s">
        <v>1489</v>
      </c>
    </row>
    <row r="1263" spans="1:10" x14ac:dyDescent="0.2">
      <c r="A1263" s="336"/>
      <c r="B1263" s="339"/>
      <c r="C1263" s="204" t="s">
        <v>1473</v>
      </c>
      <c r="D1263" s="205" t="s">
        <v>1473</v>
      </c>
      <c r="E1263" s="208" t="s">
        <v>1473</v>
      </c>
      <c r="F1263" s="205" t="s">
        <v>1490</v>
      </c>
      <c r="G1263" s="207">
        <v>595</v>
      </c>
      <c r="H1263" s="206" t="s">
        <v>1473</v>
      </c>
    </row>
    <row r="1264" spans="1:10" x14ac:dyDescent="0.2">
      <c r="A1264" s="335">
        <v>2</v>
      </c>
      <c r="B1264" s="337" t="s">
        <v>1834</v>
      </c>
      <c r="C1264" s="204" t="s">
        <v>1471</v>
      </c>
      <c r="D1264" s="205" t="s">
        <v>1472</v>
      </c>
      <c r="E1264" s="208">
        <v>1</v>
      </c>
      <c r="F1264" s="205">
        <v>20</v>
      </c>
      <c r="G1264" s="205">
        <v>20</v>
      </c>
      <c r="H1264" s="205" t="s">
        <v>1473</v>
      </c>
      <c r="J1264" s="210">
        <v>1</v>
      </c>
    </row>
    <row r="1265" spans="1:10" x14ac:dyDescent="0.2">
      <c r="A1265" s="335"/>
      <c r="B1265" s="338"/>
      <c r="C1265" s="204" t="s">
        <v>1474</v>
      </c>
      <c r="D1265" s="205" t="s">
        <v>1475</v>
      </c>
      <c r="E1265" s="208">
        <v>1</v>
      </c>
      <c r="F1265" s="205">
        <v>25</v>
      </c>
      <c r="G1265" s="205">
        <v>25</v>
      </c>
      <c r="H1265" s="206" t="s">
        <v>1473</v>
      </c>
      <c r="J1265" s="210">
        <v>1</v>
      </c>
    </row>
    <row r="1266" spans="1:10" x14ac:dyDescent="0.2">
      <c r="A1266" s="335"/>
      <c r="B1266" s="338"/>
      <c r="C1266" s="209" t="s">
        <v>1837</v>
      </c>
      <c r="D1266" s="205" t="s">
        <v>1477</v>
      </c>
      <c r="E1266" s="208">
        <v>0</v>
      </c>
      <c r="F1266" s="205">
        <v>50</v>
      </c>
      <c r="G1266" s="205" t="s">
        <v>1478</v>
      </c>
      <c r="H1266" s="206" t="s">
        <v>1473</v>
      </c>
    </row>
    <row r="1267" spans="1:10" ht="25.5" x14ac:dyDescent="0.2">
      <c r="A1267" s="335"/>
      <c r="B1267" s="338"/>
      <c r="C1267" s="204" t="s">
        <v>1840</v>
      </c>
      <c r="D1267" s="205" t="s">
        <v>1480</v>
      </c>
      <c r="E1267" s="208">
        <v>0</v>
      </c>
      <c r="F1267" s="205">
        <v>110</v>
      </c>
      <c r="G1267" s="205" t="s">
        <v>1478</v>
      </c>
      <c r="H1267" s="206" t="s">
        <v>1473</v>
      </c>
    </row>
    <row r="1268" spans="1:10" x14ac:dyDescent="0.2">
      <c r="A1268" s="335"/>
      <c r="B1268" s="338"/>
      <c r="C1268" s="204" t="s">
        <v>1481</v>
      </c>
      <c r="D1268" s="205" t="s">
        <v>1482</v>
      </c>
      <c r="E1268" s="208">
        <v>0</v>
      </c>
      <c r="F1268" s="205">
        <v>85</v>
      </c>
      <c r="G1268" s="205" t="s">
        <v>1478</v>
      </c>
      <c r="H1268" s="206" t="s">
        <v>1473</v>
      </c>
    </row>
    <row r="1269" spans="1:10" x14ac:dyDescent="0.2">
      <c r="A1269" s="335"/>
      <c r="B1269" s="338"/>
      <c r="C1269" s="204" t="s">
        <v>1483</v>
      </c>
      <c r="D1269" s="205" t="s">
        <v>1484</v>
      </c>
      <c r="E1269" s="208">
        <v>0</v>
      </c>
      <c r="F1269" s="205">
        <v>330</v>
      </c>
      <c r="G1269" s="205" t="s">
        <v>1478</v>
      </c>
      <c r="H1269" s="206" t="s">
        <v>1473</v>
      </c>
    </row>
    <row r="1270" spans="1:10" x14ac:dyDescent="0.2">
      <c r="A1270" s="335"/>
      <c r="B1270" s="338"/>
      <c r="C1270" s="204" t="s">
        <v>1485</v>
      </c>
      <c r="D1270" s="205" t="s">
        <v>1486</v>
      </c>
      <c r="E1270" s="208">
        <v>2</v>
      </c>
      <c r="F1270" s="205">
        <v>95</v>
      </c>
      <c r="G1270" s="205">
        <v>190</v>
      </c>
      <c r="H1270" s="206" t="s">
        <v>1473</v>
      </c>
    </row>
    <row r="1271" spans="1:10" x14ac:dyDescent="0.2">
      <c r="A1271" s="335"/>
      <c r="B1271" s="338"/>
      <c r="C1271" s="204" t="s">
        <v>1874</v>
      </c>
      <c r="D1271" s="205" t="s">
        <v>1488</v>
      </c>
      <c r="E1271" s="208">
        <v>2</v>
      </c>
      <c r="F1271" s="205">
        <v>180</v>
      </c>
      <c r="G1271" s="205">
        <v>360</v>
      </c>
      <c r="H1271" s="206" t="s">
        <v>1489</v>
      </c>
    </row>
    <row r="1272" spans="1:10" x14ac:dyDescent="0.2">
      <c r="A1272" s="336"/>
      <c r="B1272" s="339"/>
      <c r="C1272" s="204" t="s">
        <v>1875</v>
      </c>
      <c r="D1272" s="205" t="s">
        <v>1473</v>
      </c>
      <c r="E1272" s="208" t="s">
        <v>1473</v>
      </c>
      <c r="F1272" s="205" t="s">
        <v>1490</v>
      </c>
      <c r="G1272" s="207">
        <v>595</v>
      </c>
      <c r="H1272" s="206" t="s">
        <v>1473</v>
      </c>
    </row>
    <row r="1273" spans="1:10" x14ac:dyDescent="0.2">
      <c r="A1273" s="335">
        <v>3</v>
      </c>
      <c r="B1273" s="337" t="s">
        <v>1835</v>
      </c>
      <c r="C1273" s="204" t="s">
        <v>1495</v>
      </c>
      <c r="D1273" s="205" t="s">
        <v>1472</v>
      </c>
      <c r="E1273" s="208">
        <v>1</v>
      </c>
      <c r="F1273" s="205">
        <v>20</v>
      </c>
      <c r="G1273" s="205">
        <v>20</v>
      </c>
      <c r="H1273" s="205" t="s">
        <v>1473</v>
      </c>
    </row>
    <row r="1274" spans="1:10" x14ac:dyDescent="0.2">
      <c r="A1274" s="335"/>
      <c r="B1274" s="338"/>
      <c r="C1274" s="204" t="s">
        <v>1474</v>
      </c>
      <c r="D1274" s="205" t="s">
        <v>1475</v>
      </c>
      <c r="E1274" s="208">
        <v>1</v>
      </c>
      <c r="F1274" s="205">
        <v>25</v>
      </c>
      <c r="G1274" s="205">
        <v>25</v>
      </c>
      <c r="H1274" s="206" t="s">
        <v>1473</v>
      </c>
    </row>
    <row r="1275" spans="1:10" x14ac:dyDescent="0.2">
      <c r="A1275" s="335"/>
      <c r="B1275" s="338"/>
      <c r="C1275" s="209" t="s">
        <v>1837</v>
      </c>
      <c r="D1275" s="205" t="s">
        <v>1477</v>
      </c>
      <c r="E1275" s="208">
        <v>0</v>
      </c>
      <c r="F1275" s="205">
        <v>50</v>
      </c>
      <c r="G1275" s="205" t="s">
        <v>1478</v>
      </c>
      <c r="H1275" s="206" t="s">
        <v>1473</v>
      </c>
    </row>
    <row r="1276" spans="1:10" ht="25.5" x14ac:dyDescent="0.2">
      <c r="A1276" s="335"/>
      <c r="B1276" s="338"/>
      <c r="C1276" s="204" t="s">
        <v>1841</v>
      </c>
      <c r="D1276" s="205" t="s">
        <v>1480</v>
      </c>
      <c r="E1276" s="208">
        <v>0</v>
      </c>
      <c r="F1276" s="205">
        <v>110</v>
      </c>
      <c r="G1276" s="205" t="s">
        <v>1478</v>
      </c>
      <c r="H1276" s="206" t="s">
        <v>1473</v>
      </c>
    </row>
    <row r="1277" spans="1:10" x14ac:dyDescent="0.2">
      <c r="A1277" s="335"/>
      <c r="B1277" s="338"/>
      <c r="C1277" s="204" t="s">
        <v>1481</v>
      </c>
      <c r="D1277" s="205" t="s">
        <v>1482</v>
      </c>
      <c r="E1277" s="208">
        <v>0</v>
      </c>
      <c r="F1277" s="205">
        <v>85</v>
      </c>
      <c r="G1277" s="205" t="s">
        <v>1478</v>
      </c>
      <c r="H1277" s="206" t="s">
        <v>1473</v>
      </c>
    </row>
    <row r="1278" spans="1:10" x14ac:dyDescent="0.2">
      <c r="A1278" s="335"/>
      <c r="B1278" s="338"/>
      <c r="C1278" s="204" t="s">
        <v>1483</v>
      </c>
      <c r="D1278" s="205" t="s">
        <v>1484</v>
      </c>
      <c r="E1278" s="208">
        <v>0</v>
      </c>
      <c r="F1278" s="205">
        <v>330</v>
      </c>
      <c r="G1278" s="205" t="s">
        <v>1478</v>
      </c>
      <c r="H1278" s="206" t="s">
        <v>1473</v>
      </c>
    </row>
    <row r="1279" spans="1:10" x14ac:dyDescent="0.2">
      <c r="A1279" s="335"/>
      <c r="B1279" s="338"/>
      <c r="C1279" s="204" t="s">
        <v>1485</v>
      </c>
      <c r="D1279" s="205" t="s">
        <v>1486</v>
      </c>
      <c r="E1279" s="208">
        <v>2</v>
      </c>
      <c r="F1279" s="205">
        <v>95</v>
      </c>
      <c r="G1279" s="205">
        <v>190</v>
      </c>
      <c r="H1279" s="206" t="s">
        <v>1473</v>
      </c>
    </row>
    <row r="1280" spans="1:10" x14ac:dyDescent="0.2">
      <c r="A1280" s="335"/>
      <c r="B1280" s="338"/>
      <c r="C1280" s="204" t="s">
        <v>1497</v>
      </c>
      <c r="D1280" s="205" t="s">
        <v>1488</v>
      </c>
      <c r="E1280" s="208">
        <v>2</v>
      </c>
      <c r="F1280" s="205">
        <v>180</v>
      </c>
      <c r="G1280" s="205">
        <v>360</v>
      </c>
      <c r="H1280" s="206" t="s">
        <v>1489</v>
      </c>
    </row>
    <row r="1281" spans="1:8" x14ac:dyDescent="0.2">
      <c r="A1281" s="336"/>
      <c r="B1281" s="339"/>
      <c r="C1281" s="204" t="s">
        <v>1473</v>
      </c>
      <c r="D1281" s="205" t="s">
        <v>1473</v>
      </c>
      <c r="E1281" s="208" t="s">
        <v>1473</v>
      </c>
      <c r="F1281" s="205" t="s">
        <v>1490</v>
      </c>
      <c r="G1281" s="207">
        <v>595</v>
      </c>
      <c r="H1281" s="206" t="s">
        <v>1473</v>
      </c>
    </row>
    <row r="1282" spans="1:8" x14ac:dyDescent="0.2">
      <c r="A1282" s="335">
        <v>4</v>
      </c>
      <c r="B1282" s="337" t="s">
        <v>1836</v>
      </c>
      <c r="C1282" s="204" t="s">
        <v>1499</v>
      </c>
      <c r="D1282" s="205" t="s">
        <v>1472</v>
      </c>
      <c r="E1282" s="208">
        <v>1</v>
      </c>
      <c r="F1282" s="205">
        <v>20</v>
      </c>
      <c r="G1282" s="205">
        <v>20</v>
      </c>
      <c r="H1282" s="205" t="s">
        <v>1473</v>
      </c>
    </row>
    <row r="1283" spans="1:8" x14ac:dyDescent="0.2">
      <c r="A1283" s="335"/>
      <c r="B1283" s="338"/>
      <c r="C1283" s="204" t="s">
        <v>1474</v>
      </c>
      <c r="D1283" s="205" t="s">
        <v>1475</v>
      </c>
      <c r="E1283" s="208">
        <v>1</v>
      </c>
      <c r="F1283" s="205">
        <v>25</v>
      </c>
      <c r="G1283" s="205">
        <v>25</v>
      </c>
      <c r="H1283" s="206" t="s">
        <v>1473</v>
      </c>
    </row>
    <row r="1284" spans="1:8" x14ac:dyDescent="0.2">
      <c r="A1284" s="335"/>
      <c r="B1284" s="338"/>
      <c r="C1284" s="209" t="s">
        <v>1837</v>
      </c>
      <c r="D1284" s="205" t="s">
        <v>1477</v>
      </c>
      <c r="E1284" s="208">
        <v>0</v>
      </c>
      <c r="F1284" s="205">
        <v>50</v>
      </c>
      <c r="G1284" s="205" t="s">
        <v>1478</v>
      </c>
      <c r="H1284" s="206" t="s">
        <v>1473</v>
      </c>
    </row>
    <row r="1285" spans="1:8" ht="25.5" x14ac:dyDescent="0.2">
      <c r="A1285" s="335"/>
      <c r="B1285" s="338"/>
      <c r="C1285" s="204" t="s">
        <v>1841</v>
      </c>
      <c r="D1285" s="205" t="s">
        <v>1480</v>
      </c>
      <c r="E1285" s="208">
        <v>0</v>
      </c>
      <c r="F1285" s="205">
        <v>110</v>
      </c>
      <c r="G1285" s="205" t="s">
        <v>1478</v>
      </c>
      <c r="H1285" s="206" t="s">
        <v>1473</v>
      </c>
    </row>
    <row r="1286" spans="1:8" x14ac:dyDescent="0.2">
      <c r="A1286" s="335"/>
      <c r="B1286" s="338"/>
      <c r="C1286" s="204" t="s">
        <v>1481</v>
      </c>
      <c r="D1286" s="205" t="s">
        <v>1482</v>
      </c>
      <c r="E1286" s="208">
        <v>0</v>
      </c>
      <c r="F1286" s="205">
        <v>85</v>
      </c>
      <c r="G1286" s="205" t="s">
        <v>1478</v>
      </c>
      <c r="H1286" s="206" t="s">
        <v>1473</v>
      </c>
    </row>
    <row r="1287" spans="1:8" x14ac:dyDescent="0.2">
      <c r="A1287" s="335"/>
      <c r="B1287" s="338"/>
      <c r="C1287" s="204" t="s">
        <v>1483</v>
      </c>
      <c r="D1287" s="205" t="s">
        <v>1484</v>
      </c>
      <c r="E1287" s="208">
        <v>0</v>
      </c>
      <c r="F1287" s="205">
        <v>330</v>
      </c>
      <c r="G1287" s="205" t="s">
        <v>1478</v>
      </c>
      <c r="H1287" s="206" t="s">
        <v>1473</v>
      </c>
    </row>
    <row r="1288" spans="1:8" x14ac:dyDescent="0.2">
      <c r="A1288" s="335"/>
      <c r="B1288" s="338"/>
      <c r="C1288" s="204" t="s">
        <v>1485</v>
      </c>
      <c r="D1288" s="205" t="s">
        <v>1486</v>
      </c>
      <c r="E1288" s="208">
        <v>2</v>
      </c>
      <c r="F1288" s="205">
        <v>95</v>
      </c>
      <c r="G1288" s="205">
        <v>190</v>
      </c>
      <c r="H1288" s="206" t="s">
        <v>1473</v>
      </c>
    </row>
    <row r="1289" spans="1:8" x14ac:dyDescent="0.2">
      <c r="A1289" s="335"/>
      <c r="B1289" s="338"/>
      <c r="C1289" s="204" t="s">
        <v>1497</v>
      </c>
      <c r="D1289" s="205" t="s">
        <v>1488</v>
      </c>
      <c r="E1289" s="208">
        <v>2</v>
      </c>
      <c r="F1289" s="205">
        <v>180</v>
      </c>
      <c r="G1289" s="205">
        <v>360</v>
      </c>
      <c r="H1289" s="206" t="s">
        <v>1489</v>
      </c>
    </row>
    <row r="1290" spans="1:8" x14ac:dyDescent="0.2">
      <c r="A1290" s="336"/>
      <c r="B1290" s="339"/>
      <c r="C1290" s="204" t="s">
        <v>1473</v>
      </c>
      <c r="D1290" s="205" t="s">
        <v>1473</v>
      </c>
      <c r="E1290" s="208" t="s">
        <v>1473</v>
      </c>
      <c r="F1290" s="205" t="s">
        <v>1490</v>
      </c>
      <c r="G1290" s="207">
        <v>595</v>
      </c>
      <c r="H1290" s="206" t="s">
        <v>1473</v>
      </c>
    </row>
    <row r="1292" spans="1:8" ht="15" x14ac:dyDescent="0.25">
      <c r="F1292" s="203" t="s">
        <v>1379</v>
      </c>
      <c r="G1292" s="202">
        <f>SUM(G1290,G1281,G1272,G1263,G1254,G1245,G1236,G1227,G1218,G1209,G1200,G1191,G1182,G1173)</f>
        <v>2380</v>
      </c>
    </row>
    <row r="1308" spans="1:8" ht="26.25" x14ac:dyDescent="0.2">
      <c r="A1308" s="322" t="s">
        <v>1850</v>
      </c>
      <c r="B1308" s="322"/>
      <c r="C1308" s="322"/>
      <c r="D1308" s="322"/>
      <c r="E1308" s="322"/>
      <c r="F1308" s="322"/>
      <c r="G1308" s="322"/>
      <c r="H1308" s="322"/>
    </row>
    <row r="1309" spans="1:8" x14ac:dyDescent="0.2">
      <c r="A1309" s="335">
        <v>1</v>
      </c>
      <c r="B1309" s="337" t="s">
        <v>1843</v>
      </c>
      <c r="C1309" s="209" t="s">
        <v>1851</v>
      </c>
      <c r="D1309" s="205" t="s">
        <v>1472</v>
      </c>
      <c r="E1309" s="208">
        <v>1</v>
      </c>
      <c r="F1309" s="205">
        <v>20</v>
      </c>
      <c r="G1309" s="205">
        <v>20</v>
      </c>
      <c r="H1309" s="205" t="s">
        <v>1473</v>
      </c>
    </row>
    <row r="1310" spans="1:8" x14ac:dyDescent="0.2">
      <c r="A1310" s="335"/>
      <c r="B1310" s="338"/>
      <c r="C1310" s="204" t="s">
        <v>1474</v>
      </c>
      <c r="D1310" s="205" t="s">
        <v>1475</v>
      </c>
      <c r="E1310" s="208">
        <v>1</v>
      </c>
      <c r="F1310" s="205">
        <v>25</v>
      </c>
      <c r="G1310" s="205">
        <v>25</v>
      </c>
      <c r="H1310" s="206" t="s">
        <v>1473</v>
      </c>
    </row>
    <row r="1311" spans="1:8" x14ac:dyDescent="0.2">
      <c r="A1311" s="335"/>
      <c r="B1311" s="338"/>
      <c r="C1311" s="209" t="s">
        <v>1852</v>
      </c>
      <c r="D1311" s="205" t="s">
        <v>1477</v>
      </c>
      <c r="E1311" s="208">
        <v>0</v>
      </c>
      <c r="F1311" s="205">
        <v>50</v>
      </c>
      <c r="G1311" s="205" t="s">
        <v>1478</v>
      </c>
      <c r="H1311" s="206" t="s">
        <v>1473</v>
      </c>
    </row>
    <row r="1312" spans="1:8" x14ac:dyDescent="0.2">
      <c r="A1312" s="335"/>
      <c r="B1312" s="338"/>
      <c r="C1312" s="204" t="s">
        <v>1853</v>
      </c>
      <c r="D1312" s="205" t="s">
        <v>1480</v>
      </c>
      <c r="E1312" s="208">
        <v>0</v>
      </c>
      <c r="F1312" s="205">
        <v>110</v>
      </c>
      <c r="G1312" s="205" t="s">
        <v>1478</v>
      </c>
      <c r="H1312" s="206" t="s">
        <v>1473</v>
      </c>
    </row>
    <row r="1313" spans="1:8" x14ac:dyDescent="0.2">
      <c r="A1313" s="335"/>
      <c r="B1313" s="338"/>
      <c r="C1313" s="204" t="s">
        <v>1854</v>
      </c>
      <c r="D1313" s="205" t="s">
        <v>1482</v>
      </c>
      <c r="E1313" s="208">
        <v>0</v>
      </c>
      <c r="F1313" s="205">
        <v>85</v>
      </c>
      <c r="G1313" s="205" t="s">
        <v>1478</v>
      </c>
      <c r="H1313" s="206" t="s">
        <v>1473</v>
      </c>
    </row>
    <row r="1314" spans="1:8" x14ac:dyDescent="0.2">
      <c r="A1314" s="335"/>
      <c r="B1314" s="338"/>
      <c r="C1314" s="204" t="s">
        <v>1855</v>
      </c>
      <c r="D1314" s="205" t="s">
        <v>1484</v>
      </c>
      <c r="E1314" s="208">
        <v>0</v>
      </c>
      <c r="F1314" s="205">
        <v>330</v>
      </c>
      <c r="G1314" s="205" t="s">
        <v>1478</v>
      </c>
      <c r="H1314" s="206" t="s">
        <v>1473</v>
      </c>
    </row>
    <row r="1315" spans="1:8" x14ac:dyDescent="0.2">
      <c r="A1315" s="335"/>
      <c r="B1315" s="338"/>
      <c r="C1315" s="204" t="s">
        <v>1856</v>
      </c>
      <c r="D1315" s="205" t="s">
        <v>1486</v>
      </c>
      <c r="E1315" s="208">
        <v>2</v>
      </c>
      <c r="F1315" s="205">
        <v>95</v>
      </c>
      <c r="G1315" s="205">
        <v>190</v>
      </c>
      <c r="H1315" s="206" t="s">
        <v>1473</v>
      </c>
    </row>
    <row r="1316" spans="1:8" x14ac:dyDescent="0.2">
      <c r="A1316" s="335"/>
      <c r="B1316" s="338"/>
      <c r="C1316" s="204" t="s">
        <v>1857</v>
      </c>
      <c r="D1316" s="205" t="s">
        <v>1488</v>
      </c>
      <c r="E1316" s="208">
        <v>2</v>
      </c>
      <c r="F1316" s="205">
        <v>180</v>
      </c>
      <c r="G1316" s="205">
        <v>360</v>
      </c>
      <c r="H1316" s="206" t="s">
        <v>1489</v>
      </c>
    </row>
    <row r="1317" spans="1:8" x14ac:dyDescent="0.2">
      <c r="A1317" s="336"/>
      <c r="B1317" s="339"/>
      <c r="C1317" s="204" t="s">
        <v>1473</v>
      </c>
      <c r="D1317" s="205" t="s">
        <v>1473</v>
      </c>
      <c r="E1317" s="208" t="s">
        <v>1473</v>
      </c>
      <c r="F1317" s="205" t="s">
        <v>1490</v>
      </c>
      <c r="G1317" s="207">
        <v>595</v>
      </c>
      <c r="H1317" s="206" t="s">
        <v>1473</v>
      </c>
    </row>
    <row r="1319" spans="1:8" x14ac:dyDescent="0.2">
      <c r="F1319" s="93" t="s">
        <v>1862</v>
      </c>
      <c r="G1319">
        <f>SUM(G1317)</f>
        <v>595</v>
      </c>
    </row>
    <row r="1323" spans="1:8" ht="26.25" x14ac:dyDescent="0.2">
      <c r="A1323" s="322" t="s">
        <v>1858</v>
      </c>
      <c r="B1323" s="322"/>
      <c r="C1323" s="322"/>
      <c r="D1323" s="322"/>
      <c r="E1323" s="322"/>
      <c r="F1323" s="322"/>
      <c r="G1323" s="322"/>
      <c r="H1323" s="322"/>
    </row>
    <row r="1324" spans="1:8" x14ac:dyDescent="0.2">
      <c r="A1324" s="335">
        <v>1</v>
      </c>
      <c r="B1324" s="337" t="s">
        <v>1844</v>
      </c>
      <c r="C1324" s="209" t="s">
        <v>1863</v>
      </c>
      <c r="D1324" s="205" t="s">
        <v>1472</v>
      </c>
      <c r="E1324" s="208">
        <v>1</v>
      </c>
      <c r="F1324" s="205">
        <v>20</v>
      </c>
      <c r="G1324" s="205">
        <v>20</v>
      </c>
      <c r="H1324" s="205" t="s">
        <v>1473</v>
      </c>
    </row>
    <row r="1325" spans="1:8" x14ac:dyDescent="0.2">
      <c r="A1325" s="335"/>
      <c r="B1325" s="338"/>
      <c r="C1325" s="204" t="s">
        <v>1474</v>
      </c>
      <c r="D1325" s="205" t="s">
        <v>1475</v>
      </c>
      <c r="E1325" s="208">
        <v>1</v>
      </c>
      <c r="F1325" s="205">
        <v>25</v>
      </c>
      <c r="G1325" s="205">
        <v>25</v>
      </c>
      <c r="H1325" s="206" t="s">
        <v>1473</v>
      </c>
    </row>
    <row r="1326" spans="1:8" x14ac:dyDescent="0.2">
      <c r="A1326" s="335"/>
      <c r="B1326" s="338"/>
      <c r="C1326" s="209" t="s">
        <v>1861</v>
      </c>
      <c r="D1326" s="205" t="s">
        <v>1477</v>
      </c>
      <c r="E1326" s="208">
        <v>0</v>
      </c>
      <c r="F1326" s="205">
        <v>50</v>
      </c>
      <c r="G1326" s="205" t="s">
        <v>1478</v>
      </c>
      <c r="H1326" s="206" t="s">
        <v>1473</v>
      </c>
    </row>
    <row r="1327" spans="1:8" ht="25.5" x14ac:dyDescent="0.2">
      <c r="A1327" s="335"/>
      <c r="B1327" s="338"/>
      <c r="C1327" s="204" t="s">
        <v>1864</v>
      </c>
      <c r="D1327" s="205" t="s">
        <v>1480</v>
      </c>
      <c r="E1327" s="208">
        <v>0</v>
      </c>
      <c r="F1327" s="205">
        <v>110</v>
      </c>
      <c r="G1327" s="205" t="s">
        <v>1478</v>
      </c>
      <c r="H1327" s="206" t="s">
        <v>1473</v>
      </c>
    </row>
    <row r="1328" spans="1:8" x14ac:dyDescent="0.2">
      <c r="A1328" s="335"/>
      <c r="B1328" s="338"/>
      <c r="C1328" s="204" t="s">
        <v>1865</v>
      </c>
      <c r="D1328" s="205" t="s">
        <v>1482</v>
      </c>
      <c r="E1328" s="208">
        <v>0</v>
      </c>
      <c r="F1328" s="205">
        <v>85</v>
      </c>
      <c r="G1328" s="205" t="s">
        <v>1478</v>
      </c>
      <c r="H1328" s="206" t="s">
        <v>1473</v>
      </c>
    </row>
    <row r="1329" spans="1:8" x14ac:dyDescent="0.2">
      <c r="A1329" s="335"/>
      <c r="B1329" s="338"/>
      <c r="C1329" s="204" t="s">
        <v>1866</v>
      </c>
      <c r="D1329" s="205" t="s">
        <v>1484</v>
      </c>
      <c r="E1329" s="208">
        <v>0</v>
      </c>
      <c r="F1329" s="205">
        <v>330</v>
      </c>
      <c r="G1329" s="205" t="s">
        <v>1478</v>
      </c>
      <c r="H1329" s="206" t="s">
        <v>1473</v>
      </c>
    </row>
    <row r="1330" spans="1:8" x14ac:dyDescent="0.2">
      <c r="A1330" s="335"/>
      <c r="B1330" s="338"/>
      <c r="C1330" s="204" t="s">
        <v>1856</v>
      </c>
      <c r="D1330" s="205" t="s">
        <v>1486</v>
      </c>
      <c r="E1330" s="208">
        <v>2</v>
      </c>
      <c r="F1330" s="205">
        <v>95</v>
      </c>
      <c r="G1330" s="205">
        <v>190</v>
      </c>
      <c r="H1330" s="206" t="s">
        <v>1473</v>
      </c>
    </row>
    <row r="1331" spans="1:8" x14ac:dyDescent="0.2">
      <c r="A1331" s="335"/>
      <c r="B1331" s="338"/>
      <c r="C1331" s="204" t="s">
        <v>1867</v>
      </c>
      <c r="D1331" s="205" t="s">
        <v>1488</v>
      </c>
      <c r="E1331" s="208">
        <v>2</v>
      </c>
      <c r="F1331" s="205">
        <v>180</v>
      </c>
      <c r="G1331" s="205">
        <v>360</v>
      </c>
      <c r="H1331" s="206" t="s">
        <v>1489</v>
      </c>
    </row>
    <row r="1332" spans="1:8" x14ac:dyDescent="0.2">
      <c r="A1332" s="336"/>
      <c r="B1332" s="339"/>
      <c r="C1332" s="204" t="s">
        <v>1473</v>
      </c>
      <c r="D1332" s="205" t="s">
        <v>1473</v>
      </c>
      <c r="E1332" s="208" t="s">
        <v>1473</v>
      </c>
      <c r="F1332" s="205" t="s">
        <v>1490</v>
      </c>
      <c r="G1332" s="207">
        <v>595</v>
      </c>
      <c r="H1332" s="206" t="s">
        <v>1473</v>
      </c>
    </row>
    <row r="1333" spans="1:8" x14ac:dyDescent="0.2">
      <c r="A1333" s="335">
        <v>2</v>
      </c>
      <c r="B1333" s="337" t="s">
        <v>1845</v>
      </c>
      <c r="C1333" s="209" t="s">
        <v>1868</v>
      </c>
      <c r="D1333" s="205" t="s">
        <v>1472</v>
      </c>
      <c r="E1333" s="208">
        <v>1</v>
      </c>
      <c r="F1333" s="205">
        <v>20</v>
      </c>
      <c r="G1333" s="205">
        <v>20</v>
      </c>
      <c r="H1333" s="205" t="s">
        <v>1473</v>
      </c>
    </row>
    <row r="1334" spans="1:8" x14ac:dyDescent="0.2">
      <c r="A1334" s="335"/>
      <c r="B1334" s="338"/>
      <c r="C1334" s="204" t="s">
        <v>1474</v>
      </c>
      <c r="D1334" s="205" t="s">
        <v>1475</v>
      </c>
      <c r="E1334" s="208">
        <v>1</v>
      </c>
      <c r="F1334" s="205">
        <v>25</v>
      </c>
      <c r="G1334" s="205">
        <v>25</v>
      </c>
      <c r="H1334" s="206" t="s">
        <v>1473</v>
      </c>
    </row>
    <row r="1335" spans="1:8" x14ac:dyDescent="0.2">
      <c r="A1335" s="335"/>
      <c r="B1335" s="338"/>
      <c r="C1335" s="209" t="s">
        <v>1861</v>
      </c>
      <c r="D1335" s="205" t="s">
        <v>1477</v>
      </c>
      <c r="E1335" s="208">
        <v>0</v>
      </c>
      <c r="F1335" s="205">
        <v>50</v>
      </c>
      <c r="G1335" s="205" t="s">
        <v>1478</v>
      </c>
      <c r="H1335" s="206" t="s">
        <v>1473</v>
      </c>
    </row>
    <row r="1336" spans="1:8" ht="25.5" x14ac:dyDescent="0.2">
      <c r="A1336" s="335"/>
      <c r="B1336" s="338"/>
      <c r="C1336" s="209" t="s">
        <v>1864</v>
      </c>
      <c r="D1336" s="205" t="s">
        <v>1480</v>
      </c>
      <c r="E1336" s="208">
        <v>0</v>
      </c>
      <c r="F1336" s="205">
        <v>110</v>
      </c>
      <c r="G1336" s="205" t="s">
        <v>1478</v>
      </c>
      <c r="H1336" s="206" t="s">
        <v>1473</v>
      </c>
    </row>
    <row r="1337" spans="1:8" x14ac:dyDescent="0.2">
      <c r="A1337" s="335"/>
      <c r="B1337" s="338"/>
      <c r="C1337" s="204" t="s">
        <v>1865</v>
      </c>
      <c r="D1337" s="205" t="s">
        <v>1482</v>
      </c>
      <c r="E1337" s="208">
        <v>0</v>
      </c>
      <c r="F1337" s="205">
        <v>85</v>
      </c>
      <c r="G1337" s="205" t="s">
        <v>1478</v>
      </c>
      <c r="H1337" s="206" t="s">
        <v>1473</v>
      </c>
    </row>
    <row r="1338" spans="1:8" x14ac:dyDescent="0.2">
      <c r="A1338" s="335"/>
      <c r="B1338" s="338"/>
      <c r="C1338" s="204" t="s">
        <v>1866</v>
      </c>
      <c r="D1338" s="205" t="s">
        <v>1484</v>
      </c>
      <c r="E1338" s="208">
        <v>0</v>
      </c>
      <c r="F1338" s="205">
        <v>330</v>
      </c>
      <c r="G1338" s="205" t="s">
        <v>1478</v>
      </c>
      <c r="H1338" s="206" t="s">
        <v>1473</v>
      </c>
    </row>
    <row r="1339" spans="1:8" x14ac:dyDescent="0.2">
      <c r="A1339" s="335"/>
      <c r="B1339" s="338"/>
      <c r="C1339" s="204" t="s">
        <v>1856</v>
      </c>
      <c r="D1339" s="205" t="s">
        <v>1486</v>
      </c>
      <c r="E1339" s="208">
        <v>2</v>
      </c>
      <c r="F1339" s="205">
        <v>95</v>
      </c>
      <c r="G1339" s="205">
        <v>190</v>
      </c>
      <c r="H1339" s="206" t="s">
        <v>1473</v>
      </c>
    </row>
    <row r="1340" spans="1:8" x14ac:dyDescent="0.2">
      <c r="A1340" s="335"/>
      <c r="B1340" s="338"/>
      <c r="C1340" s="204" t="s">
        <v>1867</v>
      </c>
      <c r="D1340" s="205" t="s">
        <v>1488</v>
      </c>
      <c r="E1340" s="208">
        <v>2</v>
      </c>
      <c r="F1340" s="205">
        <v>180</v>
      </c>
      <c r="G1340" s="205">
        <v>360</v>
      </c>
      <c r="H1340" s="206" t="s">
        <v>1489</v>
      </c>
    </row>
    <row r="1341" spans="1:8" x14ac:dyDescent="0.2">
      <c r="A1341" s="336"/>
      <c r="B1341" s="339"/>
      <c r="C1341" s="204" t="s">
        <v>1473</v>
      </c>
      <c r="D1341" s="205" t="s">
        <v>1473</v>
      </c>
      <c r="E1341" s="208" t="s">
        <v>1473</v>
      </c>
      <c r="F1341" s="205" t="s">
        <v>1490</v>
      </c>
      <c r="G1341" s="207">
        <v>595</v>
      </c>
      <c r="H1341" s="206" t="s">
        <v>1473</v>
      </c>
    </row>
    <row r="1342" spans="1:8" x14ac:dyDescent="0.2">
      <c r="A1342" s="335">
        <v>3</v>
      </c>
      <c r="B1342" s="360" t="s">
        <v>1846</v>
      </c>
      <c r="C1342" s="209" t="s">
        <v>1863</v>
      </c>
      <c r="D1342" s="205" t="s">
        <v>1472</v>
      </c>
      <c r="E1342" s="208">
        <v>1</v>
      </c>
      <c r="F1342" s="205">
        <v>20</v>
      </c>
      <c r="G1342" s="205">
        <v>20</v>
      </c>
      <c r="H1342" s="205" t="s">
        <v>1473</v>
      </c>
    </row>
    <row r="1343" spans="1:8" x14ac:dyDescent="0.2">
      <c r="A1343" s="335"/>
      <c r="B1343" s="337"/>
      <c r="C1343" s="204" t="s">
        <v>1474</v>
      </c>
      <c r="D1343" s="205" t="s">
        <v>1475</v>
      </c>
      <c r="E1343" s="208">
        <v>1</v>
      </c>
      <c r="F1343" s="205">
        <v>25</v>
      </c>
      <c r="G1343" s="205">
        <v>25</v>
      </c>
      <c r="H1343" s="206" t="s">
        <v>1473</v>
      </c>
    </row>
    <row r="1344" spans="1:8" x14ac:dyDescent="0.2">
      <c r="A1344" s="335"/>
      <c r="B1344" s="337"/>
      <c r="C1344" s="209" t="s">
        <v>1861</v>
      </c>
      <c r="D1344" s="205" t="s">
        <v>1477</v>
      </c>
      <c r="E1344" s="208">
        <v>0</v>
      </c>
      <c r="F1344" s="205">
        <v>50</v>
      </c>
      <c r="G1344" s="205" t="s">
        <v>1478</v>
      </c>
      <c r="H1344" s="206" t="s">
        <v>1473</v>
      </c>
    </row>
    <row r="1345" spans="1:8" ht="25.5" x14ac:dyDescent="0.2">
      <c r="A1345" s="335"/>
      <c r="B1345" s="337"/>
      <c r="C1345" s="209" t="s">
        <v>1869</v>
      </c>
      <c r="D1345" s="205" t="s">
        <v>1480</v>
      </c>
      <c r="E1345" s="208">
        <v>0</v>
      </c>
      <c r="F1345" s="205">
        <v>110</v>
      </c>
      <c r="G1345" s="205" t="s">
        <v>1478</v>
      </c>
      <c r="H1345" s="206" t="s">
        <v>1473</v>
      </c>
    </row>
    <row r="1346" spans="1:8" x14ac:dyDescent="0.2">
      <c r="A1346" s="335"/>
      <c r="B1346" s="337"/>
      <c r="C1346" s="204" t="s">
        <v>1865</v>
      </c>
      <c r="D1346" s="205" t="s">
        <v>1482</v>
      </c>
      <c r="E1346" s="208">
        <v>0</v>
      </c>
      <c r="F1346" s="205">
        <v>85</v>
      </c>
      <c r="G1346" s="205" t="s">
        <v>1478</v>
      </c>
      <c r="H1346" s="206" t="s">
        <v>1473</v>
      </c>
    </row>
    <row r="1347" spans="1:8" x14ac:dyDescent="0.2">
      <c r="A1347" s="335"/>
      <c r="B1347" s="337"/>
      <c r="C1347" s="204" t="s">
        <v>1866</v>
      </c>
      <c r="D1347" s="205" t="s">
        <v>1484</v>
      </c>
      <c r="E1347" s="208">
        <v>0</v>
      </c>
      <c r="F1347" s="205">
        <v>330</v>
      </c>
      <c r="G1347" s="205" t="s">
        <v>1478</v>
      </c>
      <c r="H1347" s="206" t="s">
        <v>1473</v>
      </c>
    </row>
    <row r="1348" spans="1:8" x14ac:dyDescent="0.2">
      <c r="A1348" s="335"/>
      <c r="B1348" s="337"/>
      <c r="C1348" s="204" t="s">
        <v>1856</v>
      </c>
      <c r="D1348" s="205" t="s">
        <v>1486</v>
      </c>
      <c r="E1348" s="208">
        <v>2</v>
      </c>
      <c r="F1348" s="205">
        <v>95</v>
      </c>
      <c r="G1348" s="205">
        <v>190</v>
      </c>
      <c r="H1348" s="206" t="s">
        <v>1473</v>
      </c>
    </row>
    <row r="1349" spans="1:8" x14ac:dyDescent="0.2">
      <c r="A1349" s="335"/>
      <c r="B1349" s="337"/>
      <c r="C1349" s="204"/>
      <c r="D1349" s="205" t="s">
        <v>1488</v>
      </c>
      <c r="E1349" s="208">
        <v>2</v>
      </c>
      <c r="F1349" s="205">
        <v>180</v>
      </c>
      <c r="G1349" s="205">
        <v>360</v>
      </c>
      <c r="H1349" s="206" t="s">
        <v>1489</v>
      </c>
    </row>
    <row r="1350" spans="1:8" x14ac:dyDescent="0.2">
      <c r="A1350" s="336"/>
      <c r="B1350" s="361"/>
      <c r="C1350" s="204" t="s">
        <v>1473</v>
      </c>
      <c r="D1350" s="205" t="s">
        <v>1473</v>
      </c>
      <c r="E1350" s="208" t="s">
        <v>1473</v>
      </c>
      <c r="F1350" s="205" t="s">
        <v>1490</v>
      </c>
      <c r="G1350" s="207">
        <v>595</v>
      </c>
      <c r="H1350" s="206" t="s">
        <v>1473</v>
      </c>
    </row>
    <row r="1351" spans="1:8" x14ac:dyDescent="0.2">
      <c r="A1351" s="335">
        <v>4</v>
      </c>
      <c r="B1351" s="360" t="s">
        <v>1859</v>
      </c>
      <c r="C1351" s="209" t="s">
        <v>1602</v>
      </c>
      <c r="D1351" s="205" t="s">
        <v>1472</v>
      </c>
      <c r="E1351" s="208">
        <v>1</v>
      </c>
      <c r="F1351" s="205">
        <v>20</v>
      </c>
      <c r="G1351" s="205">
        <v>20</v>
      </c>
      <c r="H1351" s="205" t="s">
        <v>1473</v>
      </c>
    </row>
    <row r="1352" spans="1:8" x14ac:dyDescent="0.2">
      <c r="A1352" s="335"/>
      <c r="B1352" s="337"/>
      <c r="C1352" s="204" t="s">
        <v>1474</v>
      </c>
      <c r="D1352" s="205" t="s">
        <v>1475</v>
      </c>
      <c r="E1352" s="208">
        <v>1</v>
      </c>
      <c r="F1352" s="205">
        <v>25</v>
      </c>
      <c r="G1352" s="205">
        <v>25</v>
      </c>
      <c r="H1352" s="206" t="s">
        <v>1473</v>
      </c>
    </row>
    <row r="1353" spans="1:8" x14ac:dyDescent="0.2">
      <c r="A1353" s="335"/>
      <c r="B1353" s="337"/>
      <c r="C1353" s="209" t="s">
        <v>1861</v>
      </c>
      <c r="D1353" s="205" t="s">
        <v>1477</v>
      </c>
      <c r="E1353" s="208">
        <v>0</v>
      </c>
      <c r="F1353" s="205">
        <v>50</v>
      </c>
      <c r="G1353" s="205" t="s">
        <v>1478</v>
      </c>
      <c r="H1353" s="206" t="s">
        <v>1473</v>
      </c>
    </row>
    <row r="1354" spans="1:8" ht="25.5" x14ac:dyDescent="0.2">
      <c r="A1354" s="335"/>
      <c r="B1354" s="337"/>
      <c r="C1354" s="209" t="s">
        <v>1870</v>
      </c>
      <c r="D1354" s="205" t="s">
        <v>1480</v>
      </c>
      <c r="E1354" s="208">
        <v>0</v>
      </c>
      <c r="F1354" s="205">
        <v>110</v>
      </c>
      <c r="G1354" s="205" t="s">
        <v>1478</v>
      </c>
      <c r="H1354" s="206" t="s">
        <v>1473</v>
      </c>
    </row>
    <row r="1355" spans="1:8" x14ac:dyDescent="0.2">
      <c r="A1355" s="335"/>
      <c r="B1355" s="337"/>
      <c r="C1355" s="204" t="s">
        <v>1865</v>
      </c>
      <c r="D1355" s="205" t="s">
        <v>1482</v>
      </c>
      <c r="E1355" s="208">
        <v>0</v>
      </c>
      <c r="F1355" s="205">
        <v>85</v>
      </c>
      <c r="G1355" s="205" t="s">
        <v>1478</v>
      </c>
      <c r="H1355" s="206" t="s">
        <v>1473</v>
      </c>
    </row>
    <row r="1356" spans="1:8" x14ac:dyDescent="0.2">
      <c r="A1356" s="335"/>
      <c r="B1356" s="337"/>
      <c r="C1356" s="204" t="s">
        <v>1866</v>
      </c>
      <c r="D1356" s="205" t="s">
        <v>1484</v>
      </c>
      <c r="E1356" s="208">
        <v>0</v>
      </c>
      <c r="F1356" s="205">
        <v>330</v>
      </c>
      <c r="G1356" s="205" t="s">
        <v>1478</v>
      </c>
      <c r="H1356" s="206" t="s">
        <v>1473</v>
      </c>
    </row>
    <row r="1357" spans="1:8" x14ac:dyDescent="0.2">
      <c r="A1357" s="335"/>
      <c r="B1357" s="337"/>
      <c r="C1357" s="204" t="s">
        <v>1856</v>
      </c>
      <c r="D1357" s="205" t="s">
        <v>1486</v>
      </c>
      <c r="E1357" s="208">
        <v>2</v>
      </c>
      <c r="F1357" s="205">
        <v>95</v>
      </c>
      <c r="G1357" s="205">
        <v>190</v>
      </c>
      <c r="H1357" s="206" t="s">
        <v>1473</v>
      </c>
    </row>
    <row r="1358" spans="1:8" x14ac:dyDescent="0.2">
      <c r="A1358" s="335"/>
      <c r="B1358" s="337"/>
      <c r="C1358" s="204"/>
      <c r="D1358" s="205" t="s">
        <v>1488</v>
      </c>
      <c r="E1358" s="208">
        <v>2</v>
      </c>
      <c r="F1358" s="205">
        <v>180</v>
      </c>
      <c r="G1358" s="205">
        <v>360</v>
      </c>
      <c r="H1358" s="206" t="s">
        <v>1489</v>
      </c>
    </row>
    <row r="1359" spans="1:8" x14ac:dyDescent="0.2">
      <c r="A1359" s="336"/>
      <c r="B1359" s="361"/>
      <c r="C1359" s="204" t="s">
        <v>1473</v>
      </c>
      <c r="D1359" s="205" t="s">
        <v>1473</v>
      </c>
      <c r="E1359" s="208" t="s">
        <v>1473</v>
      </c>
      <c r="F1359" s="205" t="s">
        <v>1490</v>
      </c>
      <c r="G1359" s="207">
        <v>595</v>
      </c>
      <c r="H1359" s="206" t="s">
        <v>1473</v>
      </c>
    </row>
    <row r="1360" spans="1:8" x14ac:dyDescent="0.2">
      <c r="A1360" s="335">
        <v>5</v>
      </c>
      <c r="B1360" s="360" t="s">
        <v>1860</v>
      </c>
      <c r="C1360" s="209" t="s">
        <v>1863</v>
      </c>
      <c r="D1360" s="205" t="s">
        <v>1472</v>
      </c>
      <c r="E1360" s="208">
        <v>1</v>
      </c>
      <c r="F1360" s="205">
        <v>20</v>
      </c>
      <c r="G1360" s="205">
        <v>20</v>
      </c>
      <c r="H1360" s="205" t="s">
        <v>1473</v>
      </c>
    </row>
    <row r="1361" spans="1:8" x14ac:dyDescent="0.2">
      <c r="A1361" s="335"/>
      <c r="B1361" s="337"/>
      <c r="C1361" s="204" t="s">
        <v>1474</v>
      </c>
      <c r="D1361" s="205" t="s">
        <v>1475</v>
      </c>
      <c r="E1361" s="208">
        <v>1</v>
      </c>
      <c r="F1361" s="205">
        <v>25</v>
      </c>
      <c r="G1361" s="205">
        <v>25</v>
      </c>
      <c r="H1361" s="206" t="s">
        <v>1473</v>
      </c>
    </row>
    <row r="1362" spans="1:8" x14ac:dyDescent="0.2">
      <c r="A1362" s="335"/>
      <c r="B1362" s="337"/>
      <c r="C1362" s="209" t="s">
        <v>1861</v>
      </c>
      <c r="D1362" s="205" t="s">
        <v>1477</v>
      </c>
      <c r="E1362" s="208">
        <v>0</v>
      </c>
      <c r="F1362" s="205">
        <v>50</v>
      </c>
      <c r="G1362" s="205" t="s">
        <v>1478</v>
      </c>
      <c r="H1362" s="206" t="s">
        <v>1473</v>
      </c>
    </row>
    <row r="1363" spans="1:8" ht="25.5" x14ac:dyDescent="0.2">
      <c r="A1363" s="335"/>
      <c r="B1363" s="337"/>
      <c r="C1363" s="209" t="s">
        <v>1871</v>
      </c>
      <c r="D1363" s="205" t="s">
        <v>1480</v>
      </c>
      <c r="E1363" s="208">
        <v>0</v>
      </c>
      <c r="F1363" s="205">
        <v>110</v>
      </c>
      <c r="G1363" s="205" t="s">
        <v>1478</v>
      </c>
      <c r="H1363" s="206" t="s">
        <v>1473</v>
      </c>
    </row>
    <row r="1364" spans="1:8" x14ac:dyDescent="0.2">
      <c r="A1364" s="335"/>
      <c r="B1364" s="337"/>
      <c r="C1364" s="204" t="s">
        <v>1865</v>
      </c>
      <c r="D1364" s="205" t="s">
        <v>1482</v>
      </c>
      <c r="E1364" s="208">
        <v>0</v>
      </c>
      <c r="F1364" s="205">
        <v>85</v>
      </c>
      <c r="G1364" s="205" t="s">
        <v>1478</v>
      </c>
      <c r="H1364" s="206" t="s">
        <v>1473</v>
      </c>
    </row>
    <row r="1365" spans="1:8" x14ac:dyDescent="0.2">
      <c r="A1365" s="335"/>
      <c r="B1365" s="337"/>
      <c r="C1365" s="204" t="s">
        <v>1866</v>
      </c>
      <c r="D1365" s="205" t="s">
        <v>1484</v>
      </c>
      <c r="E1365" s="208">
        <v>0</v>
      </c>
      <c r="F1365" s="205">
        <v>330</v>
      </c>
      <c r="G1365" s="205" t="s">
        <v>1478</v>
      </c>
      <c r="H1365" s="206" t="s">
        <v>1473</v>
      </c>
    </row>
    <row r="1366" spans="1:8" x14ac:dyDescent="0.2">
      <c r="A1366" s="335"/>
      <c r="B1366" s="337"/>
      <c r="C1366" s="204" t="s">
        <v>1856</v>
      </c>
      <c r="D1366" s="205" t="s">
        <v>1486</v>
      </c>
      <c r="E1366" s="208">
        <v>2</v>
      </c>
      <c r="F1366" s="205">
        <v>95</v>
      </c>
      <c r="G1366" s="205">
        <v>190</v>
      </c>
      <c r="H1366" s="206" t="s">
        <v>1473</v>
      </c>
    </row>
    <row r="1367" spans="1:8" x14ac:dyDescent="0.2">
      <c r="A1367" s="335"/>
      <c r="B1367" s="337"/>
      <c r="C1367" s="204"/>
      <c r="D1367" s="205" t="s">
        <v>1488</v>
      </c>
      <c r="E1367" s="208">
        <v>2</v>
      </c>
      <c r="F1367" s="205">
        <v>180</v>
      </c>
      <c r="G1367" s="205">
        <v>360</v>
      </c>
      <c r="H1367" s="206" t="s">
        <v>1489</v>
      </c>
    </row>
    <row r="1368" spans="1:8" x14ac:dyDescent="0.2">
      <c r="A1368" s="336"/>
      <c r="B1368" s="361"/>
      <c r="C1368" s="204" t="s">
        <v>1473</v>
      </c>
      <c r="D1368" s="205" t="s">
        <v>1473</v>
      </c>
      <c r="E1368" s="208" t="s">
        <v>1473</v>
      </c>
      <c r="F1368" s="205" t="s">
        <v>1490</v>
      </c>
      <c r="G1368" s="207">
        <v>595</v>
      </c>
      <c r="H1368" s="206" t="s">
        <v>1473</v>
      </c>
    </row>
    <row r="1371" spans="1:8" x14ac:dyDescent="0.2">
      <c r="F1371" s="93" t="s">
        <v>1379</v>
      </c>
      <c r="G1371">
        <f>SUM(G1332,G1341,G1350,G1359,G1368)</f>
        <v>2975</v>
      </c>
    </row>
    <row r="1388" spans="1:8" ht="26.25" x14ac:dyDescent="0.2">
      <c r="A1388" s="322" t="s">
        <v>1877</v>
      </c>
      <c r="B1388" s="322"/>
      <c r="C1388" s="322"/>
      <c r="D1388" s="322"/>
      <c r="E1388" s="322"/>
      <c r="F1388" s="322"/>
      <c r="G1388" s="322"/>
      <c r="H1388" s="322"/>
    </row>
    <row r="1389" spans="1:8" x14ac:dyDescent="0.2">
      <c r="A1389" s="323">
        <v>1</v>
      </c>
      <c r="B1389" s="328" t="s">
        <v>1808</v>
      </c>
      <c r="C1389" s="63" t="s">
        <v>1818</v>
      </c>
      <c r="D1389" s="61" t="s">
        <v>1182</v>
      </c>
      <c r="E1389" s="90">
        <v>1</v>
      </c>
      <c r="F1389" s="61">
        <v>20</v>
      </c>
      <c r="G1389" s="61">
        <f t="shared" ref="G1389:G1396" si="106">F1389*E1389</f>
        <v>20</v>
      </c>
      <c r="H1389" s="62"/>
    </row>
    <row r="1390" spans="1:8" x14ac:dyDescent="0.2">
      <c r="A1390" s="324"/>
      <c r="B1390" s="326"/>
      <c r="C1390" s="63" t="s">
        <v>1208</v>
      </c>
      <c r="D1390" s="61" t="s">
        <v>1360</v>
      </c>
      <c r="E1390" s="90">
        <v>1</v>
      </c>
      <c r="F1390" s="61">
        <v>25</v>
      </c>
      <c r="G1390" s="61">
        <f t="shared" si="106"/>
        <v>25</v>
      </c>
      <c r="H1390" s="101"/>
    </row>
    <row r="1391" spans="1:8" x14ac:dyDescent="0.2">
      <c r="A1391" s="324"/>
      <c r="B1391" s="326"/>
      <c r="C1391" s="63" t="s">
        <v>1810</v>
      </c>
      <c r="D1391" s="61" t="s">
        <v>1186</v>
      </c>
      <c r="E1391" s="90">
        <v>0</v>
      </c>
      <c r="F1391" s="61">
        <v>50</v>
      </c>
      <c r="G1391" s="61">
        <f t="shared" si="106"/>
        <v>0</v>
      </c>
      <c r="H1391" s="101"/>
    </row>
    <row r="1392" spans="1:8" ht="25.5" x14ac:dyDescent="0.2">
      <c r="A1392" s="324"/>
      <c r="B1392" s="326"/>
      <c r="C1392" s="63" t="s">
        <v>1816</v>
      </c>
      <c r="D1392" s="61" t="s">
        <v>1188</v>
      </c>
      <c r="E1392" s="90">
        <v>0</v>
      </c>
      <c r="F1392" s="61">
        <v>110</v>
      </c>
      <c r="G1392" s="61">
        <f t="shared" si="106"/>
        <v>0</v>
      </c>
      <c r="H1392" s="101"/>
    </row>
    <row r="1393" spans="1:8" x14ac:dyDescent="0.2">
      <c r="A1393" s="324"/>
      <c r="B1393" s="326"/>
      <c r="C1393" s="60" t="s">
        <v>1800</v>
      </c>
      <c r="D1393" s="61" t="s">
        <v>1190</v>
      </c>
      <c r="E1393" s="90">
        <v>0</v>
      </c>
      <c r="F1393" s="61">
        <v>85</v>
      </c>
      <c r="G1393" s="61">
        <f t="shared" si="106"/>
        <v>0</v>
      </c>
      <c r="H1393" s="101"/>
    </row>
    <row r="1394" spans="1:8" x14ac:dyDescent="0.2">
      <c r="A1394" s="324"/>
      <c r="B1394" s="326"/>
      <c r="C1394" s="60" t="s">
        <v>1255</v>
      </c>
      <c r="D1394" s="61" t="s">
        <v>1192</v>
      </c>
      <c r="E1394" s="90">
        <v>0</v>
      </c>
      <c r="F1394" s="61">
        <v>330</v>
      </c>
      <c r="G1394" s="61">
        <f t="shared" si="106"/>
        <v>0</v>
      </c>
      <c r="H1394" s="101"/>
    </row>
    <row r="1395" spans="1:8" x14ac:dyDescent="0.2">
      <c r="A1395" s="324"/>
      <c r="B1395" s="326"/>
      <c r="C1395" s="60" t="s">
        <v>1304</v>
      </c>
      <c r="D1395" s="61" t="s">
        <v>1194</v>
      </c>
      <c r="E1395" s="90">
        <v>2</v>
      </c>
      <c r="F1395" s="61">
        <v>95</v>
      </c>
      <c r="G1395" s="61">
        <f t="shared" si="106"/>
        <v>190</v>
      </c>
      <c r="H1395" s="101"/>
    </row>
    <row r="1396" spans="1:8" x14ac:dyDescent="0.2">
      <c r="A1396" s="324"/>
      <c r="B1396" s="326"/>
      <c r="C1396" s="63"/>
      <c r="D1396" s="61" t="s">
        <v>1196</v>
      </c>
      <c r="E1396" s="90">
        <v>2</v>
      </c>
      <c r="F1396" s="61">
        <v>180</v>
      </c>
      <c r="G1396" s="61">
        <f t="shared" si="106"/>
        <v>360</v>
      </c>
      <c r="H1396" s="101" t="s">
        <v>1215</v>
      </c>
    </row>
    <row r="1397" spans="1:8" x14ac:dyDescent="0.2">
      <c r="A1397" s="325"/>
      <c r="B1397" s="327"/>
      <c r="C1397" s="63"/>
      <c r="D1397" s="61"/>
      <c r="E1397" s="90"/>
      <c r="F1397" s="61" t="s">
        <v>1198</v>
      </c>
      <c r="G1397" s="68">
        <f>SUM(G1389:G1396)</f>
        <v>595</v>
      </c>
      <c r="H1397" s="101"/>
    </row>
    <row r="1398" spans="1:8" x14ac:dyDescent="0.2">
      <c r="A1398" s="323">
        <v>2</v>
      </c>
      <c r="B1398" s="328" t="s">
        <v>1825</v>
      </c>
      <c r="C1398" s="63" t="s">
        <v>1812</v>
      </c>
      <c r="D1398" s="61" t="s">
        <v>1182</v>
      </c>
      <c r="E1398" s="90">
        <v>1</v>
      </c>
      <c r="F1398" s="61">
        <v>20</v>
      </c>
      <c r="G1398" s="61">
        <f t="shared" ref="G1398:G1405" si="107">F1398*E1398</f>
        <v>20</v>
      </c>
      <c r="H1398" s="62"/>
    </row>
    <row r="1399" spans="1:8" x14ac:dyDescent="0.2">
      <c r="A1399" s="324"/>
      <c r="B1399" s="326"/>
      <c r="C1399" s="63" t="s">
        <v>1208</v>
      </c>
      <c r="D1399" s="61" t="s">
        <v>1360</v>
      </c>
      <c r="E1399" s="90">
        <v>1</v>
      </c>
      <c r="F1399" s="61">
        <v>25</v>
      </c>
      <c r="G1399" s="61">
        <f t="shared" si="107"/>
        <v>25</v>
      </c>
      <c r="H1399" s="101"/>
    </row>
    <row r="1400" spans="1:8" x14ac:dyDescent="0.2">
      <c r="A1400" s="324"/>
      <c r="B1400" s="326"/>
      <c r="C1400" s="63" t="s">
        <v>1831</v>
      </c>
      <c r="D1400" s="61" t="s">
        <v>1186</v>
      </c>
      <c r="E1400" s="90">
        <v>0</v>
      </c>
      <c r="F1400" s="61">
        <v>50</v>
      </c>
      <c r="G1400" s="61">
        <f t="shared" si="107"/>
        <v>0</v>
      </c>
      <c r="H1400" s="101"/>
    </row>
    <row r="1401" spans="1:8" ht="25.5" x14ac:dyDescent="0.2">
      <c r="A1401" s="324"/>
      <c r="B1401" s="326"/>
      <c r="C1401" s="63" t="s">
        <v>1878</v>
      </c>
      <c r="D1401" s="61" t="s">
        <v>1188</v>
      </c>
      <c r="E1401" s="90">
        <v>0</v>
      </c>
      <c r="F1401" s="61">
        <v>110</v>
      </c>
      <c r="G1401" s="61">
        <f t="shared" si="107"/>
        <v>0</v>
      </c>
      <c r="H1401" s="101"/>
    </row>
    <row r="1402" spans="1:8" x14ac:dyDescent="0.2">
      <c r="A1402" s="324"/>
      <c r="B1402" s="326"/>
      <c r="C1402" s="60" t="s">
        <v>1800</v>
      </c>
      <c r="D1402" s="61" t="s">
        <v>1190</v>
      </c>
      <c r="E1402" s="90">
        <v>0</v>
      </c>
      <c r="F1402" s="61">
        <v>85</v>
      </c>
      <c r="G1402" s="61">
        <f t="shared" si="107"/>
        <v>0</v>
      </c>
      <c r="H1402" s="101"/>
    </row>
    <row r="1403" spans="1:8" x14ac:dyDescent="0.2">
      <c r="A1403" s="324"/>
      <c r="B1403" s="326"/>
      <c r="C1403" s="60" t="s">
        <v>1255</v>
      </c>
      <c r="D1403" s="61" t="s">
        <v>1192</v>
      </c>
      <c r="E1403" s="90">
        <v>0</v>
      </c>
      <c r="F1403" s="61">
        <v>330</v>
      </c>
      <c r="G1403" s="61">
        <f t="shared" si="107"/>
        <v>0</v>
      </c>
      <c r="H1403" s="101"/>
    </row>
    <row r="1404" spans="1:8" x14ac:dyDescent="0.2">
      <c r="A1404" s="324"/>
      <c r="B1404" s="326"/>
      <c r="C1404" s="60" t="s">
        <v>1304</v>
      </c>
      <c r="D1404" s="61" t="s">
        <v>1194</v>
      </c>
      <c r="E1404" s="90">
        <v>2</v>
      </c>
      <c r="F1404" s="61">
        <v>95</v>
      </c>
      <c r="G1404" s="61">
        <f t="shared" si="107"/>
        <v>190</v>
      </c>
      <c r="H1404" s="101"/>
    </row>
    <row r="1405" spans="1:8" x14ac:dyDescent="0.2">
      <c r="A1405" s="324"/>
      <c r="B1405" s="326"/>
      <c r="C1405" s="63"/>
      <c r="D1405" s="61" t="s">
        <v>1196</v>
      </c>
      <c r="E1405" s="90">
        <v>2</v>
      </c>
      <c r="F1405" s="61">
        <v>180</v>
      </c>
      <c r="G1405" s="61">
        <f t="shared" si="107"/>
        <v>360</v>
      </c>
      <c r="H1405" s="101" t="s">
        <v>1215</v>
      </c>
    </row>
    <row r="1406" spans="1:8" x14ac:dyDescent="0.2">
      <c r="A1406" s="325"/>
      <c r="B1406" s="327"/>
      <c r="C1406" s="63"/>
      <c r="D1406" s="61"/>
      <c r="E1406" s="90"/>
      <c r="F1406" s="61" t="s">
        <v>1198</v>
      </c>
      <c r="G1406" s="68">
        <f>SUM(G1398:G1405)</f>
        <v>595</v>
      </c>
      <c r="H1406" s="101"/>
    </row>
    <row r="1407" spans="1:8" x14ac:dyDescent="0.2">
      <c r="A1407" s="323">
        <v>3</v>
      </c>
      <c r="B1407" s="328" t="s">
        <v>1826</v>
      </c>
      <c r="C1407" s="63" t="s">
        <v>1813</v>
      </c>
      <c r="D1407" s="61" t="s">
        <v>1182</v>
      </c>
      <c r="E1407" s="90">
        <v>1</v>
      </c>
      <c r="F1407" s="61">
        <v>20</v>
      </c>
      <c r="G1407" s="61">
        <f t="shared" ref="G1407:G1414" si="108">F1407*E1407</f>
        <v>20</v>
      </c>
      <c r="H1407" s="62"/>
    </row>
    <row r="1408" spans="1:8" x14ac:dyDescent="0.2">
      <c r="A1408" s="324"/>
      <c r="B1408" s="326"/>
      <c r="C1408" s="63" t="s">
        <v>1208</v>
      </c>
      <c r="D1408" s="61" t="s">
        <v>1360</v>
      </c>
      <c r="E1408" s="90">
        <v>1</v>
      </c>
      <c r="F1408" s="61">
        <v>25</v>
      </c>
      <c r="G1408" s="61">
        <f t="shared" si="108"/>
        <v>25</v>
      </c>
      <c r="H1408" s="101"/>
    </row>
    <row r="1409" spans="1:8" x14ac:dyDescent="0.2">
      <c r="A1409" s="324"/>
      <c r="B1409" s="326"/>
      <c r="C1409" s="63" t="s">
        <v>1831</v>
      </c>
      <c r="D1409" s="61" t="s">
        <v>1186</v>
      </c>
      <c r="E1409" s="90">
        <v>0</v>
      </c>
      <c r="F1409" s="61">
        <v>50</v>
      </c>
      <c r="G1409" s="61">
        <f t="shared" si="108"/>
        <v>0</v>
      </c>
      <c r="H1409" s="101"/>
    </row>
    <row r="1410" spans="1:8" ht="25.5" x14ac:dyDescent="0.2">
      <c r="A1410" s="324"/>
      <c r="B1410" s="326"/>
      <c r="C1410" s="63" t="s">
        <v>1878</v>
      </c>
      <c r="D1410" s="61" t="s">
        <v>1188</v>
      </c>
      <c r="E1410" s="90">
        <v>0</v>
      </c>
      <c r="F1410" s="61">
        <v>110</v>
      </c>
      <c r="G1410" s="61">
        <f t="shared" si="108"/>
        <v>0</v>
      </c>
      <c r="H1410" s="101"/>
    </row>
    <row r="1411" spans="1:8" x14ac:dyDescent="0.2">
      <c r="A1411" s="324"/>
      <c r="B1411" s="326"/>
      <c r="C1411" s="60" t="s">
        <v>1800</v>
      </c>
      <c r="D1411" s="61" t="s">
        <v>1190</v>
      </c>
      <c r="E1411" s="90">
        <v>0</v>
      </c>
      <c r="F1411" s="61">
        <v>85</v>
      </c>
      <c r="G1411" s="61">
        <f t="shared" si="108"/>
        <v>0</v>
      </c>
      <c r="H1411" s="101"/>
    </row>
    <row r="1412" spans="1:8" x14ac:dyDescent="0.2">
      <c r="A1412" s="324"/>
      <c r="B1412" s="326"/>
      <c r="C1412" s="60" t="s">
        <v>1255</v>
      </c>
      <c r="D1412" s="61" t="s">
        <v>1192</v>
      </c>
      <c r="E1412" s="90">
        <v>0</v>
      </c>
      <c r="F1412" s="61">
        <v>330</v>
      </c>
      <c r="G1412" s="61">
        <f t="shared" si="108"/>
        <v>0</v>
      </c>
      <c r="H1412" s="101"/>
    </row>
    <row r="1413" spans="1:8" x14ac:dyDescent="0.2">
      <c r="A1413" s="324"/>
      <c r="B1413" s="326"/>
      <c r="C1413" s="60" t="s">
        <v>1304</v>
      </c>
      <c r="D1413" s="61" t="s">
        <v>1194</v>
      </c>
      <c r="E1413" s="90">
        <v>2</v>
      </c>
      <c r="F1413" s="61">
        <v>95</v>
      </c>
      <c r="G1413" s="61">
        <f t="shared" si="108"/>
        <v>190</v>
      </c>
      <c r="H1413" s="101"/>
    </row>
    <row r="1414" spans="1:8" x14ac:dyDescent="0.2">
      <c r="A1414" s="324"/>
      <c r="B1414" s="326"/>
      <c r="C1414" s="63"/>
      <c r="D1414" s="61" t="s">
        <v>1196</v>
      </c>
      <c r="E1414" s="90">
        <v>2</v>
      </c>
      <c r="F1414" s="61">
        <v>180</v>
      </c>
      <c r="G1414" s="61">
        <f t="shared" si="108"/>
        <v>360</v>
      </c>
      <c r="H1414" s="101" t="s">
        <v>1215</v>
      </c>
    </row>
    <row r="1415" spans="1:8" x14ac:dyDescent="0.2">
      <c r="A1415" s="325"/>
      <c r="B1415" s="327"/>
      <c r="C1415" s="63"/>
      <c r="D1415" s="61"/>
      <c r="E1415" s="90"/>
      <c r="F1415" s="61" t="s">
        <v>1198</v>
      </c>
      <c r="G1415" s="68">
        <f>SUM(G1407:G1414)</f>
        <v>595</v>
      </c>
      <c r="H1415" s="101"/>
    </row>
    <row r="1416" spans="1:8" x14ac:dyDescent="0.2">
      <c r="A1416" s="323">
        <v>4</v>
      </c>
      <c r="B1416" s="328" t="s">
        <v>1827</v>
      </c>
      <c r="C1416" s="63" t="s">
        <v>1818</v>
      </c>
      <c r="D1416" s="61" t="s">
        <v>1182</v>
      </c>
      <c r="E1416" s="90">
        <v>1</v>
      </c>
      <c r="F1416" s="61">
        <v>20</v>
      </c>
      <c r="G1416" s="61">
        <f t="shared" ref="G1416:G1423" si="109">F1416*E1416</f>
        <v>20</v>
      </c>
      <c r="H1416" s="62"/>
    </row>
    <row r="1417" spans="1:8" x14ac:dyDescent="0.2">
      <c r="A1417" s="324"/>
      <c r="B1417" s="326"/>
      <c r="C1417" s="63" t="s">
        <v>1208</v>
      </c>
      <c r="D1417" s="61" t="s">
        <v>1360</v>
      </c>
      <c r="E1417" s="90">
        <v>1</v>
      </c>
      <c r="F1417" s="61">
        <v>25</v>
      </c>
      <c r="G1417" s="61">
        <f t="shared" si="109"/>
        <v>25</v>
      </c>
      <c r="H1417" s="101"/>
    </row>
    <row r="1418" spans="1:8" x14ac:dyDescent="0.2">
      <c r="A1418" s="324"/>
      <c r="B1418" s="326"/>
      <c r="C1418" s="63" t="s">
        <v>1831</v>
      </c>
      <c r="D1418" s="61" t="s">
        <v>1186</v>
      </c>
      <c r="E1418" s="90">
        <v>0</v>
      </c>
      <c r="F1418" s="61">
        <v>50</v>
      </c>
      <c r="G1418" s="61">
        <f t="shared" si="109"/>
        <v>0</v>
      </c>
      <c r="H1418" s="101"/>
    </row>
    <row r="1419" spans="1:8" ht="25.5" x14ac:dyDescent="0.2">
      <c r="A1419" s="324"/>
      <c r="B1419" s="326"/>
      <c r="C1419" s="63" t="s">
        <v>1816</v>
      </c>
      <c r="D1419" s="61" t="s">
        <v>1188</v>
      </c>
      <c r="E1419" s="90">
        <v>0</v>
      </c>
      <c r="F1419" s="61">
        <v>110</v>
      </c>
      <c r="G1419" s="61">
        <f t="shared" si="109"/>
        <v>0</v>
      </c>
      <c r="H1419" s="101"/>
    </row>
    <row r="1420" spans="1:8" x14ac:dyDescent="0.2">
      <c r="A1420" s="324"/>
      <c r="B1420" s="326"/>
      <c r="C1420" s="60" t="s">
        <v>1800</v>
      </c>
      <c r="D1420" s="61" t="s">
        <v>1190</v>
      </c>
      <c r="E1420" s="90">
        <v>0</v>
      </c>
      <c r="F1420" s="61">
        <v>85</v>
      </c>
      <c r="G1420" s="61">
        <f t="shared" si="109"/>
        <v>0</v>
      </c>
      <c r="H1420" s="101"/>
    </row>
    <row r="1421" spans="1:8" x14ac:dyDescent="0.2">
      <c r="A1421" s="324"/>
      <c r="B1421" s="326"/>
      <c r="C1421" s="60" t="s">
        <v>1255</v>
      </c>
      <c r="D1421" s="61" t="s">
        <v>1192</v>
      </c>
      <c r="E1421" s="90">
        <v>0</v>
      </c>
      <c r="F1421" s="61">
        <v>330</v>
      </c>
      <c r="G1421" s="61">
        <f t="shared" si="109"/>
        <v>0</v>
      </c>
      <c r="H1421" s="101"/>
    </row>
    <row r="1422" spans="1:8" x14ac:dyDescent="0.2">
      <c r="A1422" s="324"/>
      <c r="B1422" s="326"/>
      <c r="C1422" s="60" t="s">
        <v>1304</v>
      </c>
      <c r="D1422" s="61" t="s">
        <v>1194</v>
      </c>
      <c r="E1422" s="90">
        <v>2</v>
      </c>
      <c r="F1422" s="61">
        <v>95</v>
      </c>
      <c r="G1422" s="61">
        <f t="shared" si="109"/>
        <v>190</v>
      </c>
      <c r="H1422" s="101"/>
    </row>
    <row r="1423" spans="1:8" x14ac:dyDescent="0.2">
      <c r="A1423" s="324"/>
      <c r="B1423" s="326"/>
      <c r="C1423" s="63"/>
      <c r="D1423" s="61" t="s">
        <v>1196</v>
      </c>
      <c r="E1423" s="90">
        <v>2</v>
      </c>
      <c r="F1423" s="61">
        <v>180</v>
      </c>
      <c r="G1423" s="61">
        <f t="shared" si="109"/>
        <v>360</v>
      </c>
      <c r="H1423" s="101" t="s">
        <v>1215</v>
      </c>
    </row>
    <row r="1424" spans="1:8" x14ac:dyDescent="0.2">
      <c r="A1424" s="325"/>
      <c r="B1424" s="327"/>
      <c r="C1424" s="63"/>
      <c r="D1424" s="61"/>
      <c r="E1424" s="90"/>
      <c r="F1424" s="61" t="s">
        <v>1198</v>
      </c>
      <c r="G1424" s="68">
        <f>SUM(G1416:G1423)</f>
        <v>595</v>
      </c>
      <c r="H1424" s="101"/>
    </row>
    <row r="1425" spans="1:8" x14ac:dyDescent="0.2">
      <c r="A1425" s="362">
        <v>5</v>
      </c>
      <c r="B1425" s="360" t="s">
        <v>1879</v>
      </c>
      <c r="C1425" s="209" t="s">
        <v>1880</v>
      </c>
      <c r="D1425" s="205" t="s">
        <v>1472</v>
      </c>
      <c r="E1425" s="208">
        <v>1</v>
      </c>
      <c r="F1425" s="205">
        <v>20</v>
      </c>
      <c r="G1425" s="205">
        <v>20</v>
      </c>
      <c r="H1425" s="205" t="s">
        <v>1473</v>
      </c>
    </row>
    <row r="1426" spans="1:8" x14ac:dyDescent="0.2">
      <c r="A1426" s="335"/>
      <c r="B1426" s="337"/>
      <c r="C1426" s="204" t="s">
        <v>1881</v>
      </c>
      <c r="D1426" s="205" t="s">
        <v>1475</v>
      </c>
      <c r="E1426" s="208">
        <v>1</v>
      </c>
      <c r="F1426" s="205">
        <v>25</v>
      </c>
      <c r="G1426" s="205">
        <v>25</v>
      </c>
      <c r="H1426" s="206" t="s">
        <v>1473</v>
      </c>
    </row>
    <row r="1427" spans="1:8" x14ac:dyDescent="0.2">
      <c r="A1427" s="335"/>
      <c r="B1427" s="337"/>
      <c r="C1427" s="209" t="s">
        <v>1882</v>
      </c>
      <c r="D1427" s="205" t="s">
        <v>1477</v>
      </c>
      <c r="E1427" s="208">
        <v>0</v>
      </c>
      <c r="F1427" s="205">
        <v>50</v>
      </c>
      <c r="G1427" s="205" t="s">
        <v>1478</v>
      </c>
      <c r="H1427" s="206" t="s">
        <v>1473</v>
      </c>
    </row>
    <row r="1428" spans="1:8" ht="25.5" x14ac:dyDescent="0.2">
      <c r="A1428" s="335"/>
      <c r="B1428" s="337"/>
      <c r="C1428" s="204" t="s">
        <v>1883</v>
      </c>
      <c r="D1428" s="205" t="s">
        <v>1480</v>
      </c>
      <c r="E1428" s="208">
        <v>0</v>
      </c>
      <c r="F1428" s="205">
        <v>110</v>
      </c>
      <c r="G1428" s="205" t="s">
        <v>1478</v>
      </c>
      <c r="H1428" s="206" t="s">
        <v>1473</v>
      </c>
    </row>
    <row r="1429" spans="1:8" x14ac:dyDescent="0.2">
      <c r="A1429" s="335"/>
      <c r="B1429" s="337"/>
      <c r="C1429" s="204" t="s">
        <v>1884</v>
      </c>
      <c r="D1429" s="205" t="s">
        <v>1482</v>
      </c>
      <c r="E1429" s="208">
        <v>0</v>
      </c>
      <c r="F1429" s="205">
        <v>85</v>
      </c>
      <c r="G1429" s="205" t="s">
        <v>1478</v>
      </c>
      <c r="H1429" s="206" t="s">
        <v>1473</v>
      </c>
    </row>
    <row r="1430" spans="1:8" x14ac:dyDescent="0.2">
      <c r="A1430" s="335"/>
      <c r="B1430" s="337"/>
      <c r="C1430" s="204" t="s">
        <v>1866</v>
      </c>
      <c r="D1430" s="205" t="s">
        <v>1484</v>
      </c>
      <c r="E1430" s="208">
        <v>0</v>
      </c>
      <c r="F1430" s="205">
        <v>330</v>
      </c>
      <c r="G1430" s="205" t="s">
        <v>1478</v>
      </c>
      <c r="H1430" s="206" t="s">
        <v>1473</v>
      </c>
    </row>
    <row r="1431" spans="1:8" x14ac:dyDescent="0.2">
      <c r="A1431" s="335"/>
      <c r="B1431" s="337"/>
      <c r="C1431" s="204" t="s">
        <v>1885</v>
      </c>
      <c r="D1431" s="205" t="s">
        <v>1486</v>
      </c>
      <c r="E1431" s="208">
        <v>1</v>
      </c>
      <c r="F1431" s="205">
        <v>95</v>
      </c>
      <c r="G1431" s="205">
        <v>190</v>
      </c>
      <c r="H1431" s="206" t="s">
        <v>1473</v>
      </c>
    </row>
    <row r="1432" spans="1:8" x14ac:dyDescent="0.2">
      <c r="A1432" s="335"/>
      <c r="B1432" s="337"/>
      <c r="C1432" s="204"/>
      <c r="D1432" s="205" t="s">
        <v>1488</v>
      </c>
      <c r="E1432" s="208">
        <v>2</v>
      </c>
      <c r="F1432" s="205">
        <v>180</v>
      </c>
      <c r="G1432" s="205">
        <v>360</v>
      </c>
      <c r="H1432" s="206" t="s">
        <v>1489</v>
      </c>
    </row>
    <row r="1433" spans="1:8" x14ac:dyDescent="0.2">
      <c r="A1433" s="336"/>
      <c r="B1433" s="361"/>
      <c r="C1433" s="204" t="s">
        <v>1473</v>
      </c>
      <c r="D1433" s="205" t="s">
        <v>1473</v>
      </c>
      <c r="E1433" s="208" t="s">
        <v>1473</v>
      </c>
      <c r="F1433" s="205" t="s">
        <v>1490</v>
      </c>
      <c r="G1433" s="207">
        <v>595</v>
      </c>
      <c r="H1433" s="206" t="s">
        <v>1473</v>
      </c>
    </row>
    <row r="1434" spans="1:8" x14ac:dyDescent="0.2">
      <c r="A1434" s="362">
        <v>6</v>
      </c>
      <c r="B1434" s="360" t="s">
        <v>1886</v>
      </c>
      <c r="C1434" s="209" t="s">
        <v>1880</v>
      </c>
      <c r="D1434" s="205" t="s">
        <v>1472</v>
      </c>
      <c r="E1434" s="208">
        <v>1</v>
      </c>
      <c r="F1434" s="205">
        <v>20</v>
      </c>
      <c r="G1434" s="205">
        <v>20</v>
      </c>
      <c r="H1434" s="205" t="s">
        <v>1473</v>
      </c>
    </row>
    <row r="1435" spans="1:8" x14ac:dyDescent="0.2">
      <c r="A1435" s="335"/>
      <c r="B1435" s="337"/>
      <c r="C1435" s="204" t="s">
        <v>1881</v>
      </c>
      <c r="D1435" s="205" t="s">
        <v>1475</v>
      </c>
      <c r="E1435" s="208">
        <v>1</v>
      </c>
      <c r="F1435" s="205">
        <v>25</v>
      </c>
      <c r="G1435" s="205">
        <v>25</v>
      </c>
      <c r="H1435" s="206" t="s">
        <v>1473</v>
      </c>
    </row>
    <row r="1436" spans="1:8" x14ac:dyDescent="0.2">
      <c r="A1436" s="335"/>
      <c r="B1436" s="337"/>
      <c r="C1436" s="209" t="s">
        <v>1882</v>
      </c>
      <c r="D1436" s="205" t="s">
        <v>1477</v>
      </c>
      <c r="E1436" s="208">
        <v>0</v>
      </c>
      <c r="F1436" s="205">
        <v>50</v>
      </c>
      <c r="G1436" s="205" t="s">
        <v>1478</v>
      </c>
      <c r="H1436" s="206" t="s">
        <v>1473</v>
      </c>
    </row>
    <row r="1437" spans="1:8" ht="25.5" x14ac:dyDescent="0.2">
      <c r="A1437" s="335"/>
      <c r="B1437" s="337"/>
      <c r="C1437" s="204" t="s">
        <v>1887</v>
      </c>
      <c r="D1437" s="205" t="s">
        <v>1480</v>
      </c>
      <c r="E1437" s="208">
        <v>0</v>
      </c>
      <c r="F1437" s="205">
        <v>110</v>
      </c>
      <c r="G1437" s="205" t="s">
        <v>1478</v>
      </c>
      <c r="H1437" s="206" t="s">
        <v>1473</v>
      </c>
    </row>
    <row r="1438" spans="1:8" x14ac:dyDescent="0.2">
      <c r="A1438" s="335"/>
      <c r="B1438" s="337"/>
      <c r="C1438" s="204" t="s">
        <v>1888</v>
      </c>
      <c r="D1438" s="205" t="s">
        <v>1482</v>
      </c>
      <c r="E1438" s="208">
        <v>0</v>
      </c>
      <c r="F1438" s="205">
        <v>85</v>
      </c>
      <c r="G1438" s="205" t="s">
        <v>1478</v>
      </c>
      <c r="H1438" s="206" t="s">
        <v>1473</v>
      </c>
    </row>
    <row r="1439" spans="1:8" x14ac:dyDescent="0.2">
      <c r="A1439" s="335"/>
      <c r="B1439" s="337"/>
      <c r="C1439" s="204" t="s">
        <v>1855</v>
      </c>
      <c r="D1439" s="205" t="s">
        <v>1484</v>
      </c>
      <c r="E1439" s="208">
        <v>0</v>
      </c>
      <c r="F1439" s="205">
        <v>330</v>
      </c>
      <c r="G1439" s="205" t="s">
        <v>1478</v>
      </c>
      <c r="H1439" s="206" t="s">
        <v>1473</v>
      </c>
    </row>
    <row r="1440" spans="1:8" x14ac:dyDescent="0.2">
      <c r="A1440" s="335"/>
      <c r="B1440" s="337"/>
      <c r="C1440" s="204" t="s">
        <v>1885</v>
      </c>
      <c r="D1440" s="205" t="s">
        <v>1486</v>
      </c>
      <c r="E1440" s="208">
        <v>1</v>
      </c>
      <c r="F1440" s="205">
        <v>95</v>
      </c>
      <c r="G1440" s="205">
        <v>190</v>
      </c>
      <c r="H1440" s="206" t="s">
        <v>1473</v>
      </c>
    </row>
    <row r="1441" spans="1:8" x14ac:dyDescent="0.2">
      <c r="A1441" s="335"/>
      <c r="B1441" s="337"/>
      <c r="C1441" s="204"/>
      <c r="D1441" s="205" t="s">
        <v>1488</v>
      </c>
      <c r="E1441" s="208">
        <v>2</v>
      </c>
      <c r="F1441" s="205">
        <v>180</v>
      </c>
      <c r="G1441" s="205">
        <v>360</v>
      </c>
      <c r="H1441" s="206" t="s">
        <v>1489</v>
      </c>
    </row>
    <row r="1442" spans="1:8" x14ac:dyDescent="0.2">
      <c r="A1442" s="336"/>
      <c r="B1442" s="361"/>
      <c r="C1442" s="204" t="s">
        <v>1473</v>
      </c>
      <c r="D1442" s="205" t="s">
        <v>1473</v>
      </c>
      <c r="E1442" s="208" t="s">
        <v>1473</v>
      </c>
      <c r="F1442" s="205" t="s">
        <v>1490</v>
      </c>
      <c r="G1442" s="207">
        <v>595</v>
      </c>
      <c r="H1442" s="206" t="s">
        <v>1473</v>
      </c>
    </row>
    <row r="1443" spans="1:8" x14ac:dyDescent="0.2">
      <c r="A1443" s="362">
        <v>7</v>
      </c>
      <c r="B1443" s="360" t="s">
        <v>1889</v>
      </c>
      <c r="C1443" s="209" t="s">
        <v>1880</v>
      </c>
      <c r="D1443" s="205" t="s">
        <v>1472</v>
      </c>
      <c r="E1443" s="208">
        <v>1</v>
      </c>
      <c r="F1443" s="205">
        <v>20</v>
      </c>
      <c r="G1443" s="205">
        <v>20</v>
      </c>
      <c r="H1443" s="205" t="s">
        <v>1473</v>
      </c>
    </row>
    <row r="1444" spans="1:8" x14ac:dyDescent="0.2">
      <c r="A1444" s="335"/>
      <c r="B1444" s="337"/>
      <c r="C1444" s="204" t="s">
        <v>1881</v>
      </c>
      <c r="D1444" s="205" t="s">
        <v>1475</v>
      </c>
      <c r="E1444" s="208">
        <v>1</v>
      </c>
      <c r="F1444" s="205">
        <v>25</v>
      </c>
      <c r="G1444" s="205">
        <v>25</v>
      </c>
      <c r="H1444" s="206" t="s">
        <v>1473</v>
      </c>
    </row>
    <row r="1445" spans="1:8" x14ac:dyDescent="0.2">
      <c r="A1445" s="335"/>
      <c r="B1445" s="337"/>
      <c r="C1445" s="209" t="s">
        <v>1882</v>
      </c>
      <c r="D1445" s="205" t="s">
        <v>1477</v>
      </c>
      <c r="E1445" s="208">
        <v>0</v>
      </c>
      <c r="F1445" s="205">
        <v>50</v>
      </c>
      <c r="G1445" s="205" t="s">
        <v>1478</v>
      </c>
      <c r="H1445" s="206" t="s">
        <v>1473</v>
      </c>
    </row>
    <row r="1446" spans="1:8" ht="25.5" x14ac:dyDescent="0.2">
      <c r="A1446" s="335"/>
      <c r="B1446" s="337"/>
      <c r="C1446" s="204" t="s">
        <v>1887</v>
      </c>
      <c r="D1446" s="205" t="s">
        <v>1480</v>
      </c>
      <c r="E1446" s="208">
        <v>0</v>
      </c>
      <c r="F1446" s="205">
        <v>110</v>
      </c>
      <c r="G1446" s="205" t="s">
        <v>1478</v>
      </c>
      <c r="H1446" s="206" t="s">
        <v>1473</v>
      </c>
    </row>
    <row r="1447" spans="1:8" x14ac:dyDescent="0.2">
      <c r="A1447" s="335"/>
      <c r="B1447" s="337"/>
      <c r="C1447" s="204" t="s">
        <v>1890</v>
      </c>
      <c r="D1447" s="205" t="s">
        <v>1482</v>
      </c>
      <c r="E1447" s="208">
        <v>0</v>
      </c>
      <c r="F1447" s="205">
        <v>85</v>
      </c>
      <c r="G1447" s="205" t="s">
        <v>1478</v>
      </c>
      <c r="H1447" s="206" t="s">
        <v>1473</v>
      </c>
    </row>
    <row r="1448" spans="1:8" x14ac:dyDescent="0.2">
      <c r="A1448" s="335"/>
      <c r="B1448" s="337"/>
      <c r="C1448" s="204" t="s">
        <v>1855</v>
      </c>
      <c r="D1448" s="205" t="s">
        <v>1484</v>
      </c>
      <c r="E1448" s="208">
        <v>0</v>
      </c>
      <c r="F1448" s="205">
        <v>330</v>
      </c>
      <c r="G1448" s="205" t="s">
        <v>1478</v>
      </c>
      <c r="H1448" s="206" t="s">
        <v>1473</v>
      </c>
    </row>
    <row r="1449" spans="1:8" x14ac:dyDescent="0.2">
      <c r="A1449" s="335"/>
      <c r="B1449" s="337"/>
      <c r="C1449" s="204" t="s">
        <v>1885</v>
      </c>
      <c r="D1449" s="205" t="s">
        <v>1486</v>
      </c>
      <c r="E1449" s="208">
        <v>1</v>
      </c>
      <c r="F1449" s="205">
        <v>95</v>
      </c>
      <c r="G1449" s="205">
        <v>190</v>
      </c>
      <c r="H1449" s="206" t="s">
        <v>1473</v>
      </c>
    </row>
    <row r="1450" spans="1:8" x14ac:dyDescent="0.2">
      <c r="A1450" s="335"/>
      <c r="B1450" s="337"/>
      <c r="C1450" s="204"/>
      <c r="D1450" s="205" t="s">
        <v>1488</v>
      </c>
      <c r="E1450" s="208">
        <v>2</v>
      </c>
      <c r="F1450" s="205">
        <v>180</v>
      </c>
      <c r="G1450" s="205">
        <v>360</v>
      </c>
      <c r="H1450" s="206" t="s">
        <v>1489</v>
      </c>
    </row>
    <row r="1451" spans="1:8" x14ac:dyDescent="0.2">
      <c r="A1451" s="336"/>
      <c r="B1451" s="361"/>
      <c r="C1451" s="204" t="s">
        <v>1473</v>
      </c>
      <c r="D1451" s="205" t="s">
        <v>1473</v>
      </c>
      <c r="E1451" s="208" t="s">
        <v>1473</v>
      </c>
      <c r="F1451" s="205" t="s">
        <v>1490</v>
      </c>
      <c r="G1451" s="207">
        <v>595</v>
      </c>
      <c r="H1451" s="206" t="s">
        <v>1473</v>
      </c>
    </row>
    <row r="1452" spans="1:8" x14ac:dyDescent="0.2">
      <c r="A1452" s="362">
        <v>8</v>
      </c>
      <c r="B1452" s="360" t="s">
        <v>1891</v>
      </c>
      <c r="C1452" s="209" t="s">
        <v>142</v>
      </c>
      <c r="D1452" s="205" t="s">
        <v>1472</v>
      </c>
      <c r="E1452" s="208">
        <v>1</v>
      </c>
      <c r="F1452" s="205">
        <v>20</v>
      </c>
      <c r="G1452" s="205">
        <v>20</v>
      </c>
      <c r="H1452" s="205" t="s">
        <v>1473</v>
      </c>
    </row>
    <row r="1453" spans="1:8" x14ac:dyDescent="0.2">
      <c r="A1453" s="335"/>
      <c r="B1453" s="337"/>
      <c r="C1453" s="204" t="s">
        <v>1881</v>
      </c>
      <c r="D1453" s="205" t="s">
        <v>1475</v>
      </c>
      <c r="E1453" s="208">
        <v>1</v>
      </c>
      <c r="F1453" s="205">
        <v>25</v>
      </c>
      <c r="G1453" s="205">
        <v>25</v>
      </c>
      <c r="H1453" s="206" t="s">
        <v>1473</v>
      </c>
    </row>
    <row r="1454" spans="1:8" x14ac:dyDescent="0.2">
      <c r="A1454" s="335"/>
      <c r="B1454" s="337"/>
      <c r="C1454" s="209" t="s">
        <v>1892</v>
      </c>
      <c r="D1454" s="205" t="s">
        <v>1477</v>
      </c>
      <c r="E1454" s="208">
        <v>0</v>
      </c>
      <c r="F1454" s="205">
        <v>50</v>
      </c>
      <c r="G1454" s="205" t="s">
        <v>1478</v>
      </c>
      <c r="H1454" s="206" t="s">
        <v>1473</v>
      </c>
    </row>
    <row r="1455" spans="1:8" ht="25.5" x14ac:dyDescent="0.2">
      <c r="A1455" s="335"/>
      <c r="B1455" s="337"/>
      <c r="C1455" s="204" t="s">
        <v>1893</v>
      </c>
      <c r="D1455" s="205" t="s">
        <v>1480</v>
      </c>
      <c r="E1455" s="208">
        <v>0</v>
      </c>
      <c r="F1455" s="205">
        <v>110</v>
      </c>
      <c r="G1455" s="205" t="s">
        <v>1478</v>
      </c>
      <c r="H1455" s="206" t="s">
        <v>1473</v>
      </c>
    </row>
    <row r="1456" spans="1:8" x14ac:dyDescent="0.2">
      <c r="A1456" s="335"/>
      <c r="B1456" s="337"/>
      <c r="C1456" s="204" t="s">
        <v>1894</v>
      </c>
      <c r="D1456" s="205" t="s">
        <v>1482</v>
      </c>
      <c r="E1456" s="208">
        <v>0</v>
      </c>
      <c r="F1456" s="205">
        <v>85</v>
      </c>
      <c r="G1456" s="205" t="s">
        <v>1478</v>
      </c>
      <c r="H1456" s="206" t="s">
        <v>1473</v>
      </c>
    </row>
    <row r="1457" spans="1:8" x14ac:dyDescent="0.2">
      <c r="A1457" s="335"/>
      <c r="B1457" s="337"/>
      <c r="C1457" s="204" t="s">
        <v>1847</v>
      </c>
      <c r="D1457" s="205" t="s">
        <v>1484</v>
      </c>
      <c r="E1457" s="208">
        <v>0</v>
      </c>
      <c r="F1457" s="205">
        <v>330</v>
      </c>
      <c r="G1457" s="205" t="s">
        <v>1478</v>
      </c>
      <c r="H1457" s="206" t="s">
        <v>1473</v>
      </c>
    </row>
    <row r="1458" spans="1:8" x14ac:dyDescent="0.2">
      <c r="A1458" s="335"/>
      <c r="B1458" s="337"/>
      <c r="C1458" s="204" t="s">
        <v>1849</v>
      </c>
      <c r="D1458" s="205" t="s">
        <v>1486</v>
      </c>
      <c r="E1458" s="208">
        <v>1</v>
      </c>
      <c r="F1458" s="205">
        <v>95</v>
      </c>
      <c r="G1458" s="205">
        <v>190</v>
      </c>
      <c r="H1458" s="206" t="s">
        <v>1473</v>
      </c>
    </row>
    <row r="1459" spans="1:8" x14ac:dyDescent="0.2">
      <c r="A1459" s="335"/>
      <c r="B1459" s="337"/>
      <c r="C1459" s="204" t="s">
        <v>1848</v>
      </c>
      <c r="D1459" s="205" t="s">
        <v>1488</v>
      </c>
      <c r="E1459" s="208">
        <v>4</v>
      </c>
      <c r="F1459" s="205">
        <v>180</v>
      </c>
      <c r="G1459" s="205">
        <f>F1459*E1459</f>
        <v>720</v>
      </c>
      <c r="H1459" s="206" t="s">
        <v>1895</v>
      </c>
    </row>
    <row r="1460" spans="1:8" x14ac:dyDescent="0.2">
      <c r="A1460" s="336"/>
      <c r="B1460" s="361"/>
      <c r="C1460" s="204" t="s">
        <v>1473</v>
      </c>
      <c r="D1460" s="205" t="s">
        <v>1473</v>
      </c>
      <c r="E1460" s="208" t="s">
        <v>1473</v>
      </c>
      <c r="F1460" s="205" t="s">
        <v>1490</v>
      </c>
      <c r="G1460" s="207">
        <f>G1459+G1458+G1453+G1452</f>
        <v>955</v>
      </c>
      <c r="H1460" s="206" t="s">
        <v>1473</v>
      </c>
    </row>
    <row r="1461" spans="1:8" x14ac:dyDescent="0.2">
      <c r="A1461" s="362"/>
      <c r="B1461" s="360"/>
      <c r="C1461" s="209"/>
      <c r="D1461" s="205"/>
      <c r="E1461" s="208"/>
      <c r="F1461" s="205"/>
      <c r="G1461" s="205"/>
      <c r="H1461" s="205"/>
    </row>
    <row r="1462" spans="1:8" x14ac:dyDescent="0.2">
      <c r="A1462" s="335"/>
      <c r="B1462" s="337"/>
      <c r="C1462" s="204"/>
      <c r="D1462" s="205"/>
      <c r="E1462" s="208"/>
      <c r="F1462" s="205"/>
      <c r="G1462" s="205"/>
      <c r="H1462" s="206"/>
    </row>
    <row r="1463" spans="1:8" x14ac:dyDescent="0.2">
      <c r="A1463" s="335"/>
      <c r="B1463" s="337"/>
      <c r="C1463" s="209"/>
      <c r="D1463" s="205"/>
      <c r="E1463" s="208"/>
      <c r="F1463" s="205"/>
      <c r="G1463" s="205"/>
      <c r="H1463" s="206"/>
    </row>
    <row r="1464" spans="1:8" x14ac:dyDescent="0.2">
      <c r="A1464" s="335"/>
      <c r="B1464" s="337"/>
      <c r="C1464" s="204"/>
      <c r="D1464" s="205"/>
      <c r="E1464" s="208"/>
      <c r="F1464" s="205"/>
      <c r="G1464" s="205"/>
      <c r="H1464" s="206"/>
    </row>
    <row r="1465" spans="1:8" x14ac:dyDescent="0.2">
      <c r="A1465" s="335"/>
      <c r="B1465" s="337"/>
      <c r="C1465" s="204"/>
      <c r="D1465" s="205"/>
      <c r="E1465" s="208"/>
      <c r="F1465" s="205"/>
      <c r="G1465" s="205"/>
      <c r="H1465" s="206"/>
    </row>
    <row r="1466" spans="1:8" x14ac:dyDescent="0.2">
      <c r="A1466" s="335"/>
      <c r="B1466" s="337"/>
      <c r="C1466" s="204"/>
      <c r="D1466" s="205"/>
      <c r="E1466" s="208"/>
      <c r="F1466" s="205"/>
      <c r="G1466" s="205"/>
      <c r="H1466" s="206"/>
    </row>
    <row r="1467" spans="1:8" x14ac:dyDescent="0.2">
      <c r="A1467" s="335"/>
      <c r="B1467" s="337"/>
      <c r="C1467" s="204"/>
      <c r="D1467" s="205"/>
      <c r="E1467" s="208"/>
      <c r="F1467" s="205"/>
      <c r="G1467" s="205"/>
      <c r="H1467" s="206"/>
    </row>
    <row r="1468" spans="1:8" x14ac:dyDescent="0.2">
      <c r="A1468" s="335"/>
      <c r="B1468" s="337"/>
      <c r="C1468" s="204"/>
      <c r="D1468" s="205"/>
      <c r="E1468" s="208"/>
      <c r="F1468" s="205"/>
      <c r="G1468" s="205"/>
      <c r="H1468" s="206"/>
    </row>
    <row r="1469" spans="1:8" x14ac:dyDescent="0.2">
      <c r="A1469" s="336"/>
      <c r="B1469" s="361"/>
      <c r="C1469" s="204"/>
      <c r="D1469" s="205"/>
      <c r="E1469" s="208"/>
      <c r="F1469" s="205"/>
      <c r="G1469" s="207"/>
      <c r="H1469" s="206"/>
    </row>
    <row r="1472" spans="1:8" x14ac:dyDescent="0.2">
      <c r="F1472" s="89" t="s">
        <v>1379</v>
      </c>
      <c r="G1472">
        <f>SUM(G1397,G1406,G1415,G1424,G1442,G1433,G1451,G1460,G1469)</f>
        <v>5120</v>
      </c>
    </row>
    <row r="1475" spans="1:8" ht="26.25" x14ac:dyDescent="0.2">
      <c r="A1475" s="322" t="s">
        <v>1896</v>
      </c>
      <c r="B1475" s="322"/>
      <c r="C1475" s="322"/>
      <c r="D1475" s="322"/>
      <c r="E1475" s="322"/>
      <c r="F1475" s="322"/>
      <c r="G1475" s="322"/>
      <c r="H1475" s="322"/>
    </row>
    <row r="1476" spans="1:8" x14ac:dyDescent="0.2">
      <c r="A1476" s="323">
        <v>1</v>
      </c>
      <c r="B1476" s="328" t="s">
        <v>1899</v>
      </c>
      <c r="C1476" s="63" t="s">
        <v>1817</v>
      </c>
      <c r="D1476" s="61" t="s">
        <v>1182</v>
      </c>
      <c r="E1476" s="90">
        <v>1</v>
      </c>
      <c r="F1476" s="61">
        <v>20</v>
      </c>
      <c r="G1476" s="61">
        <f t="shared" ref="G1476:G1483" si="110">F1476*E1476</f>
        <v>20</v>
      </c>
      <c r="H1476" s="62"/>
    </row>
    <row r="1477" spans="1:8" x14ac:dyDescent="0.2">
      <c r="A1477" s="324"/>
      <c r="B1477" s="326"/>
      <c r="C1477" s="63" t="s">
        <v>1208</v>
      </c>
      <c r="D1477" s="61" t="s">
        <v>1360</v>
      </c>
      <c r="E1477" s="90">
        <v>1</v>
      </c>
      <c r="F1477" s="61">
        <v>25</v>
      </c>
      <c r="G1477" s="61">
        <f t="shared" si="110"/>
        <v>25</v>
      </c>
      <c r="H1477" s="101"/>
    </row>
    <row r="1478" spans="1:8" x14ac:dyDescent="0.2">
      <c r="A1478" s="324"/>
      <c r="B1478" s="326"/>
      <c r="C1478" s="63" t="s">
        <v>1810</v>
      </c>
      <c r="D1478" s="61" t="s">
        <v>1186</v>
      </c>
      <c r="E1478" s="90">
        <v>0</v>
      </c>
      <c r="F1478" s="61">
        <v>50</v>
      </c>
      <c r="G1478" s="61">
        <f t="shared" si="110"/>
        <v>0</v>
      </c>
      <c r="H1478" s="101"/>
    </row>
    <row r="1479" spans="1:8" ht="25.5" x14ac:dyDescent="0.2">
      <c r="A1479" s="324"/>
      <c r="B1479" s="326"/>
      <c r="C1479" s="63" t="s">
        <v>1897</v>
      </c>
      <c r="D1479" s="61" t="s">
        <v>1188</v>
      </c>
      <c r="E1479" s="90">
        <v>0</v>
      </c>
      <c r="F1479" s="61">
        <v>110</v>
      </c>
      <c r="G1479" s="61">
        <f t="shared" si="110"/>
        <v>0</v>
      </c>
      <c r="H1479" s="101"/>
    </row>
    <row r="1480" spans="1:8" x14ac:dyDescent="0.2">
      <c r="A1480" s="324"/>
      <c r="B1480" s="326"/>
      <c r="C1480" s="60" t="s">
        <v>1800</v>
      </c>
      <c r="D1480" s="61" t="s">
        <v>1190</v>
      </c>
      <c r="E1480" s="90">
        <v>0</v>
      </c>
      <c r="F1480" s="61">
        <v>85</v>
      </c>
      <c r="G1480" s="61">
        <f t="shared" si="110"/>
        <v>0</v>
      </c>
      <c r="H1480" s="101"/>
    </row>
    <row r="1481" spans="1:8" x14ac:dyDescent="0.2">
      <c r="A1481" s="324"/>
      <c r="B1481" s="326"/>
      <c r="C1481" s="60" t="s">
        <v>1255</v>
      </c>
      <c r="D1481" s="61" t="s">
        <v>1192</v>
      </c>
      <c r="E1481" s="90">
        <v>0</v>
      </c>
      <c r="F1481" s="61">
        <v>330</v>
      </c>
      <c r="G1481" s="61">
        <f t="shared" si="110"/>
        <v>0</v>
      </c>
      <c r="H1481" s="101"/>
    </row>
    <row r="1482" spans="1:8" x14ac:dyDescent="0.2">
      <c r="A1482" s="324"/>
      <c r="B1482" s="326"/>
      <c r="C1482" s="60" t="s">
        <v>1304</v>
      </c>
      <c r="D1482" s="61" t="s">
        <v>1194</v>
      </c>
      <c r="E1482" s="90">
        <v>2</v>
      </c>
      <c r="F1482" s="61">
        <v>95</v>
      </c>
      <c r="G1482" s="61">
        <f t="shared" si="110"/>
        <v>190</v>
      </c>
      <c r="H1482" s="101"/>
    </row>
    <row r="1483" spans="1:8" x14ac:dyDescent="0.2">
      <c r="A1483" s="324"/>
      <c r="B1483" s="326"/>
      <c r="C1483" s="63"/>
      <c r="D1483" s="61" t="s">
        <v>1196</v>
      </c>
      <c r="E1483" s="90">
        <v>2</v>
      </c>
      <c r="F1483" s="61">
        <v>180</v>
      </c>
      <c r="G1483" s="61">
        <f t="shared" si="110"/>
        <v>360</v>
      </c>
      <c r="H1483" s="101" t="s">
        <v>1215</v>
      </c>
    </row>
    <row r="1484" spans="1:8" x14ac:dyDescent="0.2">
      <c r="A1484" s="325"/>
      <c r="B1484" s="327"/>
      <c r="C1484" s="63"/>
      <c r="D1484" s="61"/>
      <c r="E1484" s="90"/>
      <c r="F1484" s="61" t="s">
        <v>1198</v>
      </c>
      <c r="G1484" s="68">
        <f>SUM(G1476:G1483)</f>
        <v>595</v>
      </c>
      <c r="H1484" s="101"/>
    </row>
    <row r="1485" spans="1:8" x14ac:dyDescent="0.2">
      <c r="A1485" s="323">
        <v>2</v>
      </c>
      <c r="B1485" s="328" t="s">
        <v>1900</v>
      </c>
      <c r="C1485" s="63" t="s">
        <v>1817</v>
      </c>
      <c r="D1485" s="61" t="s">
        <v>1182</v>
      </c>
      <c r="E1485" s="90">
        <v>1</v>
      </c>
      <c r="F1485" s="61">
        <v>20</v>
      </c>
      <c r="G1485" s="61">
        <f t="shared" ref="G1485:G1492" si="111">F1485*E1485</f>
        <v>20</v>
      </c>
      <c r="H1485" s="62"/>
    </row>
    <row r="1486" spans="1:8" x14ac:dyDescent="0.2">
      <c r="A1486" s="324"/>
      <c r="B1486" s="326"/>
      <c r="C1486" s="63" t="s">
        <v>1208</v>
      </c>
      <c r="D1486" s="61" t="s">
        <v>1360</v>
      </c>
      <c r="E1486" s="90">
        <v>1</v>
      </c>
      <c r="F1486" s="61">
        <v>25</v>
      </c>
      <c r="G1486" s="61">
        <f t="shared" si="111"/>
        <v>25</v>
      </c>
      <c r="H1486" s="101"/>
    </row>
    <row r="1487" spans="1:8" x14ac:dyDescent="0.2">
      <c r="A1487" s="324"/>
      <c r="B1487" s="326"/>
      <c r="C1487" s="63" t="s">
        <v>1898</v>
      </c>
      <c r="D1487" s="61" t="s">
        <v>1186</v>
      </c>
      <c r="E1487" s="90">
        <v>0</v>
      </c>
      <c r="F1487" s="61">
        <v>50</v>
      </c>
      <c r="G1487" s="61">
        <f t="shared" si="111"/>
        <v>0</v>
      </c>
      <c r="H1487" s="101"/>
    </row>
    <row r="1488" spans="1:8" ht="25.5" x14ac:dyDescent="0.2">
      <c r="A1488" s="324"/>
      <c r="B1488" s="326"/>
      <c r="C1488" s="63" t="s">
        <v>1897</v>
      </c>
      <c r="D1488" s="61" t="s">
        <v>1188</v>
      </c>
      <c r="E1488" s="90">
        <v>0</v>
      </c>
      <c r="F1488" s="61">
        <v>110</v>
      </c>
      <c r="G1488" s="61">
        <f t="shared" si="111"/>
        <v>0</v>
      </c>
      <c r="H1488" s="101"/>
    </row>
    <row r="1489" spans="1:8" x14ac:dyDescent="0.2">
      <c r="A1489" s="324"/>
      <c r="B1489" s="326"/>
      <c r="C1489" s="60" t="s">
        <v>1800</v>
      </c>
      <c r="D1489" s="61" t="s">
        <v>1190</v>
      </c>
      <c r="E1489" s="90">
        <v>0</v>
      </c>
      <c r="F1489" s="61">
        <v>85</v>
      </c>
      <c r="G1489" s="61">
        <f t="shared" si="111"/>
        <v>0</v>
      </c>
      <c r="H1489" s="101"/>
    </row>
    <row r="1490" spans="1:8" x14ac:dyDescent="0.2">
      <c r="A1490" s="324"/>
      <c r="B1490" s="326"/>
      <c r="C1490" s="60" t="s">
        <v>1255</v>
      </c>
      <c r="D1490" s="61" t="s">
        <v>1192</v>
      </c>
      <c r="E1490" s="90">
        <v>0</v>
      </c>
      <c r="F1490" s="61">
        <v>330</v>
      </c>
      <c r="G1490" s="61">
        <f t="shared" si="111"/>
        <v>0</v>
      </c>
      <c r="H1490" s="101"/>
    </row>
    <row r="1491" spans="1:8" x14ac:dyDescent="0.2">
      <c r="A1491" s="324"/>
      <c r="B1491" s="326"/>
      <c r="C1491" s="60" t="s">
        <v>1304</v>
      </c>
      <c r="D1491" s="61" t="s">
        <v>1194</v>
      </c>
      <c r="E1491" s="90">
        <v>2</v>
      </c>
      <c r="F1491" s="61">
        <v>95</v>
      </c>
      <c r="G1491" s="61">
        <f t="shared" si="111"/>
        <v>190</v>
      </c>
      <c r="H1491" s="101"/>
    </row>
    <row r="1492" spans="1:8" x14ac:dyDescent="0.2">
      <c r="A1492" s="324"/>
      <c r="B1492" s="326"/>
      <c r="C1492" s="63"/>
      <c r="D1492" s="61" t="s">
        <v>1196</v>
      </c>
      <c r="E1492" s="90">
        <v>2</v>
      </c>
      <c r="F1492" s="61">
        <v>180</v>
      </c>
      <c r="G1492" s="61">
        <f t="shared" si="111"/>
        <v>360</v>
      </c>
      <c r="H1492" s="101" t="s">
        <v>1215</v>
      </c>
    </row>
    <row r="1493" spans="1:8" x14ac:dyDescent="0.2">
      <c r="A1493" s="325"/>
      <c r="B1493" s="327"/>
      <c r="C1493" s="63"/>
      <c r="D1493" s="61"/>
      <c r="E1493" s="90"/>
      <c r="F1493" s="61" t="s">
        <v>1198</v>
      </c>
      <c r="G1493" s="68">
        <f>SUM(G1485:G1492)</f>
        <v>595</v>
      </c>
      <c r="H1493" s="101"/>
    </row>
    <row r="1495" spans="1:8" x14ac:dyDescent="0.2">
      <c r="F1495" s="93" t="s">
        <v>1177</v>
      </c>
      <c r="G1495">
        <f>SUM(G1484,G1493)</f>
        <v>1190</v>
      </c>
    </row>
    <row r="1499" spans="1:8" ht="26.25" x14ac:dyDescent="0.2">
      <c r="A1499" s="322" t="s">
        <v>1901</v>
      </c>
      <c r="B1499" s="322"/>
      <c r="C1499" s="322"/>
      <c r="D1499" s="322"/>
      <c r="E1499" s="322"/>
      <c r="F1499" s="322"/>
      <c r="G1499" s="322"/>
      <c r="H1499" s="322"/>
    </row>
    <row r="1500" spans="1:8" x14ac:dyDescent="0.2">
      <c r="A1500" s="323">
        <v>1</v>
      </c>
      <c r="B1500" s="328" t="s">
        <v>1902</v>
      </c>
      <c r="C1500" s="63" t="s">
        <v>1904</v>
      </c>
      <c r="D1500" s="61" t="s">
        <v>1182</v>
      </c>
      <c r="E1500" s="90">
        <v>1</v>
      </c>
      <c r="F1500" s="61">
        <v>20</v>
      </c>
      <c r="G1500" s="61">
        <f t="shared" ref="G1500:G1507" si="112">F1500*E1500</f>
        <v>20</v>
      </c>
      <c r="H1500" s="62"/>
    </row>
    <row r="1501" spans="1:8" x14ac:dyDescent="0.2">
      <c r="A1501" s="324"/>
      <c r="B1501" s="326"/>
      <c r="C1501" s="63" t="s">
        <v>1208</v>
      </c>
      <c r="D1501" s="61" t="s">
        <v>1360</v>
      </c>
      <c r="E1501" s="90">
        <v>1</v>
      </c>
      <c r="F1501" s="61">
        <v>25</v>
      </c>
      <c r="G1501" s="61">
        <f t="shared" si="112"/>
        <v>25</v>
      </c>
      <c r="H1501" s="101"/>
    </row>
    <row r="1502" spans="1:8" x14ac:dyDescent="0.2">
      <c r="A1502" s="324"/>
      <c r="B1502" s="326"/>
      <c r="C1502" s="63" t="s">
        <v>1810</v>
      </c>
      <c r="D1502" s="61" t="s">
        <v>1186</v>
      </c>
      <c r="E1502" s="90">
        <v>0</v>
      </c>
      <c r="F1502" s="61">
        <v>50</v>
      </c>
      <c r="G1502" s="61">
        <f t="shared" si="112"/>
        <v>0</v>
      </c>
      <c r="H1502" s="101"/>
    </row>
    <row r="1503" spans="1:8" ht="25.5" x14ac:dyDescent="0.2">
      <c r="A1503" s="324"/>
      <c r="B1503" s="326"/>
      <c r="C1503" s="63" t="s">
        <v>1905</v>
      </c>
      <c r="D1503" s="61" t="s">
        <v>1188</v>
      </c>
      <c r="E1503" s="90">
        <v>0</v>
      </c>
      <c r="F1503" s="61">
        <v>110</v>
      </c>
      <c r="G1503" s="61">
        <f t="shared" si="112"/>
        <v>0</v>
      </c>
      <c r="H1503" s="101"/>
    </row>
    <row r="1504" spans="1:8" x14ac:dyDescent="0.2">
      <c r="A1504" s="324"/>
      <c r="B1504" s="326"/>
      <c r="C1504" s="60" t="s">
        <v>1906</v>
      </c>
      <c r="D1504" s="61" t="s">
        <v>1190</v>
      </c>
      <c r="E1504" s="90">
        <v>0</v>
      </c>
      <c r="F1504" s="61">
        <v>85</v>
      </c>
      <c r="G1504" s="61">
        <f t="shared" si="112"/>
        <v>0</v>
      </c>
      <c r="H1504" s="101"/>
    </row>
    <row r="1505" spans="1:8" x14ac:dyDescent="0.2">
      <c r="A1505" s="324"/>
      <c r="B1505" s="326"/>
      <c r="C1505" s="60" t="s">
        <v>1255</v>
      </c>
      <c r="D1505" s="61" t="s">
        <v>1192</v>
      </c>
      <c r="E1505" s="90">
        <v>0</v>
      </c>
      <c r="F1505" s="61">
        <v>330</v>
      </c>
      <c r="G1505" s="61">
        <f t="shared" si="112"/>
        <v>0</v>
      </c>
      <c r="H1505" s="101"/>
    </row>
    <row r="1506" spans="1:8" x14ac:dyDescent="0.2">
      <c r="A1506" s="324"/>
      <c r="B1506" s="326"/>
      <c r="C1506" s="60" t="s">
        <v>1304</v>
      </c>
      <c r="D1506" s="61" t="s">
        <v>1194</v>
      </c>
      <c r="E1506" s="90">
        <v>2</v>
      </c>
      <c r="F1506" s="61">
        <v>95</v>
      </c>
      <c r="G1506" s="61">
        <f t="shared" si="112"/>
        <v>190</v>
      </c>
      <c r="H1506" s="101"/>
    </row>
    <row r="1507" spans="1:8" x14ac:dyDescent="0.2">
      <c r="A1507" s="324"/>
      <c r="B1507" s="326"/>
      <c r="C1507" s="63"/>
      <c r="D1507" s="61" t="s">
        <v>1196</v>
      </c>
      <c r="E1507" s="90">
        <v>2</v>
      </c>
      <c r="F1507" s="61">
        <v>180</v>
      </c>
      <c r="G1507" s="61">
        <f t="shared" si="112"/>
        <v>360</v>
      </c>
      <c r="H1507" s="101" t="s">
        <v>1215</v>
      </c>
    </row>
    <row r="1508" spans="1:8" x14ac:dyDescent="0.2">
      <c r="A1508" s="325"/>
      <c r="B1508" s="327"/>
      <c r="C1508" s="63"/>
      <c r="D1508" s="61"/>
      <c r="E1508" s="90"/>
      <c r="F1508" s="61" t="s">
        <v>1198</v>
      </c>
      <c r="G1508" s="68">
        <f>SUM(G1500:G1507)</f>
        <v>595</v>
      </c>
      <c r="H1508" s="101"/>
    </row>
    <row r="1509" spans="1:8" x14ac:dyDescent="0.2">
      <c r="A1509" s="323">
        <v>2</v>
      </c>
      <c r="B1509" s="328" t="s">
        <v>1903</v>
      </c>
      <c r="C1509" s="63" t="s">
        <v>1904</v>
      </c>
      <c r="D1509" s="61" t="s">
        <v>1182</v>
      </c>
      <c r="E1509" s="90">
        <v>1</v>
      </c>
      <c r="F1509" s="61">
        <v>20</v>
      </c>
      <c r="G1509" s="61">
        <f t="shared" ref="G1509:G1516" si="113">F1509*E1509</f>
        <v>20</v>
      </c>
      <c r="H1509" s="62"/>
    </row>
    <row r="1510" spans="1:8" x14ac:dyDescent="0.2">
      <c r="A1510" s="324"/>
      <c r="B1510" s="326"/>
      <c r="C1510" s="63" t="s">
        <v>1208</v>
      </c>
      <c r="D1510" s="61" t="s">
        <v>1360</v>
      </c>
      <c r="E1510" s="90">
        <v>1</v>
      </c>
      <c r="F1510" s="61">
        <v>25</v>
      </c>
      <c r="G1510" s="61">
        <f t="shared" si="113"/>
        <v>25</v>
      </c>
      <c r="H1510" s="101"/>
    </row>
    <row r="1511" spans="1:8" x14ac:dyDescent="0.2">
      <c r="A1511" s="324"/>
      <c r="B1511" s="326"/>
      <c r="C1511" s="63" t="s">
        <v>1898</v>
      </c>
      <c r="D1511" s="61" t="s">
        <v>1186</v>
      </c>
      <c r="E1511" s="90">
        <v>0</v>
      </c>
      <c r="F1511" s="61">
        <v>50</v>
      </c>
      <c r="G1511" s="61">
        <f t="shared" si="113"/>
        <v>0</v>
      </c>
      <c r="H1511" s="101"/>
    </row>
    <row r="1512" spans="1:8" ht="25.5" x14ac:dyDescent="0.2">
      <c r="A1512" s="324"/>
      <c r="B1512" s="326"/>
      <c r="C1512" s="63" t="s">
        <v>1905</v>
      </c>
      <c r="D1512" s="61" t="s">
        <v>1188</v>
      </c>
      <c r="E1512" s="90">
        <v>0</v>
      </c>
      <c r="F1512" s="61">
        <v>110</v>
      </c>
      <c r="G1512" s="61">
        <f t="shared" si="113"/>
        <v>0</v>
      </c>
      <c r="H1512" s="101"/>
    </row>
    <row r="1513" spans="1:8" x14ac:dyDescent="0.2">
      <c r="A1513" s="324"/>
      <c r="B1513" s="326"/>
      <c r="C1513" s="60" t="s">
        <v>1906</v>
      </c>
      <c r="D1513" s="61" t="s">
        <v>1190</v>
      </c>
      <c r="E1513" s="90">
        <v>0</v>
      </c>
      <c r="F1513" s="61">
        <v>85</v>
      </c>
      <c r="G1513" s="61">
        <f t="shared" si="113"/>
        <v>0</v>
      </c>
      <c r="H1513" s="101"/>
    </row>
    <row r="1514" spans="1:8" x14ac:dyDescent="0.2">
      <c r="A1514" s="324"/>
      <c r="B1514" s="326"/>
      <c r="C1514" s="60" t="s">
        <v>1255</v>
      </c>
      <c r="D1514" s="61" t="s">
        <v>1192</v>
      </c>
      <c r="E1514" s="90">
        <v>0</v>
      </c>
      <c r="F1514" s="61">
        <v>330</v>
      </c>
      <c r="G1514" s="61">
        <f t="shared" si="113"/>
        <v>0</v>
      </c>
      <c r="H1514" s="101"/>
    </row>
    <row r="1515" spans="1:8" x14ac:dyDescent="0.2">
      <c r="A1515" s="324"/>
      <c r="B1515" s="326"/>
      <c r="C1515" s="60" t="s">
        <v>1304</v>
      </c>
      <c r="D1515" s="61" t="s">
        <v>1194</v>
      </c>
      <c r="E1515" s="90">
        <v>2</v>
      </c>
      <c r="F1515" s="61">
        <v>95</v>
      </c>
      <c r="G1515" s="61">
        <f t="shared" si="113"/>
        <v>190</v>
      </c>
      <c r="H1515" s="101"/>
    </row>
    <row r="1516" spans="1:8" x14ac:dyDescent="0.2">
      <c r="A1516" s="324"/>
      <c r="B1516" s="326"/>
      <c r="C1516" s="63"/>
      <c r="D1516" s="61" t="s">
        <v>1196</v>
      </c>
      <c r="E1516" s="90">
        <v>2</v>
      </c>
      <c r="F1516" s="61">
        <v>180</v>
      </c>
      <c r="G1516" s="61">
        <f t="shared" si="113"/>
        <v>360</v>
      </c>
      <c r="H1516" s="101" t="s">
        <v>1215</v>
      </c>
    </row>
    <row r="1517" spans="1:8" x14ac:dyDescent="0.2">
      <c r="A1517" s="325"/>
      <c r="B1517" s="327"/>
      <c r="C1517" s="63"/>
      <c r="D1517" s="61"/>
      <c r="E1517" s="90"/>
      <c r="F1517" s="61" t="s">
        <v>1198</v>
      </c>
      <c r="G1517" s="68">
        <f>SUM(G1509:G1516)</f>
        <v>595</v>
      </c>
      <c r="H1517" s="101"/>
    </row>
    <row r="1518" spans="1:8" x14ac:dyDescent="0.2">
      <c r="A1518" s="323">
        <v>3</v>
      </c>
      <c r="B1518" s="328" t="s">
        <v>1907</v>
      </c>
      <c r="C1518" s="63" t="s">
        <v>1817</v>
      </c>
      <c r="D1518" s="61" t="s">
        <v>1182</v>
      </c>
      <c r="E1518" s="90">
        <v>1</v>
      </c>
      <c r="F1518" s="61">
        <v>20</v>
      </c>
      <c r="G1518" s="61">
        <f t="shared" ref="G1518:G1525" si="114">F1518*E1518</f>
        <v>20</v>
      </c>
      <c r="H1518" s="62"/>
    </row>
    <row r="1519" spans="1:8" x14ac:dyDescent="0.2">
      <c r="A1519" s="324"/>
      <c r="B1519" s="326"/>
      <c r="C1519" s="63" t="s">
        <v>1208</v>
      </c>
      <c r="D1519" s="61" t="s">
        <v>1360</v>
      </c>
      <c r="E1519" s="90">
        <v>1</v>
      </c>
      <c r="F1519" s="61">
        <v>25</v>
      </c>
      <c r="G1519" s="61">
        <f t="shared" si="114"/>
        <v>25</v>
      </c>
      <c r="H1519" s="101"/>
    </row>
    <row r="1520" spans="1:8" x14ac:dyDescent="0.2">
      <c r="A1520" s="324"/>
      <c r="B1520" s="326"/>
      <c r="C1520" s="63" t="s">
        <v>1898</v>
      </c>
      <c r="D1520" s="61" t="s">
        <v>1186</v>
      </c>
      <c r="E1520" s="90">
        <v>0</v>
      </c>
      <c r="F1520" s="61">
        <v>50</v>
      </c>
      <c r="G1520" s="61">
        <f t="shared" si="114"/>
        <v>0</v>
      </c>
      <c r="H1520" s="101"/>
    </row>
    <row r="1521" spans="1:8" ht="25.5" x14ac:dyDescent="0.2">
      <c r="A1521" s="324"/>
      <c r="B1521" s="326"/>
      <c r="C1521" s="63" t="s">
        <v>1908</v>
      </c>
      <c r="D1521" s="61" t="s">
        <v>1188</v>
      </c>
      <c r="E1521" s="90">
        <v>0</v>
      </c>
      <c r="F1521" s="61">
        <v>110</v>
      </c>
      <c r="G1521" s="61">
        <f t="shared" si="114"/>
        <v>0</v>
      </c>
      <c r="H1521" s="101"/>
    </row>
    <row r="1522" spans="1:8" x14ac:dyDescent="0.2">
      <c r="A1522" s="324"/>
      <c r="B1522" s="326"/>
      <c r="C1522" s="60" t="s">
        <v>1535</v>
      </c>
      <c r="D1522" s="61" t="s">
        <v>1190</v>
      </c>
      <c r="E1522" s="90">
        <v>0</v>
      </c>
      <c r="F1522" s="61">
        <v>85</v>
      </c>
      <c r="G1522" s="61">
        <f t="shared" si="114"/>
        <v>0</v>
      </c>
      <c r="H1522" s="101"/>
    </row>
    <row r="1523" spans="1:8" x14ac:dyDescent="0.2">
      <c r="A1523" s="324"/>
      <c r="B1523" s="326"/>
      <c r="C1523" s="60" t="s">
        <v>1255</v>
      </c>
      <c r="D1523" s="61" t="s">
        <v>1192</v>
      </c>
      <c r="E1523" s="90">
        <v>0</v>
      </c>
      <c r="F1523" s="61">
        <v>330</v>
      </c>
      <c r="G1523" s="61">
        <f t="shared" si="114"/>
        <v>0</v>
      </c>
      <c r="H1523" s="101"/>
    </row>
    <row r="1524" spans="1:8" x14ac:dyDescent="0.2">
      <c r="A1524" s="324"/>
      <c r="B1524" s="326"/>
      <c r="C1524" s="60" t="s">
        <v>1304</v>
      </c>
      <c r="D1524" s="61" t="s">
        <v>1194</v>
      </c>
      <c r="E1524" s="90">
        <v>2</v>
      </c>
      <c r="F1524" s="61">
        <v>95</v>
      </c>
      <c r="G1524" s="61">
        <f t="shared" si="114"/>
        <v>190</v>
      </c>
      <c r="H1524" s="101"/>
    </row>
    <row r="1525" spans="1:8" x14ac:dyDescent="0.2">
      <c r="A1525" s="324"/>
      <c r="B1525" s="326"/>
      <c r="C1525" s="63"/>
      <c r="D1525" s="61" t="s">
        <v>1196</v>
      </c>
      <c r="E1525" s="90">
        <v>2</v>
      </c>
      <c r="F1525" s="61">
        <v>180</v>
      </c>
      <c r="G1525" s="61">
        <f t="shared" si="114"/>
        <v>360</v>
      </c>
      <c r="H1525" s="101" t="s">
        <v>1215</v>
      </c>
    </row>
    <row r="1526" spans="1:8" x14ac:dyDescent="0.2">
      <c r="A1526" s="325"/>
      <c r="B1526" s="327"/>
      <c r="C1526" s="63"/>
      <c r="D1526" s="61"/>
      <c r="E1526" s="90"/>
      <c r="F1526" s="61" t="s">
        <v>1198</v>
      </c>
      <c r="G1526" s="68">
        <f>SUM(G1518:G1525)</f>
        <v>595</v>
      </c>
      <c r="H1526" s="101"/>
    </row>
    <row r="1527" spans="1:8" x14ac:dyDescent="0.2">
      <c r="A1527" s="323">
        <v>4</v>
      </c>
      <c r="B1527" s="328" t="s">
        <v>1909</v>
      </c>
      <c r="C1527" s="63" t="s">
        <v>1817</v>
      </c>
      <c r="D1527" s="61" t="s">
        <v>1182</v>
      </c>
      <c r="E1527" s="90">
        <v>1</v>
      </c>
      <c r="F1527" s="61">
        <v>20</v>
      </c>
      <c r="G1527" s="61">
        <f t="shared" ref="G1527:G1534" si="115">F1527*E1527</f>
        <v>20</v>
      </c>
      <c r="H1527" s="62"/>
    </row>
    <row r="1528" spans="1:8" x14ac:dyDescent="0.2">
      <c r="A1528" s="324"/>
      <c r="B1528" s="326"/>
      <c r="C1528" s="63" t="s">
        <v>1208</v>
      </c>
      <c r="D1528" s="61" t="s">
        <v>1360</v>
      </c>
      <c r="E1528" s="90">
        <v>1</v>
      </c>
      <c r="F1528" s="61">
        <v>25</v>
      </c>
      <c r="G1528" s="61">
        <f t="shared" si="115"/>
        <v>25</v>
      </c>
      <c r="H1528" s="101"/>
    </row>
    <row r="1529" spans="1:8" x14ac:dyDescent="0.2">
      <c r="A1529" s="324"/>
      <c r="B1529" s="326"/>
      <c r="C1529" s="63" t="s">
        <v>1810</v>
      </c>
      <c r="D1529" s="61" t="s">
        <v>1186</v>
      </c>
      <c r="E1529" s="90">
        <v>0</v>
      </c>
      <c r="F1529" s="61">
        <v>50</v>
      </c>
      <c r="G1529" s="61">
        <f t="shared" si="115"/>
        <v>0</v>
      </c>
      <c r="H1529" s="101"/>
    </row>
    <row r="1530" spans="1:8" ht="25.5" x14ac:dyDescent="0.2">
      <c r="A1530" s="324"/>
      <c r="B1530" s="326"/>
      <c r="C1530" s="63" t="s">
        <v>1908</v>
      </c>
      <c r="D1530" s="61" t="s">
        <v>1188</v>
      </c>
      <c r="E1530" s="90">
        <v>0</v>
      </c>
      <c r="F1530" s="61">
        <v>110</v>
      </c>
      <c r="G1530" s="61">
        <f t="shared" si="115"/>
        <v>0</v>
      </c>
      <c r="H1530" s="101"/>
    </row>
    <row r="1531" spans="1:8" x14ac:dyDescent="0.2">
      <c r="A1531" s="324"/>
      <c r="B1531" s="326"/>
      <c r="C1531" s="60" t="s">
        <v>1535</v>
      </c>
      <c r="D1531" s="61" t="s">
        <v>1190</v>
      </c>
      <c r="E1531" s="90">
        <v>0</v>
      </c>
      <c r="F1531" s="61">
        <v>85</v>
      </c>
      <c r="G1531" s="61">
        <f t="shared" si="115"/>
        <v>0</v>
      </c>
      <c r="H1531" s="101"/>
    </row>
    <row r="1532" spans="1:8" x14ac:dyDescent="0.2">
      <c r="A1532" s="324"/>
      <c r="B1532" s="326"/>
      <c r="C1532" s="60" t="s">
        <v>1255</v>
      </c>
      <c r="D1532" s="61" t="s">
        <v>1192</v>
      </c>
      <c r="E1532" s="90">
        <v>0</v>
      </c>
      <c r="F1532" s="61">
        <v>330</v>
      </c>
      <c r="G1532" s="61">
        <f t="shared" si="115"/>
        <v>0</v>
      </c>
      <c r="H1532" s="101"/>
    </row>
    <row r="1533" spans="1:8" x14ac:dyDescent="0.2">
      <c r="A1533" s="324"/>
      <c r="B1533" s="326"/>
      <c r="C1533" s="60" t="s">
        <v>1304</v>
      </c>
      <c r="D1533" s="61" t="s">
        <v>1194</v>
      </c>
      <c r="E1533" s="90">
        <v>2</v>
      </c>
      <c r="F1533" s="61">
        <v>95</v>
      </c>
      <c r="G1533" s="61">
        <f t="shared" si="115"/>
        <v>190</v>
      </c>
      <c r="H1533" s="101"/>
    </row>
    <row r="1534" spans="1:8" x14ac:dyDescent="0.2">
      <c r="A1534" s="324"/>
      <c r="B1534" s="326"/>
      <c r="C1534" s="63"/>
      <c r="D1534" s="61" t="s">
        <v>1196</v>
      </c>
      <c r="E1534" s="90">
        <v>2</v>
      </c>
      <c r="F1534" s="61">
        <v>180</v>
      </c>
      <c r="G1534" s="61">
        <f t="shared" si="115"/>
        <v>360</v>
      </c>
      <c r="H1534" s="101" t="s">
        <v>1215</v>
      </c>
    </row>
    <row r="1535" spans="1:8" x14ac:dyDescent="0.2">
      <c r="A1535" s="325"/>
      <c r="B1535" s="327"/>
      <c r="C1535" s="63"/>
      <c r="D1535" s="61"/>
      <c r="E1535" s="90"/>
      <c r="F1535" s="61" t="s">
        <v>1198</v>
      </c>
      <c r="G1535" s="68">
        <f>SUM(G1527:G1534)</f>
        <v>595</v>
      </c>
      <c r="H1535" s="101"/>
    </row>
    <row r="1538" spans="1:8" x14ac:dyDescent="0.2">
      <c r="F1538" s="125" t="s">
        <v>1379</v>
      </c>
      <c r="G1538" s="59">
        <f>SUM(G1508,G1517,G1526,G1535)</f>
        <v>2380</v>
      </c>
    </row>
    <row r="1541" spans="1:8" ht="26.25" x14ac:dyDescent="0.2">
      <c r="A1541" s="322" t="s">
        <v>1911</v>
      </c>
      <c r="B1541" s="322"/>
      <c r="C1541" s="322"/>
      <c r="D1541" s="322"/>
      <c r="E1541" s="322"/>
      <c r="F1541" s="322"/>
      <c r="G1541" s="322"/>
      <c r="H1541" s="322"/>
    </row>
    <row r="1542" spans="1:8" x14ac:dyDescent="0.2">
      <c r="A1542" s="323">
        <v>1</v>
      </c>
      <c r="B1542" s="328" t="s">
        <v>1910</v>
      </c>
      <c r="C1542" s="63" t="s">
        <v>1912</v>
      </c>
      <c r="D1542" s="61" t="s">
        <v>1182</v>
      </c>
      <c r="E1542" s="90">
        <v>1</v>
      </c>
      <c r="F1542" s="61">
        <v>20</v>
      </c>
      <c r="G1542" s="61">
        <f t="shared" ref="G1542:G1549" si="116">F1542*E1542</f>
        <v>20</v>
      </c>
      <c r="H1542" s="62"/>
    </row>
    <row r="1543" spans="1:8" x14ac:dyDescent="0.2">
      <c r="A1543" s="324"/>
      <c r="B1543" s="326"/>
      <c r="C1543" s="63" t="s">
        <v>1208</v>
      </c>
      <c r="D1543" s="61" t="s">
        <v>1360</v>
      </c>
      <c r="E1543" s="90">
        <v>1</v>
      </c>
      <c r="F1543" s="61">
        <v>25</v>
      </c>
      <c r="G1543" s="61">
        <f t="shared" si="116"/>
        <v>25</v>
      </c>
      <c r="H1543" s="101"/>
    </row>
    <row r="1544" spans="1:8" x14ac:dyDescent="0.2">
      <c r="A1544" s="324"/>
      <c r="B1544" s="326"/>
      <c r="C1544" s="63" t="s">
        <v>1831</v>
      </c>
      <c r="D1544" s="61" t="s">
        <v>1186</v>
      </c>
      <c r="E1544" s="90">
        <v>0</v>
      </c>
      <c r="F1544" s="61">
        <v>50</v>
      </c>
      <c r="G1544" s="61">
        <f t="shared" si="116"/>
        <v>0</v>
      </c>
      <c r="H1544" s="101"/>
    </row>
    <row r="1545" spans="1:8" ht="25.5" x14ac:dyDescent="0.2">
      <c r="A1545" s="324"/>
      <c r="B1545" s="326"/>
      <c r="C1545" s="63" t="s">
        <v>1913</v>
      </c>
      <c r="D1545" s="61" t="s">
        <v>1188</v>
      </c>
      <c r="E1545" s="90">
        <v>0</v>
      </c>
      <c r="F1545" s="61">
        <v>110</v>
      </c>
      <c r="G1545" s="61">
        <f t="shared" si="116"/>
        <v>0</v>
      </c>
      <c r="H1545" s="101"/>
    </row>
    <row r="1546" spans="1:8" x14ac:dyDescent="0.2">
      <c r="A1546" s="324"/>
      <c r="B1546" s="326"/>
      <c r="C1546" s="60" t="s">
        <v>1914</v>
      </c>
      <c r="D1546" s="61" t="s">
        <v>1190</v>
      </c>
      <c r="E1546" s="90">
        <v>0</v>
      </c>
      <c r="F1546" s="61">
        <v>85</v>
      </c>
      <c r="G1546" s="61">
        <f t="shared" si="116"/>
        <v>0</v>
      </c>
      <c r="H1546" s="101"/>
    </row>
    <row r="1547" spans="1:8" x14ac:dyDescent="0.2">
      <c r="A1547" s="324"/>
      <c r="B1547" s="326"/>
      <c r="C1547" s="60" t="s">
        <v>1201</v>
      </c>
      <c r="D1547" s="61" t="s">
        <v>1192</v>
      </c>
      <c r="E1547" s="90">
        <v>0</v>
      </c>
      <c r="F1547" s="61">
        <v>330</v>
      </c>
      <c r="G1547" s="61">
        <f t="shared" si="116"/>
        <v>0</v>
      </c>
      <c r="H1547" s="101"/>
    </row>
    <row r="1548" spans="1:8" x14ac:dyDescent="0.2">
      <c r="A1548" s="324"/>
      <c r="B1548" s="326"/>
      <c r="C1548" s="60" t="s">
        <v>1304</v>
      </c>
      <c r="D1548" s="61" t="s">
        <v>1194</v>
      </c>
      <c r="E1548" s="90">
        <v>2</v>
      </c>
      <c r="F1548" s="61">
        <v>95</v>
      </c>
      <c r="G1548" s="61">
        <f t="shared" si="116"/>
        <v>190</v>
      </c>
      <c r="H1548" s="101"/>
    </row>
    <row r="1549" spans="1:8" x14ac:dyDescent="0.2">
      <c r="A1549" s="324"/>
      <c r="B1549" s="326"/>
      <c r="C1549" s="63"/>
      <c r="D1549" s="61" t="s">
        <v>1196</v>
      </c>
      <c r="E1549" s="90">
        <v>2</v>
      </c>
      <c r="F1549" s="61">
        <v>180</v>
      </c>
      <c r="G1549" s="61">
        <f t="shared" si="116"/>
        <v>360</v>
      </c>
      <c r="H1549" s="101" t="s">
        <v>1215</v>
      </c>
    </row>
    <row r="1550" spans="1:8" x14ac:dyDescent="0.2">
      <c r="A1550" s="325"/>
      <c r="B1550" s="327"/>
      <c r="C1550" s="63"/>
      <c r="D1550" s="61"/>
      <c r="E1550" s="90"/>
      <c r="F1550" s="61" t="s">
        <v>1198</v>
      </c>
      <c r="G1550" s="68">
        <f>SUM(G1542:G1549)</f>
        <v>595</v>
      </c>
      <c r="H1550" s="101"/>
    </row>
    <row r="1551" spans="1:8" x14ac:dyDescent="0.2">
      <c r="A1551" s="323">
        <v>2</v>
      </c>
      <c r="B1551" s="328" t="s">
        <v>1915</v>
      </c>
      <c r="C1551" s="63" t="s">
        <v>1912</v>
      </c>
      <c r="D1551" s="61" t="s">
        <v>1182</v>
      </c>
      <c r="E1551" s="90">
        <v>1</v>
      </c>
      <c r="F1551" s="61">
        <v>20</v>
      </c>
      <c r="G1551" s="61">
        <f t="shared" ref="G1551:G1558" si="117">F1551*E1551</f>
        <v>20</v>
      </c>
      <c r="H1551" s="62"/>
    </row>
    <row r="1552" spans="1:8" x14ac:dyDescent="0.2">
      <c r="A1552" s="324"/>
      <c r="B1552" s="326"/>
      <c r="C1552" s="63" t="s">
        <v>1208</v>
      </c>
      <c r="D1552" s="61" t="s">
        <v>1360</v>
      </c>
      <c r="E1552" s="90">
        <v>1</v>
      </c>
      <c r="F1552" s="61">
        <v>25</v>
      </c>
      <c r="G1552" s="61">
        <f t="shared" si="117"/>
        <v>25</v>
      </c>
      <c r="H1552" s="101"/>
    </row>
    <row r="1553" spans="1:8" x14ac:dyDescent="0.2">
      <c r="A1553" s="324"/>
      <c r="B1553" s="326"/>
      <c r="C1553" s="209" t="s">
        <v>1852</v>
      </c>
      <c r="D1553" s="61" t="s">
        <v>1186</v>
      </c>
      <c r="E1553" s="90">
        <v>0</v>
      </c>
      <c r="F1553" s="61">
        <v>50</v>
      </c>
      <c r="G1553" s="61">
        <f t="shared" si="117"/>
        <v>0</v>
      </c>
      <c r="H1553" s="101"/>
    </row>
    <row r="1554" spans="1:8" ht="25.5" x14ac:dyDescent="0.2">
      <c r="A1554" s="324"/>
      <c r="B1554" s="326"/>
      <c r="C1554" s="63" t="s">
        <v>1913</v>
      </c>
      <c r="D1554" s="61" t="s">
        <v>1188</v>
      </c>
      <c r="E1554" s="90">
        <v>0</v>
      </c>
      <c r="F1554" s="61">
        <v>110</v>
      </c>
      <c r="G1554" s="61">
        <f t="shared" si="117"/>
        <v>0</v>
      </c>
      <c r="H1554" s="101"/>
    </row>
    <row r="1555" spans="1:8" x14ac:dyDescent="0.2">
      <c r="A1555" s="324"/>
      <c r="B1555" s="326"/>
      <c r="C1555" s="60" t="s">
        <v>1914</v>
      </c>
      <c r="D1555" s="61" t="s">
        <v>1190</v>
      </c>
      <c r="E1555" s="90">
        <v>0</v>
      </c>
      <c r="F1555" s="61">
        <v>85</v>
      </c>
      <c r="G1555" s="61">
        <f t="shared" si="117"/>
        <v>0</v>
      </c>
      <c r="H1555" s="101"/>
    </row>
    <row r="1556" spans="1:8" x14ac:dyDescent="0.2">
      <c r="A1556" s="324"/>
      <c r="B1556" s="326"/>
      <c r="C1556" s="60" t="s">
        <v>1201</v>
      </c>
      <c r="D1556" s="61" t="s">
        <v>1192</v>
      </c>
      <c r="E1556" s="90">
        <v>0</v>
      </c>
      <c r="F1556" s="61">
        <v>330</v>
      </c>
      <c r="G1556" s="61">
        <f t="shared" si="117"/>
        <v>0</v>
      </c>
      <c r="H1556" s="101"/>
    </row>
    <row r="1557" spans="1:8" x14ac:dyDescent="0.2">
      <c r="A1557" s="324"/>
      <c r="B1557" s="326"/>
      <c r="C1557" s="60" t="s">
        <v>1304</v>
      </c>
      <c r="D1557" s="61" t="s">
        <v>1194</v>
      </c>
      <c r="E1557" s="90">
        <v>2</v>
      </c>
      <c r="F1557" s="61">
        <v>95</v>
      </c>
      <c r="G1557" s="61">
        <f t="shared" si="117"/>
        <v>190</v>
      </c>
      <c r="H1557" s="101"/>
    </row>
    <row r="1558" spans="1:8" x14ac:dyDescent="0.2">
      <c r="A1558" s="324"/>
      <c r="B1558" s="326"/>
      <c r="C1558" s="63"/>
      <c r="D1558" s="61" t="s">
        <v>1196</v>
      </c>
      <c r="E1558" s="90">
        <v>2</v>
      </c>
      <c r="F1558" s="61">
        <v>180</v>
      </c>
      <c r="G1558" s="61">
        <f t="shared" si="117"/>
        <v>360</v>
      </c>
      <c r="H1558" s="101" t="s">
        <v>1215</v>
      </c>
    </row>
    <row r="1559" spans="1:8" x14ac:dyDescent="0.2">
      <c r="A1559" s="325"/>
      <c r="B1559" s="327"/>
      <c r="C1559" s="63"/>
      <c r="D1559" s="61"/>
      <c r="E1559" s="90"/>
      <c r="F1559" s="61" t="s">
        <v>1198</v>
      </c>
      <c r="G1559" s="68">
        <f>SUM(G1551:G1558)</f>
        <v>595</v>
      </c>
      <c r="H1559" s="101"/>
    </row>
    <row r="1561" spans="1:8" x14ac:dyDescent="0.2">
      <c r="F1561" s="125" t="s">
        <v>1379</v>
      </c>
      <c r="G1561" s="59">
        <f>SUM(G1550,G1559)</f>
        <v>1190</v>
      </c>
    </row>
    <row r="1568" spans="1:8" ht="26.25" x14ac:dyDescent="0.2">
      <c r="A1568" s="322" t="s">
        <v>1916</v>
      </c>
      <c r="B1568" s="322"/>
      <c r="C1568" s="322"/>
      <c r="D1568" s="322"/>
      <c r="E1568" s="322"/>
      <c r="F1568" s="322"/>
      <c r="G1568" s="322"/>
      <c r="H1568" s="322"/>
    </row>
    <row r="1569" spans="1:9" x14ac:dyDescent="0.2">
      <c r="A1569" s="323">
        <v>1</v>
      </c>
      <c r="B1569" s="328" t="s">
        <v>1917</v>
      </c>
      <c r="C1569" s="63" t="s">
        <v>1279</v>
      </c>
      <c r="D1569" s="61" t="s">
        <v>1182</v>
      </c>
      <c r="E1569" s="90">
        <v>1</v>
      </c>
      <c r="F1569" s="61">
        <v>20</v>
      </c>
      <c r="G1569" s="61">
        <f t="shared" ref="G1569:G1576" si="118">F1569*E1569</f>
        <v>20</v>
      </c>
      <c r="H1569" s="281"/>
      <c r="I1569" t="s">
        <v>2257</v>
      </c>
    </row>
    <row r="1570" spans="1:9" x14ac:dyDescent="0.2">
      <c r="A1570" s="324"/>
      <c r="B1570" s="326"/>
      <c r="C1570" s="63" t="s">
        <v>1183</v>
      </c>
      <c r="D1570" s="61" t="s">
        <v>1360</v>
      </c>
      <c r="E1570" s="90">
        <v>1</v>
      </c>
      <c r="F1570" s="61">
        <v>25</v>
      </c>
      <c r="G1570" s="61">
        <f t="shared" si="118"/>
        <v>25</v>
      </c>
      <c r="H1570" s="282"/>
    </row>
    <row r="1571" spans="1:9" x14ac:dyDescent="0.2">
      <c r="A1571" s="324"/>
      <c r="B1571" s="326"/>
      <c r="C1571" s="63" t="s">
        <v>1920</v>
      </c>
      <c r="D1571" s="61" t="s">
        <v>1186</v>
      </c>
      <c r="E1571" s="90">
        <v>0</v>
      </c>
      <c r="F1571" s="61">
        <v>50</v>
      </c>
      <c r="G1571" s="61">
        <f t="shared" si="118"/>
        <v>0</v>
      </c>
      <c r="H1571" s="282"/>
    </row>
    <row r="1572" spans="1:9" ht="25.5" x14ac:dyDescent="0.2">
      <c r="A1572" s="324"/>
      <c r="B1572" s="326"/>
      <c r="C1572" s="63" t="s">
        <v>1919</v>
      </c>
      <c r="D1572" s="61" t="s">
        <v>1188</v>
      </c>
      <c r="E1572" s="90">
        <v>0</v>
      </c>
      <c r="F1572" s="61">
        <v>110</v>
      </c>
      <c r="G1572" s="61">
        <f t="shared" si="118"/>
        <v>0</v>
      </c>
      <c r="H1572" s="282"/>
    </row>
    <row r="1573" spans="1:9" x14ac:dyDescent="0.2">
      <c r="A1573" s="324"/>
      <c r="B1573" s="326"/>
      <c r="C1573" s="60" t="s">
        <v>1535</v>
      </c>
      <c r="D1573" s="61" t="s">
        <v>1190</v>
      </c>
      <c r="E1573" s="90">
        <v>0</v>
      </c>
      <c r="F1573" s="61">
        <v>85</v>
      </c>
      <c r="G1573" s="61">
        <f t="shared" si="118"/>
        <v>0</v>
      </c>
      <c r="H1573" s="282"/>
    </row>
    <row r="1574" spans="1:9" x14ac:dyDescent="0.2">
      <c r="A1574" s="324"/>
      <c r="B1574" s="326"/>
      <c r="C1574" s="60" t="s">
        <v>1255</v>
      </c>
      <c r="D1574" s="61" t="s">
        <v>1192</v>
      </c>
      <c r="E1574" s="90">
        <v>0</v>
      </c>
      <c r="F1574" s="61">
        <v>330</v>
      </c>
      <c r="G1574" s="61">
        <f t="shared" si="118"/>
        <v>0</v>
      </c>
      <c r="H1574" s="282"/>
    </row>
    <row r="1575" spans="1:9" x14ac:dyDescent="0.2">
      <c r="A1575" s="324"/>
      <c r="B1575" s="326"/>
      <c r="C1575" s="60" t="s">
        <v>1304</v>
      </c>
      <c r="D1575" s="61" t="s">
        <v>1194</v>
      </c>
      <c r="E1575" s="90">
        <v>2</v>
      </c>
      <c r="F1575" s="61">
        <v>95</v>
      </c>
      <c r="G1575" s="61">
        <f t="shared" si="118"/>
        <v>190</v>
      </c>
      <c r="H1575" s="282"/>
    </row>
    <row r="1576" spans="1:9" x14ac:dyDescent="0.2">
      <c r="A1576" s="324"/>
      <c r="B1576" s="326"/>
      <c r="C1576" s="63"/>
      <c r="D1576" s="61" t="s">
        <v>1196</v>
      </c>
      <c r="E1576" s="90">
        <v>2</v>
      </c>
      <c r="F1576" s="61">
        <v>180</v>
      </c>
      <c r="G1576" s="61">
        <f t="shared" si="118"/>
        <v>360</v>
      </c>
      <c r="H1576" s="282" t="s">
        <v>1215</v>
      </c>
    </row>
    <row r="1577" spans="1:9" x14ac:dyDescent="0.2">
      <c r="A1577" s="325"/>
      <c r="B1577" s="327"/>
      <c r="C1577" s="63"/>
      <c r="D1577" s="61"/>
      <c r="E1577" s="90"/>
      <c r="F1577" s="61" t="s">
        <v>1198</v>
      </c>
      <c r="G1577" s="68">
        <f>SUM(G1569:G1576)</f>
        <v>595</v>
      </c>
      <c r="H1577" s="282"/>
    </row>
    <row r="1578" spans="1:9" x14ac:dyDescent="0.2">
      <c r="A1578" s="323">
        <v>2</v>
      </c>
      <c r="B1578" s="328" t="s">
        <v>1918</v>
      </c>
      <c r="C1578" s="63" t="s">
        <v>1279</v>
      </c>
      <c r="D1578" s="61" t="s">
        <v>1182</v>
      </c>
      <c r="E1578" s="90">
        <v>1</v>
      </c>
      <c r="F1578" s="61">
        <v>20</v>
      </c>
      <c r="G1578" s="61">
        <f t="shared" ref="G1578:G1585" si="119">F1578*E1578</f>
        <v>20</v>
      </c>
      <c r="H1578" s="281"/>
    </row>
    <row r="1579" spans="1:9" x14ac:dyDescent="0.2">
      <c r="A1579" s="324"/>
      <c r="B1579" s="326"/>
      <c r="C1579" s="63" t="s">
        <v>1183</v>
      </c>
      <c r="D1579" s="61" t="s">
        <v>1360</v>
      </c>
      <c r="E1579" s="90">
        <v>1</v>
      </c>
      <c r="F1579" s="61">
        <v>25</v>
      </c>
      <c r="G1579" s="61">
        <f t="shared" si="119"/>
        <v>25</v>
      </c>
      <c r="H1579" s="282"/>
    </row>
    <row r="1580" spans="1:9" x14ac:dyDescent="0.2">
      <c r="A1580" s="324"/>
      <c r="B1580" s="326"/>
      <c r="C1580" s="63" t="s">
        <v>1852</v>
      </c>
      <c r="D1580" s="61" t="s">
        <v>1186</v>
      </c>
      <c r="E1580" s="90">
        <v>0</v>
      </c>
      <c r="F1580" s="61">
        <v>50</v>
      </c>
      <c r="G1580" s="61">
        <f t="shared" si="119"/>
        <v>0</v>
      </c>
      <c r="H1580" s="282"/>
    </row>
    <row r="1581" spans="1:9" ht="25.5" x14ac:dyDescent="0.2">
      <c r="A1581" s="324"/>
      <c r="B1581" s="326"/>
      <c r="C1581" s="63" t="s">
        <v>1919</v>
      </c>
      <c r="D1581" s="61" t="s">
        <v>1188</v>
      </c>
      <c r="E1581" s="90">
        <v>0</v>
      </c>
      <c r="F1581" s="61">
        <v>110</v>
      </c>
      <c r="G1581" s="61">
        <f t="shared" si="119"/>
        <v>0</v>
      </c>
      <c r="H1581" s="282"/>
    </row>
    <row r="1582" spans="1:9" x14ac:dyDescent="0.2">
      <c r="A1582" s="324"/>
      <c r="B1582" s="326"/>
      <c r="C1582" s="60" t="s">
        <v>1535</v>
      </c>
      <c r="D1582" s="61" t="s">
        <v>1190</v>
      </c>
      <c r="E1582" s="90">
        <v>0</v>
      </c>
      <c r="F1582" s="61">
        <v>85</v>
      </c>
      <c r="G1582" s="61">
        <f t="shared" si="119"/>
        <v>0</v>
      </c>
      <c r="H1582" s="282"/>
    </row>
    <row r="1583" spans="1:9" x14ac:dyDescent="0.2">
      <c r="A1583" s="324"/>
      <c r="B1583" s="326"/>
      <c r="C1583" s="60" t="s">
        <v>1255</v>
      </c>
      <c r="D1583" s="61" t="s">
        <v>1192</v>
      </c>
      <c r="E1583" s="90">
        <v>0</v>
      </c>
      <c r="F1583" s="61">
        <v>330</v>
      </c>
      <c r="G1583" s="61">
        <f t="shared" si="119"/>
        <v>0</v>
      </c>
      <c r="H1583" s="282"/>
    </row>
    <row r="1584" spans="1:9" x14ac:dyDescent="0.2">
      <c r="A1584" s="324"/>
      <c r="B1584" s="326"/>
      <c r="C1584" s="60" t="s">
        <v>1304</v>
      </c>
      <c r="D1584" s="61" t="s">
        <v>1194</v>
      </c>
      <c r="E1584" s="90">
        <v>2</v>
      </c>
      <c r="F1584" s="61">
        <v>95</v>
      </c>
      <c r="G1584" s="61">
        <f t="shared" si="119"/>
        <v>190</v>
      </c>
      <c r="H1584" s="282"/>
    </row>
    <row r="1585" spans="1:9" x14ac:dyDescent="0.2">
      <c r="A1585" s="324"/>
      <c r="B1585" s="326"/>
      <c r="C1585" s="63"/>
      <c r="D1585" s="61" t="s">
        <v>1196</v>
      </c>
      <c r="E1585" s="90">
        <v>2</v>
      </c>
      <c r="F1585" s="61">
        <v>180</v>
      </c>
      <c r="G1585" s="61">
        <f t="shared" si="119"/>
        <v>360</v>
      </c>
      <c r="H1585" s="282" t="s">
        <v>1215</v>
      </c>
    </row>
    <row r="1586" spans="1:9" x14ac:dyDescent="0.2">
      <c r="A1586" s="325"/>
      <c r="B1586" s="327"/>
      <c r="C1586" s="63"/>
      <c r="D1586" s="61"/>
      <c r="E1586" s="90"/>
      <c r="F1586" s="61" t="s">
        <v>1198</v>
      </c>
      <c r="G1586" s="68">
        <f>SUM(G1578:G1585)</f>
        <v>595</v>
      </c>
      <c r="H1586" s="282"/>
    </row>
    <row r="1588" spans="1:9" x14ac:dyDescent="0.2">
      <c r="F1588" s="125" t="s">
        <v>1379</v>
      </c>
      <c r="G1588" s="59">
        <f>SUM(G1577,G1586)</f>
        <v>1190</v>
      </c>
    </row>
    <row r="1594" spans="1:9" ht="26.25" x14ac:dyDescent="0.2">
      <c r="A1594" s="322" t="s">
        <v>1932</v>
      </c>
      <c r="B1594" s="322"/>
      <c r="C1594" s="322"/>
      <c r="D1594" s="322"/>
      <c r="E1594" s="322"/>
      <c r="F1594" s="322"/>
      <c r="G1594" s="322"/>
      <c r="H1594" s="322"/>
      <c r="I1594" s="229" t="s">
        <v>2156</v>
      </c>
    </row>
    <row r="1595" spans="1:9" x14ac:dyDescent="0.2">
      <c r="A1595" s="323">
        <v>1</v>
      </c>
      <c r="B1595" s="328" t="s">
        <v>1925</v>
      </c>
      <c r="C1595" s="204" t="s">
        <v>1926</v>
      </c>
      <c r="D1595" s="205" t="s">
        <v>1472</v>
      </c>
      <c r="E1595" s="208">
        <v>1</v>
      </c>
      <c r="F1595" s="205">
        <v>20</v>
      </c>
      <c r="G1595" s="205">
        <f>F1595*E1595</f>
        <v>20</v>
      </c>
      <c r="H1595" s="205" t="s">
        <v>1473</v>
      </c>
    </row>
    <row r="1596" spans="1:9" x14ac:dyDescent="0.2">
      <c r="A1596" s="324"/>
      <c r="B1596" s="326"/>
      <c r="C1596" s="204" t="s">
        <v>1474</v>
      </c>
      <c r="D1596" s="218" t="s">
        <v>1928</v>
      </c>
      <c r="E1596" s="208">
        <v>1</v>
      </c>
      <c r="F1596" s="205">
        <v>25</v>
      </c>
      <c r="G1596" s="205">
        <f>F1596*E1596</f>
        <v>25</v>
      </c>
      <c r="H1596" s="206" t="s">
        <v>1473</v>
      </c>
    </row>
    <row r="1597" spans="1:9" x14ac:dyDescent="0.2">
      <c r="A1597" s="324"/>
      <c r="B1597" s="326"/>
      <c r="C1597" s="209" t="s">
        <v>1929</v>
      </c>
      <c r="D1597" s="205" t="s">
        <v>1477</v>
      </c>
      <c r="E1597" s="208">
        <v>0</v>
      </c>
      <c r="F1597" s="205">
        <v>50</v>
      </c>
      <c r="G1597" s="205" t="s">
        <v>1478</v>
      </c>
      <c r="H1597" s="206" t="s">
        <v>1473</v>
      </c>
    </row>
    <row r="1598" spans="1:9" ht="25.5" x14ac:dyDescent="0.2">
      <c r="A1598" s="324"/>
      <c r="B1598" s="326"/>
      <c r="C1598" s="209" t="s">
        <v>1933</v>
      </c>
      <c r="D1598" s="205" t="s">
        <v>1480</v>
      </c>
      <c r="E1598" s="208">
        <v>0</v>
      </c>
      <c r="F1598" s="205">
        <v>110</v>
      </c>
      <c r="G1598" s="205" t="s">
        <v>1478</v>
      </c>
      <c r="H1598" s="206" t="s">
        <v>1473</v>
      </c>
      <c r="I1598" s="229"/>
    </row>
    <row r="1599" spans="1:9" ht="25.5" x14ac:dyDescent="0.2">
      <c r="A1599" s="324"/>
      <c r="B1599" s="326"/>
      <c r="C1599" s="209" t="s">
        <v>1931</v>
      </c>
      <c r="D1599" s="205" t="s">
        <v>1482</v>
      </c>
      <c r="E1599" s="208">
        <v>0</v>
      </c>
      <c r="F1599" s="205">
        <v>85</v>
      </c>
      <c r="G1599" s="205" t="s">
        <v>1478</v>
      </c>
      <c r="H1599" s="206" t="s">
        <v>1473</v>
      </c>
    </row>
    <row r="1600" spans="1:9" x14ac:dyDescent="0.2">
      <c r="A1600" s="324"/>
      <c r="B1600" s="326"/>
      <c r="C1600" s="209" t="s">
        <v>1930</v>
      </c>
      <c r="D1600" s="205" t="s">
        <v>1484</v>
      </c>
      <c r="E1600" s="208">
        <v>0</v>
      </c>
      <c r="F1600" s="205">
        <v>330</v>
      </c>
      <c r="G1600" s="205" t="s">
        <v>1478</v>
      </c>
      <c r="H1600" s="206" t="s">
        <v>1473</v>
      </c>
    </row>
    <row r="1601" spans="1:8" x14ac:dyDescent="0.2">
      <c r="A1601" s="324"/>
      <c r="B1601" s="326"/>
      <c r="C1601" s="204" t="s">
        <v>1485</v>
      </c>
      <c r="D1601" s="205" t="s">
        <v>1486</v>
      </c>
      <c r="E1601" s="208">
        <v>2</v>
      </c>
      <c r="F1601" s="205">
        <v>95</v>
      </c>
      <c r="G1601" s="205">
        <f>F1601*E1601</f>
        <v>190</v>
      </c>
      <c r="H1601" s="206" t="s">
        <v>1473</v>
      </c>
    </row>
    <row r="1602" spans="1:8" x14ac:dyDescent="0.2">
      <c r="A1602" s="324"/>
      <c r="B1602" s="326"/>
      <c r="C1602" s="209" t="s">
        <v>1927</v>
      </c>
      <c r="D1602" s="205" t="s">
        <v>1488</v>
      </c>
      <c r="E1602" s="208">
        <v>3</v>
      </c>
      <c r="F1602" s="205">
        <v>180</v>
      </c>
      <c r="G1602" s="205">
        <f>F1602*E1602</f>
        <v>540</v>
      </c>
      <c r="H1602" s="206" t="s">
        <v>1489</v>
      </c>
    </row>
    <row r="1603" spans="1:8" x14ac:dyDescent="0.2">
      <c r="A1603" s="325"/>
      <c r="B1603" s="327"/>
      <c r="C1603" s="204" t="s">
        <v>1473</v>
      </c>
      <c r="D1603" s="205" t="s">
        <v>1473</v>
      </c>
      <c r="E1603" s="208" t="s">
        <v>1473</v>
      </c>
      <c r="F1603" s="205" t="s">
        <v>1490</v>
      </c>
      <c r="G1603" s="207">
        <f>SUM(G1595:G1602)</f>
        <v>775</v>
      </c>
      <c r="H1603" s="206" t="s">
        <v>1473</v>
      </c>
    </row>
    <row r="1606" spans="1:8" ht="26.25" x14ac:dyDescent="0.2">
      <c r="A1606" s="322" t="s">
        <v>2079</v>
      </c>
      <c r="B1606" s="322"/>
      <c r="C1606" s="322"/>
      <c r="D1606" s="322"/>
      <c r="E1606" s="322"/>
      <c r="F1606" s="322"/>
      <c r="G1606" s="322"/>
      <c r="H1606" s="322"/>
    </row>
    <row r="1607" spans="1:8" x14ac:dyDescent="0.2">
      <c r="A1607" s="323">
        <v>1</v>
      </c>
      <c r="B1607" s="319" t="s">
        <v>2074</v>
      </c>
      <c r="C1607" s="204" t="s">
        <v>151</v>
      </c>
      <c r="D1607" s="205" t="s">
        <v>1472</v>
      </c>
      <c r="E1607" s="208">
        <v>1</v>
      </c>
      <c r="F1607" s="205">
        <v>20</v>
      </c>
      <c r="G1607" s="205">
        <f>F1607*E1607</f>
        <v>20</v>
      </c>
      <c r="H1607" s="283" t="s">
        <v>2256</v>
      </c>
    </row>
    <row r="1608" spans="1:8" x14ac:dyDescent="0.2">
      <c r="A1608" s="324"/>
      <c r="B1608" s="326"/>
      <c r="C1608" s="209" t="s">
        <v>1881</v>
      </c>
      <c r="D1608" s="218" t="s">
        <v>1475</v>
      </c>
      <c r="E1608" s="208">
        <v>1</v>
      </c>
      <c r="F1608" s="205">
        <v>25</v>
      </c>
      <c r="G1608" s="205">
        <f t="shared" ref="G1608:G1615" si="120">F1608*E1608</f>
        <v>25</v>
      </c>
      <c r="H1608" s="284"/>
    </row>
    <row r="1609" spans="1:8" x14ac:dyDescent="0.2">
      <c r="A1609" s="324"/>
      <c r="B1609" s="326"/>
      <c r="C1609" s="219" t="s">
        <v>2078</v>
      </c>
      <c r="D1609" s="205" t="s">
        <v>1477</v>
      </c>
      <c r="E1609" s="208">
        <v>0</v>
      </c>
      <c r="F1609" s="205">
        <v>50</v>
      </c>
      <c r="G1609" s="205">
        <f t="shared" si="120"/>
        <v>0</v>
      </c>
      <c r="H1609" s="284"/>
    </row>
    <row r="1610" spans="1:8" ht="25.5" x14ac:dyDescent="0.2">
      <c r="A1610" s="324"/>
      <c r="B1610" s="326"/>
      <c r="C1610" s="209" t="s">
        <v>2081</v>
      </c>
      <c r="D1610" s="205" t="s">
        <v>1480</v>
      </c>
      <c r="E1610" s="208">
        <v>0</v>
      </c>
      <c r="F1610" s="205">
        <v>110</v>
      </c>
      <c r="G1610" s="205">
        <f t="shared" si="120"/>
        <v>0</v>
      </c>
      <c r="H1610" s="284"/>
    </row>
    <row r="1611" spans="1:8" x14ac:dyDescent="0.2">
      <c r="A1611" s="324"/>
      <c r="B1611" s="326"/>
      <c r="C1611" s="209" t="s">
        <v>1934</v>
      </c>
      <c r="D1611" s="205" t="s">
        <v>1482</v>
      </c>
      <c r="E1611" s="208">
        <v>0</v>
      </c>
      <c r="F1611" s="205">
        <v>85</v>
      </c>
      <c r="G1611" s="205">
        <f t="shared" si="120"/>
        <v>0</v>
      </c>
      <c r="H1611" s="284"/>
    </row>
    <row r="1612" spans="1:8" x14ac:dyDescent="0.2">
      <c r="A1612" s="324"/>
      <c r="B1612" s="326"/>
      <c r="C1612" s="209" t="s">
        <v>1847</v>
      </c>
      <c r="D1612" s="205" t="s">
        <v>1484</v>
      </c>
      <c r="E1612" s="208">
        <v>0</v>
      </c>
      <c r="F1612" s="205">
        <v>330</v>
      </c>
      <c r="G1612" s="205">
        <f t="shared" si="120"/>
        <v>0</v>
      </c>
      <c r="H1612" s="284"/>
    </row>
    <row r="1613" spans="1:8" x14ac:dyDescent="0.2">
      <c r="A1613" s="324"/>
      <c r="B1613" s="326"/>
      <c r="C1613" s="209" t="s">
        <v>1935</v>
      </c>
      <c r="D1613" s="205" t="s">
        <v>1486</v>
      </c>
      <c r="E1613" s="208">
        <v>0</v>
      </c>
      <c r="F1613" s="205">
        <v>95</v>
      </c>
      <c r="G1613" s="205">
        <f t="shared" si="120"/>
        <v>0</v>
      </c>
      <c r="H1613" s="284"/>
    </row>
    <row r="1614" spans="1:8" x14ac:dyDescent="0.2">
      <c r="A1614" s="324"/>
      <c r="B1614" s="326"/>
      <c r="C1614" s="209"/>
      <c r="D1614" s="205" t="s">
        <v>1488</v>
      </c>
      <c r="E1614" s="208">
        <v>2</v>
      </c>
      <c r="F1614" s="205">
        <v>180</v>
      </c>
      <c r="G1614" s="205">
        <f t="shared" si="120"/>
        <v>360</v>
      </c>
      <c r="H1614" s="284"/>
    </row>
    <row r="1615" spans="1:8" x14ac:dyDescent="0.2">
      <c r="A1615" s="324"/>
      <c r="B1615" s="326"/>
      <c r="C1615" s="209" t="s">
        <v>1936</v>
      </c>
      <c r="D1615" s="218" t="s">
        <v>1246</v>
      </c>
      <c r="E1615" s="208">
        <v>1</v>
      </c>
      <c r="F1615" s="205">
        <v>500</v>
      </c>
      <c r="G1615" s="205">
        <f t="shared" si="120"/>
        <v>500</v>
      </c>
      <c r="H1615" s="284"/>
    </row>
    <row r="1616" spans="1:8" x14ac:dyDescent="0.2">
      <c r="A1616" s="325"/>
      <c r="B1616" s="327"/>
      <c r="C1616" s="209" t="s">
        <v>1473</v>
      </c>
      <c r="D1616" s="205" t="s">
        <v>1473</v>
      </c>
      <c r="E1616" s="208" t="s">
        <v>1473</v>
      </c>
      <c r="F1616" s="205" t="s">
        <v>1490</v>
      </c>
      <c r="G1616" s="207">
        <f>SUM(G1607:G1615)</f>
        <v>905</v>
      </c>
      <c r="H1616" s="284"/>
    </row>
    <row r="1617" spans="1:8" x14ac:dyDescent="0.2">
      <c r="A1617" s="323">
        <v>2</v>
      </c>
      <c r="B1617" s="319" t="s">
        <v>2075</v>
      </c>
      <c r="C1617" s="209" t="s">
        <v>1937</v>
      </c>
      <c r="D1617" s="205" t="s">
        <v>1472</v>
      </c>
      <c r="E1617" s="208">
        <v>1</v>
      </c>
      <c r="F1617" s="205">
        <v>20</v>
      </c>
      <c r="G1617" s="205">
        <f>F1617*E1617</f>
        <v>20</v>
      </c>
      <c r="H1617" s="284"/>
    </row>
    <row r="1618" spans="1:8" x14ac:dyDescent="0.2">
      <c r="A1618" s="324"/>
      <c r="B1618" s="326"/>
      <c r="C1618" s="209" t="s">
        <v>1938</v>
      </c>
      <c r="D1618" s="218" t="s">
        <v>1475</v>
      </c>
      <c r="E1618" s="208">
        <v>1</v>
      </c>
      <c r="F1618" s="205">
        <v>25</v>
      </c>
      <c r="G1618" s="205">
        <f t="shared" ref="G1618:G1625" si="121">F1618*E1618</f>
        <v>25</v>
      </c>
      <c r="H1618" s="284"/>
    </row>
    <row r="1619" spans="1:8" x14ac:dyDescent="0.2">
      <c r="A1619" s="324"/>
      <c r="B1619" s="326"/>
      <c r="C1619" s="219" t="s">
        <v>2078</v>
      </c>
      <c r="D1619" s="218" t="s">
        <v>1186</v>
      </c>
      <c r="E1619" s="208">
        <v>0</v>
      </c>
      <c r="F1619" s="205">
        <v>50</v>
      </c>
      <c r="G1619" s="205">
        <f t="shared" si="121"/>
        <v>0</v>
      </c>
      <c r="H1619" s="284"/>
    </row>
    <row r="1620" spans="1:8" ht="25.5" x14ac:dyDescent="0.2">
      <c r="A1620" s="324"/>
      <c r="B1620" s="326"/>
      <c r="C1620" s="209" t="s">
        <v>2082</v>
      </c>
      <c r="D1620" s="205" t="s">
        <v>1480</v>
      </c>
      <c r="E1620" s="208">
        <v>0</v>
      </c>
      <c r="F1620" s="205">
        <v>110</v>
      </c>
      <c r="G1620" s="205">
        <f t="shared" si="121"/>
        <v>0</v>
      </c>
      <c r="H1620" s="284"/>
    </row>
    <row r="1621" spans="1:8" x14ac:dyDescent="0.2">
      <c r="A1621" s="324"/>
      <c r="B1621" s="326"/>
      <c r="C1621" s="209" t="s">
        <v>1934</v>
      </c>
      <c r="D1621" s="205" t="s">
        <v>1482</v>
      </c>
      <c r="E1621" s="208">
        <v>0</v>
      </c>
      <c r="F1621" s="205">
        <v>85</v>
      </c>
      <c r="G1621" s="205">
        <f t="shared" si="121"/>
        <v>0</v>
      </c>
      <c r="H1621" s="284"/>
    </row>
    <row r="1622" spans="1:8" x14ac:dyDescent="0.2">
      <c r="A1622" s="324"/>
      <c r="B1622" s="326"/>
      <c r="C1622" s="209" t="s">
        <v>1847</v>
      </c>
      <c r="D1622" s="205" t="s">
        <v>1484</v>
      </c>
      <c r="E1622" s="208">
        <v>0</v>
      </c>
      <c r="F1622" s="205">
        <v>330</v>
      </c>
      <c r="G1622" s="205">
        <f t="shared" si="121"/>
        <v>0</v>
      </c>
      <c r="H1622" s="284"/>
    </row>
    <row r="1623" spans="1:8" x14ac:dyDescent="0.2">
      <c r="A1623" s="324"/>
      <c r="B1623" s="326"/>
      <c r="C1623" s="209" t="s">
        <v>1935</v>
      </c>
      <c r="D1623" s="205" t="s">
        <v>1486</v>
      </c>
      <c r="E1623" s="208">
        <v>0</v>
      </c>
      <c r="F1623" s="205">
        <v>95</v>
      </c>
      <c r="G1623" s="205">
        <f t="shared" si="121"/>
        <v>0</v>
      </c>
      <c r="H1623" s="284"/>
    </row>
    <row r="1624" spans="1:8" x14ac:dyDescent="0.2">
      <c r="A1624" s="324"/>
      <c r="B1624" s="326"/>
      <c r="C1624" s="209"/>
      <c r="D1624" s="205" t="s">
        <v>1488</v>
      </c>
      <c r="E1624" s="208">
        <v>2</v>
      </c>
      <c r="F1624" s="205">
        <v>180</v>
      </c>
      <c r="G1624" s="205">
        <f t="shared" si="121"/>
        <v>360</v>
      </c>
      <c r="H1624" s="284"/>
    </row>
    <row r="1625" spans="1:8" x14ac:dyDescent="0.2">
      <c r="A1625" s="324"/>
      <c r="B1625" s="326"/>
      <c r="C1625" s="209" t="s">
        <v>1939</v>
      </c>
      <c r="D1625" s="218" t="s">
        <v>1246</v>
      </c>
      <c r="E1625" s="208">
        <v>1</v>
      </c>
      <c r="F1625" s="205">
        <v>500</v>
      </c>
      <c r="G1625" s="205">
        <f t="shared" si="121"/>
        <v>500</v>
      </c>
      <c r="H1625" s="284"/>
    </row>
    <row r="1626" spans="1:8" x14ac:dyDescent="0.2">
      <c r="A1626" s="325"/>
      <c r="B1626" s="327"/>
      <c r="C1626" s="209" t="s">
        <v>1473</v>
      </c>
      <c r="D1626" s="205" t="s">
        <v>1473</v>
      </c>
      <c r="E1626" s="208" t="s">
        <v>1473</v>
      </c>
      <c r="F1626" s="205" t="s">
        <v>1490</v>
      </c>
      <c r="G1626" s="207">
        <f>SUM(G1617:G1625)</f>
        <v>905</v>
      </c>
      <c r="H1626" s="284"/>
    </row>
    <row r="1627" spans="1:8" x14ac:dyDescent="0.2">
      <c r="A1627" s="323">
        <v>3</v>
      </c>
      <c r="B1627" s="319" t="s">
        <v>2076</v>
      </c>
      <c r="C1627" s="209" t="s">
        <v>151</v>
      </c>
      <c r="D1627" s="205" t="s">
        <v>1472</v>
      </c>
      <c r="E1627" s="208">
        <v>1</v>
      </c>
      <c r="F1627" s="205">
        <v>20</v>
      </c>
      <c r="G1627" s="205">
        <f>F1627*E1627</f>
        <v>20</v>
      </c>
      <c r="H1627" s="284"/>
    </row>
    <row r="1628" spans="1:8" x14ac:dyDescent="0.2">
      <c r="A1628" s="324"/>
      <c r="B1628" s="326"/>
      <c r="C1628" s="209" t="s">
        <v>1881</v>
      </c>
      <c r="D1628" s="218" t="s">
        <v>1475</v>
      </c>
      <c r="E1628" s="208">
        <v>1</v>
      </c>
      <c r="F1628" s="205">
        <v>25</v>
      </c>
      <c r="G1628" s="205">
        <f t="shared" ref="G1628:G1635" si="122">F1628*E1628</f>
        <v>25</v>
      </c>
      <c r="H1628" s="284"/>
    </row>
    <row r="1629" spans="1:8" x14ac:dyDescent="0.2">
      <c r="A1629" s="324"/>
      <c r="B1629" s="326"/>
      <c r="C1629" s="219" t="s">
        <v>1223</v>
      </c>
      <c r="D1629" s="205" t="s">
        <v>1477</v>
      </c>
      <c r="E1629" s="208">
        <v>0</v>
      </c>
      <c r="F1629" s="205">
        <v>50</v>
      </c>
      <c r="G1629" s="205">
        <f t="shared" si="122"/>
        <v>0</v>
      </c>
      <c r="H1629" s="284"/>
    </row>
    <row r="1630" spans="1:8" ht="25.5" x14ac:dyDescent="0.2">
      <c r="A1630" s="324"/>
      <c r="B1630" s="326"/>
      <c r="C1630" s="209" t="s">
        <v>2083</v>
      </c>
      <c r="D1630" s="205" t="s">
        <v>1480</v>
      </c>
      <c r="E1630" s="208">
        <v>0</v>
      </c>
      <c r="F1630" s="205">
        <v>110</v>
      </c>
      <c r="G1630" s="205">
        <f t="shared" si="122"/>
        <v>0</v>
      </c>
      <c r="H1630" s="284"/>
    </row>
    <row r="1631" spans="1:8" x14ac:dyDescent="0.2">
      <c r="A1631" s="324"/>
      <c r="B1631" s="326"/>
      <c r="C1631" s="209" t="s">
        <v>1934</v>
      </c>
      <c r="D1631" s="205" t="s">
        <v>1482</v>
      </c>
      <c r="E1631" s="208">
        <v>0</v>
      </c>
      <c r="F1631" s="205">
        <v>85</v>
      </c>
      <c r="G1631" s="205">
        <f t="shared" si="122"/>
        <v>0</v>
      </c>
      <c r="H1631" s="284"/>
    </row>
    <row r="1632" spans="1:8" x14ac:dyDescent="0.2">
      <c r="A1632" s="324"/>
      <c r="B1632" s="326"/>
      <c r="C1632" s="209" t="s">
        <v>1847</v>
      </c>
      <c r="D1632" s="205" t="s">
        <v>1484</v>
      </c>
      <c r="E1632" s="208">
        <v>0</v>
      </c>
      <c r="F1632" s="205">
        <v>330</v>
      </c>
      <c r="G1632" s="205">
        <f t="shared" si="122"/>
        <v>0</v>
      </c>
      <c r="H1632" s="284"/>
    </row>
    <row r="1633" spans="1:8" x14ac:dyDescent="0.2">
      <c r="A1633" s="324"/>
      <c r="B1633" s="326"/>
      <c r="C1633" s="209" t="s">
        <v>1935</v>
      </c>
      <c r="D1633" s="205" t="s">
        <v>1486</v>
      </c>
      <c r="E1633" s="208">
        <v>0</v>
      </c>
      <c r="F1633" s="205">
        <v>95</v>
      </c>
      <c r="G1633" s="205">
        <f t="shared" si="122"/>
        <v>0</v>
      </c>
      <c r="H1633" s="284"/>
    </row>
    <row r="1634" spans="1:8" x14ac:dyDescent="0.2">
      <c r="A1634" s="324"/>
      <c r="B1634" s="326"/>
      <c r="C1634" s="209"/>
      <c r="D1634" s="205" t="s">
        <v>1488</v>
      </c>
      <c r="E1634" s="208">
        <v>2</v>
      </c>
      <c r="F1634" s="205">
        <v>180</v>
      </c>
      <c r="G1634" s="205">
        <f t="shared" si="122"/>
        <v>360</v>
      </c>
      <c r="H1634" s="284"/>
    </row>
    <row r="1635" spans="1:8" x14ac:dyDescent="0.2">
      <c r="A1635" s="324"/>
      <c r="B1635" s="326"/>
      <c r="C1635" s="209" t="s">
        <v>1936</v>
      </c>
      <c r="D1635" s="218" t="s">
        <v>1246</v>
      </c>
      <c r="E1635" s="208">
        <v>0</v>
      </c>
      <c r="F1635" s="205">
        <v>500</v>
      </c>
      <c r="G1635" s="205">
        <f t="shared" si="122"/>
        <v>0</v>
      </c>
      <c r="H1635" s="284"/>
    </row>
    <row r="1636" spans="1:8" x14ac:dyDescent="0.2">
      <c r="A1636" s="325"/>
      <c r="B1636" s="327"/>
      <c r="C1636" s="204" t="s">
        <v>1473</v>
      </c>
      <c r="D1636" s="205" t="s">
        <v>1473</v>
      </c>
      <c r="E1636" s="208" t="s">
        <v>1473</v>
      </c>
      <c r="F1636" s="205" t="s">
        <v>1490</v>
      </c>
      <c r="G1636" s="207">
        <f>SUM(G1627:G1635)</f>
        <v>405</v>
      </c>
      <c r="H1636" s="284"/>
    </row>
    <row r="1637" spans="1:8" x14ac:dyDescent="0.2">
      <c r="A1637" s="323">
        <v>4</v>
      </c>
      <c r="B1637" s="319" t="s">
        <v>2077</v>
      </c>
      <c r="C1637" s="209" t="s">
        <v>1937</v>
      </c>
      <c r="D1637" s="205" t="s">
        <v>1472</v>
      </c>
      <c r="E1637" s="208">
        <v>1</v>
      </c>
      <c r="F1637" s="205">
        <v>20</v>
      </c>
      <c r="G1637" s="205">
        <f>F1637*E1637</f>
        <v>20</v>
      </c>
      <c r="H1637" s="284"/>
    </row>
    <row r="1638" spans="1:8" x14ac:dyDescent="0.2">
      <c r="A1638" s="324"/>
      <c r="B1638" s="326"/>
      <c r="C1638" s="209" t="s">
        <v>1938</v>
      </c>
      <c r="D1638" s="218" t="s">
        <v>1475</v>
      </c>
      <c r="E1638" s="208">
        <v>1</v>
      </c>
      <c r="F1638" s="205">
        <v>25</v>
      </c>
      <c r="G1638" s="205">
        <f t="shared" ref="G1638:G1645" si="123">F1638*E1638</f>
        <v>25</v>
      </c>
      <c r="H1638" s="284"/>
    </row>
    <row r="1639" spans="1:8" x14ac:dyDescent="0.2">
      <c r="A1639" s="324"/>
      <c r="B1639" s="326"/>
      <c r="C1639" s="219" t="s">
        <v>1223</v>
      </c>
      <c r="D1639" s="218" t="s">
        <v>1186</v>
      </c>
      <c r="E1639" s="208">
        <v>0</v>
      </c>
      <c r="F1639" s="205">
        <v>50</v>
      </c>
      <c r="G1639" s="205">
        <f t="shared" si="123"/>
        <v>0</v>
      </c>
      <c r="H1639" s="284"/>
    </row>
    <row r="1640" spans="1:8" ht="25.5" x14ac:dyDescent="0.2">
      <c r="A1640" s="324"/>
      <c r="B1640" s="326"/>
      <c r="C1640" s="209" t="s">
        <v>2080</v>
      </c>
      <c r="D1640" s="205" t="s">
        <v>1480</v>
      </c>
      <c r="E1640" s="208">
        <v>0</v>
      </c>
      <c r="F1640" s="205">
        <v>110</v>
      </c>
      <c r="G1640" s="205">
        <f t="shared" si="123"/>
        <v>0</v>
      </c>
      <c r="H1640" s="284"/>
    </row>
    <row r="1641" spans="1:8" x14ac:dyDescent="0.2">
      <c r="A1641" s="324"/>
      <c r="B1641" s="326"/>
      <c r="C1641" s="209" t="s">
        <v>1934</v>
      </c>
      <c r="D1641" s="205" t="s">
        <v>1482</v>
      </c>
      <c r="E1641" s="208">
        <v>0</v>
      </c>
      <c r="F1641" s="205">
        <v>85</v>
      </c>
      <c r="G1641" s="205">
        <f t="shared" si="123"/>
        <v>0</v>
      </c>
      <c r="H1641" s="284"/>
    </row>
    <row r="1642" spans="1:8" x14ac:dyDescent="0.2">
      <c r="A1642" s="324"/>
      <c r="B1642" s="326"/>
      <c r="C1642" s="209" t="s">
        <v>1847</v>
      </c>
      <c r="D1642" s="205" t="s">
        <v>1484</v>
      </c>
      <c r="E1642" s="208">
        <v>0</v>
      </c>
      <c r="F1642" s="205">
        <v>330</v>
      </c>
      <c r="G1642" s="205">
        <f t="shared" si="123"/>
        <v>0</v>
      </c>
      <c r="H1642" s="284"/>
    </row>
    <row r="1643" spans="1:8" x14ac:dyDescent="0.2">
      <c r="A1643" s="324"/>
      <c r="B1643" s="326"/>
      <c r="C1643" s="209" t="s">
        <v>1935</v>
      </c>
      <c r="D1643" s="205" t="s">
        <v>1486</v>
      </c>
      <c r="E1643" s="208">
        <v>0</v>
      </c>
      <c r="F1643" s="205">
        <v>95</v>
      </c>
      <c r="G1643" s="205">
        <f t="shared" si="123"/>
        <v>0</v>
      </c>
      <c r="H1643" s="284"/>
    </row>
    <row r="1644" spans="1:8" x14ac:dyDescent="0.2">
      <c r="A1644" s="324"/>
      <c r="B1644" s="326"/>
      <c r="C1644" s="209"/>
      <c r="D1644" s="205" t="s">
        <v>1488</v>
      </c>
      <c r="E1644" s="208">
        <v>2</v>
      </c>
      <c r="F1644" s="205">
        <v>180</v>
      </c>
      <c r="G1644" s="205">
        <f t="shared" si="123"/>
        <v>360</v>
      </c>
      <c r="H1644" s="284"/>
    </row>
    <row r="1645" spans="1:8" x14ac:dyDescent="0.2">
      <c r="A1645" s="324"/>
      <c r="B1645" s="326"/>
      <c r="C1645" s="209" t="s">
        <v>1939</v>
      </c>
      <c r="D1645" s="218" t="s">
        <v>1246</v>
      </c>
      <c r="E1645" s="208">
        <v>0</v>
      </c>
      <c r="F1645" s="205">
        <v>500</v>
      </c>
      <c r="G1645" s="205">
        <f t="shared" si="123"/>
        <v>0</v>
      </c>
      <c r="H1645" s="284"/>
    </row>
    <row r="1646" spans="1:8" x14ac:dyDescent="0.2">
      <c r="A1646" s="325"/>
      <c r="B1646" s="327"/>
      <c r="C1646" s="204" t="s">
        <v>1473</v>
      </c>
      <c r="D1646" s="205" t="s">
        <v>1473</v>
      </c>
      <c r="E1646" s="208" t="s">
        <v>1473</v>
      </c>
      <c r="F1646" s="205" t="s">
        <v>1490</v>
      </c>
      <c r="G1646" s="207">
        <f>SUM(G1637:G1645)</f>
        <v>405</v>
      </c>
      <c r="H1646" s="285"/>
    </row>
    <row r="1647" spans="1:8" x14ac:dyDescent="0.2">
      <c r="F1647" s="125" t="s">
        <v>1379</v>
      </c>
      <c r="G1647" s="59">
        <f>SUM(G1616,G1626,G1636,G1646)</f>
        <v>2620</v>
      </c>
    </row>
    <row r="1651" spans="1:10" ht="26.25" x14ac:dyDescent="0.2">
      <c r="A1651" s="322" t="s">
        <v>1958</v>
      </c>
      <c r="B1651" s="322"/>
      <c r="C1651" s="322"/>
      <c r="D1651" s="322"/>
      <c r="E1651" s="322"/>
      <c r="F1651" s="322"/>
      <c r="G1651" s="322"/>
      <c r="H1651" s="322"/>
      <c r="I1651" s="229" t="s">
        <v>2157</v>
      </c>
    </row>
    <row r="1652" spans="1:10" x14ac:dyDescent="0.2">
      <c r="A1652" s="323">
        <v>1</v>
      </c>
      <c r="B1652" s="328" t="s">
        <v>1940</v>
      </c>
      <c r="C1652" s="209" t="s">
        <v>1904</v>
      </c>
      <c r="D1652" s="61" t="s">
        <v>1182</v>
      </c>
      <c r="E1652" s="90">
        <v>1</v>
      </c>
      <c r="F1652" s="61">
        <v>20</v>
      </c>
      <c r="G1652" s="61">
        <f t="shared" ref="G1652:G1659" si="124">F1652*E1652</f>
        <v>20</v>
      </c>
      <c r="H1652" s="62"/>
      <c r="I1652" s="305" t="s">
        <v>2126</v>
      </c>
      <c r="J1652" s="261" t="s">
        <v>2127</v>
      </c>
    </row>
    <row r="1653" spans="1:10" x14ac:dyDescent="0.2">
      <c r="A1653" s="324"/>
      <c r="B1653" s="326"/>
      <c r="C1653" s="63" t="s">
        <v>1183</v>
      </c>
      <c r="D1653" s="61" t="s">
        <v>1360</v>
      </c>
      <c r="E1653" s="90">
        <v>1</v>
      </c>
      <c r="F1653" s="61">
        <v>25</v>
      </c>
      <c r="G1653" s="61">
        <f t="shared" si="124"/>
        <v>25</v>
      </c>
      <c r="H1653" s="101"/>
      <c r="I1653" s="306"/>
      <c r="J1653" s="262"/>
    </row>
    <row r="1654" spans="1:10" x14ac:dyDescent="0.2">
      <c r="A1654" s="324"/>
      <c r="B1654" s="326"/>
      <c r="C1654" s="63" t="s">
        <v>1945</v>
      </c>
      <c r="D1654" s="61" t="s">
        <v>1186</v>
      </c>
      <c r="E1654" s="90">
        <v>0</v>
      </c>
      <c r="F1654" s="61">
        <v>50</v>
      </c>
      <c r="G1654" s="61">
        <f t="shared" si="124"/>
        <v>0</v>
      </c>
      <c r="H1654" s="101"/>
      <c r="I1654" s="306"/>
      <c r="J1654" s="262" t="s">
        <v>2129</v>
      </c>
    </row>
    <row r="1655" spans="1:10" ht="25.5" x14ac:dyDescent="0.2">
      <c r="A1655" s="324"/>
      <c r="B1655" s="326"/>
      <c r="C1655" s="63" t="s">
        <v>1942</v>
      </c>
      <c r="D1655" s="61" t="s">
        <v>1188</v>
      </c>
      <c r="E1655" s="90">
        <v>0</v>
      </c>
      <c r="F1655" s="61">
        <v>110</v>
      </c>
      <c r="G1655" s="61">
        <f t="shared" si="124"/>
        <v>0</v>
      </c>
      <c r="H1655" s="101"/>
      <c r="I1655" s="306"/>
      <c r="J1655" s="257"/>
    </row>
    <row r="1656" spans="1:10" x14ac:dyDescent="0.2">
      <c r="A1656" s="324"/>
      <c r="B1656" s="326"/>
      <c r="C1656" s="60" t="s">
        <v>1535</v>
      </c>
      <c r="D1656" s="61" t="s">
        <v>1190</v>
      </c>
      <c r="E1656" s="90">
        <v>0</v>
      </c>
      <c r="F1656" s="61">
        <v>85</v>
      </c>
      <c r="G1656" s="61">
        <f t="shared" si="124"/>
        <v>0</v>
      </c>
      <c r="H1656" s="101"/>
      <c r="I1656" s="306"/>
      <c r="J1656" s="257"/>
    </row>
    <row r="1657" spans="1:10" x14ac:dyDescent="0.2">
      <c r="A1657" s="324"/>
      <c r="B1657" s="326"/>
      <c r="C1657" s="60" t="s">
        <v>1255</v>
      </c>
      <c r="D1657" s="61" t="s">
        <v>1192</v>
      </c>
      <c r="E1657" s="90">
        <v>0</v>
      </c>
      <c r="F1657" s="61">
        <v>330</v>
      </c>
      <c r="G1657" s="61">
        <f t="shared" si="124"/>
        <v>0</v>
      </c>
      <c r="H1657" s="101"/>
      <c r="I1657" s="306"/>
      <c r="J1657" s="257"/>
    </row>
    <row r="1658" spans="1:10" x14ac:dyDescent="0.2">
      <c r="A1658" s="324"/>
      <c r="B1658" s="326"/>
      <c r="C1658" s="60" t="s">
        <v>1304</v>
      </c>
      <c r="D1658" s="61" t="s">
        <v>1194</v>
      </c>
      <c r="E1658" s="90">
        <v>2</v>
      </c>
      <c r="F1658" s="61">
        <v>95</v>
      </c>
      <c r="G1658" s="61">
        <f t="shared" si="124"/>
        <v>190</v>
      </c>
      <c r="H1658" s="101"/>
      <c r="I1658" s="306"/>
      <c r="J1658" s="257"/>
    </row>
    <row r="1659" spans="1:10" x14ac:dyDescent="0.2">
      <c r="A1659" s="324"/>
      <c r="B1659" s="326"/>
      <c r="C1659" s="63"/>
      <c r="D1659" s="61" t="s">
        <v>1196</v>
      </c>
      <c r="E1659" s="90">
        <v>2</v>
      </c>
      <c r="F1659" s="61">
        <v>180</v>
      </c>
      <c r="G1659" s="61">
        <f t="shared" si="124"/>
        <v>360</v>
      </c>
      <c r="H1659" s="101" t="s">
        <v>1215</v>
      </c>
      <c r="I1659" s="306"/>
      <c r="J1659" s="257"/>
    </row>
    <row r="1660" spans="1:10" x14ac:dyDescent="0.2">
      <c r="A1660" s="325"/>
      <c r="B1660" s="327"/>
      <c r="C1660" s="63"/>
      <c r="D1660" s="61"/>
      <c r="E1660" s="90"/>
      <c r="F1660" s="61" t="s">
        <v>1198</v>
      </c>
      <c r="G1660" s="68">
        <f>SUM(G1652:G1659)</f>
        <v>595</v>
      </c>
      <c r="H1660" s="101"/>
      <c r="I1660" s="307"/>
      <c r="J1660" s="257"/>
    </row>
    <row r="1661" spans="1:10" x14ac:dyDescent="0.2">
      <c r="A1661" s="323">
        <v>2</v>
      </c>
      <c r="B1661" s="328" t="s">
        <v>1941</v>
      </c>
      <c r="C1661" s="209" t="s">
        <v>1904</v>
      </c>
      <c r="D1661" s="61" t="s">
        <v>1182</v>
      </c>
      <c r="E1661" s="90">
        <v>1</v>
      </c>
      <c r="F1661" s="61">
        <v>20</v>
      </c>
      <c r="G1661" s="61">
        <f t="shared" ref="G1661:G1668" si="125">F1661*E1661</f>
        <v>20</v>
      </c>
      <c r="H1661" s="62"/>
      <c r="I1661" s="305" t="s">
        <v>2126</v>
      </c>
      <c r="J1661" s="261" t="s">
        <v>2127</v>
      </c>
    </row>
    <row r="1662" spans="1:10" x14ac:dyDescent="0.2">
      <c r="A1662" s="324"/>
      <c r="B1662" s="326"/>
      <c r="C1662" s="63" t="s">
        <v>1183</v>
      </c>
      <c r="D1662" s="61" t="s">
        <v>1360</v>
      </c>
      <c r="E1662" s="90">
        <v>1</v>
      </c>
      <c r="F1662" s="61">
        <v>25</v>
      </c>
      <c r="G1662" s="61">
        <f t="shared" si="125"/>
        <v>25</v>
      </c>
      <c r="H1662" s="101"/>
      <c r="I1662" s="306"/>
      <c r="J1662" s="257"/>
    </row>
    <row r="1663" spans="1:10" x14ac:dyDescent="0.2">
      <c r="A1663" s="324"/>
      <c r="B1663" s="326"/>
      <c r="C1663" s="63" t="s">
        <v>1831</v>
      </c>
      <c r="D1663" s="61" t="s">
        <v>1186</v>
      </c>
      <c r="E1663" s="90">
        <v>0</v>
      </c>
      <c r="F1663" s="61">
        <v>50</v>
      </c>
      <c r="G1663" s="61">
        <f t="shared" si="125"/>
        <v>0</v>
      </c>
      <c r="H1663" s="101"/>
      <c r="I1663" s="306"/>
      <c r="J1663" s="257"/>
    </row>
    <row r="1664" spans="1:10" ht="25.5" x14ac:dyDescent="0.2">
      <c r="A1664" s="324"/>
      <c r="B1664" s="326"/>
      <c r="C1664" s="63" t="s">
        <v>1942</v>
      </c>
      <c r="D1664" s="61" t="s">
        <v>1188</v>
      </c>
      <c r="E1664" s="90">
        <v>0</v>
      </c>
      <c r="F1664" s="61">
        <v>110</v>
      </c>
      <c r="G1664" s="61">
        <f t="shared" si="125"/>
        <v>0</v>
      </c>
      <c r="H1664" s="101"/>
      <c r="I1664" s="306"/>
      <c r="J1664" s="257"/>
    </row>
    <row r="1665" spans="1:10" x14ac:dyDescent="0.2">
      <c r="A1665" s="324"/>
      <c r="B1665" s="326"/>
      <c r="C1665" s="60" t="s">
        <v>1535</v>
      </c>
      <c r="D1665" s="61" t="s">
        <v>1190</v>
      </c>
      <c r="E1665" s="90">
        <v>0</v>
      </c>
      <c r="F1665" s="61">
        <v>85</v>
      </c>
      <c r="G1665" s="61">
        <f t="shared" si="125"/>
        <v>0</v>
      </c>
      <c r="H1665" s="101"/>
      <c r="I1665" s="306"/>
      <c r="J1665" s="257"/>
    </row>
    <row r="1666" spans="1:10" x14ac:dyDescent="0.2">
      <c r="A1666" s="324"/>
      <c r="B1666" s="326"/>
      <c r="C1666" s="60" t="s">
        <v>1255</v>
      </c>
      <c r="D1666" s="61" t="s">
        <v>1192</v>
      </c>
      <c r="E1666" s="90">
        <v>0</v>
      </c>
      <c r="F1666" s="61">
        <v>330</v>
      </c>
      <c r="G1666" s="61">
        <f t="shared" si="125"/>
        <v>0</v>
      </c>
      <c r="H1666" s="101"/>
      <c r="I1666" s="306"/>
      <c r="J1666" s="257"/>
    </row>
    <row r="1667" spans="1:10" x14ac:dyDescent="0.2">
      <c r="A1667" s="324"/>
      <c r="B1667" s="326"/>
      <c r="C1667" s="60" t="s">
        <v>1304</v>
      </c>
      <c r="D1667" s="61" t="s">
        <v>1194</v>
      </c>
      <c r="E1667" s="90">
        <v>2</v>
      </c>
      <c r="F1667" s="61">
        <v>95</v>
      </c>
      <c r="G1667" s="61">
        <f t="shared" si="125"/>
        <v>190</v>
      </c>
      <c r="H1667" s="101"/>
      <c r="I1667" s="306"/>
      <c r="J1667" s="257"/>
    </row>
    <row r="1668" spans="1:10" x14ac:dyDescent="0.2">
      <c r="A1668" s="324"/>
      <c r="B1668" s="326"/>
      <c r="C1668" s="63"/>
      <c r="D1668" s="61" t="s">
        <v>1196</v>
      </c>
      <c r="E1668" s="90">
        <v>2</v>
      </c>
      <c r="F1668" s="61">
        <v>180</v>
      </c>
      <c r="G1668" s="61">
        <f t="shared" si="125"/>
        <v>360</v>
      </c>
      <c r="H1668" s="101" t="s">
        <v>1215</v>
      </c>
      <c r="I1668" s="306"/>
      <c r="J1668" s="257"/>
    </row>
    <row r="1669" spans="1:10" x14ac:dyDescent="0.2">
      <c r="A1669" s="325"/>
      <c r="B1669" s="327"/>
      <c r="C1669" s="63"/>
      <c r="D1669" s="61"/>
      <c r="E1669" s="90"/>
      <c r="F1669" s="61" t="s">
        <v>1198</v>
      </c>
      <c r="G1669" s="68">
        <f>SUM(G1661:G1668)</f>
        <v>595</v>
      </c>
      <c r="H1669" s="101"/>
      <c r="I1669" s="307"/>
      <c r="J1669" s="257"/>
    </row>
    <row r="1670" spans="1:10" x14ac:dyDescent="0.2">
      <c r="A1670" s="323">
        <v>3</v>
      </c>
      <c r="B1670" s="328" t="s">
        <v>1943</v>
      </c>
      <c r="C1670" s="209" t="s">
        <v>1809</v>
      </c>
      <c r="D1670" s="61" t="s">
        <v>1182</v>
      </c>
      <c r="E1670" s="90">
        <v>1</v>
      </c>
      <c r="F1670" s="61">
        <v>20</v>
      </c>
      <c r="G1670" s="61">
        <f t="shared" ref="G1670:G1677" si="126">F1670*E1670</f>
        <v>20</v>
      </c>
      <c r="H1670" s="62"/>
      <c r="I1670" s="305" t="s">
        <v>2126</v>
      </c>
      <c r="J1670" s="261" t="s">
        <v>2127</v>
      </c>
    </row>
    <row r="1671" spans="1:10" x14ac:dyDescent="0.2">
      <c r="A1671" s="324"/>
      <c r="B1671" s="326"/>
      <c r="C1671" s="63" t="s">
        <v>1183</v>
      </c>
      <c r="D1671" s="61" t="s">
        <v>1360</v>
      </c>
      <c r="E1671" s="90">
        <v>1</v>
      </c>
      <c r="F1671" s="61">
        <v>25</v>
      </c>
      <c r="G1671" s="61">
        <f t="shared" si="126"/>
        <v>25</v>
      </c>
      <c r="H1671" s="101"/>
      <c r="I1671" s="306"/>
      <c r="J1671" s="262"/>
    </row>
    <row r="1672" spans="1:10" x14ac:dyDescent="0.2">
      <c r="A1672" s="324"/>
      <c r="B1672" s="326"/>
      <c r="C1672" s="63" t="s">
        <v>1945</v>
      </c>
      <c r="D1672" s="61" t="s">
        <v>1186</v>
      </c>
      <c r="E1672" s="90">
        <v>0</v>
      </c>
      <c r="F1672" s="61">
        <v>50</v>
      </c>
      <c r="G1672" s="61">
        <f t="shared" si="126"/>
        <v>0</v>
      </c>
      <c r="H1672" s="101"/>
      <c r="I1672" s="306"/>
      <c r="J1672" s="262"/>
    </row>
    <row r="1673" spans="1:10" ht="25.5" x14ac:dyDescent="0.2">
      <c r="A1673" s="324"/>
      <c r="B1673" s="326"/>
      <c r="C1673" s="63" t="s">
        <v>1946</v>
      </c>
      <c r="D1673" s="61" t="s">
        <v>1188</v>
      </c>
      <c r="E1673" s="90">
        <v>0</v>
      </c>
      <c r="F1673" s="61">
        <v>110</v>
      </c>
      <c r="G1673" s="61">
        <f t="shared" si="126"/>
        <v>0</v>
      </c>
      <c r="H1673" s="101"/>
      <c r="I1673" s="306"/>
      <c r="J1673" s="262"/>
    </row>
    <row r="1674" spans="1:10" x14ac:dyDescent="0.2">
      <c r="A1674" s="324"/>
      <c r="B1674" s="326"/>
      <c r="C1674" s="60" t="s">
        <v>1535</v>
      </c>
      <c r="D1674" s="61" t="s">
        <v>1190</v>
      </c>
      <c r="E1674" s="90">
        <v>0</v>
      </c>
      <c r="F1674" s="61">
        <v>85</v>
      </c>
      <c r="G1674" s="61">
        <f t="shared" si="126"/>
        <v>0</v>
      </c>
      <c r="H1674" s="101"/>
      <c r="I1674" s="306"/>
      <c r="J1674" s="262"/>
    </row>
    <row r="1675" spans="1:10" x14ac:dyDescent="0.2">
      <c r="A1675" s="324"/>
      <c r="B1675" s="326"/>
      <c r="C1675" s="60" t="s">
        <v>1255</v>
      </c>
      <c r="D1675" s="61" t="s">
        <v>1192</v>
      </c>
      <c r="E1675" s="90">
        <v>0</v>
      </c>
      <c r="F1675" s="61">
        <v>330</v>
      </c>
      <c r="G1675" s="61">
        <f t="shared" si="126"/>
        <v>0</v>
      </c>
      <c r="H1675" s="101"/>
      <c r="I1675" s="306"/>
      <c r="J1675" s="262"/>
    </row>
    <row r="1676" spans="1:10" x14ac:dyDescent="0.2">
      <c r="A1676" s="324"/>
      <c r="B1676" s="326"/>
      <c r="C1676" s="60" t="s">
        <v>1304</v>
      </c>
      <c r="D1676" s="61" t="s">
        <v>1194</v>
      </c>
      <c r="E1676" s="90">
        <v>2</v>
      </c>
      <c r="F1676" s="61">
        <v>95</v>
      </c>
      <c r="G1676" s="61">
        <f t="shared" si="126"/>
        <v>190</v>
      </c>
      <c r="H1676" s="101"/>
      <c r="I1676" s="306"/>
      <c r="J1676" s="262"/>
    </row>
    <row r="1677" spans="1:10" x14ac:dyDescent="0.2">
      <c r="A1677" s="324"/>
      <c r="B1677" s="326"/>
      <c r="C1677" s="63"/>
      <c r="D1677" s="61" t="s">
        <v>1196</v>
      </c>
      <c r="E1677" s="90">
        <v>2</v>
      </c>
      <c r="F1677" s="61">
        <v>180</v>
      </c>
      <c r="G1677" s="61">
        <f t="shared" si="126"/>
        <v>360</v>
      </c>
      <c r="H1677" s="101" t="s">
        <v>1215</v>
      </c>
      <c r="I1677" s="306"/>
      <c r="J1677" s="262"/>
    </row>
    <row r="1678" spans="1:10" x14ac:dyDescent="0.2">
      <c r="A1678" s="325"/>
      <c r="B1678" s="327"/>
      <c r="C1678" s="63"/>
      <c r="D1678" s="61"/>
      <c r="E1678" s="90"/>
      <c r="F1678" s="61" t="s">
        <v>1198</v>
      </c>
      <c r="G1678" s="68">
        <f>SUM(G1670:G1677)</f>
        <v>595</v>
      </c>
      <c r="H1678" s="101"/>
      <c r="I1678" s="307"/>
      <c r="J1678" s="262"/>
    </row>
    <row r="1679" spans="1:10" x14ac:dyDescent="0.2">
      <c r="A1679" s="323">
        <v>4</v>
      </c>
      <c r="B1679" s="328" t="s">
        <v>1944</v>
      </c>
      <c r="C1679" s="209" t="s">
        <v>1809</v>
      </c>
      <c r="D1679" s="61" t="s">
        <v>1182</v>
      </c>
      <c r="E1679" s="90">
        <v>1</v>
      </c>
      <c r="F1679" s="61">
        <v>20</v>
      </c>
      <c r="G1679" s="61">
        <f t="shared" ref="G1679:G1686" si="127">F1679*E1679</f>
        <v>20</v>
      </c>
      <c r="H1679" s="62"/>
      <c r="I1679" s="305" t="s">
        <v>2126</v>
      </c>
      <c r="J1679" s="261" t="s">
        <v>2127</v>
      </c>
    </row>
    <row r="1680" spans="1:10" x14ac:dyDescent="0.2">
      <c r="A1680" s="324"/>
      <c r="B1680" s="326"/>
      <c r="C1680" s="63" t="s">
        <v>1183</v>
      </c>
      <c r="D1680" s="61" t="s">
        <v>1360</v>
      </c>
      <c r="E1680" s="90">
        <v>1</v>
      </c>
      <c r="F1680" s="61">
        <v>25</v>
      </c>
      <c r="G1680" s="61">
        <f t="shared" si="127"/>
        <v>25</v>
      </c>
      <c r="H1680" s="101"/>
      <c r="I1680" s="306"/>
      <c r="J1680" s="262"/>
    </row>
    <row r="1681" spans="1:10" x14ac:dyDescent="0.2">
      <c r="A1681" s="324"/>
      <c r="B1681" s="326"/>
      <c r="C1681" s="63" t="s">
        <v>1831</v>
      </c>
      <c r="D1681" s="61" t="s">
        <v>1186</v>
      </c>
      <c r="E1681" s="90">
        <v>0</v>
      </c>
      <c r="F1681" s="61">
        <v>50</v>
      </c>
      <c r="G1681" s="61">
        <f t="shared" si="127"/>
        <v>0</v>
      </c>
      <c r="H1681" s="101"/>
      <c r="I1681" s="306"/>
      <c r="J1681" s="257"/>
    </row>
    <row r="1682" spans="1:10" ht="25.5" x14ac:dyDescent="0.2">
      <c r="A1682" s="324"/>
      <c r="B1682" s="326"/>
      <c r="C1682" s="63" t="s">
        <v>1946</v>
      </c>
      <c r="D1682" s="61" t="s">
        <v>1188</v>
      </c>
      <c r="E1682" s="90">
        <v>0</v>
      </c>
      <c r="F1682" s="61">
        <v>110</v>
      </c>
      <c r="G1682" s="61">
        <f t="shared" si="127"/>
        <v>0</v>
      </c>
      <c r="H1682" s="101"/>
      <c r="I1682" s="306"/>
      <c r="J1682" s="257"/>
    </row>
    <row r="1683" spans="1:10" x14ac:dyDescent="0.2">
      <c r="A1683" s="324"/>
      <c r="B1683" s="326"/>
      <c r="C1683" s="60" t="s">
        <v>1535</v>
      </c>
      <c r="D1683" s="61" t="s">
        <v>1190</v>
      </c>
      <c r="E1683" s="90">
        <v>0</v>
      </c>
      <c r="F1683" s="61">
        <v>85</v>
      </c>
      <c r="G1683" s="61">
        <f t="shared" si="127"/>
        <v>0</v>
      </c>
      <c r="H1683" s="101"/>
      <c r="I1683" s="306"/>
      <c r="J1683" s="257"/>
    </row>
    <row r="1684" spans="1:10" x14ac:dyDescent="0.2">
      <c r="A1684" s="324"/>
      <c r="B1684" s="326"/>
      <c r="C1684" s="60" t="s">
        <v>1255</v>
      </c>
      <c r="D1684" s="61" t="s">
        <v>1192</v>
      </c>
      <c r="E1684" s="90">
        <v>0</v>
      </c>
      <c r="F1684" s="61">
        <v>330</v>
      </c>
      <c r="G1684" s="61">
        <f t="shared" si="127"/>
        <v>0</v>
      </c>
      <c r="H1684" s="101"/>
      <c r="I1684" s="306"/>
      <c r="J1684" s="257"/>
    </row>
    <row r="1685" spans="1:10" x14ac:dyDescent="0.2">
      <c r="A1685" s="324"/>
      <c r="B1685" s="326"/>
      <c r="C1685" s="60" t="s">
        <v>1304</v>
      </c>
      <c r="D1685" s="61" t="s">
        <v>1194</v>
      </c>
      <c r="E1685" s="90">
        <v>2</v>
      </c>
      <c r="F1685" s="61">
        <v>95</v>
      </c>
      <c r="G1685" s="61">
        <f t="shared" si="127"/>
        <v>190</v>
      </c>
      <c r="H1685" s="101"/>
      <c r="I1685" s="306"/>
      <c r="J1685" s="257"/>
    </row>
    <row r="1686" spans="1:10" x14ac:dyDescent="0.2">
      <c r="A1686" s="324"/>
      <c r="B1686" s="326"/>
      <c r="C1686" s="63"/>
      <c r="D1686" s="61" t="s">
        <v>1196</v>
      </c>
      <c r="E1686" s="90">
        <v>2</v>
      </c>
      <c r="F1686" s="61">
        <v>180</v>
      </c>
      <c r="G1686" s="61">
        <f t="shared" si="127"/>
        <v>360</v>
      </c>
      <c r="H1686" s="101" t="s">
        <v>1215</v>
      </c>
      <c r="I1686" s="306"/>
      <c r="J1686" s="257"/>
    </row>
    <row r="1687" spans="1:10" x14ac:dyDescent="0.2">
      <c r="A1687" s="325"/>
      <c r="B1687" s="327"/>
      <c r="C1687" s="63"/>
      <c r="D1687" s="61"/>
      <c r="E1687" s="90"/>
      <c r="F1687" s="61" t="s">
        <v>1198</v>
      </c>
      <c r="G1687" s="68">
        <f>SUM(G1679:G1686)</f>
        <v>595</v>
      </c>
      <c r="H1687" s="101"/>
      <c r="I1687" s="307"/>
      <c r="J1687" s="257"/>
    </row>
    <row r="1690" spans="1:10" ht="15" x14ac:dyDescent="0.25">
      <c r="F1690" s="203" t="s">
        <v>1379</v>
      </c>
      <c r="G1690" s="202">
        <f>SUM(G1660,G1669,G1678,G1687)</f>
        <v>2380</v>
      </c>
    </row>
    <row r="1693" spans="1:10" ht="26.25" x14ac:dyDescent="0.2">
      <c r="A1693" s="322" t="s">
        <v>1959</v>
      </c>
      <c r="B1693" s="322"/>
      <c r="C1693" s="322"/>
      <c r="D1693" s="322"/>
      <c r="E1693" s="322"/>
      <c r="F1693" s="322"/>
      <c r="G1693" s="322"/>
      <c r="H1693" s="322"/>
    </row>
    <row r="1694" spans="1:10" x14ac:dyDescent="0.2">
      <c r="A1694" s="323">
        <v>1</v>
      </c>
      <c r="B1694" s="328" t="s">
        <v>1947</v>
      </c>
      <c r="C1694" s="209" t="s">
        <v>1817</v>
      </c>
      <c r="D1694" s="61" t="s">
        <v>1182</v>
      </c>
      <c r="E1694" s="90">
        <v>1</v>
      </c>
      <c r="F1694" s="61">
        <v>20</v>
      </c>
      <c r="G1694" s="61">
        <f t="shared" ref="G1694:G1701" si="128">F1694*E1694</f>
        <v>20</v>
      </c>
      <c r="H1694" s="62"/>
      <c r="I1694" s="390" t="s">
        <v>2141</v>
      </c>
    </row>
    <row r="1695" spans="1:10" x14ac:dyDescent="0.2">
      <c r="A1695" s="324"/>
      <c r="B1695" s="326"/>
      <c r="C1695" s="63" t="s">
        <v>1183</v>
      </c>
      <c r="D1695" s="61" t="s">
        <v>1360</v>
      </c>
      <c r="E1695" s="90">
        <v>1</v>
      </c>
      <c r="F1695" s="61">
        <v>25</v>
      </c>
      <c r="G1695" s="61">
        <f t="shared" si="128"/>
        <v>25</v>
      </c>
      <c r="H1695" s="101"/>
      <c r="I1695" s="390"/>
    </row>
    <row r="1696" spans="1:10" x14ac:dyDescent="0.2">
      <c r="A1696" s="324"/>
      <c r="B1696" s="326"/>
      <c r="C1696" s="63" t="s">
        <v>1945</v>
      </c>
      <c r="D1696" s="61" t="s">
        <v>1186</v>
      </c>
      <c r="E1696" s="90">
        <v>0</v>
      </c>
      <c r="F1696" s="61">
        <v>50</v>
      </c>
      <c r="G1696" s="61">
        <f t="shared" si="128"/>
        <v>0</v>
      </c>
      <c r="H1696" s="101"/>
      <c r="I1696" s="390"/>
    </row>
    <row r="1697" spans="1:9" ht="25.5" x14ac:dyDescent="0.2">
      <c r="A1697" s="324"/>
      <c r="B1697" s="326"/>
      <c r="C1697" s="63" t="s">
        <v>1951</v>
      </c>
      <c r="D1697" s="61" t="s">
        <v>1188</v>
      </c>
      <c r="E1697" s="90">
        <v>0</v>
      </c>
      <c r="F1697" s="61">
        <v>110</v>
      </c>
      <c r="G1697" s="61">
        <f t="shared" si="128"/>
        <v>0</v>
      </c>
      <c r="H1697" s="101"/>
      <c r="I1697" s="390"/>
    </row>
    <row r="1698" spans="1:9" x14ac:dyDescent="0.2">
      <c r="A1698" s="324"/>
      <c r="B1698" s="326"/>
      <c r="C1698" s="60" t="s">
        <v>1535</v>
      </c>
      <c r="D1698" s="61" t="s">
        <v>1190</v>
      </c>
      <c r="E1698" s="90">
        <v>0</v>
      </c>
      <c r="F1698" s="61">
        <v>85</v>
      </c>
      <c r="G1698" s="61">
        <f t="shared" si="128"/>
        <v>0</v>
      </c>
      <c r="H1698" s="101"/>
      <c r="I1698" s="390"/>
    </row>
    <row r="1699" spans="1:9" x14ac:dyDescent="0.2">
      <c r="A1699" s="324"/>
      <c r="B1699" s="326"/>
      <c r="C1699" s="60" t="s">
        <v>1255</v>
      </c>
      <c r="D1699" s="61" t="s">
        <v>1192</v>
      </c>
      <c r="E1699" s="90">
        <v>0</v>
      </c>
      <c r="F1699" s="61">
        <v>330</v>
      </c>
      <c r="G1699" s="61">
        <f t="shared" si="128"/>
        <v>0</v>
      </c>
      <c r="H1699" s="101"/>
      <c r="I1699" s="390"/>
    </row>
    <row r="1700" spans="1:9" x14ac:dyDescent="0.2">
      <c r="A1700" s="324"/>
      <c r="B1700" s="326"/>
      <c r="C1700" s="60" t="s">
        <v>1304</v>
      </c>
      <c r="D1700" s="61" t="s">
        <v>1194</v>
      </c>
      <c r="E1700" s="90">
        <v>2</v>
      </c>
      <c r="F1700" s="61">
        <v>95</v>
      </c>
      <c r="G1700" s="61">
        <f t="shared" si="128"/>
        <v>190</v>
      </c>
      <c r="H1700" s="101"/>
      <c r="I1700" s="390"/>
    </row>
    <row r="1701" spans="1:9" x14ac:dyDescent="0.2">
      <c r="A1701" s="324"/>
      <c r="B1701" s="326"/>
      <c r="C1701" s="63"/>
      <c r="D1701" s="61" t="s">
        <v>1196</v>
      </c>
      <c r="E1701" s="90">
        <v>2</v>
      </c>
      <c r="F1701" s="61">
        <v>180</v>
      </c>
      <c r="G1701" s="61">
        <f t="shared" si="128"/>
        <v>360</v>
      </c>
      <c r="H1701" s="101" t="s">
        <v>1215</v>
      </c>
      <c r="I1701" s="390"/>
    </row>
    <row r="1702" spans="1:9" x14ac:dyDescent="0.2">
      <c r="A1702" s="325"/>
      <c r="B1702" s="327"/>
      <c r="C1702" s="63"/>
      <c r="D1702" s="61"/>
      <c r="E1702" s="90"/>
      <c r="F1702" s="61" t="s">
        <v>1198</v>
      </c>
      <c r="G1702" s="68">
        <f>SUM(G1694:G1701)</f>
        <v>595</v>
      </c>
      <c r="H1702" s="101"/>
      <c r="I1702" s="390"/>
    </row>
    <row r="1703" spans="1:9" x14ac:dyDescent="0.2">
      <c r="A1703" s="323">
        <v>2</v>
      </c>
      <c r="B1703" s="328" t="s">
        <v>1948</v>
      </c>
      <c r="C1703" s="209" t="s">
        <v>1817</v>
      </c>
      <c r="D1703" s="61" t="s">
        <v>1182</v>
      </c>
      <c r="E1703" s="90">
        <v>1</v>
      </c>
      <c r="F1703" s="61">
        <v>20</v>
      </c>
      <c r="G1703" s="61">
        <f t="shared" ref="G1703:G1710" si="129">F1703*E1703</f>
        <v>20</v>
      </c>
      <c r="H1703" s="62"/>
      <c r="I1703" s="390" t="s">
        <v>2141</v>
      </c>
    </row>
    <row r="1704" spans="1:9" x14ac:dyDescent="0.2">
      <c r="A1704" s="324"/>
      <c r="B1704" s="326"/>
      <c r="C1704" s="63" t="s">
        <v>1183</v>
      </c>
      <c r="D1704" s="61" t="s">
        <v>1360</v>
      </c>
      <c r="E1704" s="90">
        <v>1</v>
      </c>
      <c r="F1704" s="61">
        <v>25</v>
      </c>
      <c r="G1704" s="61">
        <f t="shared" si="129"/>
        <v>25</v>
      </c>
      <c r="H1704" s="101"/>
      <c r="I1704" s="390"/>
    </row>
    <row r="1705" spans="1:9" x14ac:dyDescent="0.2">
      <c r="A1705" s="324"/>
      <c r="B1705" s="326"/>
      <c r="C1705" s="63" t="s">
        <v>1831</v>
      </c>
      <c r="D1705" s="61" t="s">
        <v>1186</v>
      </c>
      <c r="E1705" s="90">
        <v>0</v>
      </c>
      <c r="F1705" s="61">
        <v>50</v>
      </c>
      <c r="G1705" s="61">
        <f t="shared" si="129"/>
        <v>0</v>
      </c>
      <c r="H1705" s="101"/>
      <c r="I1705" s="390"/>
    </row>
    <row r="1706" spans="1:9" ht="25.5" x14ac:dyDescent="0.2">
      <c r="A1706" s="324"/>
      <c r="B1706" s="326"/>
      <c r="C1706" s="63" t="s">
        <v>1951</v>
      </c>
      <c r="D1706" s="61" t="s">
        <v>1188</v>
      </c>
      <c r="E1706" s="90">
        <v>0</v>
      </c>
      <c r="F1706" s="61">
        <v>110</v>
      </c>
      <c r="G1706" s="61">
        <f t="shared" si="129"/>
        <v>0</v>
      </c>
      <c r="H1706" s="101"/>
      <c r="I1706" s="390"/>
    </row>
    <row r="1707" spans="1:9" x14ac:dyDescent="0.2">
      <c r="A1707" s="324"/>
      <c r="B1707" s="326"/>
      <c r="C1707" s="60" t="s">
        <v>1535</v>
      </c>
      <c r="D1707" s="61" t="s">
        <v>1190</v>
      </c>
      <c r="E1707" s="90">
        <v>0</v>
      </c>
      <c r="F1707" s="61">
        <v>85</v>
      </c>
      <c r="G1707" s="61">
        <f t="shared" si="129"/>
        <v>0</v>
      </c>
      <c r="H1707" s="101"/>
      <c r="I1707" s="390"/>
    </row>
    <row r="1708" spans="1:9" x14ac:dyDescent="0.2">
      <c r="A1708" s="324"/>
      <c r="B1708" s="326"/>
      <c r="C1708" s="60" t="s">
        <v>1255</v>
      </c>
      <c r="D1708" s="61" t="s">
        <v>1192</v>
      </c>
      <c r="E1708" s="90">
        <v>0</v>
      </c>
      <c r="F1708" s="61">
        <v>330</v>
      </c>
      <c r="G1708" s="61">
        <f t="shared" si="129"/>
        <v>0</v>
      </c>
      <c r="H1708" s="101"/>
      <c r="I1708" s="390"/>
    </row>
    <row r="1709" spans="1:9" x14ac:dyDescent="0.2">
      <c r="A1709" s="324"/>
      <c r="B1709" s="326"/>
      <c r="C1709" s="60" t="s">
        <v>1304</v>
      </c>
      <c r="D1709" s="61" t="s">
        <v>1194</v>
      </c>
      <c r="E1709" s="90">
        <v>2</v>
      </c>
      <c r="F1709" s="61">
        <v>95</v>
      </c>
      <c r="G1709" s="61">
        <f t="shared" si="129"/>
        <v>190</v>
      </c>
      <c r="H1709" s="101"/>
      <c r="I1709" s="390"/>
    </row>
    <row r="1710" spans="1:9" x14ac:dyDescent="0.2">
      <c r="A1710" s="324"/>
      <c r="B1710" s="326"/>
      <c r="C1710" s="63"/>
      <c r="D1710" s="61" t="s">
        <v>1196</v>
      </c>
      <c r="E1710" s="90">
        <v>2</v>
      </c>
      <c r="F1710" s="61">
        <v>180</v>
      </c>
      <c r="G1710" s="61">
        <f t="shared" si="129"/>
        <v>360</v>
      </c>
      <c r="H1710" s="101" t="s">
        <v>1215</v>
      </c>
      <c r="I1710" s="390"/>
    </row>
    <row r="1711" spans="1:9" x14ac:dyDescent="0.2">
      <c r="A1711" s="325"/>
      <c r="B1711" s="327"/>
      <c r="C1711" s="63"/>
      <c r="D1711" s="61"/>
      <c r="E1711" s="90"/>
      <c r="F1711" s="61" t="s">
        <v>1198</v>
      </c>
      <c r="G1711" s="68">
        <f>SUM(G1703:G1710)</f>
        <v>595</v>
      </c>
      <c r="H1711" s="101"/>
      <c r="I1711" s="390"/>
    </row>
    <row r="1712" spans="1:9" x14ac:dyDescent="0.2">
      <c r="A1712" s="323">
        <v>3</v>
      </c>
      <c r="B1712" s="328" t="s">
        <v>1949</v>
      </c>
      <c r="C1712" s="209" t="s">
        <v>1952</v>
      </c>
      <c r="D1712" s="61" t="s">
        <v>1182</v>
      </c>
      <c r="E1712" s="90">
        <v>1</v>
      </c>
      <c r="F1712" s="61">
        <v>20</v>
      </c>
      <c r="G1712" s="61">
        <f t="shared" ref="G1712:G1719" si="130">F1712*E1712</f>
        <v>20</v>
      </c>
      <c r="H1712" s="62"/>
      <c r="I1712" s="390" t="s">
        <v>26</v>
      </c>
    </row>
    <row r="1713" spans="1:9" x14ac:dyDescent="0.2">
      <c r="A1713" s="324"/>
      <c r="B1713" s="326"/>
      <c r="C1713" s="63" t="s">
        <v>1183</v>
      </c>
      <c r="D1713" s="61" t="s">
        <v>1360</v>
      </c>
      <c r="E1713" s="90">
        <v>1</v>
      </c>
      <c r="F1713" s="61">
        <v>25</v>
      </c>
      <c r="G1713" s="61">
        <f t="shared" si="130"/>
        <v>25</v>
      </c>
      <c r="H1713" s="101"/>
      <c r="I1713" s="390"/>
    </row>
    <row r="1714" spans="1:9" x14ac:dyDescent="0.2">
      <c r="A1714" s="324"/>
      <c r="B1714" s="326"/>
      <c r="C1714" s="63" t="s">
        <v>1945</v>
      </c>
      <c r="D1714" s="61" t="s">
        <v>1186</v>
      </c>
      <c r="E1714" s="90">
        <v>0</v>
      </c>
      <c r="F1714" s="61">
        <v>50</v>
      </c>
      <c r="G1714" s="61">
        <f t="shared" si="130"/>
        <v>0</v>
      </c>
      <c r="H1714" s="101"/>
      <c r="I1714" s="390"/>
    </row>
    <row r="1715" spans="1:9" ht="25.5" x14ac:dyDescent="0.2">
      <c r="A1715" s="324"/>
      <c r="B1715" s="326"/>
      <c r="C1715" s="63" t="s">
        <v>1951</v>
      </c>
      <c r="D1715" s="61" t="s">
        <v>1188</v>
      </c>
      <c r="E1715" s="90">
        <v>0</v>
      </c>
      <c r="F1715" s="61">
        <v>110</v>
      </c>
      <c r="G1715" s="61">
        <f t="shared" si="130"/>
        <v>0</v>
      </c>
      <c r="H1715" s="101"/>
      <c r="I1715" s="390"/>
    </row>
    <row r="1716" spans="1:9" x14ac:dyDescent="0.2">
      <c r="A1716" s="324"/>
      <c r="B1716" s="326"/>
      <c r="C1716" s="60" t="s">
        <v>1535</v>
      </c>
      <c r="D1716" s="61" t="s">
        <v>1190</v>
      </c>
      <c r="E1716" s="90">
        <v>0</v>
      </c>
      <c r="F1716" s="61">
        <v>85</v>
      </c>
      <c r="G1716" s="61">
        <f t="shared" si="130"/>
        <v>0</v>
      </c>
      <c r="H1716" s="101"/>
      <c r="I1716" s="390"/>
    </row>
    <row r="1717" spans="1:9" x14ac:dyDescent="0.2">
      <c r="A1717" s="324"/>
      <c r="B1717" s="326"/>
      <c r="C1717" s="60" t="s">
        <v>1255</v>
      </c>
      <c r="D1717" s="61" t="s">
        <v>1192</v>
      </c>
      <c r="E1717" s="90">
        <v>0</v>
      </c>
      <c r="F1717" s="61">
        <v>330</v>
      </c>
      <c r="G1717" s="61">
        <f t="shared" si="130"/>
        <v>0</v>
      </c>
      <c r="H1717" s="101"/>
      <c r="I1717" s="390"/>
    </row>
    <row r="1718" spans="1:9" x14ac:dyDescent="0.2">
      <c r="A1718" s="324"/>
      <c r="B1718" s="326"/>
      <c r="C1718" s="60" t="s">
        <v>1304</v>
      </c>
      <c r="D1718" s="61" t="s">
        <v>1194</v>
      </c>
      <c r="E1718" s="90">
        <v>2</v>
      </c>
      <c r="F1718" s="61">
        <v>95</v>
      </c>
      <c r="G1718" s="61">
        <f t="shared" si="130"/>
        <v>190</v>
      </c>
      <c r="H1718" s="101"/>
      <c r="I1718" s="390"/>
    </row>
    <row r="1719" spans="1:9" x14ac:dyDescent="0.2">
      <c r="A1719" s="324"/>
      <c r="B1719" s="326"/>
      <c r="C1719" s="63"/>
      <c r="D1719" s="61" t="s">
        <v>1196</v>
      </c>
      <c r="E1719" s="90">
        <v>2</v>
      </c>
      <c r="F1719" s="61">
        <v>180</v>
      </c>
      <c r="G1719" s="61">
        <f t="shared" si="130"/>
        <v>360</v>
      </c>
      <c r="H1719" s="101" t="s">
        <v>1215</v>
      </c>
      <c r="I1719" s="390"/>
    </row>
    <row r="1720" spans="1:9" x14ac:dyDescent="0.2">
      <c r="A1720" s="325"/>
      <c r="B1720" s="327"/>
      <c r="C1720" s="63"/>
      <c r="D1720" s="61"/>
      <c r="E1720" s="90"/>
      <c r="F1720" s="61" t="s">
        <v>1198</v>
      </c>
      <c r="G1720" s="68">
        <f>SUM(G1712:G1719)</f>
        <v>595</v>
      </c>
      <c r="H1720" s="101"/>
      <c r="I1720" s="390"/>
    </row>
    <row r="1721" spans="1:9" x14ac:dyDescent="0.2">
      <c r="A1721" s="323">
        <v>4</v>
      </c>
      <c r="B1721" s="328" t="s">
        <v>1950</v>
      </c>
      <c r="C1721" s="209" t="s">
        <v>1952</v>
      </c>
      <c r="D1721" s="61" t="s">
        <v>1182</v>
      </c>
      <c r="E1721" s="90">
        <v>1</v>
      </c>
      <c r="F1721" s="61">
        <v>20</v>
      </c>
      <c r="G1721" s="61">
        <f t="shared" ref="G1721:G1728" si="131">F1721*E1721</f>
        <v>20</v>
      </c>
      <c r="H1721" s="62"/>
      <c r="I1721" s="390" t="s">
        <v>26</v>
      </c>
    </row>
    <row r="1722" spans="1:9" x14ac:dyDescent="0.2">
      <c r="A1722" s="324"/>
      <c r="B1722" s="326"/>
      <c r="C1722" s="63" t="s">
        <v>1183</v>
      </c>
      <c r="D1722" s="61" t="s">
        <v>1360</v>
      </c>
      <c r="E1722" s="90">
        <v>1</v>
      </c>
      <c r="F1722" s="61">
        <v>25</v>
      </c>
      <c r="G1722" s="61">
        <f t="shared" si="131"/>
        <v>25</v>
      </c>
      <c r="H1722" s="101"/>
      <c r="I1722" s="390"/>
    </row>
    <row r="1723" spans="1:9" x14ac:dyDescent="0.2">
      <c r="A1723" s="324"/>
      <c r="B1723" s="326"/>
      <c r="C1723" s="63" t="s">
        <v>1831</v>
      </c>
      <c r="D1723" s="61" t="s">
        <v>1186</v>
      </c>
      <c r="E1723" s="90">
        <v>0</v>
      </c>
      <c r="F1723" s="61">
        <v>50</v>
      </c>
      <c r="G1723" s="61">
        <f t="shared" si="131"/>
        <v>0</v>
      </c>
      <c r="H1723" s="101"/>
      <c r="I1723" s="390"/>
    </row>
    <row r="1724" spans="1:9" ht="25.5" x14ac:dyDescent="0.2">
      <c r="A1724" s="324"/>
      <c r="B1724" s="326"/>
      <c r="C1724" s="63" t="s">
        <v>1951</v>
      </c>
      <c r="D1724" s="61" t="s">
        <v>1188</v>
      </c>
      <c r="E1724" s="90">
        <v>0</v>
      </c>
      <c r="F1724" s="61">
        <v>110</v>
      </c>
      <c r="G1724" s="61">
        <f t="shared" si="131"/>
        <v>0</v>
      </c>
      <c r="H1724" s="101"/>
      <c r="I1724" s="390"/>
    </row>
    <row r="1725" spans="1:9" x14ac:dyDescent="0.2">
      <c r="A1725" s="324"/>
      <c r="B1725" s="326"/>
      <c r="C1725" s="60" t="s">
        <v>1535</v>
      </c>
      <c r="D1725" s="61" t="s">
        <v>1190</v>
      </c>
      <c r="E1725" s="90">
        <v>0</v>
      </c>
      <c r="F1725" s="61">
        <v>85</v>
      </c>
      <c r="G1725" s="61">
        <f t="shared" si="131"/>
        <v>0</v>
      </c>
      <c r="H1725" s="101"/>
      <c r="I1725" s="390"/>
    </row>
    <row r="1726" spans="1:9" x14ac:dyDescent="0.2">
      <c r="A1726" s="324"/>
      <c r="B1726" s="326"/>
      <c r="C1726" s="60" t="s">
        <v>1255</v>
      </c>
      <c r="D1726" s="61" t="s">
        <v>1192</v>
      </c>
      <c r="E1726" s="90">
        <v>0</v>
      </c>
      <c r="F1726" s="61">
        <v>330</v>
      </c>
      <c r="G1726" s="61">
        <f t="shared" si="131"/>
        <v>0</v>
      </c>
      <c r="H1726" s="101"/>
      <c r="I1726" s="390"/>
    </row>
    <row r="1727" spans="1:9" x14ac:dyDescent="0.2">
      <c r="A1727" s="324"/>
      <c r="B1727" s="326"/>
      <c r="C1727" s="60" t="s">
        <v>1304</v>
      </c>
      <c r="D1727" s="61" t="s">
        <v>1194</v>
      </c>
      <c r="E1727" s="90">
        <v>2</v>
      </c>
      <c r="F1727" s="61">
        <v>95</v>
      </c>
      <c r="G1727" s="61">
        <f t="shared" si="131"/>
        <v>190</v>
      </c>
      <c r="H1727" s="101"/>
      <c r="I1727" s="390"/>
    </row>
    <row r="1728" spans="1:9" x14ac:dyDescent="0.2">
      <c r="A1728" s="324"/>
      <c r="B1728" s="326"/>
      <c r="C1728" s="63"/>
      <c r="D1728" s="61" t="s">
        <v>1196</v>
      </c>
      <c r="E1728" s="90">
        <v>2</v>
      </c>
      <c r="F1728" s="61">
        <v>180</v>
      </c>
      <c r="G1728" s="61">
        <f t="shared" si="131"/>
        <v>360</v>
      </c>
      <c r="H1728" s="101" t="s">
        <v>1215</v>
      </c>
      <c r="I1728" s="390"/>
    </row>
    <row r="1729" spans="1:9" x14ac:dyDescent="0.2">
      <c r="A1729" s="325"/>
      <c r="B1729" s="327"/>
      <c r="C1729" s="63"/>
      <c r="D1729" s="61"/>
      <c r="E1729" s="90"/>
      <c r="F1729" s="61" t="s">
        <v>1198</v>
      </c>
      <c r="G1729" s="68">
        <f>SUM(G1721:G1728)</f>
        <v>595</v>
      </c>
      <c r="H1729" s="101"/>
      <c r="I1729" s="390"/>
    </row>
    <row r="1732" spans="1:9" ht="15" x14ac:dyDescent="0.25">
      <c r="F1732" s="203" t="s">
        <v>1379</v>
      </c>
      <c r="G1732" s="202">
        <f>SUM(G1702,G1711,G1720,G1729)</f>
        <v>2380</v>
      </c>
    </row>
    <row r="1736" spans="1:9" ht="26.25" x14ac:dyDescent="0.2">
      <c r="A1736" s="322" t="s">
        <v>1953</v>
      </c>
      <c r="B1736" s="322"/>
      <c r="C1736" s="322"/>
      <c r="D1736" s="322"/>
      <c r="E1736" s="322"/>
      <c r="F1736" s="322"/>
      <c r="G1736" s="322"/>
      <c r="H1736" s="322"/>
    </row>
    <row r="1737" spans="1:9" ht="15" x14ac:dyDescent="0.2">
      <c r="A1737" s="329">
        <v>1</v>
      </c>
      <c r="B1737" s="332" t="s">
        <v>1954</v>
      </c>
      <c r="C1737" s="277" t="s">
        <v>1955</v>
      </c>
      <c r="D1737" s="278" t="s">
        <v>1472</v>
      </c>
      <c r="E1737" s="279">
        <v>1</v>
      </c>
      <c r="F1737" s="278">
        <v>20</v>
      </c>
      <c r="G1737" s="278">
        <f>F1737*E1737</f>
        <v>20</v>
      </c>
      <c r="H1737" s="278" t="s">
        <v>1473</v>
      </c>
      <c r="I1737" s="396" t="s">
        <v>2255</v>
      </c>
    </row>
    <row r="1738" spans="1:9" ht="15" x14ac:dyDescent="0.2">
      <c r="A1738" s="330"/>
      <c r="B1738" s="333"/>
      <c r="C1738" s="277" t="s">
        <v>1474</v>
      </c>
      <c r="D1738" s="278" t="s">
        <v>1928</v>
      </c>
      <c r="E1738" s="279">
        <v>1</v>
      </c>
      <c r="F1738" s="278">
        <v>25</v>
      </c>
      <c r="G1738" s="278">
        <f>F1738*E1738</f>
        <v>25</v>
      </c>
      <c r="H1738" s="280" t="s">
        <v>1473</v>
      </c>
      <c r="I1738" s="396"/>
    </row>
    <row r="1739" spans="1:9" ht="15" x14ac:dyDescent="0.2">
      <c r="A1739" s="330"/>
      <c r="B1739" s="333"/>
      <c r="C1739" s="277" t="s">
        <v>1956</v>
      </c>
      <c r="D1739" s="278" t="s">
        <v>1477</v>
      </c>
      <c r="E1739" s="279">
        <v>0</v>
      </c>
      <c r="F1739" s="278">
        <v>50</v>
      </c>
      <c r="G1739" s="278" t="s">
        <v>1478</v>
      </c>
      <c r="H1739" s="280" t="s">
        <v>1473</v>
      </c>
      <c r="I1739" s="396"/>
    </row>
    <row r="1740" spans="1:9" ht="30" x14ac:dyDescent="0.2">
      <c r="A1740" s="330"/>
      <c r="B1740" s="333"/>
      <c r="C1740" s="277" t="s">
        <v>2254</v>
      </c>
      <c r="D1740" s="278" t="s">
        <v>1480</v>
      </c>
      <c r="E1740" s="279">
        <v>0</v>
      </c>
      <c r="F1740" s="278">
        <v>110</v>
      </c>
      <c r="G1740" s="278" t="s">
        <v>1478</v>
      </c>
      <c r="H1740" s="280" t="s">
        <v>1473</v>
      </c>
      <c r="I1740" s="396"/>
    </row>
    <row r="1741" spans="1:9" ht="30" x14ac:dyDescent="0.2">
      <c r="A1741" s="330"/>
      <c r="B1741" s="333"/>
      <c r="C1741" s="277" t="s">
        <v>1931</v>
      </c>
      <c r="D1741" s="278" t="s">
        <v>1482</v>
      </c>
      <c r="E1741" s="279">
        <v>0</v>
      </c>
      <c r="F1741" s="278">
        <v>85</v>
      </c>
      <c r="G1741" s="278" t="s">
        <v>1478</v>
      </c>
      <c r="H1741" s="280" t="s">
        <v>1473</v>
      </c>
      <c r="I1741" s="396"/>
    </row>
    <row r="1742" spans="1:9" ht="15" x14ac:dyDescent="0.2">
      <c r="A1742" s="330"/>
      <c r="B1742" s="333"/>
      <c r="C1742" s="277" t="s">
        <v>1930</v>
      </c>
      <c r="D1742" s="278" t="s">
        <v>1484</v>
      </c>
      <c r="E1742" s="279">
        <v>0</v>
      </c>
      <c r="F1742" s="278">
        <v>330</v>
      </c>
      <c r="G1742" s="278" t="s">
        <v>1478</v>
      </c>
      <c r="H1742" s="280" t="s">
        <v>1473</v>
      </c>
      <c r="I1742" s="396"/>
    </row>
    <row r="1743" spans="1:9" ht="15" x14ac:dyDescent="0.2">
      <c r="A1743" s="330"/>
      <c r="B1743" s="333"/>
      <c r="C1743" s="277" t="s">
        <v>1485</v>
      </c>
      <c r="D1743" s="278" t="s">
        <v>1486</v>
      </c>
      <c r="E1743" s="279">
        <v>2</v>
      </c>
      <c r="F1743" s="278">
        <v>95</v>
      </c>
      <c r="G1743" s="278">
        <f>F1743*E1743</f>
        <v>190</v>
      </c>
      <c r="H1743" s="280" t="s">
        <v>1473</v>
      </c>
      <c r="I1743" s="396"/>
    </row>
    <row r="1744" spans="1:9" ht="15" x14ac:dyDescent="0.2">
      <c r="A1744" s="330"/>
      <c r="B1744" s="333"/>
      <c r="C1744" s="277" t="s">
        <v>1957</v>
      </c>
      <c r="D1744" s="278" t="s">
        <v>1488</v>
      </c>
      <c r="E1744" s="279">
        <v>3</v>
      </c>
      <c r="F1744" s="278">
        <v>180</v>
      </c>
      <c r="G1744" s="278">
        <f>F1744*E1744</f>
        <v>540</v>
      </c>
      <c r="H1744" s="280" t="s">
        <v>1489</v>
      </c>
      <c r="I1744" s="396"/>
    </row>
    <row r="1745" spans="1:9" ht="15" x14ac:dyDescent="0.2">
      <c r="A1745" s="331"/>
      <c r="B1745" s="334"/>
      <c r="C1745" s="277" t="s">
        <v>1473</v>
      </c>
      <c r="D1745" s="278" t="s">
        <v>1473</v>
      </c>
      <c r="E1745" s="279" t="s">
        <v>1473</v>
      </c>
      <c r="F1745" s="278" t="s">
        <v>1490</v>
      </c>
      <c r="G1745" s="278">
        <f>SUM(G1737:G1744)</f>
        <v>775</v>
      </c>
      <c r="H1745" s="280" t="s">
        <v>1473</v>
      </c>
      <c r="I1745" s="396"/>
    </row>
    <row r="1748" spans="1:9" ht="26.25" x14ac:dyDescent="0.2">
      <c r="A1748" s="322" t="s">
        <v>1960</v>
      </c>
      <c r="B1748" s="322"/>
      <c r="C1748" s="322"/>
      <c r="D1748" s="322"/>
      <c r="E1748" s="322"/>
      <c r="F1748" s="322"/>
      <c r="G1748" s="322"/>
      <c r="H1748" s="322"/>
    </row>
    <row r="1749" spans="1:9" x14ac:dyDescent="0.2">
      <c r="A1749" s="323">
        <v>1</v>
      </c>
      <c r="B1749" s="319" t="s">
        <v>1964</v>
      </c>
      <c r="C1749" s="209" t="s">
        <v>1961</v>
      </c>
      <c r="D1749" s="61" t="s">
        <v>1182</v>
      </c>
      <c r="E1749" s="90">
        <v>1</v>
      </c>
      <c r="F1749" s="61">
        <v>20</v>
      </c>
      <c r="G1749" s="61">
        <f t="shared" ref="G1749:G1756" si="132">F1749*E1749</f>
        <v>20</v>
      </c>
      <c r="H1749" s="62"/>
    </row>
    <row r="1750" spans="1:9" x14ac:dyDescent="0.2">
      <c r="A1750" s="324"/>
      <c r="B1750" s="326"/>
      <c r="C1750" s="63" t="s">
        <v>1208</v>
      </c>
      <c r="D1750" s="61" t="s">
        <v>1360</v>
      </c>
      <c r="E1750" s="90">
        <v>1</v>
      </c>
      <c r="F1750" s="61">
        <v>25</v>
      </c>
      <c r="G1750" s="61">
        <f t="shared" si="132"/>
        <v>25</v>
      </c>
      <c r="H1750" s="101"/>
    </row>
    <row r="1751" spans="1:9" x14ac:dyDescent="0.2">
      <c r="A1751" s="324"/>
      <c r="B1751" s="326"/>
      <c r="C1751" s="63" t="s">
        <v>1217</v>
      </c>
      <c r="D1751" s="61" t="s">
        <v>1186</v>
      </c>
      <c r="E1751" s="90">
        <v>0</v>
      </c>
      <c r="F1751" s="61">
        <v>50</v>
      </c>
      <c r="G1751" s="61">
        <f t="shared" si="132"/>
        <v>0</v>
      </c>
      <c r="H1751" s="101"/>
    </row>
    <row r="1752" spans="1:9" ht="25.5" x14ac:dyDescent="0.2">
      <c r="A1752" s="324"/>
      <c r="B1752" s="326"/>
      <c r="C1752" s="60" t="s">
        <v>1962</v>
      </c>
      <c r="D1752" s="61" t="s">
        <v>1188</v>
      </c>
      <c r="E1752" s="90">
        <v>0</v>
      </c>
      <c r="F1752" s="61">
        <v>110</v>
      </c>
      <c r="G1752" s="61">
        <f t="shared" si="132"/>
        <v>0</v>
      </c>
      <c r="H1752" s="101"/>
    </row>
    <row r="1753" spans="1:9" x14ac:dyDescent="0.2">
      <c r="A1753" s="324"/>
      <c r="B1753" s="326"/>
      <c r="C1753" s="60" t="s">
        <v>1963</v>
      </c>
      <c r="D1753" s="61" t="s">
        <v>1190</v>
      </c>
      <c r="E1753" s="90">
        <v>0</v>
      </c>
      <c r="F1753" s="61">
        <v>85</v>
      </c>
      <c r="G1753" s="61">
        <f t="shared" si="132"/>
        <v>0</v>
      </c>
      <c r="H1753" s="101"/>
    </row>
    <row r="1754" spans="1:9" x14ac:dyDescent="0.2">
      <c r="A1754" s="324"/>
      <c r="B1754" s="326"/>
      <c r="C1754" s="60" t="s">
        <v>1255</v>
      </c>
      <c r="D1754" s="61" t="s">
        <v>1192</v>
      </c>
      <c r="E1754" s="90">
        <v>0</v>
      </c>
      <c r="F1754" s="61">
        <v>330</v>
      </c>
      <c r="G1754" s="61">
        <f t="shared" si="132"/>
        <v>0</v>
      </c>
      <c r="H1754" s="101"/>
    </row>
    <row r="1755" spans="1:9" x14ac:dyDescent="0.2">
      <c r="A1755" s="324"/>
      <c r="B1755" s="326"/>
      <c r="C1755" s="60" t="s">
        <v>1304</v>
      </c>
      <c r="D1755" s="61" t="s">
        <v>1194</v>
      </c>
      <c r="E1755" s="90">
        <v>2</v>
      </c>
      <c r="F1755" s="61">
        <v>95</v>
      </c>
      <c r="G1755" s="61">
        <f t="shared" si="132"/>
        <v>190</v>
      </c>
      <c r="H1755" s="101"/>
    </row>
    <row r="1756" spans="1:9" x14ac:dyDescent="0.2">
      <c r="A1756" s="324"/>
      <c r="B1756" s="326"/>
      <c r="C1756" s="63"/>
      <c r="D1756" s="61" t="s">
        <v>1196</v>
      </c>
      <c r="E1756" s="90">
        <v>2</v>
      </c>
      <c r="F1756" s="61">
        <v>180</v>
      </c>
      <c r="G1756" s="61">
        <f t="shared" si="132"/>
        <v>360</v>
      </c>
      <c r="H1756" s="101" t="s">
        <v>1215</v>
      </c>
    </row>
    <row r="1757" spans="1:9" x14ac:dyDescent="0.2">
      <c r="A1757" s="325"/>
      <c r="B1757" s="327"/>
      <c r="C1757" s="63"/>
      <c r="D1757" s="61"/>
      <c r="E1757" s="90"/>
      <c r="F1757" s="61" t="s">
        <v>1198</v>
      </c>
      <c r="G1757" s="68">
        <f>SUM(G1749:G1756)</f>
        <v>595</v>
      </c>
      <c r="H1757" s="101"/>
    </row>
    <row r="1758" spans="1:9" x14ac:dyDescent="0.2">
      <c r="A1758" s="323">
        <v>2</v>
      </c>
      <c r="B1758" s="319" t="s">
        <v>1965</v>
      </c>
      <c r="C1758" s="209" t="s">
        <v>1961</v>
      </c>
      <c r="D1758" s="61" t="s">
        <v>1182</v>
      </c>
      <c r="E1758" s="90">
        <v>1</v>
      </c>
      <c r="F1758" s="61">
        <v>20</v>
      </c>
      <c r="G1758" s="61">
        <f t="shared" ref="G1758:G1765" si="133">F1758*E1758</f>
        <v>20</v>
      </c>
      <c r="H1758" s="62"/>
    </row>
    <row r="1759" spans="1:9" x14ac:dyDescent="0.2">
      <c r="A1759" s="324"/>
      <c r="B1759" s="326"/>
      <c r="C1759" s="63" t="s">
        <v>1208</v>
      </c>
      <c r="D1759" s="61" t="s">
        <v>1360</v>
      </c>
      <c r="E1759" s="90">
        <v>1</v>
      </c>
      <c r="F1759" s="61">
        <v>25</v>
      </c>
      <c r="G1759" s="61">
        <f t="shared" si="133"/>
        <v>25</v>
      </c>
      <c r="H1759" s="101"/>
    </row>
    <row r="1760" spans="1:9" x14ac:dyDescent="0.2">
      <c r="A1760" s="324"/>
      <c r="B1760" s="326"/>
      <c r="C1760" s="60" t="s">
        <v>1966</v>
      </c>
      <c r="D1760" s="61" t="s">
        <v>1186</v>
      </c>
      <c r="E1760" s="90">
        <v>0</v>
      </c>
      <c r="F1760" s="61">
        <v>50</v>
      </c>
      <c r="G1760" s="61">
        <f t="shared" si="133"/>
        <v>0</v>
      </c>
      <c r="H1760" s="101"/>
    </row>
    <row r="1761" spans="1:8" ht="25.5" x14ac:dyDescent="0.2">
      <c r="A1761" s="324"/>
      <c r="B1761" s="326"/>
      <c r="C1761" s="60" t="s">
        <v>1962</v>
      </c>
      <c r="D1761" s="61" t="s">
        <v>1188</v>
      </c>
      <c r="E1761" s="90">
        <v>0</v>
      </c>
      <c r="F1761" s="61">
        <v>110</v>
      </c>
      <c r="G1761" s="61">
        <f t="shared" si="133"/>
        <v>0</v>
      </c>
      <c r="H1761" s="101"/>
    </row>
    <row r="1762" spans="1:8" x14ac:dyDescent="0.2">
      <c r="A1762" s="324"/>
      <c r="B1762" s="326"/>
      <c r="C1762" s="60" t="s">
        <v>1963</v>
      </c>
      <c r="D1762" s="61" t="s">
        <v>1190</v>
      </c>
      <c r="E1762" s="90">
        <v>0</v>
      </c>
      <c r="F1762" s="61">
        <v>85</v>
      </c>
      <c r="G1762" s="61">
        <f t="shared" si="133"/>
        <v>0</v>
      </c>
      <c r="H1762" s="101"/>
    </row>
    <row r="1763" spans="1:8" x14ac:dyDescent="0.2">
      <c r="A1763" s="324"/>
      <c r="B1763" s="326"/>
      <c r="C1763" s="60" t="s">
        <v>1255</v>
      </c>
      <c r="D1763" s="61" t="s">
        <v>1192</v>
      </c>
      <c r="E1763" s="90">
        <v>0</v>
      </c>
      <c r="F1763" s="61">
        <v>330</v>
      </c>
      <c r="G1763" s="61">
        <f t="shared" si="133"/>
        <v>0</v>
      </c>
      <c r="H1763" s="101"/>
    </row>
    <row r="1764" spans="1:8" x14ac:dyDescent="0.2">
      <c r="A1764" s="324"/>
      <c r="B1764" s="326"/>
      <c r="C1764" s="60" t="s">
        <v>1304</v>
      </c>
      <c r="D1764" s="61" t="s">
        <v>1194</v>
      </c>
      <c r="E1764" s="90">
        <v>2</v>
      </c>
      <c r="F1764" s="61">
        <v>95</v>
      </c>
      <c r="G1764" s="61">
        <f t="shared" si="133"/>
        <v>190</v>
      </c>
      <c r="H1764" s="101"/>
    </row>
    <row r="1765" spans="1:8" x14ac:dyDescent="0.2">
      <c r="A1765" s="324"/>
      <c r="B1765" s="326"/>
      <c r="C1765" s="63"/>
      <c r="D1765" s="61" t="s">
        <v>1196</v>
      </c>
      <c r="E1765" s="90">
        <v>2</v>
      </c>
      <c r="F1765" s="61">
        <v>180</v>
      </c>
      <c r="G1765" s="61">
        <f t="shared" si="133"/>
        <v>360</v>
      </c>
      <c r="H1765" s="101" t="s">
        <v>1215</v>
      </c>
    </row>
    <row r="1766" spans="1:8" x14ac:dyDescent="0.2">
      <c r="A1766" s="325"/>
      <c r="B1766" s="327"/>
      <c r="C1766" s="63"/>
      <c r="D1766" s="61"/>
      <c r="E1766" s="90"/>
      <c r="F1766" s="61" t="s">
        <v>1198</v>
      </c>
      <c r="G1766" s="68">
        <f>SUM(G1758:G1765)</f>
        <v>595</v>
      </c>
      <c r="H1766" s="101"/>
    </row>
    <row r="1767" spans="1:8" x14ac:dyDescent="0.2">
      <c r="A1767" s="323">
        <v>3</v>
      </c>
      <c r="B1767" s="319" t="s">
        <v>1967</v>
      </c>
      <c r="C1767" s="209" t="s">
        <v>1968</v>
      </c>
      <c r="D1767" s="61" t="s">
        <v>1182</v>
      </c>
      <c r="E1767" s="90">
        <v>1</v>
      </c>
      <c r="F1767" s="61">
        <v>20</v>
      </c>
      <c r="G1767" s="61">
        <f t="shared" ref="G1767:G1774" si="134">F1767*E1767</f>
        <v>20</v>
      </c>
      <c r="H1767" s="62"/>
    </row>
    <row r="1768" spans="1:8" x14ac:dyDescent="0.2">
      <c r="A1768" s="324"/>
      <c r="B1768" s="326"/>
      <c r="C1768" s="63" t="s">
        <v>1183</v>
      </c>
      <c r="D1768" s="61" t="s">
        <v>1360</v>
      </c>
      <c r="E1768" s="90">
        <v>1</v>
      </c>
      <c r="F1768" s="61">
        <v>25</v>
      </c>
      <c r="G1768" s="61">
        <f t="shared" si="134"/>
        <v>25</v>
      </c>
      <c r="H1768" s="101"/>
    </row>
    <row r="1769" spans="1:8" x14ac:dyDescent="0.2">
      <c r="A1769" s="324"/>
      <c r="B1769" s="326"/>
      <c r="C1769" s="60" t="s">
        <v>1966</v>
      </c>
      <c r="D1769" s="61" t="s">
        <v>1186</v>
      </c>
      <c r="E1769" s="90">
        <v>0</v>
      </c>
      <c r="F1769" s="61">
        <v>50</v>
      </c>
      <c r="G1769" s="61">
        <f t="shared" si="134"/>
        <v>0</v>
      </c>
      <c r="H1769" s="101"/>
    </row>
    <row r="1770" spans="1:8" ht="25.5" x14ac:dyDescent="0.2">
      <c r="A1770" s="324"/>
      <c r="B1770" s="326"/>
      <c r="C1770" s="60" t="s">
        <v>1969</v>
      </c>
      <c r="D1770" s="61" t="s">
        <v>1188</v>
      </c>
      <c r="E1770" s="90">
        <v>0</v>
      </c>
      <c r="F1770" s="61">
        <v>110</v>
      </c>
      <c r="G1770" s="61">
        <f t="shared" si="134"/>
        <v>0</v>
      </c>
      <c r="H1770" s="101"/>
    </row>
    <row r="1771" spans="1:8" x14ac:dyDescent="0.2">
      <c r="A1771" s="324"/>
      <c r="B1771" s="326"/>
      <c r="C1771" s="60" t="s">
        <v>1970</v>
      </c>
      <c r="D1771" s="61" t="s">
        <v>1190</v>
      </c>
      <c r="E1771" s="90">
        <v>0</v>
      </c>
      <c r="F1771" s="61">
        <v>85</v>
      </c>
      <c r="G1771" s="61">
        <f t="shared" si="134"/>
        <v>0</v>
      </c>
      <c r="H1771" s="101"/>
    </row>
    <row r="1772" spans="1:8" x14ac:dyDescent="0.2">
      <c r="A1772" s="324"/>
      <c r="B1772" s="326"/>
      <c r="C1772" s="60" t="s">
        <v>1255</v>
      </c>
      <c r="D1772" s="61" t="s">
        <v>1192</v>
      </c>
      <c r="E1772" s="90">
        <v>0</v>
      </c>
      <c r="F1772" s="61">
        <v>330</v>
      </c>
      <c r="G1772" s="61">
        <f t="shared" si="134"/>
        <v>0</v>
      </c>
      <c r="H1772" s="101"/>
    </row>
    <row r="1773" spans="1:8" x14ac:dyDescent="0.2">
      <c r="A1773" s="324"/>
      <c r="B1773" s="326"/>
      <c r="C1773" s="60" t="s">
        <v>1304</v>
      </c>
      <c r="D1773" s="61" t="s">
        <v>1194</v>
      </c>
      <c r="E1773" s="90">
        <v>2</v>
      </c>
      <c r="F1773" s="61">
        <v>95</v>
      </c>
      <c r="G1773" s="61">
        <f t="shared" si="134"/>
        <v>190</v>
      </c>
      <c r="H1773" s="101"/>
    </row>
    <row r="1774" spans="1:8" x14ac:dyDescent="0.2">
      <c r="A1774" s="324"/>
      <c r="B1774" s="326"/>
      <c r="C1774" s="63"/>
      <c r="D1774" s="61" t="s">
        <v>1196</v>
      </c>
      <c r="E1774" s="90">
        <v>2</v>
      </c>
      <c r="F1774" s="61">
        <v>180</v>
      </c>
      <c r="G1774" s="61">
        <f t="shared" si="134"/>
        <v>360</v>
      </c>
      <c r="H1774" s="101" t="s">
        <v>1215</v>
      </c>
    </row>
    <row r="1775" spans="1:8" x14ac:dyDescent="0.2">
      <c r="A1775" s="325"/>
      <c r="B1775" s="327"/>
      <c r="C1775" s="63"/>
      <c r="D1775" s="61"/>
      <c r="E1775" s="90"/>
      <c r="F1775" s="61" t="s">
        <v>1198</v>
      </c>
      <c r="G1775" s="68">
        <f>SUM(G1767:G1774)</f>
        <v>595</v>
      </c>
      <c r="H1775" s="101"/>
    </row>
    <row r="1776" spans="1:8" x14ac:dyDescent="0.2">
      <c r="A1776" s="220"/>
      <c r="B1776" s="223"/>
      <c r="C1776" s="223"/>
      <c r="D1776" s="223"/>
      <c r="E1776" s="223"/>
      <c r="F1776" s="226" t="s">
        <v>1275</v>
      </c>
      <c r="G1776" s="227">
        <f>G1757+G1766+G1775</f>
        <v>1785</v>
      </c>
      <c r="H1776" s="223"/>
    </row>
    <row r="1777" spans="1:13" x14ac:dyDescent="0.2">
      <c r="A1777" s="221"/>
      <c r="B1777" s="224"/>
      <c r="C1777" s="224"/>
      <c r="D1777" s="224"/>
      <c r="E1777" s="224"/>
      <c r="F1777" s="224"/>
      <c r="G1777" s="224"/>
      <c r="H1777" s="224"/>
    </row>
    <row r="1778" spans="1:13" x14ac:dyDescent="0.2">
      <c r="A1778" s="221"/>
      <c r="B1778" s="224"/>
      <c r="C1778" s="224"/>
      <c r="D1778" s="224"/>
      <c r="E1778" s="224"/>
      <c r="F1778" s="224"/>
      <c r="G1778" s="224"/>
      <c r="H1778" s="224"/>
    </row>
    <row r="1779" spans="1:13" x14ac:dyDescent="0.2">
      <c r="A1779" s="221"/>
      <c r="B1779" s="224"/>
      <c r="C1779" s="224"/>
      <c r="D1779" s="224"/>
      <c r="E1779" s="224"/>
      <c r="F1779" s="224"/>
      <c r="G1779" s="224"/>
      <c r="H1779" s="224"/>
    </row>
    <row r="1780" spans="1:13" x14ac:dyDescent="0.2">
      <c r="A1780" s="221"/>
      <c r="B1780" s="224"/>
      <c r="C1780" s="224"/>
      <c r="D1780" s="224"/>
      <c r="E1780" s="224"/>
      <c r="F1780" s="224"/>
      <c r="G1780" s="224"/>
      <c r="H1780" s="224"/>
    </row>
    <row r="1781" spans="1:13" x14ac:dyDescent="0.2">
      <c r="A1781" s="221"/>
      <c r="B1781" s="224"/>
      <c r="C1781" s="224"/>
      <c r="D1781" s="224"/>
      <c r="E1781" s="224"/>
      <c r="F1781" s="224"/>
      <c r="G1781" s="224"/>
      <c r="H1781" s="224"/>
    </row>
    <row r="1782" spans="1:13" x14ac:dyDescent="0.2">
      <c r="A1782" s="221"/>
      <c r="B1782" s="224"/>
      <c r="C1782" s="224"/>
      <c r="D1782" s="224"/>
      <c r="E1782" s="224"/>
      <c r="F1782" s="224"/>
      <c r="G1782" s="224"/>
      <c r="H1782" s="224"/>
    </row>
    <row r="1783" spans="1:13" x14ac:dyDescent="0.2">
      <c r="A1783" s="221"/>
      <c r="B1783" s="224"/>
      <c r="C1783" s="224"/>
      <c r="D1783" s="224"/>
      <c r="E1783" s="224"/>
      <c r="F1783" s="224"/>
      <c r="G1783" s="224"/>
      <c r="H1783" s="224"/>
    </row>
    <row r="1784" spans="1:13" x14ac:dyDescent="0.2">
      <c r="A1784" s="222"/>
      <c r="B1784" s="225"/>
      <c r="C1784" s="225"/>
      <c r="D1784" s="225"/>
      <c r="E1784" s="225"/>
      <c r="F1784" s="225"/>
      <c r="G1784" s="225"/>
      <c r="H1784" s="225"/>
    </row>
    <row r="1785" spans="1:13" ht="27" thickBot="1" x14ac:dyDescent="0.25">
      <c r="A1785" s="286" t="s">
        <v>2027</v>
      </c>
      <c r="B1785" s="286"/>
      <c r="C1785" s="286"/>
      <c r="D1785" s="286"/>
      <c r="E1785" s="286"/>
      <c r="F1785" s="286"/>
      <c r="G1785" s="286"/>
      <c r="H1785" s="286"/>
    </row>
    <row r="1786" spans="1:13" ht="15" x14ac:dyDescent="0.25">
      <c r="A1786" s="301">
        <v>1</v>
      </c>
      <c r="B1786" s="302" t="s">
        <v>1971</v>
      </c>
      <c r="C1786" s="239" t="s">
        <v>1973</v>
      </c>
      <c r="D1786" s="231" t="s">
        <v>1182</v>
      </c>
      <c r="E1786" s="232">
        <v>1</v>
      </c>
      <c r="F1786" s="231">
        <v>20</v>
      </c>
      <c r="G1786" s="231">
        <f t="shared" ref="G1786:G1793" si="135">F1786*E1786</f>
        <v>20</v>
      </c>
      <c r="H1786" s="240"/>
      <c r="I1786" s="367" t="s">
        <v>1975</v>
      </c>
      <c r="J1786" s="367"/>
      <c r="K1786" s="304">
        <f>G1794</f>
        <v>775</v>
      </c>
      <c r="M1786" s="243" t="s">
        <v>2031</v>
      </c>
    </row>
    <row r="1787" spans="1:13" x14ac:dyDescent="0.2">
      <c r="A1787" s="287"/>
      <c r="B1787" s="289"/>
      <c r="C1787" s="60" t="s">
        <v>1208</v>
      </c>
      <c r="D1787" s="61" t="s">
        <v>1360</v>
      </c>
      <c r="E1787" s="90">
        <v>1</v>
      </c>
      <c r="F1787" s="61">
        <v>25</v>
      </c>
      <c r="G1787" s="61">
        <f t="shared" si="135"/>
        <v>25</v>
      </c>
      <c r="H1787" s="62"/>
      <c r="I1787" s="368"/>
      <c r="J1787" s="368"/>
      <c r="K1787" s="293"/>
    </row>
    <row r="1788" spans="1:13" x14ac:dyDescent="0.2">
      <c r="A1788" s="287"/>
      <c r="B1788" s="289"/>
      <c r="C1788" s="60" t="s">
        <v>1217</v>
      </c>
      <c r="D1788" s="61" t="s">
        <v>1186</v>
      </c>
      <c r="E1788" s="90">
        <v>0</v>
      </c>
      <c r="F1788" s="61">
        <v>50</v>
      </c>
      <c r="G1788" s="61">
        <f t="shared" si="135"/>
        <v>0</v>
      </c>
      <c r="H1788" s="62"/>
      <c r="I1788" s="368"/>
      <c r="J1788" s="368"/>
      <c r="K1788" s="293"/>
    </row>
    <row r="1789" spans="1:13" ht="25.5" x14ac:dyDescent="0.2">
      <c r="A1789" s="287"/>
      <c r="B1789" s="289"/>
      <c r="C1789" s="60" t="s">
        <v>1977</v>
      </c>
      <c r="D1789" s="61" t="s">
        <v>1188</v>
      </c>
      <c r="E1789" s="90">
        <v>0</v>
      </c>
      <c r="F1789" s="61">
        <v>110</v>
      </c>
      <c r="G1789" s="61">
        <f t="shared" si="135"/>
        <v>0</v>
      </c>
      <c r="H1789" s="62"/>
      <c r="I1789" s="368"/>
      <c r="J1789" s="368"/>
      <c r="K1789" s="293"/>
    </row>
    <row r="1790" spans="1:13" x14ac:dyDescent="0.2">
      <c r="A1790" s="287"/>
      <c r="B1790" s="289"/>
      <c r="C1790" s="60" t="s">
        <v>1970</v>
      </c>
      <c r="D1790" s="61" t="s">
        <v>1190</v>
      </c>
      <c r="E1790" s="90">
        <v>0</v>
      </c>
      <c r="F1790" s="61">
        <v>85</v>
      </c>
      <c r="G1790" s="61">
        <f t="shared" si="135"/>
        <v>0</v>
      </c>
      <c r="H1790" s="62"/>
      <c r="I1790" s="368"/>
      <c r="J1790" s="368"/>
      <c r="K1790" s="293"/>
    </row>
    <row r="1791" spans="1:13" x14ac:dyDescent="0.2">
      <c r="A1791" s="287"/>
      <c r="B1791" s="289"/>
      <c r="C1791" s="60" t="s">
        <v>1255</v>
      </c>
      <c r="D1791" s="61" t="s">
        <v>1192</v>
      </c>
      <c r="E1791" s="90">
        <v>0</v>
      </c>
      <c r="F1791" s="61">
        <v>330</v>
      </c>
      <c r="G1791" s="61">
        <f t="shared" si="135"/>
        <v>0</v>
      </c>
      <c r="H1791" s="62"/>
      <c r="I1791" s="368"/>
      <c r="J1791" s="368"/>
      <c r="K1791" s="293"/>
    </row>
    <row r="1792" spans="1:13" x14ac:dyDescent="0.2">
      <c r="A1792" s="287"/>
      <c r="B1792" s="289"/>
      <c r="C1792" s="60" t="s">
        <v>1304</v>
      </c>
      <c r="D1792" s="61" t="s">
        <v>1194</v>
      </c>
      <c r="E1792" s="90">
        <v>2</v>
      </c>
      <c r="F1792" s="61">
        <v>95</v>
      </c>
      <c r="G1792" s="61">
        <f t="shared" si="135"/>
        <v>190</v>
      </c>
      <c r="H1792" s="62"/>
      <c r="I1792" s="368"/>
      <c r="J1792" s="368"/>
      <c r="K1792" s="293"/>
    </row>
    <row r="1793" spans="1:11" x14ac:dyDescent="0.2">
      <c r="A1793" s="287"/>
      <c r="B1793" s="289"/>
      <c r="C1793" s="228"/>
      <c r="D1793" s="61" t="s">
        <v>1196</v>
      </c>
      <c r="E1793" s="90">
        <v>3</v>
      </c>
      <c r="F1793" s="61">
        <v>180</v>
      </c>
      <c r="G1793" s="61">
        <f t="shared" si="135"/>
        <v>540</v>
      </c>
      <c r="H1793" s="62" t="s">
        <v>1215</v>
      </c>
      <c r="I1793" s="368"/>
      <c r="J1793" s="368"/>
      <c r="K1793" s="293"/>
    </row>
    <row r="1794" spans="1:11" x14ac:dyDescent="0.2">
      <c r="A1794" s="287"/>
      <c r="B1794" s="289"/>
      <c r="C1794" s="228"/>
      <c r="D1794" s="61"/>
      <c r="E1794" s="90"/>
      <c r="F1794" s="61" t="s">
        <v>1198</v>
      </c>
      <c r="G1794" s="68">
        <f>SUM(G1786:G1793)</f>
        <v>775</v>
      </c>
      <c r="H1794" s="62"/>
      <c r="I1794" s="368"/>
      <c r="J1794" s="368"/>
      <c r="K1794" s="293"/>
    </row>
    <row r="1795" spans="1:11" x14ac:dyDescent="0.2">
      <c r="A1795" s="287">
        <v>2</v>
      </c>
      <c r="B1795" s="288" t="s">
        <v>1972</v>
      </c>
      <c r="C1795" s="255" t="s">
        <v>390</v>
      </c>
      <c r="D1795" s="61" t="s">
        <v>1182</v>
      </c>
      <c r="E1795" s="90">
        <v>1</v>
      </c>
      <c r="F1795" s="61">
        <v>20</v>
      </c>
      <c r="G1795" s="61">
        <f t="shared" ref="G1795:G1802" si="136">F1795*E1795</f>
        <v>20</v>
      </c>
      <c r="H1795" s="62"/>
      <c r="I1795" s="368" t="s">
        <v>1976</v>
      </c>
      <c r="J1795" s="368"/>
      <c r="K1795" s="293">
        <f>G1803</f>
        <v>775</v>
      </c>
    </row>
    <row r="1796" spans="1:11" x14ac:dyDescent="0.2">
      <c r="A1796" s="287"/>
      <c r="B1796" s="289"/>
      <c r="C1796" s="60" t="s">
        <v>1208</v>
      </c>
      <c r="D1796" s="61" t="s">
        <v>1360</v>
      </c>
      <c r="E1796" s="90">
        <v>1</v>
      </c>
      <c r="F1796" s="61">
        <v>25</v>
      </c>
      <c r="G1796" s="61">
        <f t="shared" si="136"/>
        <v>25</v>
      </c>
      <c r="H1796" s="62"/>
      <c r="I1796" s="368"/>
      <c r="J1796" s="368"/>
      <c r="K1796" s="293"/>
    </row>
    <row r="1797" spans="1:11" x14ac:dyDescent="0.2">
      <c r="A1797" s="287"/>
      <c r="B1797" s="289"/>
      <c r="C1797" s="60" t="s">
        <v>1217</v>
      </c>
      <c r="D1797" s="61" t="s">
        <v>1186</v>
      </c>
      <c r="E1797" s="90">
        <v>0</v>
      </c>
      <c r="F1797" s="61">
        <v>50</v>
      </c>
      <c r="G1797" s="61">
        <f t="shared" si="136"/>
        <v>0</v>
      </c>
      <c r="H1797" s="62"/>
      <c r="I1797" s="368"/>
      <c r="J1797" s="368"/>
      <c r="K1797" s="293"/>
    </row>
    <row r="1798" spans="1:11" ht="25.5" x14ac:dyDescent="0.2">
      <c r="A1798" s="287"/>
      <c r="B1798" s="289"/>
      <c r="C1798" s="60" t="s">
        <v>1974</v>
      </c>
      <c r="D1798" s="61" t="s">
        <v>1188</v>
      </c>
      <c r="E1798" s="90">
        <v>0</v>
      </c>
      <c r="F1798" s="61">
        <v>110</v>
      </c>
      <c r="G1798" s="61">
        <f t="shared" si="136"/>
        <v>0</v>
      </c>
      <c r="H1798" s="62"/>
      <c r="I1798" s="368"/>
      <c r="J1798" s="368"/>
      <c r="K1798" s="293"/>
    </row>
    <row r="1799" spans="1:11" x14ac:dyDescent="0.2">
      <c r="A1799" s="287"/>
      <c r="B1799" s="289"/>
      <c r="C1799" s="60" t="s">
        <v>1970</v>
      </c>
      <c r="D1799" s="61" t="s">
        <v>1190</v>
      </c>
      <c r="E1799" s="90">
        <v>0</v>
      </c>
      <c r="F1799" s="61">
        <v>85</v>
      </c>
      <c r="G1799" s="61">
        <f t="shared" si="136"/>
        <v>0</v>
      </c>
      <c r="H1799" s="62"/>
      <c r="I1799" s="368"/>
      <c r="J1799" s="368"/>
      <c r="K1799" s="293"/>
    </row>
    <row r="1800" spans="1:11" x14ac:dyDescent="0.2">
      <c r="A1800" s="287"/>
      <c r="B1800" s="289"/>
      <c r="C1800" s="60" t="s">
        <v>1255</v>
      </c>
      <c r="D1800" s="61" t="s">
        <v>1192</v>
      </c>
      <c r="E1800" s="90">
        <v>0</v>
      </c>
      <c r="F1800" s="61">
        <v>330</v>
      </c>
      <c r="G1800" s="61">
        <f t="shared" si="136"/>
        <v>0</v>
      </c>
      <c r="H1800" s="62"/>
      <c r="I1800" s="368"/>
      <c r="J1800" s="368"/>
      <c r="K1800" s="293"/>
    </row>
    <row r="1801" spans="1:11" x14ac:dyDescent="0.2">
      <c r="A1801" s="287"/>
      <c r="B1801" s="289"/>
      <c r="C1801" s="60" t="s">
        <v>1304</v>
      </c>
      <c r="D1801" s="61" t="s">
        <v>1194</v>
      </c>
      <c r="E1801" s="90">
        <v>2</v>
      </c>
      <c r="F1801" s="61">
        <v>95</v>
      </c>
      <c r="G1801" s="61">
        <f t="shared" si="136"/>
        <v>190</v>
      </c>
      <c r="H1801" s="62"/>
      <c r="I1801" s="368"/>
      <c r="J1801" s="368"/>
      <c r="K1801" s="293"/>
    </row>
    <row r="1802" spans="1:11" x14ac:dyDescent="0.2">
      <c r="A1802" s="287"/>
      <c r="B1802" s="289"/>
      <c r="C1802" s="228"/>
      <c r="D1802" s="61" t="s">
        <v>1196</v>
      </c>
      <c r="E1802" s="90">
        <v>3</v>
      </c>
      <c r="F1802" s="61">
        <v>180</v>
      </c>
      <c r="G1802" s="61">
        <f t="shared" si="136"/>
        <v>540</v>
      </c>
      <c r="H1802" s="62" t="s">
        <v>1215</v>
      </c>
      <c r="I1802" s="368"/>
      <c r="J1802" s="368"/>
      <c r="K1802" s="293"/>
    </row>
    <row r="1803" spans="1:11" x14ac:dyDescent="0.2">
      <c r="A1803" s="287"/>
      <c r="B1803" s="289"/>
      <c r="C1803" s="228"/>
      <c r="D1803" s="61"/>
      <c r="E1803" s="90"/>
      <c r="F1803" s="61" t="s">
        <v>1198</v>
      </c>
      <c r="G1803" s="68">
        <f>SUM(G1795:G1802)</f>
        <v>775</v>
      </c>
      <c r="H1803" s="62"/>
      <c r="I1803" s="368"/>
      <c r="J1803" s="368"/>
      <c r="K1803" s="293"/>
    </row>
    <row r="1804" spans="1:11" x14ac:dyDescent="0.2">
      <c r="A1804" s="287">
        <v>3</v>
      </c>
      <c r="B1804" s="288" t="s">
        <v>1979</v>
      </c>
      <c r="C1804" s="238" t="s">
        <v>1978</v>
      </c>
      <c r="D1804" s="61" t="s">
        <v>1182</v>
      </c>
      <c r="E1804" s="90">
        <v>1</v>
      </c>
      <c r="F1804" s="61">
        <v>20</v>
      </c>
      <c r="G1804" s="61">
        <f t="shared" ref="G1804:G1811" si="137">F1804*E1804</f>
        <v>20</v>
      </c>
      <c r="H1804" s="62"/>
      <c r="I1804" s="368" t="s">
        <v>1975</v>
      </c>
      <c r="J1804" s="368"/>
      <c r="K1804" s="293">
        <f>G1812</f>
        <v>775</v>
      </c>
    </row>
    <row r="1805" spans="1:11" x14ac:dyDescent="0.2">
      <c r="A1805" s="287"/>
      <c r="B1805" s="289"/>
      <c r="C1805" s="60" t="s">
        <v>1208</v>
      </c>
      <c r="D1805" s="61" t="s">
        <v>1360</v>
      </c>
      <c r="E1805" s="90">
        <v>1</v>
      </c>
      <c r="F1805" s="61">
        <v>25</v>
      </c>
      <c r="G1805" s="61">
        <f t="shared" si="137"/>
        <v>25</v>
      </c>
      <c r="H1805" s="62"/>
      <c r="I1805" s="368"/>
      <c r="J1805" s="368"/>
      <c r="K1805" s="293"/>
    </row>
    <row r="1806" spans="1:11" x14ac:dyDescent="0.2">
      <c r="A1806" s="287"/>
      <c r="B1806" s="289"/>
      <c r="C1806" s="60" t="s">
        <v>1217</v>
      </c>
      <c r="D1806" s="61" t="s">
        <v>1186</v>
      </c>
      <c r="E1806" s="90">
        <v>0</v>
      </c>
      <c r="F1806" s="61">
        <v>50</v>
      </c>
      <c r="G1806" s="61">
        <f t="shared" si="137"/>
        <v>0</v>
      </c>
      <c r="H1806" s="62"/>
      <c r="I1806" s="368"/>
      <c r="J1806" s="368"/>
      <c r="K1806" s="293"/>
    </row>
    <row r="1807" spans="1:11" ht="25.5" x14ac:dyDescent="0.2">
      <c r="A1807" s="287"/>
      <c r="B1807" s="289"/>
      <c r="C1807" s="60" t="s">
        <v>1981</v>
      </c>
      <c r="D1807" s="61" t="s">
        <v>1188</v>
      </c>
      <c r="E1807" s="90">
        <v>0</v>
      </c>
      <c r="F1807" s="61">
        <v>110</v>
      </c>
      <c r="G1807" s="61">
        <f t="shared" si="137"/>
        <v>0</v>
      </c>
      <c r="H1807" s="62"/>
      <c r="I1807" s="368"/>
      <c r="J1807" s="368"/>
      <c r="K1807" s="293"/>
    </row>
    <row r="1808" spans="1:11" x14ac:dyDescent="0.2">
      <c r="A1808" s="287"/>
      <c r="B1808" s="289"/>
      <c r="C1808" s="60" t="s">
        <v>1970</v>
      </c>
      <c r="D1808" s="61" t="s">
        <v>1190</v>
      </c>
      <c r="E1808" s="90">
        <v>0</v>
      </c>
      <c r="F1808" s="61">
        <v>85</v>
      </c>
      <c r="G1808" s="61">
        <f t="shared" si="137"/>
        <v>0</v>
      </c>
      <c r="H1808" s="62"/>
      <c r="I1808" s="368"/>
      <c r="J1808" s="368"/>
      <c r="K1808" s="293"/>
    </row>
    <row r="1809" spans="1:11" x14ac:dyDescent="0.2">
      <c r="A1809" s="287"/>
      <c r="B1809" s="289"/>
      <c r="C1809" s="60" t="s">
        <v>1255</v>
      </c>
      <c r="D1809" s="61" t="s">
        <v>1192</v>
      </c>
      <c r="E1809" s="90">
        <v>0</v>
      </c>
      <c r="F1809" s="61">
        <v>330</v>
      </c>
      <c r="G1809" s="61">
        <f t="shared" si="137"/>
        <v>0</v>
      </c>
      <c r="H1809" s="62"/>
      <c r="I1809" s="368"/>
      <c r="J1809" s="368"/>
      <c r="K1809" s="293"/>
    </row>
    <row r="1810" spans="1:11" x14ac:dyDescent="0.2">
      <c r="A1810" s="287"/>
      <c r="B1810" s="289"/>
      <c r="C1810" s="60" t="s">
        <v>1304</v>
      </c>
      <c r="D1810" s="61" t="s">
        <v>1194</v>
      </c>
      <c r="E1810" s="90">
        <v>2</v>
      </c>
      <c r="F1810" s="61">
        <v>95</v>
      </c>
      <c r="G1810" s="61">
        <f t="shared" si="137"/>
        <v>190</v>
      </c>
      <c r="H1810" s="62"/>
      <c r="I1810" s="368"/>
      <c r="J1810" s="368"/>
      <c r="K1810" s="293"/>
    </row>
    <row r="1811" spans="1:11" x14ac:dyDescent="0.2">
      <c r="A1811" s="287"/>
      <c r="B1811" s="289"/>
      <c r="C1811" s="228"/>
      <c r="D1811" s="61" t="s">
        <v>1196</v>
      </c>
      <c r="E1811" s="90">
        <v>3</v>
      </c>
      <c r="F1811" s="61">
        <v>180</v>
      </c>
      <c r="G1811" s="61">
        <f t="shared" si="137"/>
        <v>540</v>
      </c>
      <c r="H1811" s="62" t="s">
        <v>1215</v>
      </c>
      <c r="I1811" s="368"/>
      <c r="J1811" s="368"/>
      <c r="K1811" s="293"/>
    </row>
    <row r="1812" spans="1:11" x14ac:dyDescent="0.2">
      <c r="A1812" s="287"/>
      <c r="B1812" s="289"/>
      <c r="C1812" s="228"/>
      <c r="D1812" s="61"/>
      <c r="E1812" s="90"/>
      <c r="F1812" s="61" t="s">
        <v>1198</v>
      </c>
      <c r="G1812" s="68">
        <f>SUM(G1804:G1811)</f>
        <v>775</v>
      </c>
      <c r="H1812" s="62"/>
      <c r="I1812" s="368"/>
      <c r="J1812" s="368"/>
      <c r="K1812" s="293"/>
    </row>
    <row r="1813" spans="1:11" x14ac:dyDescent="0.2">
      <c r="A1813" s="287">
        <v>4</v>
      </c>
      <c r="B1813" s="288" t="s">
        <v>1980</v>
      </c>
      <c r="C1813" s="238" t="s">
        <v>319</v>
      </c>
      <c r="D1813" s="61" t="s">
        <v>1182</v>
      </c>
      <c r="E1813" s="90">
        <v>1</v>
      </c>
      <c r="F1813" s="61">
        <v>20</v>
      </c>
      <c r="G1813" s="61">
        <f t="shared" ref="G1813:G1820" si="138">F1813*E1813</f>
        <v>20</v>
      </c>
      <c r="H1813" s="62"/>
      <c r="I1813" s="369" t="s">
        <v>1982</v>
      </c>
      <c r="J1813" s="369"/>
      <c r="K1813" s="293">
        <f>G1821</f>
        <v>775</v>
      </c>
    </row>
    <row r="1814" spans="1:11" x14ac:dyDescent="0.2">
      <c r="A1814" s="287"/>
      <c r="B1814" s="289"/>
      <c r="C1814" s="60" t="s">
        <v>1208</v>
      </c>
      <c r="D1814" s="61" t="s">
        <v>1360</v>
      </c>
      <c r="E1814" s="90">
        <v>1</v>
      </c>
      <c r="F1814" s="61">
        <v>25</v>
      </c>
      <c r="G1814" s="61">
        <f t="shared" si="138"/>
        <v>25</v>
      </c>
      <c r="H1814" s="62"/>
      <c r="I1814" s="369"/>
      <c r="J1814" s="369"/>
      <c r="K1814" s="293"/>
    </row>
    <row r="1815" spans="1:11" x14ac:dyDescent="0.2">
      <c r="A1815" s="287"/>
      <c r="B1815" s="289"/>
      <c r="C1815" s="60" t="s">
        <v>1217</v>
      </c>
      <c r="D1815" s="61" t="s">
        <v>1186</v>
      </c>
      <c r="E1815" s="90">
        <v>0</v>
      </c>
      <c r="F1815" s="61">
        <v>50</v>
      </c>
      <c r="G1815" s="61">
        <f t="shared" si="138"/>
        <v>0</v>
      </c>
      <c r="H1815" s="62"/>
      <c r="I1815" s="369"/>
      <c r="J1815" s="369"/>
      <c r="K1815" s="293"/>
    </row>
    <row r="1816" spans="1:11" ht="25.5" x14ac:dyDescent="0.2">
      <c r="A1816" s="287"/>
      <c r="B1816" s="289"/>
      <c r="C1816" s="60" t="s">
        <v>1983</v>
      </c>
      <c r="D1816" s="61" t="s">
        <v>1188</v>
      </c>
      <c r="E1816" s="90">
        <v>0</v>
      </c>
      <c r="F1816" s="61">
        <v>110</v>
      </c>
      <c r="G1816" s="61">
        <f t="shared" si="138"/>
        <v>0</v>
      </c>
      <c r="H1816" s="62"/>
      <c r="I1816" s="369"/>
      <c r="J1816" s="369"/>
      <c r="K1816" s="293"/>
    </row>
    <row r="1817" spans="1:11" x14ac:dyDescent="0.2">
      <c r="A1817" s="287"/>
      <c r="B1817" s="289"/>
      <c r="C1817" s="60" t="s">
        <v>1970</v>
      </c>
      <c r="D1817" s="61" t="s">
        <v>1190</v>
      </c>
      <c r="E1817" s="90">
        <v>0</v>
      </c>
      <c r="F1817" s="61">
        <v>85</v>
      </c>
      <c r="G1817" s="61">
        <f t="shared" si="138"/>
        <v>0</v>
      </c>
      <c r="H1817" s="62"/>
      <c r="I1817" s="369"/>
      <c r="J1817" s="369"/>
      <c r="K1817" s="293"/>
    </row>
    <row r="1818" spans="1:11" x14ac:dyDescent="0.2">
      <c r="A1818" s="287"/>
      <c r="B1818" s="289"/>
      <c r="C1818" s="60" t="s">
        <v>1255</v>
      </c>
      <c r="D1818" s="61" t="s">
        <v>1192</v>
      </c>
      <c r="E1818" s="90">
        <v>0</v>
      </c>
      <c r="F1818" s="61">
        <v>330</v>
      </c>
      <c r="G1818" s="61">
        <f t="shared" si="138"/>
        <v>0</v>
      </c>
      <c r="H1818" s="62"/>
      <c r="I1818" s="369"/>
      <c r="J1818" s="369"/>
      <c r="K1818" s="293"/>
    </row>
    <row r="1819" spans="1:11" x14ac:dyDescent="0.2">
      <c r="A1819" s="287"/>
      <c r="B1819" s="289"/>
      <c r="C1819" s="60" t="s">
        <v>1304</v>
      </c>
      <c r="D1819" s="61" t="s">
        <v>1194</v>
      </c>
      <c r="E1819" s="90">
        <v>2</v>
      </c>
      <c r="F1819" s="61">
        <v>95</v>
      </c>
      <c r="G1819" s="61">
        <f t="shared" si="138"/>
        <v>190</v>
      </c>
      <c r="H1819" s="62"/>
      <c r="I1819" s="369"/>
      <c r="J1819" s="369"/>
      <c r="K1819" s="293"/>
    </row>
    <row r="1820" spans="1:11" x14ac:dyDescent="0.2">
      <c r="A1820" s="287"/>
      <c r="B1820" s="289"/>
      <c r="C1820" s="228"/>
      <c r="D1820" s="61" t="s">
        <v>1196</v>
      </c>
      <c r="E1820" s="90">
        <v>3</v>
      </c>
      <c r="F1820" s="61">
        <v>180</v>
      </c>
      <c r="G1820" s="61">
        <f t="shared" si="138"/>
        <v>540</v>
      </c>
      <c r="H1820" s="62" t="s">
        <v>1215</v>
      </c>
      <c r="I1820" s="369"/>
      <c r="J1820" s="369"/>
      <c r="K1820" s="293"/>
    </row>
    <row r="1821" spans="1:11" x14ac:dyDescent="0.2">
      <c r="A1821" s="287"/>
      <c r="B1821" s="289"/>
      <c r="C1821" s="228"/>
      <c r="D1821" s="61"/>
      <c r="E1821" s="90"/>
      <c r="F1821" s="61" t="s">
        <v>1198</v>
      </c>
      <c r="G1821" s="68">
        <f>SUM(G1813:G1820)</f>
        <v>775</v>
      </c>
      <c r="H1821" s="62"/>
      <c r="I1821" s="369"/>
      <c r="J1821" s="369"/>
      <c r="K1821" s="293"/>
    </row>
    <row r="1822" spans="1:11" x14ac:dyDescent="0.2">
      <c r="A1822" s="287">
        <v>5</v>
      </c>
      <c r="B1822" s="288" t="s">
        <v>1985</v>
      </c>
      <c r="C1822" s="60" t="s">
        <v>1986</v>
      </c>
      <c r="D1822" s="61" t="s">
        <v>1182</v>
      </c>
      <c r="E1822" s="90">
        <v>1</v>
      </c>
      <c r="F1822" s="61">
        <v>20</v>
      </c>
      <c r="G1822" s="61">
        <f t="shared" ref="G1822:G1829" si="139">F1822*E1822</f>
        <v>20</v>
      </c>
      <c r="H1822" s="62"/>
      <c r="I1822" s="375" t="s">
        <v>1984</v>
      </c>
      <c r="J1822" s="375"/>
      <c r="K1822" s="293">
        <f>G1830</f>
        <v>775</v>
      </c>
    </row>
    <row r="1823" spans="1:11" x14ac:dyDescent="0.2">
      <c r="A1823" s="287"/>
      <c r="B1823" s="289"/>
      <c r="C1823" s="60" t="s">
        <v>1208</v>
      </c>
      <c r="D1823" s="61" t="s">
        <v>1360</v>
      </c>
      <c r="E1823" s="90">
        <v>1</v>
      </c>
      <c r="F1823" s="61">
        <v>25</v>
      </c>
      <c r="G1823" s="61">
        <f t="shared" si="139"/>
        <v>25</v>
      </c>
      <c r="H1823" s="62"/>
      <c r="I1823" s="375"/>
      <c r="J1823" s="375"/>
      <c r="K1823" s="293"/>
    </row>
    <row r="1824" spans="1:11" x14ac:dyDescent="0.2">
      <c r="A1824" s="287"/>
      <c r="B1824" s="289"/>
      <c r="C1824" s="60" t="s">
        <v>1217</v>
      </c>
      <c r="D1824" s="61" t="s">
        <v>1186</v>
      </c>
      <c r="E1824" s="90">
        <v>0</v>
      </c>
      <c r="F1824" s="61">
        <v>50</v>
      </c>
      <c r="G1824" s="61">
        <f t="shared" si="139"/>
        <v>0</v>
      </c>
      <c r="H1824" s="62"/>
      <c r="I1824" s="375"/>
      <c r="J1824" s="375"/>
      <c r="K1824" s="293"/>
    </row>
    <row r="1825" spans="1:11" ht="25.5" x14ac:dyDescent="0.2">
      <c r="A1825" s="287"/>
      <c r="B1825" s="289"/>
      <c r="C1825" s="60" t="s">
        <v>1987</v>
      </c>
      <c r="D1825" s="61" t="s">
        <v>1188</v>
      </c>
      <c r="E1825" s="90">
        <v>0</v>
      </c>
      <c r="F1825" s="61">
        <v>110</v>
      </c>
      <c r="G1825" s="61">
        <f t="shared" si="139"/>
        <v>0</v>
      </c>
      <c r="H1825" s="62"/>
      <c r="I1825" s="375"/>
      <c r="J1825" s="375"/>
      <c r="K1825" s="293"/>
    </row>
    <row r="1826" spans="1:11" x14ac:dyDescent="0.2">
      <c r="A1826" s="287"/>
      <c r="B1826" s="289"/>
      <c r="C1826" s="60" t="s">
        <v>1970</v>
      </c>
      <c r="D1826" s="61" t="s">
        <v>1190</v>
      </c>
      <c r="E1826" s="90">
        <v>0</v>
      </c>
      <c r="F1826" s="61">
        <v>85</v>
      </c>
      <c r="G1826" s="61">
        <f t="shared" si="139"/>
        <v>0</v>
      </c>
      <c r="H1826" s="62"/>
      <c r="I1826" s="375"/>
      <c r="J1826" s="375"/>
      <c r="K1826" s="293"/>
    </row>
    <row r="1827" spans="1:11" x14ac:dyDescent="0.2">
      <c r="A1827" s="287"/>
      <c r="B1827" s="289"/>
      <c r="C1827" s="60" t="s">
        <v>1255</v>
      </c>
      <c r="D1827" s="61" t="s">
        <v>1192</v>
      </c>
      <c r="E1827" s="90">
        <v>0</v>
      </c>
      <c r="F1827" s="61">
        <v>330</v>
      </c>
      <c r="G1827" s="61">
        <f t="shared" si="139"/>
        <v>0</v>
      </c>
      <c r="H1827" s="62"/>
      <c r="I1827" s="375"/>
      <c r="J1827" s="375"/>
      <c r="K1827" s="293"/>
    </row>
    <row r="1828" spans="1:11" x14ac:dyDescent="0.2">
      <c r="A1828" s="287"/>
      <c r="B1828" s="289"/>
      <c r="C1828" s="60" t="s">
        <v>1304</v>
      </c>
      <c r="D1828" s="61" t="s">
        <v>1194</v>
      </c>
      <c r="E1828" s="90">
        <v>2</v>
      </c>
      <c r="F1828" s="61">
        <v>95</v>
      </c>
      <c r="G1828" s="61">
        <f t="shared" si="139"/>
        <v>190</v>
      </c>
      <c r="H1828" s="62"/>
      <c r="I1828" s="375"/>
      <c r="J1828" s="375"/>
      <c r="K1828" s="293"/>
    </row>
    <row r="1829" spans="1:11" x14ac:dyDescent="0.2">
      <c r="A1829" s="287"/>
      <c r="B1829" s="289"/>
      <c r="C1829" s="228"/>
      <c r="D1829" s="61" t="s">
        <v>1196</v>
      </c>
      <c r="E1829" s="90">
        <v>3</v>
      </c>
      <c r="F1829" s="61">
        <v>180</v>
      </c>
      <c r="G1829" s="61">
        <f t="shared" si="139"/>
        <v>540</v>
      </c>
      <c r="H1829" s="62" t="s">
        <v>1215</v>
      </c>
      <c r="I1829" s="375"/>
      <c r="J1829" s="375"/>
      <c r="K1829" s="293"/>
    </row>
    <row r="1830" spans="1:11" x14ac:dyDescent="0.2">
      <c r="A1830" s="287"/>
      <c r="B1830" s="289"/>
      <c r="C1830" s="228"/>
      <c r="D1830" s="61"/>
      <c r="E1830" s="90"/>
      <c r="F1830" s="61" t="s">
        <v>1198</v>
      </c>
      <c r="G1830" s="68">
        <f>SUM(G1822:G1829)</f>
        <v>775</v>
      </c>
      <c r="H1830" s="62"/>
      <c r="I1830" s="375"/>
      <c r="J1830" s="375"/>
      <c r="K1830" s="293"/>
    </row>
    <row r="1831" spans="1:11" x14ac:dyDescent="0.2">
      <c r="A1831" s="287">
        <v>6</v>
      </c>
      <c r="B1831" s="288" t="s">
        <v>1988</v>
      </c>
      <c r="C1831" s="60" t="s">
        <v>1990</v>
      </c>
      <c r="D1831" s="61" t="s">
        <v>1182</v>
      </c>
      <c r="E1831" s="90">
        <v>1</v>
      </c>
      <c r="F1831" s="61">
        <v>20</v>
      </c>
      <c r="G1831" s="61">
        <f t="shared" ref="G1831:G1838" si="140">F1831*E1831</f>
        <v>20</v>
      </c>
      <c r="H1831" s="62"/>
      <c r="I1831" s="369" t="s">
        <v>1989</v>
      </c>
      <c r="J1831" s="369"/>
      <c r="K1831" s="293">
        <f>G1839</f>
        <v>775</v>
      </c>
    </row>
    <row r="1832" spans="1:11" x14ac:dyDescent="0.2">
      <c r="A1832" s="287"/>
      <c r="B1832" s="289"/>
      <c r="C1832" s="60" t="s">
        <v>1208</v>
      </c>
      <c r="D1832" s="61" t="s">
        <v>1360</v>
      </c>
      <c r="E1832" s="90">
        <v>1</v>
      </c>
      <c r="F1832" s="61">
        <v>25</v>
      </c>
      <c r="G1832" s="61">
        <f t="shared" si="140"/>
        <v>25</v>
      </c>
      <c r="H1832" s="62"/>
      <c r="I1832" s="369"/>
      <c r="J1832" s="369"/>
      <c r="K1832" s="293"/>
    </row>
    <row r="1833" spans="1:11" x14ac:dyDescent="0.2">
      <c r="A1833" s="287"/>
      <c r="B1833" s="289"/>
      <c r="C1833" s="60" t="s">
        <v>1217</v>
      </c>
      <c r="D1833" s="61" t="s">
        <v>1186</v>
      </c>
      <c r="E1833" s="90">
        <v>0</v>
      </c>
      <c r="F1833" s="61">
        <v>50</v>
      </c>
      <c r="G1833" s="61">
        <f t="shared" si="140"/>
        <v>0</v>
      </c>
      <c r="H1833" s="62"/>
      <c r="I1833" s="369"/>
      <c r="J1833" s="369"/>
      <c r="K1833" s="293"/>
    </row>
    <row r="1834" spans="1:11" ht="25.5" x14ac:dyDescent="0.2">
      <c r="A1834" s="287"/>
      <c r="B1834" s="289"/>
      <c r="C1834" s="60" t="s">
        <v>1987</v>
      </c>
      <c r="D1834" s="61" t="s">
        <v>1188</v>
      </c>
      <c r="E1834" s="90">
        <v>0</v>
      </c>
      <c r="F1834" s="61">
        <v>110</v>
      </c>
      <c r="G1834" s="61">
        <f t="shared" si="140"/>
        <v>0</v>
      </c>
      <c r="H1834" s="62"/>
      <c r="I1834" s="369"/>
      <c r="J1834" s="369"/>
      <c r="K1834" s="293"/>
    </row>
    <row r="1835" spans="1:11" x14ac:dyDescent="0.2">
      <c r="A1835" s="287"/>
      <c r="B1835" s="289"/>
      <c r="C1835" s="60" t="s">
        <v>1970</v>
      </c>
      <c r="D1835" s="61" t="s">
        <v>1190</v>
      </c>
      <c r="E1835" s="90">
        <v>0</v>
      </c>
      <c r="F1835" s="61">
        <v>85</v>
      </c>
      <c r="G1835" s="61">
        <f t="shared" si="140"/>
        <v>0</v>
      </c>
      <c r="H1835" s="62"/>
      <c r="I1835" s="369"/>
      <c r="J1835" s="369"/>
      <c r="K1835" s="293"/>
    </row>
    <row r="1836" spans="1:11" x14ac:dyDescent="0.2">
      <c r="A1836" s="287"/>
      <c r="B1836" s="289"/>
      <c r="C1836" s="60" t="s">
        <v>1255</v>
      </c>
      <c r="D1836" s="61" t="s">
        <v>1192</v>
      </c>
      <c r="E1836" s="90">
        <v>0</v>
      </c>
      <c r="F1836" s="61">
        <v>330</v>
      </c>
      <c r="G1836" s="61">
        <f t="shared" si="140"/>
        <v>0</v>
      </c>
      <c r="H1836" s="62"/>
      <c r="I1836" s="369"/>
      <c r="J1836" s="369"/>
      <c r="K1836" s="293"/>
    </row>
    <row r="1837" spans="1:11" x14ac:dyDescent="0.2">
      <c r="A1837" s="287"/>
      <c r="B1837" s="289"/>
      <c r="C1837" s="60" t="s">
        <v>1304</v>
      </c>
      <c r="D1837" s="61" t="s">
        <v>1194</v>
      </c>
      <c r="E1837" s="90">
        <v>2</v>
      </c>
      <c r="F1837" s="61">
        <v>95</v>
      </c>
      <c r="G1837" s="61">
        <f t="shared" si="140"/>
        <v>190</v>
      </c>
      <c r="H1837" s="62"/>
      <c r="I1837" s="369"/>
      <c r="J1837" s="369"/>
      <c r="K1837" s="293"/>
    </row>
    <row r="1838" spans="1:11" x14ac:dyDescent="0.2">
      <c r="A1838" s="287"/>
      <c r="B1838" s="289"/>
      <c r="C1838" s="228"/>
      <c r="D1838" s="61" t="s">
        <v>1196</v>
      </c>
      <c r="E1838" s="90">
        <v>3</v>
      </c>
      <c r="F1838" s="61">
        <v>180</v>
      </c>
      <c r="G1838" s="61">
        <f t="shared" si="140"/>
        <v>540</v>
      </c>
      <c r="H1838" s="62" t="s">
        <v>1215</v>
      </c>
      <c r="I1838" s="369"/>
      <c r="J1838" s="369"/>
      <c r="K1838" s="293"/>
    </row>
    <row r="1839" spans="1:11" x14ac:dyDescent="0.2">
      <c r="A1839" s="287"/>
      <c r="B1839" s="289"/>
      <c r="C1839" s="228"/>
      <c r="D1839" s="61"/>
      <c r="E1839" s="90"/>
      <c r="F1839" s="61" t="s">
        <v>1198</v>
      </c>
      <c r="G1839" s="68">
        <f>SUM(G1831:G1838)</f>
        <v>775</v>
      </c>
      <c r="H1839" s="62"/>
      <c r="I1839" s="369"/>
      <c r="J1839" s="369"/>
      <c r="K1839" s="293"/>
    </row>
    <row r="1840" spans="1:11" x14ac:dyDescent="0.2">
      <c r="A1840" s="287">
        <f>A1831+1</f>
        <v>7</v>
      </c>
      <c r="B1840" s="288" t="s">
        <v>1992</v>
      </c>
      <c r="C1840" s="238" t="s">
        <v>2005</v>
      </c>
      <c r="D1840" s="61" t="s">
        <v>1182</v>
      </c>
      <c r="E1840" s="90">
        <v>1</v>
      </c>
      <c r="F1840" s="61">
        <v>20</v>
      </c>
      <c r="G1840" s="61">
        <f t="shared" ref="G1840:G1847" si="141">F1840*E1840</f>
        <v>20</v>
      </c>
      <c r="H1840" s="62"/>
      <c r="I1840" s="369" t="s">
        <v>2006</v>
      </c>
      <c r="J1840" s="369"/>
      <c r="K1840" s="293">
        <f>G1848</f>
        <v>965</v>
      </c>
    </row>
    <row r="1841" spans="1:11" x14ac:dyDescent="0.2">
      <c r="A1841" s="287"/>
      <c r="B1841" s="289"/>
      <c r="C1841" s="60" t="s">
        <v>1208</v>
      </c>
      <c r="D1841" s="91" t="s">
        <v>1184</v>
      </c>
      <c r="E1841" s="90">
        <v>1</v>
      </c>
      <c r="F1841" s="61">
        <v>25</v>
      </c>
      <c r="G1841" s="61">
        <f t="shared" si="141"/>
        <v>25</v>
      </c>
      <c r="H1841" s="62"/>
      <c r="I1841" s="369"/>
      <c r="J1841" s="369"/>
      <c r="K1841" s="293"/>
    </row>
    <row r="1842" spans="1:11" x14ac:dyDescent="0.2">
      <c r="A1842" s="287"/>
      <c r="B1842" s="289"/>
      <c r="C1842" s="60" t="s">
        <v>1217</v>
      </c>
      <c r="D1842" s="61" t="s">
        <v>1186</v>
      </c>
      <c r="E1842" s="90">
        <v>0</v>
      </c>
      <c r="F1842" s="61">
        <v>50</v>
      </c>
      <c r="G1842" s="61">
        <f t="shared" si="141"/>
        <v>0</v>
      </c>
      <c r="H1842" s="62"/>
      <c r="I1842" s="369"/>
      <c r="J1842" s="369"/>
      <c r="K1842" s="293"/>
    </row>
    <row r="1843" spans="1:11" ht="25.5" x14ac:dyDescent="0.2">
      <c r="A1843" s="287"/>
      <c r="B1843" s="289"/>
      <c r="C1843" s="258" t="s">
        <v>2134</v>
      </c>
      <c r="D1843" s="61" t="s">
        <v>1188</v>
      </c>
      <c r="E1843" s="90">
        <v>0</v>
      </c>
      <c r="F1843" s="61">
        <v>110</v>
      </c>
      <c r="G1843" s="61">
        <f t="shared" si="141"/>
        <v>0</v>
      </c>
      <c r="H1843" s="62"/>
      <c r="I1843" s="369"/>
      <c r="J1843" s="369"/>
      <c r="K1843" s="293"/>
    </row>
    <row r="1844" spans="1:11" x14ac:dyDescent="0.2">
      <c r="A1844" s="287"/>
      <c r="B1844" s="289"/>
      <c r="C1844" s="60" t="s">
        <v>1970</v>
      </c>
      <c r="D1844" s="61" t="s">
        <v>1190</v>
      </c>
      <c r="E1844" s="90">
        <v>0</v>
      </c>
      <c r="F1844" s="61">
        <v>85</v>
      </c>
      <c r="G1844" s="61">
        <f t="shared" si="141"/>
        <v>0</v>
      </c>
      <c r="H1844" s="62"/>
      <c r="I1844" s="369"/>
      <c r="J1844" s="369"/>
      <c r="K1844" s="293"/>
    </row>
    <row r="1845" spans="1:11" x14ac:dyDescent="0.2">
      <c r="A1845" s="287"/>
      <c r="B1845" s="289"/>
      <c r="C1845" s="60" t="s">
        <v>1255</v>
      </c>
      <c r="D1845" s="61" t="s">
        <v>1192</v>
      </c>
      <c r="E1845" s="90">
        <v>0</v>
      </c>
      <c r="F1845" s="61">
        <v>330</v>
      </c>
      <c r="G1845" s="61">
        <f t="shared" si="141"/>
        <v>0</v>
      </c>
      <c r="H1845" s="62"/>
      <c r="I1845" s="369"/>
      <c r="J1845" s="369"/>
      <c r="K1845" s="293"/>
    </row>
    <row r="1846" spans="1:11" x14ac:dyDescent="0.2">
      <c r="A1846" s="287"/>
      <c r="B1846" s="289"/>
      <c r="C1846" s="60" t="s">
        <v>1304</v>
      </c>
      <c r="D1846" s="61" t="s">
        <v>1194</v>
      </c>
      <c r="E1846" s="90">
        <v>4</v>
      </c>
      <c r="F1846" s="61">
        <v>95</v>
      </c>
      <c r="G1846" s="61">
        <f t="shared" si="141"/>
        <v>380</v>
      </c>
      <c r="H1846" s="62"/>
      <c r="I1846" s="369"/>
      <c r="J1846" s="369"/>
      <c r="K1846" s="293"/>
    </row>
    <row r="1847" spans="1:11" x14ac:dyDescent="0.2">
      <c r="A1847" s="287"/>
      <c r="B1847" s="289"/>
      <c r="C1847" s="228"/>
      <c r="D1847" s="61" t="s">
        <v>1196</v>
      </c>
      <c r="E1847" s="90">
        <v>3</v>
      </c>
      <c r="F1847" s="61">
        <v>180</v>
      </c>
      <c r="G1847" s="61">
        <f t="shared" si="141"/>
        <v>540</v>
      </c>
      <c r="H1847" s="62" t="s">
        <v>1215</v>
      </c>
      <c r="I1847" s="369"/>
      <c r="J1847" s="369"/>
      <c r="K1847" s="293"/>
    </row>
    <row r="1848" spans="1:11" ht="13.5" thickBot="1" x14ac:dyDescent="0.25">
      <c r="A1848" s="299"/>
      <c r="B1848" s="290"/>
      <c r="C1848" s="233"/>
      <c r="D1848" s="234"/>
      <c r="E1848" s="235"/>
      <c r="F1848" s="234" t="s">
        <v>1198</v>
      </c>
      <c r="G1848" s="236">
        <f>SUM(G1840:G1847)</f>
        <v>965</v>
      </c>
      <c r="H1848" s="241"/>
      <c r="I1848" s="371"/>
      <c r="J1848" s="371"/>
      <c r="K1848" s="297"/>
    </row>
    <row r="1849" spans="1:11" x14ac:dyDescent="0.2">
      <c r="A1849" s="301">
        <f>A1840+1</f>
        <v>8</v>
      </c>
      <c r="B1849" s="302" t="s">
        <v>1993</v>
      </c>
      <c r="C1849" s="239" t="s">
        <v>1973</v>
      </c>
      <c r="D1849" s="231" t="s">
        <v>1182</v>
      </c>
      <c r="E1849" s="232">
        <v>1</v>
      </c>
      <c r="F1849" s="231">
        <v>20</v>
      </c>
      <c r="G1849" s="231">
        <f t="shared" ref="G1849:G1856" si="142">F1849*E1849</f>
        <v>20</v>
      </c>
      <c r="H1849" s="240"/>
      <c r="I1849" s="372" t="s">
        <v>1975</v>
      </c>
      <c r="J1849" s="372"/>
      <c r="K1849" s="304">
        <f>G1857</f>
        <v>775</v>
      </c>
    </row>
    <row r="1850" spans="1:11" x14ac:dyDescent="0.2">
      <c r="A1850" s="287"/>
      <c r="B1850" s="289"/>
      <c r="C1850" s="60" t="s">
        <v>1208</v>
      </c>
      <c r="D1850" s="61" t="s">
        <v>1360</v>
      </c>
      <c r="E1850" s="90">
        <v>1</v>
      </c>
      <c r="F1850" s="61">
        <v>25</v>
      </c>
      <c r="G1850" s="61">
        <f t="shared" si="142"/>
        <v>25</v>
      </c>
      <c r="H1850" s="62"/>
      <c r="I1850" s="370"/>
      <c r="J1850" s="370"/>
      <c r="K1850" s="293"/>
    </row>
    <row r="1851" spans="1:11" x14ac:dyDescent="0.2">
      <c r="A1851" s="287"/>
      <c r="B1851" s="289"/>
      <c r="C1851" s="60" t="s">
        <v>2004</v>
      </c>
      <c r="D1851" s="61" t="s">
        <v>1186</v>
      </c>
      <c r="E1851" s="90">
        <v>0</v>
      </c>
      <c r="F1851" s="61">
        <v>50</v>
      </c>
      <c r="G1851" s="61">
        <f t="shared" si="142"/>
        <v>0</v>
      </c>
      <c r="H1851" s="62"/>
      <c r="I1851" s="370"/>
      <c r="J1851" s="370"/>
      <c r="K1851" s="293"/>
    </row>
    <row r="1852" spans="1:11" ht="25.5" x14ac:dyDescent="0.2">
      <c r="A1852" s="287"/>
      <c r="B1852" s="289"/>
      <c r="C1852" s="60" t="s">
        <v>1977</v>
      </c>
      <c r="D1852" s="61" t="s">
        <v>1188</v>
      </c>
      <c r="E1852" s="90">
        <v>0</v>
      </c>
      <c r="F1852" s="61">
        <v>110</v>
      </c>
      <c r="G1852" s="61">
        <f t="shared" si="142"/>
        <v>0</v>
      </c>
      <c r="H1852" s="62"/>
      <c r="I1852" s="370"/>
      <c r="J1852" s="370"/>
      <c r="K1852" s="293"/>
    </row>
    <row r="1853" spans="1:11" x14ac:dyDescent="0.2">
      <c r="A1853" s="287"/>
      <c r="B1853" s="289"/>
      <c r="C1853" s="60" t="s">
        <v>1970</v>
      </c>
      <c r="D1853" s="61" t="s">
        <v>1190</v>
      </c>
      <c r="E1853" s="90">
        <v>0</v>
      </c>
      <c r="F1853" s="61">
        <v>85</v>
      </c>
      <c r="G1853" s="61">
        <f t="shared" si="142"/>
        <v>0</v>
      </c>
      <c r="H1853" s="62"/>
      <c r="I1853" s="370"/>
      <c r="J1853" s="370"/>
      <c r="K1853" s="293"/>
    </row>
    <row r="1854" spans="1:11" x14ac:dyDescent="0.2">
      <c r="A1854" s="287"/>
      <c r="B1854" s="289"/>
      <c r="C1854" s="60" t="s">
        <v>1255</v>
      </c>
      <c r="D1854" s="61" t="s">
        <v>1192</v>
      </c>
      <c r="E1854" s="90">
        <v>0</v>
      </c>
      <c r="F1854" s="61">
        <v>330</v>
      </c>
      <c r="G1854" s="61">
        <f t="shared" si="142"/>
        <v>0</v>
      </c>
      <c r="H1854" s="62"/>
      <c r="I1854" s="370"/>
      <c r="J1854" s="370"/>
      <c r="K1854" s="293"/>
    </row>
    <row r="1855" spans="1:11" x14ac:dyDescent="0.2">
      <c r="A1855" s="287"/>
      <c r="B1855" s="289"/>
      <c r="C1855" s="60" t="s">
        <v>1304</v>
      </c>
      <c r="D1855" s="61" t="s">
        <v>1194</v>
      </c>
      <c r="E1855" s="90">
        <v>2</v>
      </c>
      <c r="F1855" s="61">
        <v>95</v>
      </c>
      <c r="G1855" s="61">
        <f t="shared" si="142"/>
        <v>190</v>
      </c>
      <c r="H1855" s="62"/>
      <c r="I1855" s="370"/>
      <c r="J1855" s="370"/>
      <c r="K1855" s="293"/>
    </row>
    <row r="1856" spans="1:11" x14ac:dyDescent="0.2">
      <c r="A1856" s="287"/>
      <c r="B1856" s="289"/>
      <c r="C1856" s="228"/>
      <c r="D1856" s="61" t="s">
        <v>1196</v>
      </c>
      <c r="E1856" s="90">
        <v>3</v>
      </c>
      <c r="F1856" s="61">
        <v>180</v>
      </c>
      <c r="G1856" s="61">
        <f t="shared" si="142"/>
        <v>540</v>
      </c>
      <c r="H1856" s="62" t="s">
        <v>1215</v>
      </c>
      <c r="I1856" s="370"/>
      <c r="J1856" s="370"/>
      <c r="K1856" s="293"/>
    </row>
    <row r="1857" spans="1:12" x14ac:dyDescent="0.2">
      <c r="A1857" s="287"/>
      <c r="B1857" s="289"/>
      <c r="C1857" s="228"/>
      <c r="D1857" s="61"/>
      <c r="E1857" s="90"/>
      <c r="F1857" s="61" t="s">
        <v>1198</v>
      </c>
      <c r="G1857" s="68">
        <f>SUM(G1849:G1856)</f>
        <v>775</v>
      </c>
      <c r="H1857" s="62"/>
      <c r="I1857" s="370"/>
      <c r="J1857" s="370"/>
      <c r="K1857" s="293"/>
    </row>
    <row r="1858" spans="1:12" x14ac:dyDescent="0.2">
      <c r="A1858" s="287">
        <f>A1849+1</f>
        <v>9</v>
      </c>
      <c r="B1858" s="288" t="s">
        <v>1994</v>
      </c>
      <c r="C1858" s="255" t="s">
        <v>390</v>
      </c>
      <c r="D1858" s="61" t="s">
        <v>1182</v>
      </c>
      <c r="E1858" s="90">
        <v>1</v>
      </c>
      <c r="F1858" s="61">
        <v>20</v>
      </c>
      <c r="G1858" s="61">
        <f t="shared" ref="G1858:G1865" si="143">F1858*E1858</f>
        <v>20</v>
      </c>
      <c r="H1858" s="62"/>
      <c r="I1858" s="374" t="s">
        <v>1976</v>
      </c>
      <c r="J1858" s="374"/>
      <c r="K1858" s="293">
        <f>G1866</f>
        <v>775</v>
      </c>
    </row>
    <row r="1859" spans="1:12" x14ac:dyDescent="0.2">
      <c r="A1859" s="287"/>
      <c r="B1859" s="289"/>
      <c r="C1859" s="60" t="s">
        <v>1208</v>
      </c>
      <c r="D1859" s="61" t="s">
        <v>1360</v>
      </c>
      <c r="E1859" s="90">
        <v>1</v>
      </c>
      <c r="F1859" s="61">
        <v>25</v>
      </c>
      <c r="G1859" s="61">
        <f t="shared" si="143"/>
        <v>25</v>
      </c>
      <c r="H1859" s="62"/>
      <c r="I1859" s="374"/>
      <c r="J1859" s="374"/>
      <c r="K1859" s="293"/>
    </row>
    <row r="1860" spans="1:12" x14ac:dyDescent="0.2">
      <c r="A1860" s="287"/>
      <c r="B1860" s="289"/>
      <c r="C1860" s="60" t="s">
        <v>2004</v>
      </c>
      <c r="D1860" s="61" t="s">
        <v>1186</v>
      </c>
      <c r="E1860" s="90">
        <v>0</v>
      </c>
      <c r="F1860" s="61">
        <v>50</v>
      </c>
      <c r="G1860" s="61">
        <f t="shared" si="143"/>
        <v>0</v>
      </c>
      <c r="H1860" s="62"/>
      <c r="I1860" s="374"/>
      <c r="J1860" s="374"/>
      <c r="K1860" s="293"/>
    </row>
    <row r="1861" spans="1:12" ht="25.5" x14ac:dyDescent="0.2">
      <c r="A1861" s="287"/>
      <c r="B1861" s="289"/>
      <c r="C1861" s="60" t="s">
        <v>1974</v>
      </c>
      <c r="D1861" s="61" t="s">
        <v>1188</v>
      </c>
      <c r="E1861" s="90">
        <v>0</v>
      </c>
      <c r="F1861" s="61">
        <v>110</v>
      </c>
      <c r="G1861" s="61">
        <f t="shared" si="143"/>
        <v>0</v>
      </c>
      <c r="H1861" s="62"/>
      <c r="I1861" s="374"/>
      <c r="J1861" s="374"/>
      <c r="K1861" s="293"/>
    </row>
    <row r="1862" spans="1:12" x14ac:dyDescent="0.2">
      <c r="A1862" s="287"/>
      <c r="B1862" s="289"/>
      <c r="C1862" s="60" t="s">
        <v>1970</v>
      </c>
      <c r="D1862" s="61" t="s">
        <v>1190</v>
      </c>
      <c r="E1862" s="90">
        <v>0</v>
      </c>
      <c r="F1862" s="61">
        <v>85</v>
      </c>
      <c r="G1862" s="61">
        <f t="shared" si="143"/>
        <v>0</v>
      </c>
      <c r="H1862" s="62"/>
      <c r="I1862" s="374"/>
      <c r="J1862" s="374"/>
      <c r="K1862" s="293"/>
    </row>
    <row r="1863" spans="1:12" x14ac:dyDescent="0.2">
      <c r="A1863" s="287"/>
      <c r="B1863" s="289"/>
      <c r="C1863" s="60" t="s">
        <v>1255</v>
      </c>
      <c r="D1863" s="61" t="s">
        <v>1192</v>
      </c>
      <c r="E1863" s="90">
        <v>0</v>
      </c>
      <c r="F1863" s="61">
        <v>330</v>
      </c>
      <c r="G1863" s="61">
        <f t="shared" si="143"/>
        <v>0</v>
      </c>
      <c r="H1863" s="62"/>
      <c r="I1863" s="374"/>
      <c r="J1863" s="374"/>
      <c r="K1863" s="293"/>
    </row>
    <row r="1864" spans="1:12" x14ac:dyDescent="0.2">
      <c r="A1864" s="287"/>
      <c r="B1864" s="289"/>
      <c r="C1864" s="60" t="s">
        <v>1304</v>
      </c>
      <c r="D1864" s="61" t="s">
        <v>1194</v>
      </c>
      <c r="E1864" s="90">
        <v>2</v>
      </c>
      <c r="F1864" s="61">
        <v>95</v>
      </c>
      <c r="G1864" s="61">
        <f t="shared" si="143"/>
        <v>190</v>
      </c>
      <c r="H1864" s="62"/>
      <c r="I1864" s="374"/>
      <c r="J1864" s="374"/>
      <c r="K1864" s="293"/>
    </row>
    <row r="1865" spans="1:12" x14ac:dyDescent="0.2">
      <c r="A1865" s="287"/>
      <c r="B1865" s="289"/>
      <c r="C1865" s="228"/>
      <c r="D1865" s="61" t="s">
        <v>1196</v>
      </c>
      <c r="E1865" s="90">
        <v>3</v>
      </c>
      <c r="F1865" s="61">
        <v>180</v>
      </c>
      <c r="G1865" s="61">
        <f t="shared" si="143"/>
        <v>540</v>
      </c>
      <c r="H1865" s="62" t="s">
        <v>1215</v>
      </c>
      <c r="I1865" s="374"/>
      <c r="J1865" s="374"/>
      <c r="K1865" s="293"/>
    </row>
    <row r="1866" spans="1:12" x14ac:dyDescent="0.2">
      <c r="A1866" s="287"/>
      <c r="B1866" s="289"/>
      <c r="C1866" s="228"/>
      <c r="D1866" s="61"/>
      <c r="E1866" s="90"/>
      <c r="F1866" s="61" t="s">
        <v>1198</v>
      </c>
      <c r="G1866" s="68">
        <f>SUM(G1858:G1865)</f>
        <v>775</v>
      </c>
      <c r="H1866" s="62"/>
      <c r="I1866" s="374"/>
      <c r="J1866" s="374"/>
      <c r="K1866" s="293"/>
    </row>
    <row r="1867" spans="1:12" x14ac:dyDescent="0.2">
      <c r="A1867" s="287">
        <f t="shared" ref="A1867" si="144">A1858+1</f>
        <v>10</v>
      </c>
      <c r="B1867" s="288" t="s">
        <v>1995</v>
      </c>
      <c r="C1867" s="238" t="s">
        <v>1978</v>
      </c>
      <c r="D1867" s="61" t="s">
        <v>1182</v>
      </c>
      <c r="E1867" s="90">
        <v>1</v>
      </c>
      <c r="F1867" s="61">
        <v>20</v>
      </c>
      <c r="G1867" s="61">
        <f t="shared" ref="G1867:G1874" si="145">F1867*E1867</f>
        <v>20</v>
      </c>
      <c r="H1867" s="62"/>
      <c r="I1867" s="370" t="s">
        <v>1975</v>
      </c>
      <c r="J1867" s="370"/>
      <c r="K1867" s="293">
        <f>G1875</f>
        <v>775</v>
      </c>
    </row>
    <row r="1868" spans="1:12" x14ac:dyDescent="0.2">
      <c r="A1868" s="287"/>
      <c r="B1868" s="289"/>
      <c r="C1868" s="60" t="s">
        <v>1208</v>
      </c>
      <c r="D1868" s="61" t="s">
        <v>1360</v>
      </c>
      <c r="E1868" s="90">
        <v>1</v>
      </c>
      <c r="F1868" s="61">
        <v>25</v>
      </c>
      <c r="G1868" s="61">
        <f t="shared" si="145"/>
        <v>25</v>
      </c>
      <c r="H1868" s="62"/>
      <c r="I1868" s="370"/>
      <c r="J1868" s="370"/>
      <c r="K1868" s="293"/>
    </row>
    <row r="1869" spans="1:12" x14ac:dyDescent="0.2">
      <c r="A1869" s="287"/>
      <c r="B1869" s="289"/>
      <c r="C1869" s="60" t="s">
        <v>2004</v>
      </c>
      <c r="D1869" s="61" t="s">
        <v>1186</v>
      </c>
      <c r="E1869" s="90">
        <v>0</v>
      </c>
      <c r="F1869" s="61">
        <v>50</v>
      </c>
      <c r="G1869" s="61">
        <f t="shared" si="145"/>
        <v>0</v>
      </c>
      <c r="H1869" s="62"/>
      <c r="I1869" s="370"/>
      <c r="J1869" s="370"/>
      <c r="K1869" s="293"/>
    </row>
    <row r="1870" spans="1:12" ht="25.5" x14ac:dyDescent="0.2">
      <c r="A1870" s="287"/>
      <c r="B1870" s="289"/>
      <c r="C1870" s="60" t="s">
        <v>1981</v>
      </c>
      <c r="D1870" s="61" t="s">
        <v>1188</v>
      </c>
      <c r="E1870" s="90">
        <v>0</v>
      </c>
      <c r="F1870" s="61">
        <v>110</v>
      </c>
      <c r="G1870" s="61">
        <f t="shared" si="145"/>
        <v>0</v>
      </c>
      <c r="H1870" s="62"/>
      <c r="I1870" s="370"/>
      <c r="J1870" s="370"/>
      <c r="K1870" s="293"/>
      <c r="L1870" t="s">
        <v>2142</v>
      </c>
    </row>
    <row r="1871" spans="1:12" x14ac:dyDescent="0.2">
      <c r="A1871" s="287"/>
      <c r="B1871" s="289"/>
      <c r="C1871" s="60" t="s">
        <v>1970</v>
      </c>
      <c r="D1871" s="61" t="s">
        <v>1190</v>
      </c>
      <c r="E1871" s="90">
        <v>0</v>
      </c>
      <c r="F1871" s="61">
        <v>85</v>
      </c>
      <c r="G1871" s="61">
        <f t="shared" si="145"/>
        <v>0</v>
      </c>
      <c r="H1871" s="62"/>
      <c r="I1871" s="370"/>
      <c r="J1871" s="370"/>
      <c r="K1871" s="293"/>
    </row>
    <row r="1872" spans="1:12" x14ac:dyDescent="0.2">
      <c r="A1872" s="287"/>
      <c r="B1872" s="289"/>
      <c r="C1872" s="60" t="s">
        <v>1255</v>
      </c>
      <c r="D1872" s="61" t="s">
        <v>1192</v>
      </c>
      <c r="E1872" s="90">
        <v>0</v>
      </c>
      <c r="F1872" s="61">
        <v>330</v>
      </c>
      <c r="G1872" s="61">
        <f t="shared" si="145"/>
        <v>0</v>
      </c>
      <c r="H1872" s="62"/>
      <c r="I1872" s="370"/>
      <c r="J1872" s="370"/>
      <c r="K1872" s="293"/>
    </row>
    <row r="1873" spans="1:12" x14ac:dyDescent="0.2">
      <c r="A1873" s="287"/>
      <c r="B1873" s="289"/>
      <c r="C1873" s="60" t="s">
        <v>1304</v>
      </c>
      <c r="D1873" s="61" t="s">
        <v>1194</v>
      </c>
      <c r="E1873" s="90">
        <v>2</v>
      </c>
      <c r="F1873" s="61">
        <v>95</v>
      </c>
      <c r="G1873" s="61">
        <f t="shared" si="145"/>
        <v>190</v>
      </c>
      <c r="H1873" s="62"/>
      <c r="I1873" s="370"/>
      <c r="J1873" s="370"/>
      <c r="K1873" s="293"/>
    </row>
    <row r="1874" spans="1:12" x14ac:dyDescent="0.2">
      <c r="A1874" s="287"/>
      <c r="B1874" s="289"/>
      <c r="C1874" s="228"/>
      <c r="D1874" s="61" t="s">
        <v>1196</v>
      </c>
      <c r="E1874" s="90">
        <v>3</v>
      </c>
      <c r="F1874" s="61">
        <v>180</v>
      </c>
      <c r="G1874" s="61">
        <f t="shared" si="145"/>
        <v>540</v>
      </c>
      <c r="H1874" s="62" t="s">
        <v>1215</v>
      </c>
      <c r="I1874" s="370"/>
      <c r="J1874" s="370"/>
      <c r="K1874" s="293"/>
    </row>
    <row r="1875" spans="1:12" x14ac:dyDescent="0.2">
      <c r="A1875" s="287"/>
      <c r="B1875" s="289"/>
      <c r="C1875" s="228"/>
      <c r="D1875" s="61"/>
      <c r="E1875" s="90"/>
      <c r="F1875" s="61" t="s">
        <v>1198</v>
      </c>
      <c r="G1875" s="68">
        <f>SUM(G1867:G1874)</f>
        <v>775</v>
      </c>
      <c r="H1875" s="62"/>
      <c r="I1875" s="370"/>
      <c r="J1875" s="370"/>
      <c r="K1875" s="293"/>
    </row>
    <row r="1876" spans="1:12" x14ac:dyDescent="0.2">
      <c r="A1876" s="287">
        <f t="shared" ref="A1876" si="146">A1867+1</f>
        <v>11</v>
      </c>
      <c r="B1876" s="288" t="s">
        <v>1996</v>
      </c>
      <c r="C1876" s="238" t="s">
        <v>319</v>
      </c>
      <c r="D1876" s="61" t="s">
        <v>1182</v>
      </c>
      <c r="E1876" s="90">
        <v>1</v>
      </c>
      <c r="F1876" s="61">
        <v>20</v>
      </c>
      <c r="G1876" s="61">
        <f t="shared" ref="G1876:G1883" si="147">F1876*E1876</f>
        <v>20</v>
      </c>
      <c r="H1876" s="62"/>
      <c r="I1876" s="370" t="s">
        <v>1982</v>
      </c>
      <c r="J1876" s="370"/>
      <c r="K1876" s="293">
        <f>G1884</f>
        <v>775</v>
      </c>
    </row>
    <row r="1877" spans="1:12" x14ac:dyDescent="0.2">
      <c r="A1877" s="287"/>
      <c r="B1877" s="289"/>
      <c r="C1877" s="60" t="s">
        <v>1208</v>
      </c>
      <c r="D1877" s="61" t="s">
        <v>1360</v>
      </c>
      <c r="E1877" s="90">
        <v>1</v>
      </c>
      <c r="F1877" s="61">
        <v>25</v>
      </c>
      <c r="G1877" s="61">
        <f t="shared" si="147"/>
        <v>25</v>
      </c>
      <c r="H1877" s="62"/>
      <c r="I1877" s="370"/>
      <c r="J1877" s="370"/>
      <c r="K1877" s="293"/>
      <c r="L1877" t="s">
        <v>2143</v>
      </c>
    </row>
    <row r="1878" spans="1:12" x14ac:dyDescent="0.2">
      <c r="A1878" s="287"/>
      <c r="B1878" s="289"/>
      <c r="C1878" s="60" t="s">
        <v>2004</v>
      </c>
      <c r="D1878" s="61" t="s">
        <v>1186</v>
      </c>
      <c r="E1878" s="90">
        <v>0</v>
      </c>
      <c r="F1878" s="61">
        <v>50</v>
      </c>
      <c r="G1878" s="61">
        <f t="shared" si="147"/>
        <v>0</v>
      </c>
      <c r="H1878" s="62"/>
      <c r="I1878" s="370"/>
      <c r="J1878" s="370"/>
      <c r="K1878" s="293"/>
    </row>
    <row r="1879" spans="1:12" ht="25.5" x14ac:dyDescent="0.2">
      <c r="A1879" s="287"/>
      <c r="B1879" s="289"/>
      <c r="C1879" s="60" t="s">
        <v>1983</v>
      </c>
      <c r="D1879" s="61" t="s">
        <v>1188</v>
      </c>
      <c r="E1879" s="90">
        <v>0</v>
      </c>
      <c r="F1879" s="61">
        <v>110</v>
      </c>
      <c r="G1879" s="61">
        <f t="shared" si="147"/>
        <v>0</v>
      </c>
      <c r="H1879" s="62"/>
      <c r="I1879" s="370"/>
      <c r="J1879" s="370"/>
      <c r="K1879" s="293"/>
    </row>
    <row r="1880" spans="1:12" x14ac:dyDescent="0.2">
      <c r="A1880" s="287"/>
      <c r="B1880" s="289"/>
      <c r="C1880" s="60" t="s">
        <v>1970</v>
      </c>
      <c r="D1880" s="61" t="s">
        <v>1190</v>
      </c>
      <c r="E1880" s="90">
        <v>0</v>
      </c>
      <c r="F1880" s="61">
        <v>85</v>
      </c>
      <c r="G1880" s="61">
        <f t="shared" si="147"/>
        <v>0</v>
      </c>
      <c r="H1880" s="62"/>
      <c r="I1880" s="370"/>
      <c r="J1880" s="370"/>
      <c r="K1880" s="293"/>
    </row>
    <row r="1881" spans="1:12" x14ac:dyDescent="0.2">
      <c r="A1881" s="287"/>
      <c r="B1881" s="289"/>
      <c r="C1881" s="60" t="s">
        <v>1255</v>
      </c>
      <c r="D1881" s="61" t="s">
        <v>1192</v>
      </c>
      <c r="E1881" s="90">
        <v>0</v>
      </c>
      <c r="F1881" s="61">
        <v>330</v>
      </c>
      <c r="G1881" s="61">
        <f t="shared" si="147"/>
        <v>0</v>
      </c>
      <c r="H1881" s="62"/>
      <c r="I1881" s="370"/>
      <c r="J1881" s="370"/>
      <c r="K1881" s="293"/>
    </row>
    <row r="1882" spans="1:12" x14ac:dyDescent="0.2">
      <c r="A1882" s="287"/>
      <c r="B1882" s="289"/>
      <c r="C1882" s="60" t="s">
        <v>1304</v>
      </c>
      <c r="D1882" s="61" t="s">
        <v>1194</v>
      </c>
      <c r="E1882" s="90">
        <v>2</v>
      </c>
      <c r="F1882" s="61">
        <v>95</v>
      </c>
      <c r="G1882" s="61">
        <f t="shared" si="147"/>
        <v>190</v>
      </c>
      <c r="H1882" s="62"/>
      <c r="I1882" s="370"/>
      <c r="J1882" s="370"/>
      <c r="K1882" s="293"/>
    </row>
    <row r="1883" spans="1:12" x14ac:dyDescent="0.2">
      <c r="A1883" s="287"/>
      <c r="B1883" s="289"/>
      <c r="C1883" s="228"/>
      <c r="D1883" s="61" t="s">
        <v>1196</v>
      </c>
      <c r="E1883" s="90">
        <v>3</v>
      </c>
      <c r="F1883" s="61">
        <v>180</v>
      </c>
      <c r="G1883" s="61">
        <f t="shared" si="147"/>
        <v>540</v>
      </c>
      <c r="H1883" s="62" t="s">
        <v>1215</v>
      </c>
      <c r="I1883" s="370"/>
      <c r="J1883" s="370"/>
      <c r="K1883" s="293"/>
    </row>
    <row r="1884" spans="1:12" x14ac:dyDescent="0.2">
      <c r="A1884" s="287"/>
      <c r="B1884" s="289"/>
      <c r="C1884" s="228"/>
      <c r="D1884" s="61"/>
      <c r="E1884" s="90"/>
      <c r="F1884" s="61" t="s">
        <v>1198</v>
      </c>
      <c r="G1884" s="68">
        <f>SUM(G1876:G1883)</f>
        <v>775</v>
      </c>
      <c r="H1884" s="62"/>
      <c r="I1884" s="370"/>
      <c r="J1884" s="370"/>
      <c r="K1884" s="293"/>
    </row>
    <row r="1885" spans="1:12" x14ac:dyDescent="0.2">
      <c r="A1885" s="287">
        <f t="shared" ref="A1885" si="148">A1876+1</f>
        <v>12</v>
      </c>
      <c r="B1885" s="288" t="s">
        <v>1997</v>
      </c>
      <c r="C1885" s="60" t="s">
        <v>1986</v>
      </c>
      <c r="D1885" s="61" t="s">
        <v>1182</v>
      </c>
      <c r="E1885" s="90">
        <v>1</v>
      </c>
      <c r="F1885" s="61">
        <v>20</v>
      </c>
      <c r="G1885" s="61">
        <f t="shared" ref="G1885:G1892" si="149">F1885*E1885</f>
        <v>20</v>
      </c>
      <c r="H1885" s="62"/>
      <c r="I1885" s="310" t="s">
        <v>1984</v>
      </c>
      <c r="J1885" s="310"/>
      <c r="K1885" s="293">
        <f>G1893</f>
        <v>775</v>
      </c>
    </row>
    <row r="1886" spans="1:12" x14ac:dyDescent="0.2">
      <c r="A1886" s="287"/>
      <c r="B1886" s="289"/>
      <c r="C1886" s="60" t="s">
        <v>1208</v>
      </c>
      <c r="D1886" s="61" t="s">
        <v>1360</v>
      </c>
      <c r="E1886" s="90">
        <v>1</v>
      </c>
      <c r="F1886" s="61">
        <v>25</v>
      </c>
      <c r="G1886" s="61">
        <f t="shared" si="149"/>
        <v>25</v>
      </c>
      <c r="H1886" s="62"/>
      <c r="I1886" s="310"/>
      <c r="J1886" s="310"/>
      <c r="K1886" s="293"/>
      <c r="L1886" s="59" t="s">
        <v>2135</v>
      </c>
    </row>
    <row r="1887" spans="1:12" x14ac:dyDescent="0.2">
      <c r="A1887" s="287"/>
      <c r="B1887" s="289"/>
      <c r="C1887" s="60" t="s">
        <v>2004</v>
      </c>
      <c r="D1887" s="61" t="s">
        <v>1186</v>
      </c>
      <c r="E1887" s="90">
        <v>0</v>
      </c>
      <c r="F1887" s="61">
        <v>50</v>
      </c>
      <c r="G1887" s="61">
        <f t="shared" si="149"/>
        <v>0</v>
      </c>
      <c r="H1887" s="62"/>
      <c r="I1887" s="310"/>
      <c r="J1887" s="310"/>
      <c r="K1887" s="293"/>
    </row>
    <row r="1888" spans="1:12" ht="25.5" x14ac:dyDescent="0.2">
      <c r="A1888" s="287"/>
      <c r="B1888" s="289"/>
      <c r="C1888" s="60" t="s">
        <v>1987</v>
      </c>
      <c r="D1888" s="61" t="s">
        <v>1188</v>
      </c>
      <c r="E1888" s="90">
        <v>0</v>
      </c>
      <c r="F1888" s="61">
        <v>110</v>
      </c>
      <c r="G1888" s="61">
        <f t="shared" si="149"/>
        <v>0</v>
      </c>
      <c r="H1888" s="62"/>
      <c r="I1888" s="310"/>
      <c r="J1888" s="310"/>
      <c r="K1888" s="293"/>
    </row>
    <row r="1889" spans="1:11" x14ac:dyDescent="0.2">
      <c r="A1889" s="287"/>
      <c r="B1889" s="289"/>
      <c r="C1889" s="60" t="s">
        <v>1970</v>
      </c>
      <c r="D1889" s="61" t="s">
        <v>1190</v>
      </c>
      <c r="E1889" s="90">
        <v>0</v>
      </c>
      <c r="F1889" s="61">
        <v>85</v>
      </c>
      <c r="G1889" s="61">
        <f t="shared" si="149"/>
        <v>0</v>
      </c>
      <c r="H1889" s="62"/>
      <c r="I1889" s="310"/>
      <c r="J1889" s="310"/>
      <c r="K1889" s="293"/>
    </row>
    <row r="1890" spans="1:11" x14ac:dyDescent="0.2">
      <c r="A1890" s="287"/>
      <c r="B1890" s="289"/>
      <c r="C1890" s="60" t="s">
        <v>1255</v>
      </c>
      <c r="D1890" s="61" t="s">
        <v>1192</v>
      </c>
      <c r="E1890" s="90">
        <v>0</v>
      </c>
      <c r="F1890" s="61">
        <v>330</v>
      </c>
      <c r="G1890" s="61">
        <f t="shared" si="149"/>
        <v>0</v>
      </c>
      <c r="H1890" s="62"/>
      <c r="I1890" s="310"/>
      <c r="J1890" s="310"/>
      <c r="K1890" s="293"/>
    </row>
    <row r="1891" spans="1:11" x14ac:dyDescent="0.2">
      <c r="A1891" s="287"/>
      <c r="B1891" s="289"/>
      <c r="C1891" s="60" t="s">
        <v>1304</v>
      </c>
      <c r="D1891" s="61" t="s">
        <v>1194</v>
      </c>
      <c r="E1891" s="90">
        <v>2</v>
      </c>
      <c r="F1891" s="61">
        <v>95</v>
      </c>
      <c r="G1891" s="61">
        <f t="shared" si="149"/>
        <v>190</v>
      </c>
      <c r="H1891" s="62"/>
      <c r="I1891" s="310"/>
      <c r="J1891" s="310"/>
      <c r="K1891" s="293"/>
    </row>
    <row r="1892" spans="1:11" x14ac:dyDescent="0.2">
      <c r="A1892" s="287"/>
      <c r="B1892" s="289"/>
      <c r="C1892" s="228"/>
      <c r="D1892" s="61" t="s">
        <v>1196</v>
      </c>
      <c r="E1892" s="90">
        <v>3</v>
      </c>
      <c r="F1892" s="61">
        <v>180</v>
      </c>
      <c r="G1892" s="61">
        <f t="shared" si="149"/>
        <v>540</v>
      </c>
      <c r="H1892" s="62" t="s">
        <v>1215</v>
      </c>
      <c r="I1892" s="310"/>
      <c r="J1892" s="310"/>
      <c r="K1892" s="293"/>
    </row>
    <row r="1893" spans="1:11" x14ac:dyDescent="0.2">
      <c r="A1893" s="287"/>
      <c r="B1893" s="289"/>
      <c r="C1893" s="228"/>
      <c r="D1893" s="61"/>
      <c r="E1893" s="90"/>
      <c r="F1893" s="61" t="s">
        <v>1198</v>
      </c>
      <c r="G1893" s="68">
        <f>SUM(G1885:G1892)</f>
        <v>775</v>
      </c>
      <c r="H1893" s="62"/>
      <c r="I1893" s="310"/>
      <c r="J1893" s="310"/>
      <c r="K1893" s="293"/>
    </row>
    <row r="1894" spans="1:11" x14ac:dyDescent="0.2">
      <c r="A1894" s="287">
        <f t="shared" ref="A1894" si="150">A1885+1</f>
        <v>13</v>
      </c>
      <c r="B1894" s="288" t="s">
        <v>1998</v>
      </c>
      <c r="C1894" s="60" t="s">
        <v>1990</v>
      </c>
      <c r="D1894" s="61" t="s">
        <v>1182</v>
      </c>
      <c r="E1894" s="90">
        <v>1</v>
      </c>
      <c r="F1894" s="61">
        <v>20</v>
      </c>
      <c r="G1894" s="61">
        <f t="shared" ref="G1894:G1901" si="151">F1894*E1894</f>
        <v>20</v>
      </c>
      <c r="H1894" s="62"/>
      <c r="I1894" s="370" t="s">
        <v>1989</v>
      </c>
      <c r="J1894" s="370"/>
      <c r="K1894" s="293">
        <f>G1902</f>
        <v>775</v>
      </c>
    </row>
    <row r="1895" spans="1:11" x14ac:dyDescent="0.2">
      <c r="A1895" s="287"/>
      <c r="B1895" s="289"/>
      <c r="C1895" s="60" t="s">
        <v>1208</v>
      </c>
      <c r="D1895" s="61" t="s">
        <v>1360</v>
      </c>
      <c r="E1895" s="90">
        <v>1</v>
      </c>
      <c r="F1895" s="61">
        <v>25</v>
      </c>
      <c r="G1895" s="61">
        <f t="shared" si="151"/>
        <v>25</v>
      </c>
      <c r="H1895" s="62"/>
      <c r="I1895" s="370"/>
      <c r="J1895" s="370"/>
      <c r="K1895" s="293"/>
    </row>
    <row r="1896" spans="1:11" x14ac:dyDescent="0.2">
      <c r="A1896" s="287"/>
      <c r="B1896" s="289"/>
      <c r="C1896" s="60" t="s">
        <v>2004</v>
      </c>
      <c r="D1896" s="61" t="s">
        <v>1186</v>
      </c>
      <c r="E1896" s="90">
        <v>0</v>
      </c>
      <c r="F1896" s="61">
        <v>50</v>
      </c>
      <c r="G1896" s="61">
        <f t="shared" si="151"/>
        <v>0</v>
      </c>
      <c r="H1896" s="62"/>
      <c r="I1896" s="370"/>
      <c r="J1896" s="370"/>
      <c r="K1896" s="293"/>
    </row>
    <row r="1897" spans="1:11" ht="25.5" x14ac:dyDescent="0.2">
      <c r="A1897" s="287"/>
      <c r="B1897" s="289"/>
      <c r="C1897" s="60" t="s">
        <v>1987</v>
      </c>
      <c r="D1897" s="61" t="s">
        <v>1188</v>
      </c>
      <c r="E1897" s="90">
        <v>0</v>
      </c>
      <c r="F1897" s="61">
        <v>110</v>
      </c>
      <c r="G1897" s="61">
        <f t="shared" si="151"/>
        <v>0</v>
      </c>
      <c r="H1897" s="62"/>
      <c r="I1897" s="370"/>
      <c r="J1897" s="370"/>
      <c r="K1897" s="293"/>
    </row>
    <row r="1898" spans="1:11" x14ac:dyDescent="0.2">
      <c r="A1898" s="287"/>
      <c r="B1898" s="289"/>
      <c r="C1898" s="60" t="s">
        <v>1970</v>
      </c>
      <c r="D1898" s="61" t="s">
        <v>1190</v>
      </c>
      <c r="E1898" s="90">
        <v>0</v>
      </c>
      <c r="F1898" s="61">
        <v>85</v>
      </c>
      <c r="G1898" s="61">
        <f t="shared" si="151"/>
        <v>0</v>
      </c>
      <c r="H1898" s="62"/>
      <c r="I1898" s="370"/>
      <c r="J1898" s="370"/>
      <c r="K1898" s="293"/>
    </row>
    <row r="1899" spans="1:11" x14ac:dyDescent="0.2">
      <c r="A1899" s="287"/>
      <c r="B1899" s="289"/>
      <c r="C1899" s="60" t="s">
        <v>1255</v>
      </c>
      <c r="D1899" s="61" t="s">
        <v>1192</v>
      </c>
      <c r="E1899" s="90">
        <v>0</v>
      </c>
      <c r="F1899" s="61">
        <v>330</v>
      </c>
      <c r="G1899" s="61">
        <f t="shared" si="151"/>
        <v>0</v>
      </c>
      <c r="H1899" s="62"/>
      <c r="I1899" s="370"/>
      <c r="J1899" s="370"/>
      <c r="K1899" s="293"/>
    </row>
    <row r="1900" spans="1:11" x14ac:dyDescent="0.2">
      <c r="A1900" s="287"/>
      <c r="B1900" s="289"/>
      <c r="C1900" s="60" t="s">
        <v>1304</v>
      </c>
      <c r="D1900" s="61" t="s">
        <v>1194</v>
      </c>
      <c r="E1900" s="90">
        <v>2</v>
      </c>
      <c r="F1900" s="61">
        <v>95</v>
      </c>
      <c r="G1900" s="61">
        <f t="shared" si="151"/>
        <v>190</v>
      </c>
      <c r="H1900" s="62"/>
      <c r="I1900" s="370"/>
      <c r="J1900" s="370"/>
      <c r="K1900" s="293"/>
    </row>
    <row r="1901" spans="1:11" x14ac:dyDescent="0.2">
      <c r="A1901" s="287"/>
      <c r="B1901" s="289"/>
      <c r="C1901" s="228"/>
      <c r="D1901" s="61" t="s">
        <v>1196</v>
      </c>
      <c r="E1901" s="90">
        <v>3</v>
      </c>
      <c r="F1901" s="61">
        <v>180</v>
      </c>
      <c r="G1901" s="61">
        <f t="shared" si="151"/>
        <v>540</v>
      </c>
      <c r="H1901" s="62" t="s">
        <v>1215</v>
      </c>
      <c r="I1901" s="370"/>
      <c r="J1901" s="370"/>
      <c r="K1901" s="293"/>
    </row>
    <row r="1902" spans="1:11" x14ac:dyDescent="0.2">
      <c r="A1902" s="287"/>
      <c r="B1902" s="289"/>
      <c r="C1902" s="228"/>
      <c r="D1902" s="61"/>
      <c r="E1902" s="90"/>
      <c r="F1902" s="61" t="s">
        <v>1198</v>
      </c>
      <c r="G1902" s="68">
        <f>SUM(G1894:G1901)</f>
        <v>775</v>
      </c>
      <c r="H1902" s="62"/>
      <c r="I1902" s="370"/>
      <c r="J1902" s="370"/>
      <c r="K1902" s="293"/>
    </row>
    <row r="1903" spans="1:11" x14ac:dyDescent="0.2">
      <c r="A1903" s="287">
        <f t="shared" ref="A1903" si="152">A1894+1</f>
        <v>14</v>
      </c>
      <c r="B1903" s="288" t="s">
        <v>1999</v>
      </c>
      <c r="C1903" s="238" t="s">
        <v>2005</v>
      </c>
      <c r="D1903" s="61" t="s">
        <v>1182</v>
      </c>
      <c r="E1903" s="90">
        <v>1</v>
      </c>
      <c r="F1903" s="61">
        <v>20</v>
      </c>
      <c r="G1903" s="61">
        <f t="shared" ref="G1903:G1910" si="153">F1903*E1903</f>
        <v>20</v>
      </c>
      <c r="H1903" s="62"/>
      <c r="I1903" s="370" t="s">
        <v>2006</v>
      </c>
      <c r="J1903" s="370"/>
      <c r="K1903" s="293">
        <f>G1911</f>
        <v>965</v>
      </c>
    </row>
    <row r="1904" spans="1:11" x14ac:dyDescent="0.2">
      <c r="A1904" s="287"/>
      <c r="B1904" s="289"/>
      <c r="C1904" s="60" t="s">
        <v>1208</v>
      </c>
      <c r="D1904" s="91" t="s">
        <v>1184</v>
      </c>
      <c r="E1904" s="90">
        <v>1</v>
      </c>
      <c r="F1904" s="61">
        <v>25</v>
      </c>
      <c r="G1904" s="61">
        <f t="shared" si="153"/>
        <v>25</v>
      </c>
      <c r="H1904" s="62"/>
      <c r="I1904" s="370"/>
      <c r="J1904" s="370"/>
      <c r="K1904" s="293"/>
    </row>
    <row r="1905" spans="1:11" x14ac:dyDescent="0.2">
      <c r="A1905" s="287"/>
      <c r="B1905" s="289"/>
      <c r="C1905" s="60" t="s">
        <v>2004</v>
      </c>
      <c r="D1905" s="61" t="s">
        <v>1186</v>
      </c>
      <c r="E1905" s="90">
        <v>0</v>
      </c>
      <c r="F1905" s="61">
        <v>50</v>
      </c>
      <c r="G1905" s="61">
        <f t="shared" si="153"/>
        <v>0</v>
      </c>
      <c r="H1905" s="62"/>
      <c r="I1905" s="370"/>
      <c r="J1905" s="370"/>
      <c r="K1905" s="293"/>
    </row>
    <row r="1906" spans="1:11" ht="25.5" x14ac:dyDescent="0.2">
      <c r="A1906" s="287"/>
      <c r="B1906" s="289"/>
      <c r="C1906" s="258" t="s">
        <v>2134</v>
      </c>
      <c r="D1906" s="61" t="s">
        <v>1188</v>
      </c>
      <c r="E1906" s="90">
        <v>0</v>
      </c>
      <c r="F1906" s="61">
        <v>110</v>
      </c>
      <c r="G1906" s="61">
        <f t="shared" si="153"/>
        <v>0</v>
      </c>
      <c r="H1906" s="62"/>
      <c r="I1906" s="370"/>
      <c r="J1906" s="370"/>
      <c r="K1906" s="293"/>
    </row>
    <row r="1907" spans="1:11" x14ac:dyDescent="0.2">
      <c r="A1907" s="287"/>
      <c r="B1907" s="289"/>
      <c r="C1907" s="60" t="s">
        <v>1970</v>
      </c>
      <c r="D1907" s="61" t="s">
        <v>1190</v>
      </c>
      <c r="E1907" s="90">
        <v>0</v>
      </c>
      <c r="F1907" s="61">
        <v>85</v>
      </c>
      <c r="G1907" s="61">
        <f t="shared" si="153"/>
        <v>0</v>
      </c>
      <c r="H1907" s="62"/>
      <c r="I1907" s="370"/>
      <c r="J1907" s="370"/>
      <c r="K1907" s="293"/>
    </row>
    <row r="1908" spans="1:11" x14ac:dyDescent="0.2">
      <c r="A1908" s="287"/>
      <c r="B1908" s="289"/>
      <c r="C1908" s="60" t="s">
        <v>1255</v>
      </c>
      <c r="D1908" s="61" t="s">
        <v>1192</v>
      </c>
      <c r="E1908" s="90">
        <v>0</v>
      </c>
      <c r="F1908" s="61">
        <v>330</v>
      </c>
      <c r="G1908" s="61">
        <f t="shared" si="153"/>
        <v>0</v>
      </c>
      <c r="H1908" s="62"/>
      <c r="I1908" s="370"/>
      <c r="J1908" s="370"/>
      <c r="K1908" s="293"/>
    </row>
    <row r="1909" spans="1:11" x14ac:dyDescent="0.2">
      <c r="A1909" s="287"/>
      <c r="B1909" s="289"/>
      <c r="C1909" s="60" t="s">
        <v>1304</v>
      </c>
      <c r="D1909" s="61" t="s">
        <v>1194</v>
      </c>
      <c r="E1909" s="90">
        <v>4</v>
      </c>
      <c r="F1909" s="61">
        <v>95</v>
      </c>
      <c r="G1909" s="61">
        <f t="shared" si="153"/>
        <v>380</v>
      </c>
      <c r="H1909" s="62"/>
      <c r="I1909" s="370"/>
      <c r="J1909" s="370"/>
      <c r="K1909" s="293"/>
    </row>
    <row r="1910" spans="1:11" x14ac:dyDescent="0.2">
      <c r="A1910" s="287"/>
      <c r="B1910" s="289"/>
      <c r="C1910" s="228"/>
      <c r="D1910" s="61" t="s">
        <v>1196</v>
      </c>
      <c r="E1910" s="90">
        <v>3</v>
      </c>
      <c r="F1910" s="61">
        <v>180</v>
      </c>
      <c r="G1910" s="61">
        <f t="shared" si="153"/>
        <v>540</v>
      </c>
      <c r="H1910" s="62" t="s">
        <v>1215</v>
      </c>
      <c r="I1910" s="370"/>
      <c r="J1910" s="370"/>
      <c r="K1910" s="293"/>
    </row>
    <row r="1911" spans="1:11" ht="13.5" thickBot="1" x14ac:dyDescent="0.25">
      <c r="A1911" s="287"/>
      <c r="B1911" s="290"/>
      <c r="C1911" s="233"/>
      <c r="D1911" s="234"/>
      <c r="E1911" s="235"/>
      <c r="F1911" s="234" t="s">
        <v>1198</v>
      </c>
      <c r="G1911" s="236">
        <f>SUM(G1903:G1910)</f>
        <v>965</v>
      </c>
      <c r="H1911" s="241"/>
      <c r="I1911" s="373"/>
      <c r="J1911" s="373"/>
      <c r="K1911" s="297"/>
    </row>
    <row r="1912" spans="1:11" x14ac:dyDescent="0.2">
      <c r="A1912" s="301">
        <f>A1903+1</f>
        <v>15</v>
      </c>
      <c r="B1912" s="302" t="s">
        <v>2000</v>
      </c>
      <c r="C1912" s="239" t="s">
        <v>1973</v>
      </c>
      <c r="D1912" s="231" t="s">
        <v>1182</v>
      </c>
      <c r="E1912" s="232">
        <v>1</v>
      </c>
      <c r="F1912" s="231">
        <v>20</v>
      </c>
      <c r="G1912" s="231">
        <f t="shared" ref="G1912:G1919" si="154">F1912*E1912</f>
        <v>20</v>
      </c>
      <c r="H1912" s="240"/>
      <c r="I1912" s="372" t="s">
        <v>1975</v>
      </c>
      <c r="J1912" s="372"/>
      <c r="K1912" s="304">
        <f>G1920</f>
        <v>775</v>
      </c>
    </row>
    <row r="1913" spans="1:11" x14ac:dyDescent="0.2">
      <c r="A1913" s="287"/>
      <c r="B1913" s="289"/>
      <c r="C1913" s="60" t="s">
        <v>1208</v>
      </c>
      <c r="D1913" s="61" t="s">
        <v>1360</v>
      </c>
      <c r="E1913" s="90">
        <v>1</v>
      </c>
      <c r="F1913" s="61">
        <v>25</v>
      </c>
      <c r="G1913" s="61">
        <f t="shared" si="154"/>
        <v>25</v>
      </c>
      <c r="H1913" s="62"/>
      <c r="I1913" s="370"/>
      <c r="J1913" s="370"/>
      <c r="K1913" s="293"/>
    </row>
    <row r="1914" spans="1:11" x14ac:dyDescent="0.2">
      <c r="A1914" s="287"/>
      <c r="B1914" s="289"/>
      <c r="C1914" s="60" t="s">
        <v>1991</v>
      </c>
      <c r="D1914" s="61" t="s">
        <v>1186</v>
      </c>
      <c r="E1914" s="90">
        <v>0</v>
      </c>
      <c r="F1914" s="61">
        <v>50</v>
      </c>
      <c r="G1914" s="61">
        <f t="shared" si="154"/>
        <v>0</v>
      </c>
      <c r="H1914" s="62"/>
      <c r="I1914" s="370"/>
      <c r="J1914" s="370"/>
      <c r="K1914" s="293"/>
    </row>
    <row r="1915" spans="1:11" ht="25.5" x14ac:dyDescent="0.2">
      <c r="A1915" s="287"/>
      <c r="B1915" s="289"/>
      <c r="C1915" s="60" t="s">
        <v>1977</v>
      </c>
      <c r="D1915" s="61" t="s">
        <v>1188</v>
      </c>
      <c r="E1915" s="90">
        <v>0</v>
      </c>
      <c r="F1915" s="61">
        <v>110</v>
      </c>
      <c r="G1915" s="61">
        <f t="shared" si="154"/>
        <v>0</v>
      </c>
      <c r="H1915" s="62"/>
      <c r="I1915" s="370"/>
      <c r="J1915" s="370"/>
      <c r="K1915" s="293"/>
    </row>
    <row r="1916" spans="1:11" x14ac:dyDescent="0.2">
      <c r="A1916" s="287"/>
      <c r="B1916" s="289"/>
      <c r="C1916" s="60" t="s">
        <v>1970</v>
      </c>
      <c r="D1916" s="61" t="s">
        <v>1190</v>
      </c>
      <c r="E1916" s="90">
        <v>0</v>
      </c>
      <c r="F1916" s="61">
        <v>85</v>
      </c>
      <c r="G1916" s="61">
        <f t="shared" si="154"/>
        <v>0</v>
      </c>
      <c r="H1916" s="62"/>
      <c r="I1916" s="370"/>
      <c r="J1916" s="370"/>
      <c r="K1916" s="293"/>
    </row>
    <row r="1917" spans="1:11" x14ac:dyDescent="0.2">
      <c r="A1917" s="287"/>
      <c r="B1917" s="289"/>
      <c r="C1917" s="60" t="s">
        <v>1255</v>
      </c>
      <c r="D1917" s="61" t="s">
        <v>1192</v>
      </c>
      <c r="E1917" s="90">
        <v>0</v>
      </c>
      <c r="F1917" s="61">
        <v>330</v>
      </c>
      <c r="G1917" s="61">
        <f t="shared" si="154"/>
        <v>0</v>
      </c>
      <c r="H1917" s="62"/>
      <c r="I1917" s="370"/>
      <c r="J1917" s="370"/>
      <c r="K1917" s="293"/>
    </row>
    <row r="1918" spans="1:11" x14ac:dyDescent="0.2">
      <c r="A1918" s="287"/>
      <c r="B1918" s="289"/>
      <c r="C1918" s="60" t="s">
        <v>1304</v>
      </c>
      <c r="D1918" s="61" t="s">
        <v>1194</v>
      </c>
      <c r="E1918" s="90">
        <v>2</v>
      </c>
      <c r="F1918" s="61">
        <v>95</v>
      </c>
      <c r="G1918" s="61">
        <f t="shared" si="154"/>
        <v>190</v>
      </c>
      <c r="H1918" s="62"/>
      <c r="I1918" s="370"/>
      <c r="J1918" s="370"/>
      <c r="K1918" s="293"/>
    </row>
    <row r="1919" spans="1:11" x14ac:dyDescent="0.2">
      <c r="A1919" s="287"/>
      <c r="B1919" s="289"/>
      <c r="C1919" s="228"/>
      <c r="D1919" s="61" t="s">
        <v>1196</v>
      </c>
      <c r="E1919" s="90">
        <v>3</v>
      </c>
      <c r="F1919" s="61">
        <v>180</v>
      </c>
      <c r="G1919" s="61">
        <f t="shared" si="154"/>
        <v>540</v>
      </c>
      <c r="H1919" s="62" t="s">
        <v>1215</v>
      </c>
      <c r="I1919" s="370"/>
      <c r="J1919" s="370"/>
      <c r="K1919" s="293"/>
    </row>
    <row r="1920" spans="1:11" x14ac:dyDescent="0.2">
      <c r="A1920" s="287"/>
      <c r="B1920" s="289"/>
      <c r="C1920" s="228"/>
      <c r="D1920" s="61"/>
      <c r="E1920" s="90"/>
      <c r="F1920" s="61" t="s">
        <v>1198</v>
      </c>
      <c r="G1920" s="68">
        <f>SUM(G1912:G1919)</f>
        <v>775</v>
      </c>
      <c r="H1920" s="62"/>
      <c r="I1920" s="370"/>
      <c r="J1920" s="370"/>
      <c r="K1920" s="293"/>
    </row>
    <row r="1921" spans="1:11" x14ac:dyDescent="0.2">
      <c r="A1921" s="287">
        <f>A1912+1</f>
        <v>16</v>
      </c>
      <c r="B1921" s="288" t="s">
        <v>2001</v>
      </c>
      <c r="C1921" s="255" t="s">
        <v>390</v>
      </c>
      <c r="D1921" s="61" t="s">
        <v>1182</v>
      </c>
      <c r="E1921" s="90">
        <v>1</v>
      </c>
      <c r="F1921" s="61">
        <v>20</v>
      </c>
      <c r="G1921" s="61">
        <f t="shared" ref="G1921:G1928" si="155">F1921*E1921</f>
        <v>20</v>
      </c>
      <c r="H1921" s="62"/>
      <c r="I1921" s="291" t="s">
        <v>1976</v>
      </c>
      <c r="J1921" s="291"/>
      <c r="K1921" s="293">
        <f>G1929</f>
        <v>775</v>
      </c>
    </row>
    <row r="1922" spans="1:11" x14ac:dyDescent="0.2">
      <c r="A1922" s="287"/>
      <c r="B1922" s="289"/>
      <c r="C1922" s="60" t="s">
        <v>1208</v>
      </c>
      <c r="D1922" s="61" t="s">
        <v>1360</v>
      </c>
      <c r="E1922" s="90">
        <v>1</v>
      </c>
      <c r="F1922" s="61">
        <v>25</v>
      </c>
      <c r="G1922" s="61">
        <f t="shared" si="155"/>
        <v>25</v>
      </c>
      <c r="H1922" s="62"/>
      <c r="I1922" s="291"/>
      <c r="J1922" s="291"/>
      <c r="K1922" s="293"/>
    </row>
    <row r="1923" spans="1:11" x14ac:dyDescent="0.2">
      <c r="A1923" s="287"/>
      <c r="B1923" s="289"/>
      <c r="C1923" s="60" t="s">
        <v>1991</v>
      </c>
      <c r="D1923" s="61" t="s">
        <v>1186</v>
      </c>
      <c r="E1923" s="90">
        <v>0</v>
      </c>
      <c r="F1923" s="61">
        <v>50</v>
      </c>
      <c r="G1923" s="61">
        <f t="shared" si="155"/>
        <v>0</v>
      </c>
      <c r="H1923" s="62"/>
      <c r="I1923" s="291"/>
      <c r="J1923" s="291"/>
      <c r="K1923" s="293"/>
    </row>
    <row r="1924" spans="1:11" ht="25.5" x14ac:dyDescent="0.2">
      <c r="A1924" s="287"/>
      <c r="B1924" s="289"/>
      <c r="C1924" s="60" t="s">
        <v>1974</v>
      </c>
      <c r="D1924" s="61" t="s">
        <v>1188</v>
      </c>
      <c r="E1924" s="90">
        <v>0</v>
      </c>
      <c r="F1924" s="61">
        <v>110</v>
      </c>
      <c r="G1924" s="61">
        <f t="shared" si="155"/>
        <v>0</v>
      </c>
      <c r="H1924" s="62"/>
      <c r="I1924" s="291"/>
      <c r="J1924" s="291"/>
      <c r="K1924" s="293"/>
    </row>
    <row r="1925" spans="1:11" x14ac:dyDescent="0.2">
      <c r="A1925" s="287"/>
      <c r="B1925" s="289"/>
      <c r="C1925" s="60" t="s">
        <v>1970</v>
      </c>
      <c r="D1925" s="61" t="s">
        <v>1190</v>
      </c>
      <c r="E1925" s="90">
        <v>0</v>
      </c>
      <c r="F1925" s="61">
        <v>85</v>
      </c>
      <c r="G1925" s="61">
        <f t="shared" si="155"/>
        <v>0</v>
      </c>
      <c r="H1925" s="62"/>
      <c r="I1925" s="291"/>
      <c r="J1925" s="291"/>
      <c r="K1925" s="293"/>
    </row>
    <row r="1926" spans="1:11" x14ac:dyDescent="0.2">
      <c r="A1926" s="287"/>
      <c r="B1926" s="289"/>
      <c r="C1926" s="60" t="s">
        <v>1255</v>
      </c>
      <c r="D1926" s="61" t="s">
        <v>1192</v>
      </c>
      <c r="E1926" s="90">
        <v>0</v>
      </c>
      <c r="F1926" s="61">
        <v>330</v>
      </c>
      <c r="G1926" s="61">
        <f t="shared" si="155"/>
        <v>0</v>
      </c>
      <c r="H1926" s="62"/>
      <c r="I1926" s="291"/>
      <c r="J1926" s="291"/>
      <c r="K1926" s="293"/>
    </row>
    <row r="1927" spans="1:11" x14ac:dyDescent="0.2">
      <c r="A1927" s="287"/>
      <c r="B1927" s="289"/>
      <c r="C1927" s="60" t="s">
        <v>1304</v>
      </c>
      <c r="D1927" s="61" t="s">
        <v>1194</v>
      </c>
      <c r="E1927" s="90">
        <v>2</v>
      </c>
      <c r="F1927" s="61">
        <v>95</v>
      </c>
      <c r="G1927" s="61">
        <f t="shared" si="155"/>
        <v>190</v>
      </c>
      <c r="H1927" s="62"/>
      <c r="I1927" s="291"/>
      <c r="J1927" s="291"/>
      <c r="K1927" s="293"/>
    </row>
    <row r="1928" spans="1:11" x14ac:dyDescent="0.2">
      <c r="A1928" s="287"/>
      <c r="B1928" s="289"/>
      <c r="C1928" s="228"/>
      <c r="D1928" s="61" t="s">
        <v>1196</v>
      </c>
      <c r="E1928" s="90">
        <v>3</v>
      </c>
      <c r="F1928" s="61">
        <v>180</v>
      </c>
      <c r="G1928" s="61">
        <f t="shared" si="155"/>
        <v>540</v>
      </c>
      <c r="H1928" s="62" t="s">
        <v>1215</v>
      </c>
      <c r="I1928" s="291"/>
      <c r="J1928" s="291"/>
      <c r="K1928" s="293"/>
    </row>
    <row r="1929" spans="1:11" x14ac:dyDescent="0.2">
      <c r="A1929" s="287"/>
      <c r="B1929" s="289"/>
      <c r="C1929" s="228"/>
      <c r="D1929" s="61"/>
      <c r="E1929" s="90"/>
      <c r="F1929" s="61" t="s">
        <v>1198</v>
      </c>
      <c r="G1929" s="68">
        <f>SUM(G1921:G1928)</f>
        <v>775</v>
      </c>
      <c r="H1929" s="62"/>
      <c r="I1929" s="291"/>
      <c r="J1929" s="291"/>
      <c r="K1929" s="293"/>
    </row>
    <row r="1930" spans="1:11" x14ac:dyDescent="0.2">
      <c r="A1930" s="287">
        <f t="shared" ref="A1930" si="156">A1921+1</f>
        <v>17</v>
      </c>
      <c r="B1930" s="288" t="s">
        <v>2002</v>
      </c>
      <c r="C1930" s="238" t="s">
        <v>1978</v>
      </c>
      <c r="D1930" s="61" t="s">
        <v>1182</v>
      </c>
      <c r="E1930" s="90">
        <v>1</v>
      </c>
      <c r="F1930" s="61">
        <v>20</v>
      </c>
      <c r="G1930" s="61">
        <f t="shared" ref="G1930:G1937" si="157">F1930*E1930</f>
        <v>20</v>
      </c>
      <c r="H1930" s="62"/>
      <c r="I1930" s="370" t="s">
        <v>1975</v>
      </c>
      <c r="J1930" s="370"/>
      <c r="K1930" s="293">
        <f>G1938</f>
        <v>775</v>
      </c>
    </row>
    <row r="1931" spans="1:11" x14ac:dyDescent="0.2">
      <c r="A1931" s="287"/>
      <c r="B1931" s="289"/>
      <c r="C1931" s="60" t="s">
        <v>1208</v>
      </c>
      <c r="D1931" s="61" t="s">
        <v>1360</v>
      </c>
      <c r="E1931" s="90">
        <v>1</v>
      </c>
      <c r="F1931" s="61">
        <v>25</v>
      </c>
      <c r="G1931" s="61">
        <f t="shared" si="157"/>
        <v>25</v>
      </c>
      <c r="H1931" s="62"/>
      <c r="I1931" s="370"/>
      <c r="J1931" s="370"/>
      <c r="K1931" s="293"/>
    </row>
    <row r="1932" spans="1:11" x14ac:dyDescent="0.2">
      <c r="A1932" s="287"/>
      <c r="B1932" s="289"/>
      <c r="C1932" s="60" t="s">
        <v>1991</v>
      </c>
      <c r="D1932" s="61" t="s">
        <v>1186</v>
      </c>
      <c r="E1932" s="90">
        <v>0</v>
      </c>
      <c r="F1932" s="61">
        <v>50</v>
      </c>
      <c r="G1932" s="61">
        <f t="shared" si="157"/>
        <v>0</v>
      </c>
      <c r="H1932" s="62"/>
      <c r="I1932" s="370"/>
      <c r="J1932" s="370"/>
      <c r="K1932" s="293"/>
    </row>
    <row r="1933" spans="1:11" ht="25.5" x14ac:dyDescent="0.2">
      <c r="A1933" s="287"/>
      <c r="B1933" s="289"/>
      <c r="C1933" s="60" t="s">
        <v>1981</v>
      </c>
      <c r="D1933" s="61" t="s">
        <v>1188</v>
      </c>
      <c r="E1933" s="90">
        <v>0</v>
      </c>
      <c r="F1933" s="61">
        <v>110</v>
      </c>
      <c r="G1933" s="61">
        <f t="shared" si="157"/>
        <v>0</v>
      </c>
      <c r="H1933" s="62"/>
      <c r="I1933" s="370"/>
      <c r="J1933" s="370"/>
      <c r="K1933" s="293"/>
    </row>
    <row r="1934" spans="1:11" x14ac:dyDescent="0.2">
      <c r="A1934" s="287"/>
      <c r="B1934" s="289"/>
      <c r="C1934" s="60" t="s">
        <v>1970</v>
      </c>
      <c r="D1934" s="61" t="s">
        <v>1190</v>
      </c>
      <c r="E1934" s="90">
        <v>0</v>
      </c>
      <c r="F1934" s="61">
        <v>85</v>
      </c>
      <c r="G1934" s="61">
        <f t="shared" si="157"/>
        <v>0</v>
      </c>
      <c r="H1934" s="62"/>
      <c r="I1934" s="370"/>
      <c r="J1934" s="370"/>
      <c r="K1934" s="293"/>
    </row>
    <row r="1935" spans="1:11" x14ac:dyDescent="0.2">
      <c r="A1935" s="287"/>
      <c r="B1935" s="289"/>
      <c r="C1935" s="60" t="s">
        <v>1255</v>
      </c>
      <c r="D1935" s="61" t="s">
        <v>1192</v>
      </c>
      <c r="E1935" s="90">
        <v>0</v>
      </c>
      <c r="F1935" s="61">
        <v>330</v>
      </c>
      <c r="G1935" s="61">
        <f t="shared" si="157"/>
        <v>0</v>
      </c>
      <c r="H1935" s="62"/>
      <c r="I1935" s="370"/>
      <c r="J1935" s="370"/>
      <c r="K1935" s="293"/>
    </row>
    <row r="1936" spans="1:11" x14ac:dyDescent="0.2">
      <c r="A1936" s="287"/>
      <c r="B1936" s="289"/>
      <c r="C1936" s="60" t="s">
        <v>1304</v>
      </c>
      <c r="D1936" s="61" t="s">
        <v>1194</v>
      </c>
      <c r="E1936" s="90">
        <v>2</v>
      </c>
      <c r="F1936" s="61">
        <v>95</v>
      </c>
      <c r="G1936" s="61">
        <f t="shared" si="157"/>
        <v>190</v>
      </c>
      <c r="H1936" s="62"/>
      <c r="I1936" s="370"/>
      <c r="J1936" s="370"/>
      <c r="K1936" s="293"/>
    </row>
    <row r="1937" spans="1:12" x14ac:dyDescent="0.2">
      <c r="A1937" s="287"/>
      <c r="B1937" s="289"/>
      <c r="C1937" s="228"/>
      <c r="D1937" s="61" t="s">
        <v>1196</v>
      </c>
      <c r="E1937" s="90">
        <v>3</v>
      </c>
      <c r="F1937" s="61">
        <v>180</v>
      </c>
      <c r="G1937" s="61">
        <f t="shared" si="157"/>
        <v>540</v>
      </c>
      <c r="H1937" s="62" t="s">
        <v>1215</v>
      </c>
      <c r="I1937" s="370"/>
      <c r="J1937" s="370"/>
      <c r="K1937" s="293"/>
    </row>
    <row r="1938" spans="1:12" x14ac:dyDescent="0.2">
      <c r="A1938" s="287"/>
      <c r="B1938" s="289"/>
      <c r="C1938" s="228"/>
      <c r="D1938" s="61"/>
      <c r="E1938" s="90"/>
      <c r="F1938" s="61" t="s">
        <v>1198</v>
      </c>
      <c r="G1938" s="68">
        <f>SUM(G1930:G1937)</f>
        <v>775</v>
      </c>
      <c r="H1938" s="62"/>
      <c r="I1938" s="370"/>
      <c r="J1938" s="370"/>
      <c r="K1938" s="293"/>
    </row>
    <row r="1939" spans="1:12" x14ac:dyDescent="0.2">
      <c r="A1939" s="287">
        <f t="shared" ref="A1939" si="158">A1930+1</f>
        <v>18</v>
      </c>
      <c r="B1939" s="288" t="s">
        <v>2003</v>
      </c>
      <c r="C1939" s="238" t="s">
        <v>319</v>
      </c>
      <c r="D1939" s="61" t="s">
        <v>1182</v>
      </c>
      <c r="E1939" s="90">
        <v>1</v>
      </c>
      <c r="F1939" s="61">
        <v>20</v>
      </c>
      <c r="G1939" s="61">
        <f t="shared" ref="G1939:G1946" si="159">F1939*E1939</f>
        <v>20</v>
      </c>
      <c r="H1939" s="62"/>
      <c r="I1939" s="370" t="s">
        <v>1982</v>
      </c>
      <c r="J1939" s="370"/>
      <c r="K1939" s="293">
        <f>G1947</f>
        <v>775</v>
      </c>
    </row>
    <row r="1940" spans="1:12" x14ac:dyDescent="0.2">
      <c r="A1940" s="287"/>
      <c r="B1940" s="289"/>
      <c r="C1940" s="60" t="s">
        <v>1208</v>
      </c>
      <c r="D1940" s="61" t="s">
        <v>1360</v>
      </c>
      <c r="E1940" s="90">
        <v>1</v>
      </c>
      <c r="F1940" s="61">
        <v>25</v>
      </c>
      <c r="G1940" s="61">
        <f t="shared" si="159"/>
        <v>25</v>
      </c>
      <c r="H1940" s="62"/>
      <c r="I1940" s="370"/>
      <c r="J1940" s="370"/>
      <c r="K1940" s="293"/>
    </row>
    <row r="1941" spans="1:12" x14ac:dyDescent="0.2">
      <c r="A1941" s="287"/>
      <c r="B1941" s="289"/>
      <c r="C1941" s="60" t="s">
        <v>1991</v>
      </c>
      <c r="D1941" s="61" t="s">
        <v>1186</v>
      </c>
      <c r="E1941" s="90">
        <v>0</v>
      </c>
      <c r="F1941" s="61">
        <v>50</v>
      </c>
      <c r="G1941" s="61">
        <f t="shared" si="159"/>
        <v>0</v>
      </c>
      <c r="H1941" s="62"/>
      <c r="I1941" s="370"/>
      <c r="J1941" s="370"/>
      <c r="K1941" s="293"/>
    </row>
    <row r="1942" spans="1:12" ht="25.5" x14ac:dyDescent="0.2">
      <c r="A1942" s="287"/>
      <c r="B1942" s="289"/>
      <c r="C1942" s="60" t="s">
        <v>1983</v>
      </c>
      <c r="D1942" s="61" t="s">
        <v>1188</v>
      </c>
      <c r="E1942" s="90">
        <v>0</v>
      </c>
      <c r="F1942" s="61">
        <v>110</v>
      </c>
      <c r="G1942" s="61">
        <f t="shared" si="159"/>
        <v>0</v>
      </c>
      <c r="H1942" s="62"/>
      <c r="I1942" s="370"/>
      <c r="J1942" s="370"/>
      <c r="K1942" s="293"/>
    </row>
    <row r="1943" spans="1:12" x14ac:dyDescent="0.2">
      <c r="A1943" s="287"/>
      <c r="B1943" s="289"/>
      <c r="C1943" s="60" t="s">
        <v>1970</v>
      </c>
      <c r="D1943" s="61" t="s">
        <v>1190</v>
      </c>
      <c r="E1943" s="90">
        <v>0</v>
      </c>
      <c r="F1943" s="61">
        <v>85</v>
      </c>
      <c r="G1943" s="61">
        <f t="shared" si="159"/>
        <v>0</v>
      </c>
      <c r="H1943" s="62"/>
      <c r="I1943" s="370"/>
      <c r="J1943" s="370"/>
      <c r="K1943" s="293"/>
    </row>
    <row r="1944" spans="1:12" x14ac:dyDescent="0.2">
      <c r="A1944" s="287"/>
      <c r="B1944" s="289"/>
      <c r="C1944" s="60" t="s">
        <v>1255</v>
      </c>
      <c r="D1944" s="61" t="s">
        <v>1192</v>
      </c>
      <c r="E1944" s="90">
        <v>0</v>
      </c>
      <c r="F1944" s="61">
        <v>330</v>
      </c>
      <c r="G1944" s="61">
        <f t="shared" si="159"/>
        <v>0</v>
      </c>
      <c r="H1944" s="62"/>
      <c r="I1944" s="370"/>
      <c r="J1944" s="370"/>
      <c r="K1944" s="293"/>
    </row>
    <row r="1945" spans="1:12" x14ac:dyDescent="0.2">
      <c r="A1945" s="287"/>
      <c r="B1945" s="289"/>
      <c r="C1945" s="60" t="s">
        <v>1304</v>
      </c>
      <c r="D1945" s="61" t="s">
        <v>1194</v>
      </c>
      <c r="E1945" s="90">
        <v>2</v>
      </c>
      <c r="F1945" s="61">
        <v>95</v>
      </c>
      <c r="G1945" s="61">
        <f t="shared" si="159"/>
        <v>190</v>
      </c>
      <c r="H1945" s="62"/>
      <c r="I1945" s="370"/>
      <c r="J1945" s="370"/>
      <c r="K1945" s="293"/>
    </row>
    <row r="1946" spans="1:12" x14ac:dyDescent="0.2">
      <c r="A1946" s="287"/>
      <c r="B1946" s="289"/>
      <c r="C1946" s="228"/>
      <c r="D1946" s="61" t="s">
        <v>1196</v>
      </c>
      <c r="E1946" s="90">
        <v>3</v>
      </c>
      <c r="F1946" s="61">
        <v>180</v>
      </c>
      <c r="G1946" s="61">
        <f t="shared" si="159"/>
        <v>540</v>
      </c>
      <c r="H1946" s="62" t="s">
        <v>1215</v>
      </c>
      <c r="I1946" s="370"/>
      <c r="J1946" s="370"/>
      <c r="K1946" s="293"/>
    </row>
    <row r="1947" spans="1:12" x14ac:dyDescent="0.2">
      <c r="A1947" s="287"/>
      <c r="B1947" s="289"/>
      <c r="C1947" s="228"/>
      <c r="D1947" s="61"/>
      <c r="E1947" s="90"/>
      <c r="F1947" s="61" t="s">
        <v>1198</v>
      </c>
      <c r="G1947" s="68">
        <f>SUM(G1939:G1946)</f>
        <v>775</v>
      </c>
      <c r="H1947" s="62"/>
      <c r="I1947" s="370"/>
      <c r="J1947" s="370"/>
      <c r="K1947" s="293"/>
    </row>
    <row r="1948" spans="1:12" x14ac:dyDescent="0.2">
      <c r="A1948" s="287">
        <f t="shared" ref="A1948" si="160">A1939+1</f>
        <v>19</v>
      </c>
      <c r="B1948" s="288" t="s">
        <v>2007</v>
      </c>
      <c r="C1948" s="60" t="s">
        <v>1986</v>
      </c>
      <c r="D1948" s="61" t="s">
        <v>1182</v>
      </c>
      <c r="E1948" s="90">
        <v>1</v>
      </c>
      <c r="F1948" s="61">
        <v>20</v>
      </c>
      <c r="G1948" s="61">
        <f t="shared" ref="G1948:G1955" si="161">F1948*E1948</f>
        <v>20</v>
      </c>
      <c r="H1948" s="62"/>
      <c r="I1948" s="310" t="s">
        <v>1984</v>
      </c>
      <c r="J1948" s="310"/>
      <c r="K1948" s="293">
        <f>G1956</f>
        <v>775</v>
      </c>
    </row>
    <row r="1949" spans="1:12" x14ac:dyDescent="0.2">
      <c r="A1949" s="287"/>
      <c r="B1949" s="289"/>
      <c r="C1949" s="60" t="s">
        <v>1208</v>
      </c>
      <c r="D1949" s="61" t="s">
        <v>1360</v>
      </c>
      <c r="E1949" s="90">
        <v>1</v>
      </c>
      <c r="F1949" s="61">
        <v>25</v>
      </c>
      <c r="G1949" s="61">
        <f t="shared" si="161"/>
        <v>25</v>
      </c>
      <c r="H1949" s="62"/>
      <c r="I1949" s="310"/>
      <c r="J1949" s="310"/>
      <c r="K1949" s="293"/>
      <c r="L1949" s="261" t="s">
        <v>2136</v>
      </c>
    </row>
    <row r="1950" spans="1:12" x14ac:dyDescent="0.2">
      <c r="A1950" s="287"/>
      <c r="B1950" s="289"/>
      <c r="C1950" s="60" t="s">
        <v>1991</v>
      </c>
      <c r="D1950" s="61" t="s">
        <v>1186</v>
      </c>
      <c r="E1950" s="90">
        <v>0</v>
      </c>
      <c r="F1950" s="61">
        <v>50</v>
      </c>
      <c r="G1950" s="61">
        <f t="shared" si="161"/>
        <v>0</v>
      </c>
      <c r="H1950" s="62"/>
      <c r="I1950" s="310"/>
      <c r="J1950" s="310"/>
      <c r="K1950" s="293"/>
      <c r="L1950" s="261" t="s">
        <v>2135</v>
      </c>
    </row>
    <row r="1951" spans="1:12" ht="25.5" x14ac:dyDescent="0.2">
      <c r="A1951" s="287"/>
      <c r="B1951" s="289"/>
      <c r="C1951" s="60" t="s">
        <v>1987</v>
      </c>
      <c r="D1951" s="61" t="s">
        <v>1188</v>
      </c>
      <c r="E1951" s="90">
        <v>0</v>
      </c>
      <c r="F1951" s="61">
        <v>110</v>
      </c>
      <c r="G1951" s="61">
        <f t="shared" si="161"/>
        <v>0</v>
      </c>
      <c r="H1951" s="62"/>
      <c r="I1951" s="310"/>
      <c r="J1951" s="310"/>
      <c r="K1951" s="293"/>
    </row>
    <row r="1952" spans="1:12" x14ac:dyDescent="0.2">
      <c r="A1952" s="287"/>
      <c r="B1952" s="289"/>
      <c r="C1952" s="60" t="s">
        <v>1970</v>
      </c>
      <c r="D1952" s="61" t="s">
        <v>1190</v>
      </c>
      <c r="E1952" s="90">
        <v>0</v>
      </c>
      <c r="F1952" s="61">
        <v>85</v>
      </c>
      <c r="G1952" s="61">
        <f t="shared" si="161"/>
        <v>0</v>
      </c>
      <c r="H1952" s="62"/>
      <c r="I1952" s="310"/>
      <c r="J1952" s="310"/>
      <c r="K1952" s="293"/>
    </row>
    <row r="1953" spans="1:11" x14ac:dyDescent="0.2">
      <c r="A1953" s="287"/>
      <c r="B1953" s="289"/>
      <c r="C1953" s="60" t="s">
        <v>1255</v>
      </c>
      <c r="D1953" s="61" t="s">
        <v>1192</v>
      </c>
      <c r="E1953" s="90">
        <v>0</v>
      </c>
      <c r="F1953" s="61">
        <v>330</v>
      </c>
      <c r="G1953" s="61">
        <f t="shared" si="161"/>
        <v>0</v>
      </c>
      <c r="H1953" s="62"/>
      <c r="I1953" s="310"/>
      <c r="J1953" s="310"/>
      <c r="K1953" s="293"/>
    </row>
    <row r="1954" spans="1:11" x14ac:dyDescent="0.2">
      <c r="A1954" s="287"/>
      <c r="B1954" s="289"/>
      <c r="C1954" s="60" t="s">
        <v>1304</v>
      </c>
      <c r="D1954" s="61" t="s">
        <v>1194</v>
      </c>
      <c r="E1954" s="90">
        <v>2</v>
      </c>
      <c r="F1954" s="61">
        <v>95</v>
      </c>
      <c r="G1954" s="61">
        <f t="shared" si="161"/>
        <v>190</v>
      </c>
      <c r="H1954" s="62"/>
      <c r="I1954" s="310"/>
      <c r="J1954" s="310"/>
      <c r="K1954" s="293"/>
    </row>
    <row r="1955" spans="1:11" x14ac:dyDescent="0.2">
      <c r="A1955" s="287"/>
      <c r="B1955" s="289"/>
      <c r="C1955" s="228"/>
      <c r="D1955" s="61" t="s">
        <v>1196</v>
      </c>
      <c r="E1955" s="90">
        <v>3</v>
      </c>
      <c r="F1955" s="61">
        <v>180</v>
      </c>
      <c r="G1955" s="61">
        <f t="shared" si="161"/>
        <v>540</v>
      </c>
      <c r="H1955" s="62" t="s">
        <v>1215</v>
      </c>
      <c r="I1955" s="310"/>
      <c r="J1955" s="310"/>
      <c r="K1955" s="293"/>
    </row>
    <row r="1956" spans="1:11" x14ac:dyDescent="0.2">
      <c r="A1956" s="287"/>
      <c r="B1956" s="289"/>
      <c r="C1956" s="228"/>
      <c r="D1956" s="61"/>
      <c r="E1956" s="90"/>
      <c r="F1956" s="61" t="s">
        <v>1198</v>
      </c>
      <c r="G1956" s="68">
        <f>SUM(G1948:G1955)</f>
        <v>775</v>
      </c>
      <c r="H1956" s="62"/>
      <c r="I1956" s="310"/>
      <c r="J1956" s="310"/>
      <c r="K1956" s="293"/>
    </row>
    <row r="1957" spans="1:11" x14ac:dyDescent="0.2">
      <c r="A1957" s="287">
        <f t="shared" ref="A1957" si="162">A1948+1</f>
        <v>20</v>
      </c>
      <c r="B1957" s="288" t="s">
        <v>2008</v>
      </c>
      <c r="C1957" s="60" t="s">
        <v>1990</v>
      </c>
      <c r="D1957" s="61" t="s">
        <v>1182</v>
      </c>
      <c r="E1957" s="90">
        <v>1</v>
      </c>
      <c r="F1957" s="61">
        <v>20</v>
      </c>
      <c r="G1957" s="61">
        <f t="shared" ref="G1957:G1964" si="163">F1957*E1957</f>
        <v>20</v>
      </c>
      <c r="H1957" s="62"/>
      <c r="I1957" s="370" t="s">
        <v>1989</v>
      </c>
      <c r="J1957" s="370"/>
      <c r="K1957" s="293">
        <f>G1965</f>
        <v>775</v>
      </c>
    </row>
    <row r="1958" spans="1:11" x14ac:dyDescent="0.2">
      <c r="A1958" s="287"/>
      <c r="B1958" s="289"/>
      <c r="C1958" s="60" t="s">
        <v>1208</v>
      </c>
      <c r="D1958" s="61" t="s">
        <v>1360</v>
      </c>
      <c r="E1958" s="90">
        <v>1</v>
      </c>
      <c r="F1958" s="61">
        <v>25</v>
      </c>
      <c r="G1958" s="61">
        <f t="shared" si="163"/>
        <v>25</v>
      </c>
      <c r="H1958" s="62"/>
      <c r="I1958" s="370"/>
      <c r="J1958" s="370"/>
      <c r="K1958" s="293"/>
    </row>
    <row r="1959" spans="1:11" x14ac:dyDescent="0.2">
      <c r="A1959" s="287"/>
      <c r="B1959" s="289"/>
      <c r="C1959" s="60" t="s">
        <v>1991</v>
      </c>
      <c r="D1959" s="61" t="s">
        <v>1186</v>
      </c>
      <c r="E1959" s="90">
        <v>0</v>
      </c>
      <c r="F1959" s="61">
        <v>50</v>
      </c>
      <c r="G1959" s="61">
        <f t="shared" si="163"/>
        <v>0</v>
      </c>
      <c r="H1959" s="62"/>
      <c r="I1959" s="370"/>
      <c r="J1959" s="370"/>
      <c r="K1959" s="293"/>
    </row>
    <row r="1960" spans="1:11" ht="25.5" x14ac:dyDescent="0.2">
      <c r="A1960" s="287"/>
      <c r="B1960" s="289"/>
      <c r="C1960" s="60" t="s">
        <v>1987</v>
      </c>
      <c r="D1960" s="61" t="s">
        <v>1188</v>
      </c>
      <c r="E1960" s="90">
        <v>0</v>
      </c>
      <c r="F1960" s="61">
        <v>110</v>
      </c>
      <c r="G1960" s="61">
        <f t="shared" si="163"/>
        <v>0</v>
      </c>
      <c r="H1960" s="62"/>
      <c r="I1960" s="370"/>
      <c r="J1960" s="370"/>
      <c r="K1960" s="293"/>
    </row>
    <row r="1961" spans="1:11" x14ac:dyDescent="0.2">
      <c r="A1961" s="287"/>
      <c r="B1961" s="289"/>
      <c r="C1961" s="60" t="s">
        <v>1970</v>
      </c>
      <c r="D1961" s="61" t="s">
        <v>1190</v>
      </c>
      <c r="E1961" s="90">
        <v>0</v>
      </c>
      <c r="F1961" s="61">
        <v>85</v>
      </c>
      <c r="G1961" s="61">
        <f t="shared" si="163"/>
        <v>0</v>
      </c>
      <c r="H1961" s="62"/>
      <c r="I1961" s="370"/>
      <c r="J1961" s="370"/>
      <c r="K1961" s="293"/>
    </row>
    <row r="1962" spans="1:11" x14ac:dyDescent="0.2">
      <c r="A1962" s="287"/>
      <c r="B1962" s="289"/>
      <c r="C1962" s="60" t="s">
        <v>1255</v>
      </c>
      <c r="D1962" s="61" t="s">
        <v>1192</v>
      </c>
      <c r="E1962" s="90">
        <v>0</v>
      </c>
      <c r="F1962" s="61">
        <v>330</v>
      </c>
      <c r="G1962" s="61">
        <f t="shared" si="163"/>
        <v>0</v>
      </c>
      <c r="H1962" s="62"/>
      <c r="I1962" s="370"/>
      <c r="J1962" s="370"/>
      <c r="K1962" s="293"/>
    </row>
    <row r="1963" spans="1:11" x14ac:dyDescent="0.2">
      <c r="A1963" s="287"/>
      <c r="B1963" s="289"/>
      <c r="C1963" s="60" t="s">
        <v>1304</v>
      </c>
      <c r="D1963" s="61" t="s">
        <v>1194</v>
      </c>
      <c r="E1963" s="90">
        <v>2</v>
      </c>
      <c r="F1963" s="61">
        <v>95</v>
      </c>
      <c r="G1963" s="61">
        <f t="shared" si="163"/>
        <v>190</v>
      </c>
      <c r="H1963" s="62"/>
      <c r="I1963" s="370"/>
      <c r="J1963" s="370"/>
      <c r="K1963" s="293"/>
    </row>
    <row r="1964" spans="1:11" x14ac:dyDescent="0.2">
      <c r="A1964" s="287"/>
      <c r="B1964" s="289"/>
      <c r="C1964" s="228"/>
      <c r="D1964" s="61" t="s">
        <v>1196</v>
      </c>
      <c r="E1964" s="90">
        <v>3</v>
      </c>
      <c r="F1964" s="61">
        <v>180</v>
      </c>
      <c r="G1964" s="61">
        <f t="shared" si="163"/>
        <v>540</v>
      </c>
      <c r="H1964" s="62" t="s">
        <v>1215</v>
      </c>
      <c r="I1964" s="370"/>
      <c r="J1964" s="370"/>
      <c r="K1964" s="293"/>
    </row>
    <row r="1965" spans="1:11" x14ac:dyDescent="0.2">
      <c r="A1965" s="287"/>
      <c r="B1965" s="289"/>
      <c r="C1965" s="228"/>
      <c r="D1965" s="61"/>
      <c r="E1965" s="90"/>
      <c r="F1965" s="61" t="s">
        <v>1198</v>
      </c>
      <c r="G1965" s="68">
        <f>SUM(G1957:G1964)</f>
        <v>775</v>
      </c>
      <c r="H1965" s="62"/>
      <c r="I1965" s="370"/>
      <c r="J1965" s="370"/>
      <c r="K1965" s="293"/>
    </row>
    <row r="1966" spans="1:11" x14ac:dyDescent="0.2">
      <c r="A1966" s="287">
        <f t="shared" ref="A1966" si="164">A1957+1</f>
        <v>21</v>
      </c>
      <c r="B1966" s="288" t="s">
        <v>2009</v>
      </c>
      <c r="C1966" s="238" t="s">
        <v>2005</v>
      </c>
      <c r="D1966" s="61" t="s">
        <v>1182</v>
      </c>
      <c r="E1966" s="90">
        <v>1</v>
      </c>
      <c r="F1966" s="61">
        <v>20</v>
      </c>
      <c r="G1966" s="61">
        <f t="shared" ref="G1966:G1973" si="165">F1966*E1966</f>
        <v>20</v>
      </c>
      <c r="H1966" s="62"/>
      <c r="I1966" s="370" t="s">
        <v>2006</v>
      </c>
      <c r="J1966" s="370"/>
      <c r="K1966" s="293">
        <f>G1974</f>
        <v>965</v>
      </c>
    </row>
    <row r="1967" spans="1:11" x14ac:dyDescent="0.2">
      <c r="A1967" s="287"/>
      <c r="B1967" s="289"/>
      <c r="C1967" s="60" t="s">
        <v>1208</v>
      </c>
      <c r="D1967" s="91" t="s">
        <v>1184</v>
      </c>
      <c r="E1967" s="90">
        <v>1</v>
      </c>
      <c r="F1967" s="61">
        <v>25</v>
      </c>
      <c r="G1967" s="61">
        <f t="shared" si="165"/>
        <v>25</v>
      </c>
      <c r="H1967" s="62"/>
      <c r="I1967" s="370"/>
      <c r="J1967" s="370"/>
      <c r="K1967" s="293"/>
    </row>
    <row r="1968" spans="1:11" x14ac:dyDescent="0.2">
      <c r="A1968" s="287"/>
      <c r="B1968" s="289"/>
      <c r="C1968" s="60" t="s">
        <v>1991</v>
      </c>
      <c r="D1968" s="61" t="s">
        <v>1186</v>
      </c>
      <c r="E1968" s="90">
        <v>0</v>
      </c>
      <c r="F1968" s="61">
        <v>50</v>
      </c>
      <c r="G1968" s="61">
        <f t="shared" si="165"/>
        <v>0</v>
      </c>
      <c r="H1968" s="62"/>
      <c r="I1968" s="370"/>
      <c r="J1968" s="370"/>
      <c r="K1968" s="293"/>
    </row>
    <row r="1969" spans="1:12" ht="25.5" x14ac:dyDescent="0.2">
      <c r="A1969" s="287"/>
      <c r="B1969" s="289"/>
      <c r="C1969" s="258" t="s">
        <v>2134</v>
      </c>
      <c r="D1969" s="61" t="s">
        <v>1188</v>
      </c>
      <c r="E1969" s="90">
        <v>0</v>
      </c>
      <c r="F1969" s="61">
        <v>110</v>
      </c>
      <c r="G1969" s="61">
        <f t="shared" si="165"/>
        <v>0</v>
      </c>
      <c r="H1969" s="62"/>
      <c r="I1969" s="370"/>
      <c r="J1969" s="370"/>
      <c r="K1969" s="293"/>
    </row>
    <row r="1970" spans="1:12" x14ac:dyDescent="0.2">
      <c r="A1970" s="287"/>
      <c r="B1970" s="289"/>
      <c r="C1970" s="60" t="s">
        <v>1970</v>
      </c>
      <c r="D1970" s="61" t="s">
        <v>1190</v>
      </c>
      <c r="E1970" s="90">
        <v>0</v>
      </c>
      <c r="F1970" s="61">
        <v>85</v>
      </c>
      <c r="G1970" s="61">
        <f t="shared" si="165"/>
        <v>0</v>
      </c>
      <c r="H1970" s="62"/>
      <c r="I1970" s="370"/>
      <c r="J1970" s="370"/>
      <c r="K1970" s="293"/>
    </row>
    <row r="1971" spans="1:12" x14ac:dyDescent="0.2">
      <c r="A1971" s="287"/>
      <c r="B1971" s="289"/>
      <c r="C1971" s="60" t="s">
        <v>1255</v>
      </c>
      <c r="D1971" s="61" t="s">
        <v>1192</v>
      </c>
      <c r="E1971" s="90">
        <v>0</v>
      </c>
      <c r="F1971" s="61">
        <v>330</v>
      </c>
      <c r="G1971" s="61">
        <f t="shared" si="165"/>
        <v>0</v>
      </c>
      <c r="H1971" s="62"/>
      <c r="I1971" s="370"/>
      <c r="J1971" s="370"/>
      <c r="K1971" s="293"/>
    </row>
    <row r="1972" spans="1:12" x14ac:dyDescent="0.2">
      <c r="A1972" s="287"/>
      <c r="B1972" s="289"/>
      <c r="C1972" s="60" t="s">
        <v>1304</v>
      </c>
      <c r="D1972" s="61" t="s">
        <v>1194</v>
      </c>
      <c r="E1972" s="90">
        <v>4</v>
      </c>
      <c r="F1972" s="61">
        <v>95</v>
      </c>
      <c r="G1972" s="61">
        <f t="shared" si="165"/>
        <v>380</v>
      </c>
      <c r="H1972" s="62"/>
      <c r="I1972" s="370"/>
      <c r="J1972" s="370"/>
      <c r="K1972" s="293"/>
    </row>
    <row r="1973" spans="1:12" x14ac:dyDescent="0.2">
      <c r="A1973" s="287"/>
      <c r="B1973" s="289"/>
      <c r="C1973" s="228"/>
      <c r="D1973" s="61" t="s">
        <v>1196</v>
      </c>
      <c r="E1973" s="90">
        <v>3</v>
      </c>
      <c r="F1973" s="61">
        <v>180</v>
      </c>
      <c r="G1973" s="61">
        <f t="shared" si="165"/>
        <v>540</v>
      </c>
      <c r="H1973" s="62" t="s">
        <v>1215</v>
      </c>
      <c r="I1973" s="370"/>
      <c r="J1973" s="370"/>
      <c r="K1973" s="293"/>
    </row>
    <row r="1974" spans="1:12" ht="13.5" thickBot="1" x14ac:dyDescent="0.25">
      <c r="A1974" s="287"/>
      <c r="B1974" s="290"/>
      <c r="C1974" s="233"/>
      <c r="D1974" s="234"/>
      <c r="E1974" s="235"/>
      <c r="F1974" s="234" t="s">
        <v>1198</v>
      </c>
      <c r="G1974" s="236">
        <f>SUM(G1966:G1973)</f>
        <v>965</v>
      </c>
      <c r="H1974" s="241"/>
      <c r="I1974" s="373"/>
      <c r="J1974" s="373"/>
      <c r="K1974" s="293"/>
    </row>
    <row r="1975" spans="1:12" x14ac:dyDescent="0.2">
      <c r="A1975" s="287">
        <f t="shared" ref="A1975" si="166">A1966+1</f>
        <v>22</v>
      </c>
      <c r="B1975" s="288" t="s">
        <v>2073</v>
      </c>
      <c r="C1975" s="238" t="s">
        <v>151</v>
      </c>
      <c r="D1975" s="61" t="s">
        <v>1182</v>
      </c>
      <c r="E1975" s="90">
        <v>1</v>
      </c>
      <c r="F1975" s="61">
        <v>20</v>
      </c>
      <c r="G1975" s="61">
        <f t="shared" ref="G1975:G1982" si="167">F1975*E1975</f>
        <v>20</v>
      </c>
      <c r="H1975" s="62"/>
      <c r="I1975" s="370" t="s">
        <v>2006</v>
      </c>
      <c r="J1975" s="370"/>
      <c r="K1975" s="293">
        <f>G1983</f>
        <v>595</v>
      </c>
    </row>
    <row r="1976" spans="1:12" x14ac:dyDescent="0.2">
      <c r="A1976" s="287"/>
      <c r="B1976" s="289"/>
      <c r="C1976" s="60" t="s">
        <v>1208</v>
      </c>
      <c r="D1976" s="91" t="s">
        <v>1360</v>
      </c>
      <c r="E1976" s="90">
        <v>1</v>
      </c>
      <c r="F1976" s="61">
        <v>25</v>
      </c>
      <c r="G1976" s="61">
        <f t="shared" si="167"/>
        <v>25</v>
      </c>
      <c r="H1976" s="62"/>
      <c r="I1976" s="370"/>
      <c r="J1976" s="370"/>
      <c r="K1976" s="293"/>
      <c r="L1976" t="s">
        <v>2072</v>
      </c>
    </row>
    <row r="1977" spans="1:12" x14ac:dyDescent="0.2">
      <c r="A1977" s="287"/>
      <c r="B1977" s="289"/>
      <c r="C1977" s="60" t="s">
        <v>2004</v>
      </c>
      <c r="D1977" s="61" t="s">
        <v>1186</v>
      </c>
      <c r="E1977" s="90">
        <v>0</v>
      </c>
      <c r="F1977" s="61">
        <v>50</v>
      </c>
      <c r="G1977" s="61">
        <f t="shared" si="167"/>
        <v>0</v>
      </c>
      <c r="H1977" s="62"/>
      <c r="I1977" s="370"/>
      <c r="J1977" s="370"/>
      <c r="K1977" s="293"/>
    </row>
    <row r="1978" spans="1:12" ht="25.5" x14ac:dyDescent="0.2">
      <c r="A1978" s="287"/>
      <c r="B1978" s="289"/>
      <c r="C1978" s="60" t="s">
        <v>2070</v>
      </c>
      <c r="D1978" s="61" t="s">
        <v>1188</v>
      </c>
      <c r="E1978" s="90">
        <v>0</v>
      </c>
      <c r="F1978" s="61">
        <v>110</v>
      </c>
      <c r="G1978" s="61">
        <f t="shared" si="167"/>
        <v>0</v>
      </c>
      <c r="H1978" s="62"/>
      <c r="I1978" s="370"/>
      <c r="J1978" s="370"/>
      <c r="K1978" s="293"/>
      <c r="L1978" t="s">
        <v>2144</v>
      </c>
    </row>
    <row r="1979" spans="1:12" x14ac:dyDescent="0.2">
      <c r="A1979" s="287"/>
      <c r="B1979" s="289"/>
      <c r="C1979" s="60" t="s">
        <v>2071</v>
      </c>
      <c r="D1979" s="61" t="s">
        <v>1190</v>
      </c>
      <c r="E1979" s="90">
        <v>0</v>
      </c>
      <c r="F1979" s="61">
        <v>85</v>
      </c>
      <c r="G1979" s="61">
        <f t="shared" si="167"/>
        <v>0</v>
      </c>
      <c r="H1979" s="62"/>
      <c r="I1979" s="370"/>
      <c r="J1979" s="370"/>
      <c r="K1979" s="293"/>
    </row>
    <row r="1980" spans="1:12" x14ac:dyDescent="0.2">
      <c r="A1980" s="287"/>
      <c r="B1980" s="289"/>
      <c r="C1980" s="60" t="s">
        <v>1201</v>
      </c>
      <c r="D1980" s="61" t="s">
        <v>1192</v>
      </c>
      <c r="E1980" s="90">
        <v>0</v>
      </c>
      <c r="F1980" s="61">
        <v>330</v>
      </c>
      <c r="G1980" s="61">
        <f t="shared" si="167"/>
        <v>0</v>
      </c>
      <c r="H1980" s="62"/>
      <c r="I1980" s="370"/>
      <c r="J1980" s="370"/>
      <c r="K1980" s="293"/>
    </row>
    <row r="1981" spans="1:12" x14ac:dyDescent="0.2">
      <c r="A1981" s="287"/>
      <c r="B1981" s="289"/>
      <c r="C1981" s="60" t="s">
        <v>1304</v>
      </c>
      <c r="D1981" s="61" t="s">
        <v>1194</v>
      </c>
      <c r="E1981" s="90">
        <v>2</v>
      </c>
      <c r="F1981" s="61">
        <v>95</v>
      </c>
      <c r="G1981" s="61">
        <f t="shared" si="167"/>
        <v>190</v>
      </c>
      <c r="H1981" s="62"/>
      <c r="I1981" s="370"/>
      <c r="J1981" s="370"/>
      <c r="K1981" s="293"/>
    </row>
    <row r="1982" spans="1:12" x14ac:dyDescent="0.2">
      <c r="A1982" s="287"/>
      <c r="B1982" s="289"/>
      <c r="C1982" s="228"/>
      <c r="D1982" s="61" t="s">
        <v>1196</v>
      </c>
      <c r="E1982" s="90">
        <v>2</v>
      </c>
      <c r="F1982" s="61">
        <v>180</v>
      </c>
      <c r="G1982" s="61">
        <f t="shared" si="167"/>
        <v>360</v>
      </c>
      <c r="H1982" s="62" t="s">
        <v>1215</v>
      </c>
      <c r="I1982" s="370"/>
      <c r="J1982" s="370"/>
      <c r="K1982" s="293"/>
    </row>
    <row r="1983" spans="1:12" ht="13.5" thickBot="1" x14ac:dyDescent="0.25">
      <c r="A1983" s="287"/>
      <c r="B1983" s="290"/>
      <c r="C1983" s="233"/>
      <c r="D1983" s="234"/>
      <c r="E1983" s="235"/>
      <c r="F1983" s="234" t="s">
        <v>1198</v>
      </c>
      <c r="G1983" s="236">
        <f>SUM(G1975:G1982)</f>
        <v>595</v>
      </c>
      <c r="H1983" s="241"/>
      <c r="I1983" s="373"/>
      <c r="J1983" s="373"/>
      <c r="K1983" s="293"/>
    </row>
    <row r="1984" spans="1:12" x14ac:dyDescent="0.2">
      <c r="F1984" s="226" t="s">
        <v>1275</v>
      </c>
      <c r="G1984" s="237">
        <f>SUM(K1786:K1974)</f>
        <v>16845</v>
      </c>
    </row>
    <row r="1985" spans="1:13" ht="27" thickBot="1" x14ac:dyDescent="0.25">
      <c r="A1985" s="286" t="s">
        <v>2028</v>
      </c>
      <c r="B1985" s="286"/>
      <c r="C1985" s="286"/>
      <c r="D1985" s="286"/>
      <c r="E1985" s="286"/>
      <c r="F1985" s="286"/>
      <c r="G1985" s="286"/>
      <c r="H1985" s="286"/>
    </row>
    <row r="1986" spans="1:13" ht="15" x14ac:dyDescent="0.25">
      <c r="A1986" s="301">
        <v>22</v>
      </c>
      <c r="B1986" s="302" t="s">
        <v>2010</v>
      </c>
      <c r="C1986" s="239" t="s">
        <v>319</v>
      </c>
      <c r="D1986" s="231" t="s">
        <v>1182</v>
      </c>
      <c r="E1986" s="232">
        <v>1</v>
      </c>
      <c r="F1986" s="231">
        <v>20</v>
      </c>
      <c r="G1986" s="231">
        <f t="shared" ref="G1986:G1993" si="168">F1986*E1986</f>
        <v>20</v>
      </c>
      <c r="H1986" s="240"/>
      <c r="I1986" s="376" t="s">
        <v>2012</v>
      </c>
      <c r="J1986" s="376"/>
      <c r="K1986" s="304">
        <f>G1994</f>
        <v>595</v>
      </c>
      <c r="M1986" s="243" t="s">
        <v>2029</v>
      </c>
    </row>
    <row r="1987" spans="1:13" x14ac:dyDescent="0.2">
      <c r="A1987" s="287"/>
      <c r="B1987" s="289"/>
      <c r="C1987" s="60" t="s">
        <v>1208</v>
      </c>
      <c r="D1987" s="61" t="s">
        <v>1360</v>
      </c>
      <c r="E1987" s="90">
        <v>1</v>
      </c>
      <c r="F1987" s="61">
        <v>25</v>
      </c>
      <c r="G1987" s="61">
        <f t="shared" si="168"/>
        <v>25</v>
      </c>
      <c r="H1987" s="62"/>
      <c r="I1987" s="377"/>
      <c r="J1987" s="377"/>
      <c r="K1987" s="293"/>
      <c r="L1987" s="59" t="s">
        <v>2124</v>
      </c>
    </row>
    <row r="1988" spans="1:13" x14ac:dyDescent="0.2">
      <c r="A1988" s="287"/>
      <c r="B1988" s="289"/>
      <c r="C1988" s="60" t="s">
        <v>2004</v>
      </c>
      <c r="D1988" s="61" t="s">
        <v>1186</v>
      </c>
      <c r="E1988" s="90">
        <v>0</v>
      </c>
      <c r="F1988" s="61">
        <v>50</v>
      </c>
      <c r="G1988" s="61">
        <f t="shared" si="168"/>
        <v>0</v>
      </c>
      <c r="H1988" s="62"/>
      <c r="I1988" s="377"/>
      <c r="J1988" s="377"/>
      <c r="K1988" s="293"/>
    </row>
    <row r="1989" spans="1:13" ht="25.5" x14ac:dyDescent="0.2">
      <c r="A1989" s="287"/>
      <c r="B1989" s="289"/>
      <c r="C1989" s="60" t="s">
        <v>2013</v>
      </c>
      <c r="D1989" s="61" t="s">
        <v>1188</v>
      </c>
      <c r="E1989" s="90">
        <v>0</v>
      </c>
      <c r="F1989" s="61">
        <v>110</v>
      </c>
      <c r="G1989" s="61">
        <f t="shared" si="168"/>
        <v>0</v>
      </c>
      <c r="H1989" s="62"/>
      <c r="I1989" s="377"/>
      <c r="J1989" s="377"/>
      <c r="K1989" s="293"/>
    </row>
    <row r="1990" spans="1:13" x14ac:dyDescent="0.2">
      <c r="A1990" s="287"/>
      <c r="B1990" s="289"/>
      <c r="C1990" s="60" t="s">
        <v>1970</v>
      </c>
      <c r="D1990" s="61" t="s">
        <v>1190</v>
      </c>
      <c r="E1990" s="90">
        <v>0</v>
      </c>
      <c r="F1990" s="61">
        <v>85</v>
      </c>
      <c r="G1990" s="61">
        <f t="shared" si="168"/>
        <v>0</v>
      </c>
      <c r="H1990" s="62"/>
      <c r="I1990" s="377"/>
      <c r="J1990" s="377"/>
      <c r="K1990" s="293"/>
    </row>
    <row r="1991" spans="1:13" x14ac:dyDescent="0.2">
      <c r="A1991" s="287"/>
      <c r="B1991" s="289"/>
      <c r="C1991" s="60" t="s">
        <v>1255</v>
      </c>
      <c r="D1991" s="61" t="s">
        <v>1192</v>
      </c>
      <c r="E1991" s="90">
        <v>0</v>
      </c>
      <c r="F1991" s="61">
        <v>330</v>
      </c>
      <c r="G1991" s="61">
        <f t="shared" si="168"/>
        <v>0</v>
      </c>
      <c r="H1991" s="62"/>
      <c r="I1991" s="377"/>
      <c r="J1991" s="377"/>
      <c r="K1991" s="293"/>
    </row>
    <row r="1992" spans="1:13" x14ac:dyDescent="0.2">
      <c r="A1992" s="287"/>
      <c r="B1992" s="289"/>
      <c r="C1992" s="60" t="s">
        <v>1304</v>
      </c>
      <c r="D1992" s="61" t="s">
        <v>1194</v>
      </c>
      <c r="E1992" s="90">
        <v>2</v>
      </c>
      <c r="F1992" s="61">
        <v>95</v>
      </c>
      <c r="G1992" s="61">
        <f t="shared" si="168"/>
        <v>190</v>
      </c>
      <c r="H1992" s="62"/>
      <c r="I1992" s="377"/>
      <c r="J1992" s="377"/>
      <c r="K1992" s="293"/>
    </row>
    <row r="1993" spans="1:13" x14ac:dyDescent="0.2">
      <c r="A1993" s="287"/>
      <c r="B1993" s="289"/>
      <c r="C1993" s="228"/>
      <c r="D1993" s="61" t="s">
        <v>1196</v>
      </c>
      <c r="E1993" s="90">
        <v>2</v>
      </c>
      <c r="F1993" s="61">
        <v>180</v>
      </c>
      <c r="G1993" s="61">
        <f t="shared" si="168"/>
        <v>360</v>
      </c>
      <c r="H1993" s="62" t="s">
        <v>1215</v>
      </c>
      <c r="I1993" s="377"/>
      <c r="J1993" s="377"/>
      <c r="K1993" s="293"/>
    </row>
    <row r="1994" spans="1:13" ht="13.5" thickBot="1" x14ac:dyDescent="0.25">
      <c r="A1994" s="287"/>
      <c r="B1994" s="289"/>
      <c r="C1994" s="230"/>
      <c r="D1994" s="61"/>
      <c r="E1994" s="90"/>
      <c r="F1994" s="61" t="s">
        <v>1198</v>
      </c>
      <c r="G1994" s="68">
        <f>SUM(G1986:G1993)</f>
        <v>595</v>
      </c>
      <c r="H1994" s="62"/>
      <c r="I1994" s="377"/>
      <c r="J1994" s="377"/>
      <c r="K1994" s="293"/>
    </row>
    <row r="1995" spans="1:13" x14ac:dyDescent="0.2">
      <c r="A1995" s="287">
        <f>A1986+1</f>
        <v>23</v>
      </c>
      <c r="B1995" s="288" t="s">
        <v>2011</v>
      </c>
      <c r="C1995" s="238" t="s">
        <v>319</v>
      </c>
      <c r="D1995" s="61" t="s">
        <v>1182</v>
      </c>
      <c r="E1995" s="90">
        <v>1</v>
      </c>
      <c r="F1995" s="61">
        <v>20</v>
      </c>
      <c r="G1995" s="61">
        <f t="shared" ref="G1995:G2002" si="169">F1995*E1995</f>
        <v>20</v>
      </c>
      <c r="H1995" s="62"/>
      <c r="I1995" s="378" t="s">
        <v>2012</v>
      </c>
      <c r="J1995" s="378"/>
      <c r="K1995" s="293">
        <f>G2003</f>
        <v>595</v>
      </c>
      <c r="L1995" s="59" t="s">
        <v>2124</v>
      </c>
    </row>
    <row r="1996" spans="1:13" x14ac:dyDescent="0.2">
      <c r="A1996" s="287"/>
      <c r="B1996" s="289"/>
      <c r="C1996" s="60" t="s">
        <v>1208</v>
      </c>
      <c r="D1996" s="61" t="s">
        <v>1360</v>
      </c>
      <c r="E1996" s="90">
        <v>1</v>
      </c>
      <c r="F1996" s="61">
        <v>25</v>
      </c>
      <c r="G1996" s="61">
        <f t="shared" si="169"/>
        <v>25</v>
      </c>
      <c r="H1996" s="62"/>
      <c r="I1996" s="291"/>
      <c r="J1996" s="291"/>
      <c r="K1996" s="293"/>
    </row>
    <row r="1997" spans="1:13" x14ac:dyDescent="0.2">
      <c r="A1997" s="287"/>
      <c r="B1997" s="289"/>
      <c r="C1997" s="60" t="s">
        <v>2014</v>
      </c>
      <c r="D1997" s="61" t="s">
        <v>1186</v>
      </c>
      <c r="E1997" s="90">
        <v>0</v>
      </c>
      <c r="F1997" s="61">
        <v>50</v>
      </c>
      <c r="G1997" s="61">
        <f t="shared" si="169"/>
        <v>0</v>
      </c>
      <c r="H1997" s="62"/>
      <c r="I1997" s="291"/>
      <c r="J1997" s="291"/>
      <c r="K1997" s="293"/>
    </row>
    <row r="1998" spans="1:13" ht="25.5" x14ac:dyDescent="0.2">
      <c r="A1998" s="287"/>
      <c r="B1998" s="289"/>
      <c r="C1998" s="60" t="s">
        <v>2013</v>
      </c>
      <c r="D1998" s="61" t="s">
        <v>1188</v>
      </c>
      <c r="E1998" s="90">
        <v>0</v>
      </c>
      <c r="F1998" s="61">
        <v>110</v>
      </c>
      <c r="G1998" s="61">
        <f t="shared" si="169"/>
        <v>0</v>
      </c>
      <c r="H1998" s="62"/>
      <c r="I1998" s="291"/>
      <c r="J1998" s="291"/>
      <c r="K1998" s="293"/>
    </row>
    <row r="1999" spans="1:13" x14ac:dyDescent="0.2">
      <c r="A1999" s="287"/>
      <c r="B1999" s="289"/>
      <c r="C1999" s="60" t="s">
        <v>1970</v>
      </c>
      <c r="D1999" s="61" t="s">
        <v>1190</v>
      </c>
      <c r="E1999" s="90">
        <v>0</v>
      </c>
      <c r="F1999" s="61">
        <v>85</v>
      </c>
      <c r="G1999" s="61">
        <f t="shared" si="169"/>
        <v>0</v>
      </c>
      <c r="H1999" s="62"/>
      <c r="I1999" s="291"/>
      <c r="J1999" s="291"/>
      <c r="K1999" s="293"/>
    </row>
    <row r="2000" spans="1:13" x14ac:dyDescent="0.2">
      <c r="A2000" s="287"/>
      <c r="B2000" s="289"/>
      <c r="C2000" s="60" t="s">
        <v>1255</v>
      </c>
      <c r="D2000" s="61" t="s">
        <v>1192</v>
      </c>
      <c r="E2000" s="90">
        <v>0</v>
      </c>
      <c r="F2000" s="61">
        <v>330</v>
      </c>
      <c r="G2000" s="61">
        <f t="shared" si="169"/>
        <v>0</v>
      </c>
      <c r="H2000" s="62"/>
      <c r="I2000" s="291"/>
      <c r="J2000" s="291"/>
      <c r="K2000" s="293"/>
    </row>
    <row r="2001" spans="1:15" x14ac:dyDescent="0.2">
      <c r="A2001" s="287"/>
      <c r="B2001" s="289"/>
      <c r="C2001" s="60" t="s">
        <v>1304</v>
      </c>
      <c r="D2001" s="61" t="s">
        <v>1194</v>
      </c>
      <c r="E2001" s="90">
        <v>2</v>
      </c>
      <c r="F2001" s="61">
        <v>95</v>
      </c>
      <c r="G2001" s="61">
        <f t="shared" si="169"/>
        <v>190</v>
      </c>
      <c r="H2001" s="62"/>
      <c r="I2001" s="291"/>
      <c r="J2001" s="291"/>
      <c r="K2001" s="293"/>
    </row>
    <row r="2002" spans="1:15" x14ac:dyDescent="0.2">
      <c r="A2002" s="287"/>
      <c r="B2002" s="289"/>
      <c r="C2002" s="228"/>
      <c r="D2002" s="61" t="s">
        <v>1196</v>
      </c>
      <c r="E2002" s="90">
        <v>2</v>
      </c>
      <c r="F2002" s="61">
        <v>180</v>
      </c>
      <c r="G2002" s="61">
        <f t="shared" si="169"/>
        <v>360</v>
      </c>
      <c r="H2002" s="62" t="s">
        <v>1215</v>
      </c>
      <c r="I2002" s="291"/>
      <c r="J2002" s="291"/>
      <c r="K2002" s="293"/>
    </row>
    <row r="2003" spans="1:15" ht="13.5" thickBot="1" x14ac:dyDescent="0.25">
      <c r="A2003" s="299"/>
      <c r="B2003" s="290"/>
      <c r="C2003" s="233"/>
      <c r="D2003" s="234"/>
      <c r="E2003" s="235"/>
      <c r="F2003" s="234" t="s">
        <v>1198</v>
      </c>
      <c r="G2003" s="236">
        <f>SUM(G1995:G2002)</f>
        <v>595</v>
      </c>
      <c r="H2003" s="241"/>
      <c r="I2003" s="292"/>
      <c r="J2003" s="292"/>
      <c r="K2003" s="297"/>
    </row>
    <row r="2004" spans="1:15" x14ac:dyDescent="0.2">
      <c r="F2004" s="226" t="s">
        <v>1275</v>
      </c>
      <c r="G2004" s="237">
        <f>G1994+G2003</f>
        <v>1190</v>
      </c>
    </row>
    <row r="2005" spans="1:15" ht="27" thickBot="1" x14ac:dyDescent="0.25">
      <c r="A2005" s="286" t="s">
        <v>2119</v>
      </c>
      <c r="B2005" s="286"/>
      <c r="C2005" s="286"/>
      <c r="D2005" s="286"/>
      <c r="E2005" s="286"/>
      <c r="F2005" s="286"/>
      <c r="G2005" s="286"/>
      <c r="H2005" s="286"/>
    </row>
    <row r="2006" spans="1:15" ht="15" x14ac:dyDescent="0.25">
      <c r="A2006" s="301">
        <v>24</v>
      </c>
      <c r="B2006" s="379" t="s">
        <v>2015</v>
      </c>
      <c r="C2006" s="239" t="s">
        <v>151</v>
      </c>
      <c r="D2006" s="231" t="s">
        <v>1182</v>
      </c>
      <c r="E2006" s="232">
        <v>1</v>
      </c>
      <c r="F2006" s="231">
        <v>20</v>
      </c>
      <c r="G2006" s="231">
        <f t="shared" ref="G2006:G2013" si="170">F2006*E2006</f>
        <v>20</v>
      </c>
      <c r="H2006" s="240"/>
      <c r="I2006" s="380" t="s">
        <v>2016</v>
      </c>
      <c r="J2006" s="380"/>
      <c r="K2006" s="382">
        <f>G2014</f>
        <v>595</v>
      </c>
      <c r="L2006" s="391" t="s">
        <v>2121</v>
      </c>
      <c r="M2006" s="243" t="s">
        <v>2030</v>
      </c>
      <c r="O2006" t="s">
        <v>2145</v>
      </c>
    </row>
    <row r="2007" spans="1:15" x14ac:dyDescent="0.2">
      <c r="A2007" s="287"/>
      <c r="B2007" s="308"/>
      <c r="C2007" s="60" t="s">
        <v>1208</v>
      </c>
      <c r="D2007" s="61" t="s">
        <v>1360</v>
      </c>
      <c r="E2007" s="90">
        <v>1</v>
      </c>
      <c r="F2007" s="61">
        <v>25</v>
      </c>
      <c r="G2007" s="61">
        <f t="shared" si="170"/>
        <v>25</v>
      </c>
      <c r="H2007" s="62"/>
      <c r="I2007" s="381"/>
      <c r="J2007" s="381"/>
      <c r="K2007" s="383"/>
      <c r="L2007" s="392"/>
    </row>
    <row r="2008" spans="1:15" x14ac:dyDescent="0.2">
      <c r="A2008" s="287"/>
      <c r="B2008" s="308"/>
      <c r="C2008" s="60" t="s">
        <v>2004</v>
      </c>
      <c r="D2008" s="61" t="s">
        <v>1186</v>
      </c>
      <c r="E2008" s="90">
        <v>0</v>
      </c>
      <c r="F2008" s="61">
        <v>50</v>
      </c>
      <c r="G2008" s="61">
        <f t="shared" si="170"/>
        <v>0</v>
      </c>
      <c r="H2008" s="62"/>
      <c r="I2008" s="381"/>
      <c r="J2008" s="381"/>
      <c r="K2008" s="383"/>
      <c r="L2008" s="392"/>
    </row>
    <row r="2009" spans="1:15" ht="25.5" x14ac:dyDescent="0.2">
      <c r="A2009" s="287"/>
      <c r="B2009" s="308"/>
      <c r="C2009" s="60" t="s">
        <v>2017</v>
      </c>
      <c r="D2009" s="61" t="s">
        <v>1188</v>
      </c>
      <c r="E2009" s="90">
        <v>0</v>
      </c>
      <c r="F2009" s="61">
        <v>110</v>
      </c>
      <c r="G2009" s="61">
        <f t="shared" si="170"/>
        <v>0</v>
      </c>
      <c r="H2009" s="62"/>
      <c r="I2009" s="381"/>
      <c r="J2009" s="381"/>
      <c r="K2009" s="383"/>
      <c r="L2009" s="392"/>
    </row>
    <row r="2010" spans="1:15" x14ac:dyDescent="0.2">
      <c r="A2010" s="287"/>
      <c r="B2010" s="308"/>
      <c r="C2010" s="60" t="s">
        <v>1970</v>
      </c>
      <c r="D2010" s="61" t="s">
        <v>1190</v>
      </c>
      <c r="E2010" s="90">
        <v>0</v>
      </c>
      <c r="F2010" s="61">
        <v>85</v>
      </c>
      <c r="G2010" s="61">
        <f t="shared" si="170"/>
        <v>0</v>
      </c>
      <c r="H2010" s="62"/>
      <c r="I2010" s="381"/>
      <c r="J2010" s="381"/>
      <c r="K2010" s="383"/>
      <c r="L2010" s="392"/>
    </row>
    <row r="2011" spans="1:15" x14ac:dyDescent="0.2">
      <c r="A2011" s="287"/>
      <c r="B2011" s="308"/>
      <c r="C2011" s="60" t="s">
        <v>1255</v>
      </c>
      <c r="D2011" s="61" t="s">
        <v>1192</v>
      </c>
      <c r="E2011" s="90">
        <v>0</v>
      </c>
      <c r="F2011" s="61">
        <v>330</v>
      </c>
      <c r="G2011" s="61">
        <f t="shared" si="170"/>
        <v>0</v>
      </c>
      <c r="H2011" s="62"/>
      <c r="I2011" s="381"/>
      <c r="J2011" s="381"/>
      <c r="K2011" s="383"/>
      <c r="L2011" s="392"/>
    </row>
    <row r="2012" spans="1:15" x14ac:dyDescent="0.2">
      <c r="A2012" s="287"/>
      <c r="B2012" s="308"/>
      <c r="C2012" s="60" t="s">
        <v>1304</v>
      </c>
      <c r="D2012" s="61" t="s">
        <v>1194</v>
      </c>
      <c r="E2012" s="90">
        <v>2</v>
      </c>
      <c r="F2012" s="61">
        <v>95</v>
      </c>
      <c r="G2012" s="61">
        <f t="shared" si="170"/>
        <v>190</v>
      </c>
      <c r="H2012" s="62"/>
      <c r="I2012" s="381"/>
      <c r="J2012" s="381"/>
      <c r="K2012" s="383"/>
      <c r="L2012" s="392"/>
    </row>
    <row r="2013" spans="1:15" x14ac:dyDescent="0.2">
      <c r="A2013" s="287"/>
      <c r="B2013" s="308"/>
      <c r="C2013" s="228"/>
      <c r="D2013" s="61" t="s">
        <v>1196</v>
      </c>
      <c r="E2013" s="90">
        <v>2</v>
      </c>
      <c r="F2013" s="61">
        <v>180</v>
      </c>
      <c r="G2013" s="61">
        <f t="shared" si="170"/>
        <v>360</v>
      </c>
      <c r="H2013" s="62" t="s">
        <v>1215</v>
      </c>
      <c r="I2013" s="381"/>
      <c r="J2013" s="381"/>
      <c r="K2013" s="383"/>
      <c r="L2013" s="392"/>
    </row>
    <row r="2014" spans="1:15" x14ac:dyDescent="0.2">
      <c r="A2014" s="287"/>
      <c r="B2014" s="308"/>
      <c r="C2014" s="230"/>
      <c r="D2014" s="61"/>
      <c r="E2014" s="90"/>
      <c r="F2014" s="61" t="s">
        <v>1198</v>
      </c>
      <c r="G2014" s="68">
        <f>SUM(G2006:G2013)</f>
        <v>595</v>
      </c>
      <c r="H2014" s="62"/>
      <c r="I2014" s="381"/>
      <c r="J2014" s="381"/>
      <c r="K2014" s="383"/>
      <c r="L2014" s="393"/>
    </row>
    <row r="2016" spans="1:15" ht="27" thickBot="1" x14ac:dyDescent="0.25">
      <c r="A2016" s="286" t="s">
        <v>2220</v>
      </c>
      <c r="B2016" s="286"/>
      <c r="C2016" s="286"/>
      <c r="D2016" s="286"/>
      <c r="E2016" s="286"/>
      <c r="F2016" s="286"/>
      <c r="G2016" s="286"/>
      <c r="H2016" s="286"/>
    </row>
    <row r="2017" spans="1:13" ht="15" x14ac:dyDescent="0.25">
      <c r="A2017" s="386">
        <v>25</v>
      </c>
      <c r="B2017" s="302" t="s">
        <v>2022</v>
      </c>
      <c r="C2017" s="239" t="s">
        <v>142</v>
      </c>
      <c r="D2017" s="242" t="s">
        <v>1182</v>
      </c>
      <c r="E2017" s="232">
        <v>1</v>
      </c>
      <c r="F2017" s="231">
        <v>20</v>
      </c>
      <c r="G2017" s="231">
        <f t="shared" ref="G2017:G2024" si="171">F2017*E2017</f>
        <v>20</v>
      </c>
      <c r="H2017" s="240"/>
      <c r="I2017" s="372" t="s">
        <v>2025</v>
      </c>
      <c r="J2017" s="372"/>
      <c r="K2017" s="304">
        <f>G2025</f>
        <v>595</v>
      </c>
      <c r="M2017" s="243" t="s">
        <v>2031</v>
      </c>
    </row>
    <row r="2018" spans="1:13" x14ac:dyDescent="0.2">
      <c r="A2018" s="313"/>
      <c r="B2018" s="288"/>
      <c r="C2018" s="60" t="s">
        <v>1183</v>
      </c>
      <c r="D2018" s="91" t="s">
        <v>1184</v>
      </c>
      <c r="E2018" s="90">
        <v>1</v>
      </c>
      <c r="F2018" s="61">
        <v>25</v>
      </c>
      <c r="G2018" s="61">
        <f t="shared" si="171"/>
        <v>25</v>
      </c>
      <c r="H2018" s="62"/>
      <c r="I2018" s="370"/>
      <c r="J2018" s="370"/>
      <c r="K2018" s="293"/>
    </row>
    <row r="2019" spans="1:13" x14ac:dyDescent="0.2">
      <c r="A2019" s="313"/>
      <c r="B2019" s="288"/>
      <c r="C2019" s="60" t="s">
        <v>1217</v>
      </c>
      <c r="D2019" s="91" t="s">
        <v>1186</v>
      </c>
      <c r="E2019" s="90">
        <v>0</v>
      </c>
      <c r="F2019" s="61">
        <v>50</v>
      </c>
      <c r="G2019" s="61">
        <f t="shared" si="171"/>
        <v>0</v>
      </c>
      <c r="H2019" s="62"/>
      <c r="I2019" s="370"/>
      <c r="J2019" s="370"/>
      <c r="K2019" s="293"/>
      <c r="L2019" t="s">
        <v>2222</v>
      </c>
    </row>
    <row r="2020" spans="1:13" ht="25.5" x14ac:dyDescent="0.2">
      <c r="A2020" s="313"/>
      <c r="B2020" s="288"/>
      <c r="C2020" s="60" t="s">
        <v>2018</v>
      </c>
      <c r="D2020" s="91" t="s">
        <v>1188</v>
      </c>
      <c r="E2020" s="90">
        <v>0</v>
      </c>
      <c r="F2020" s="61">
        <v>110</v>
      </c>
      <c r="G2020" s="61">
        <f t="shared" si="171"/>
        <v>0</v>
      </c>
      <c r="H2020" s="62"/>
      <c r="I2020" s="370"/>
      <c r="J2020" s="370"/>
      <c r="K2020" s="293"/>
      <c r="L2020" t="s">
        <v>2125</v>
      </c>
    </row>
    <row r="2021" spans="1:13" x14ac:dyDescent="0.2">
      <c r="A2021" s="313"/>
      <c r="B2021" s="288"/>
      <c r="C2021" s="60" t="s">
        <v>1914</v>
      </c>
      <c r="D2021" s="91" t="s">
        <v>1190</v>
      </c>
      <c r="E2021" s="90">
        <v>0</v>
      </c>
      <c r="F2021" s="61">
        <v>85</v>
      </c>
      <c r="G2021" s="61">
        <f t="shared" si="171"/>
        <v>0</v>
      </c>
      <c r="H2021" s="62"/>
      <c r="I2021" s="370"/>
      <c r="J2021" s="370"/>
      <c r="K2021" s="293"/>
    </row>
    <row r="2022" spans="1:13" x14ac:dyDescent="0.2">
      <c r="A2022" s="313"/>
      <c r="B2022" s="288"/>
      <c r="C2022" s="60" t="s">
        <v>1201</v>
      </c>
      <c r="D2022" s="91" t="s">
        <v>1192</v>
      </c>
      <c r="E2022" s="90">
        <v>0</v>
      </c>
      <c r="F2022" s="61">
        <v>330</v>
      </c>
      <c r="G2022" s="61">
        <f t="shared" si="171"/>
        <v>0</v>
      </c>
      <c r="H2022" s="62"/>
      <c r="I2022" s="370"/>
      <c r="J2022" s="370"/>
      <c r="K2022" s="293"/>
    </row>
    <row r="2023" spans="1:13" x14ac:dyDescent="0.2">
      <c r="A2023" s="313"/>
      <c r="B2023" s="288"/>
      <c r="C2023" s="60" t="s">
        <v>1304</v>
      </c>
      <c r="D2023" s="91" t="s">
        <v>1194</v>
      </c>
      <c r="E2023" s="90">
        <v>2</v>
      </c>
      <c r="F2023" s="61">
        <v>95</v>
      </c>
      <c r="G2023" s="61">
        <f t="shared" si="171"/>
        <v>190</v>
      </c>
      <c r="H2023" s="62"/>
      <c r="I2023" s="370"/>
      <c r="J2023" s="370"/>
      <c r="K2023" s="293"/>
    </row>
    <row r="2024" spans="1:13" x14ac:dyDescent="0.2">
      <c r="A2024" s="313"/>
      <c r="B2024" s="288"/>
      <c r="C2024" s="228"/>
      <c r="D2024" s="91" t="s">
        <v>1196</v>
      </c>
      <c r="E2024" s="90">
        <v>2</v>
      </c>
      <c r="F2024" s="61">
        <v>180</v>
      </c>
      <c r="G2024" s="61">
        <f t="shared" si="171"/>
        <v>360</v>
      </c>
      <c r="H2024" s="62" t="s">
        <v>1215</v>
      </c>
      <c r="I2024" s="370"/>
      <c r="J2024" s="370"/>
      <c r="K2024" s="293"/>
    </row>
    <row r="2025" spans="1:13" ht="13.5" thickBot="1" x14ac:dyDescent="0.25">
      <c r="A2025" s="313"/>
      <c r="B2025" s="288"/>
      <c r="C2025" s="228"/>
      <c r="D2025" s="61"/>
      <c r="E2025" s="90"/>
      <c r="F2025" s="61" t="s">
        <v>1198</v>
      </c>
      <c r="G2025" s="68">
        <f>SUM(G2017:G2024)</f>
        <v>595</v>
      </c>
      <c r="H2025" s="62"/>
      <c r="I2025" s="370"/>
      <c r="J2025" s="370"/>
      <c r="K2025" s="293"/>
    </row>
    <row r="2026" spans="1:13" x14ac:dyDescent="0.2">
      <c r="A2026" s="313">
        <v>26</v>
      </c>
      <c r="B2026" s="288" t="s">
        <v>2023</v>
      </c>
      <c r="C2026" s="238" t="s">
        <v>2019</v>
      </c>
      <c r="D2026" s="91" t="s">
        <v>1182</v>
      </c>
      <c r="E2026" s="90">
        <v>1</v>
      </c>
      <c r="F2026" s="61">
        <v>20</v>
      </c>
      <c r="G2026" s="61">
        <f t="shared" ref="G2026:G2033" si="172">F2026*E2026</f>
        <v>20</v>
      </c>
      <c r="H2026" s="62"/>
      <c r="I2026" s="316" t="s">
        <v>2025</v>
      </c>
      <c r="J2026" s="316"/>
      <c r="K2026" s="293">
        <f>G2034</f>
        <v>595</v>
      </c>
    </row>
    <row r="2027" spans="1:13" x14ac:dyDescent="0.2">
      <c r="A2027" s="313"/>
      <c r="B2027" s="288"/>
      <c r="C2027" s="60" t="s">
        <v>2020</v>
      </c>
      <c r="D2027" s="91" t="s">
        <v>1184</v>
      </c>
      <c r="E2027" s="90">
        <v>1</v>
      </c>
      <c r="F2027" s="61">
        <v>25</v>
      </c>
      <c r="G2027" s="61">
        <f t="shared" si="172"/>
        <v>25</v>
      </c>
      <c r="H2027" s="62"/>
      <c r="I2027" s="310"/>
      <c r="J2027" s="310"/>
      <c r="K2027" s="293"/>
    </row>
    <row r="2028" spans="1:13" x14ac:dyDescent="0.2">
      <c r="A2028" s="313"/>
      <c r="B2028" s="288"/>
      <c r="C2028" s="60" t="s">
        <v>1217</v>
      </c>
      <c r="D2028" s="91" t="s">
        <v>1186</v>
      </c>
      <c r="E2028" s="90">
        <v>0</v>
      </c>
      <c r="F2028" s="61">
        <v>50</v>
      </c>
      <c r="G2028" s="61">
        <f t="shared" si="172"/>
        <v>0</v>
      </c>
      <c r="H2028" s="62"/>
      <c r="I2028" s="310"/>
      <c r="J2028" s="310"/>
      <c r="K2028" s="293"/>
    </row>
    <row r="2029" spans="1:13" ht="25.5" x14ac:dyDescent="0.2">
      <c r="A2029" s="313"/>
      <c r="B2029" s="288"/>
      <c r="C2029" s="60" t="s">
        <v>2018</v>
      </c>
      <c r="D2029" s="91" t="s">
        <v>1188</v>
      </c>
      <c r="E2029" s="90">
        <v>0</v>
      </c>
      <c r="F2029" s="61">
        <v>110</v>
      </c>
      <c r="G2029" s="61">
        <f t="shared" si="172"/>
        <v>0</v>
      </c>
      <c r="H2029" s="62"/>
      <c r="I2029" s="310"/>
      <c r="J2029" s="310"/>
      <c r="K2029" s="293"/>
      <c r="L2029" t="s">
        <v>2125</v>
      </c>
    </row>
    <row r="2030" spans="1:13" x14ac:dyDescent="0.2">
      <c r="A2030" s="313"/>
      <c r="B2030" s="288"/>
      <c r="C2030" s="60" t="s">
        <v>1914</v>
      </c>
      <c r="D2030" s="91" t="s">
        <v>1190</v>
      </c>
      <c r="E2030" s="90">
        <v>0</v>
      </c>
      <c r="F2030" s="61">
        <v>85</v>
      </c>
      <c r="G2030" s="61">
        <f t="shared" si="172"/>
        <v>0</v>
      </c>
      <c r="H2030" s="62"/>
      <c r="I2030" s="310"/>
      <c r="J2030" s="310"/>
      <c r="K2030" s="293"/>
    </row>
    <row r="2031" spans="1:13" x14ac:dyDescent="0.2">
      <c r="A2031" s="313"/>
      <c r="B2031" s="288"/>
      <c r="C2031" s="60" t="s">
        <v>1201</v>
      </c>
      <c r="D2031" s="91" t="s">
        <v>1192</v>
      </c>
      <c r="E2031" s="90">
        <v>0</v>
      </c>
      <c r="F2031" s="61">
        <v>330</v>
      </c>
      <c r="G2031" s="61">
        <f t="shared" si="172"/>
        <v>0</v>
      </c>
      <c r="H2031" s="62"/>
      <c r="I2031" s="310"/>
      <c r="J2031" s="310"/>
      <c r="K2031" s="293"/>
    </row>
    <row r="2032" spans="1:13" x14ac:dyDescent="0.2">
      <c r="A2032" s="313"/>
      <c r="B2032" s="288"/>
      <c r="C2032" s="60" t="s">
        <v>1304</v>
      </c>
      <c r="D2032" s="91" t="s">
        <v>1194</v>
      </c>
      <c r="E2032" s="90">
        <v>2</v>
      </c>
      <c r="F2032" s="61">
        <v>95</v>
      </c>
      <c r="G2032" s="61">
        <f t="shared" si="172"/>
        <v>190</v>
      </c>
      <c r="H2032" s="62"/>
      <c r="I2032" s="310"/>
      <c r="J2032" s="310"/>
      <c r="K2032" s="293"/>
    </row>
    <row r="2033" spans="1:13" x14ac:dyDescent="0.2">
      <c r="A2033" s="313"/>
      <c r="B2033" s="288"/>
      <c r="C2033" s="228"/>
      <c r="D2033" s="91" t="s">
        <v>1196</v>
      </c>
      <c r="E2033" s="90">
        <v>2</v>
      </c>
      <c r="F2033" s="61">
        <v>180</v>
      </c>
      <c r="G2033" s="61">
        <f t="shared" si="172"/>
        <v>360</v>
      </c>
      <c r="H2033" s="62" t="s">
        <v>1215</v>
      </c>
      <c r="I2033" s="310"/>
      <c r="J2033" s="310"/>
      <c r="K2033" s="293"/>
    </row>
    <row r="2034" spans="1:13" x14ac:dyDescent="0.2">
      <c r="A2034" s="313"/>
      <c r="B2034" s="288"/>
      <c r="C2034" s="228"/>
      <c r="D2034" s="91"/>
      <c r="E2034" s="90"/>
      <c r="F2034" s="61" t="s">
        <v>1198</v>
      </c>
      <c r="G2034" s="68">
        <f>SUM(G2026:G2033)</f>
        <v>595</v>
      </c>
      <c r="H2034" s="62"/>
      <c r="I2034" s="310"/>
      <c r="J2034" s="310"/>
      <c r="K2034" s="293"/>
    </row>
    <row r="2035" spans="1:13" x14ac:dyDescent="0.2">
      <c r="A2035" s="313">
        <v>27</v>
      </c>
      <c r="B2035" s="288" t="s">
        <v>2024</v>
      </c>
      <c r="C2035" s="238" t="s">
        <v>2019</v>
      </c>
      <c r="D2035" s="91" t="s">
        <v>1182</v>
      </c>
      <c r="E2035" s="90">
        <v>1</v>
      </c>
      <c r="F2035" s="61">
        <v>20</v>
      </c>
      <c r="G2035" s="61">
        <f t="shared" ref="G2035:G2042" si="173">F2035*E2035</f>
        <v>20</v>
      </c>
      <c r="H2035" s="62"/>
      <c r="I2035" s="310" t="s">
        <v>2026</v>
      </c>
      <c r="J2035" s="310"/>
      <c r="K2035" s="293">
        <f>G2043</f>
        <v>595</v>
      </c>
    </row>
    <row r="2036" spans="1:13" x14ac:dyDescent="0.2">
      <c r="A2036" s="313"/>
      <c r="B2036" s="288"/>
      <c r="C2036" s="60" t="s">
        <v>2020</v>
      </c>
      <c r="D2036" s="91" t="s">
        <v>1360</v>
      </c>
      <c r="E2036" s="90">
        <v>1</v>
      </c>
      <c r="F2036" s="61">
        <v>25</v>
      </c>
      <c r="G2036" s="61">
        <f t="shared" si="173"/>
        <v>25</v>
      </c>
      <c r="H2036" s="62"/>
      <c r="I2036" s="310"/>
      <c r="J2036" s="310"/>
      <c r="K2036" s="293"/>
    </row>
    <row r="2037" spans="1:13" x14ac:dyDescent="0.2">
      <c r="A2037" s="313"/>
      <c r="B2037" s="288"/>
      <c r="C2037" s="60" t="s">
        <v>1217</v>
      </c>
      <c r="D2037" s="91" t="s">
        <v>1186</v>
      </c>
      <c r="E2037" s="90">
        <v>0</v>
      </c>
      <c r="F2037" s="61">
        <v>50</v>
      </c>
      <c r="G2037" s="61">
        <f t="shared" si="173"/>
        <v>0</v>
      </c>
      <c r="H2037" s="62"/>
      <c r="I2037" s="310"/>
      <c r="J2037" s="310"/>
      <c r="K2037" s="293"/>
    </row>
    <row r="2038" spans="1:13" ht="25.5" x14ac:dyDescent="0.2">
      <c r="A2038" s="313"/>
      <c r="B2038" s="288"/>
      <c r="C2038" s="60" t="s">
        <v>2021</v>
      </c>
      <c r="D2038" s="91" t="s">
        <v>1188</v>
      </c>
      <c r="E2038" s="90">
        <v>0</v>
      </c>
      <c r="F2038" s="61">
        <v>110</v>
      </c>
      <c r="G2038" s="61">
        <f t="shared" si="173"/>
        <v>0</v>
      </c>
      <c r="H2038" s="62"/>
      <c r="I2038" s="310"/>
      <c r="J2038" s="310"/>
      <c r="K2038" s="293"/>
      <c r="L2038" t="s">
        <v>2125</v>
      </c>
    </row>
    <row r="2039" spans="1:13" x14ac:dyDescent="0.2">
      <c r="A2039" s="313"/>
      <c r="B2039" s="288"/>
      <c r="C2039" s="60" t="s">
        <v>1539</v>
      </c>
      <c r="D2039" s="91" t="s">
        <v>1190</v>
      </c>
      <c r="E2039" s="90">
        <v>0</v>
      </c>
      <c r="F2039" s="61">
        <v>85</v>
      </c>
      <c r="G2039" s="61">
        <f t="shared" si="173"/>
        <v>0</v>
      </c>
      <c r="H2039" s="62"/>
      <c r="I2039" s="310"/>
      <c r="J2039" s="310"/>
      <c r="K2039" s="293"/>
    </row>
    <row r="2040" spans="1:13" x14ac:dyDescent="0.2">
      <c r="A2040" s="313"/>
      <c r="B2040" s="288"/>
      <c r="C2040" s="60" t="s">
        <v>1201</v>
      </c>
      <c r="D2040" s="91" t="s">
        <v>1192</v>
      </c>
      <c r="E2040" s="90">
        <v>0</v>
      </c>
      <c r="F2040" s="61">
        <v>330</v>
      </c>
      <c r="G2040" s="61">
        <f t="shared" si="173"/>
        <v>0</v>
      </c>
      <c r="H2040" s="62"/>
      <c r="I2040" s="310"/>
      <c r="J2040" s="310"/>
      <c r="K2040" s="293"/>
    </row>
    <row r="2041" spans="1:13" x14ac:dyDescent="0.2">
      <c r="A2041" s="313"/>
      <c r="B2041" s="288"/>
      <c r="C2041" s="60" t="s">
        <v>1304</v>
      </c>
      <c r="D2041" s="91" t="s">
        <v>1194</v>
      </c>
      <c r="E2041" s="90">
        <v>2</v>
      </c>
      <c r="F2041" s="61">
        <v>95</v>
      </c>
      <c r="G2041" s="61">
        <f t="shared" si="173"/>
        <v>190</v>
      </c>
      <c r="H2041" s="62"/>
      <c r="I2041" s="310"/>
      <c r="J2041" s="310"/>
      <c r="K2041" s="293"/>
    </row>
    <row r="2042" spans="1:13" x14ac:dyDescent="0.2">
      <c r="A2042" s="313"/>
      <c r="B2042" s="288"/>
      <c r="C2042" s="228"/>
      <c r="D2042" s="91" t="s">
        <v>1196</v>
      </c>
      <c r="E2042" s="90">
        <v>2</v>
      </c>
      <c r="F2042" s="61">
        <v>180</v>
      </c>
      <c r="G2042" s="61">
        <f t="shared" si="173"/>
        <v>360</v>
      </c>
      <c r="H2042" s="62" t="s">
        <v>1215</v>
      </c>
      <c r="I2042" s="310"/>
      <c r="J2042" s="310"/>
      <c r="K2042" s="293"/>
    </row>
    <row r="2043" spans="1:13" ht="13.5" thickBot="1" x14ac:dyDescent="0.25">
      <c r="A2043" s="314"/>
      <c r="B2043" s="315"/>
      <c r="C2043" s="233"/>
      <c r="D2043" s="234"/>
      <c r="E2043" s="235"/>
      <c r="F2043" s="234" t="s">
        <v>1198</v>
      </c>
      <c r="G2043" s="236">
        <f>SUM(G2035:G2042)</f>
        <v>595</v>
      </c>
      <c r="H2043" s="241"/>
      <c r="I2043" s="311"/>
      <c r="J2043" s="311"/>
      <c r="K2043" s="297"/>
      <c r="M2043">
        <f>K2035+K2026+K2017+G1984</f>
        <v>18630</v>
      </c>
    </row>
    <row r="2044" spans="1:13" x14ac:dyDescent="0.2">
      <c r="F2044" s="226" t="s">
        <v>1275</v>
      </c>
      <c r="G2044" s="229">
        <f>G2043+G2034+G2025</f>
        <v>1785</v>
      </c>
      <c r="J2044">
        <f>SUM(K1786:K2043)</f>
        <v>21010</v>
      </c>
      <c r="K2044">
        <f>K2035+K2026+K2017+G1984</f>
        <v>18630</v>
      </c>
    </row>
    <row r="2047" spans="1:13" ht="27" thickBot="1" x14ac:dyDescent="0.25">
      <c r="A2047" s="286" t="s">
        <v>2050</v>
      </c>
      <c r="B2047" s="286"/>
      <c r="C2047" s="286"/>
      <c r="D2047" s="286"/>
      <c r="E2047" s="286"/>
      <c r="F2047" s="286"/>
      <c r="G2047" s="286"/>
      <c r="H2047" s="286"/>
    </row>
    <row r="2048" spans="1:13" ht="15" x14ac:dyDescent="0.25">
      <c r="A2048" s="386">
        <v>1</v>
      </c>
      <c r="B2048" s="302" t="s">
        <v>2032</v>
      </c>
      <c r="C2048" s="239" t="s">
        <v>1813</v>
      </c>
      <c r="D2048" s="242" t="s">
        <v>1182</v>
      </c>
      <c r="E2048" s="232">
        <v>1</v>
      </c>
      <c r="F2048" s="231">
        <v>20</v>
      </c>
      <c r="G2048" s="231">
        <f t="shared" ref="G2048:G2055" si="174">F2048*E2048</f>
        <v>20</v>
      </c>
      <c r="H2048" s="240"/>
      <c r="I2048" s="316" t="s">
        <v>2036</v>
      </c>
      <c r="J2048" s="316"/>
      <c r="K2048" s="395">
        <f>G2056</f>
        <v>595</v>
      </c>
      <c r="M2048" s="243" t="s">
        <v>2033</v>
      </c>
    </row>
    <row r="2049" spans="1:12" x14ac:dyDescent="0.2">
      <c r="A2049" s="313"/>
      <c r="B2049" s="288"/>
      <c r="C2049" s="60" t="s">
        <v>1208</v>
      </c>
      <c r="D2049" s="91" t="s">
        <v>1360</v>
      </c>
      <c r="E2049" s="90">
        <v>1</v>
      </c>
      <c r="F2049" s="61">
        <v>25</v>
      </c>
      <c r="G2049" s="61">
        <f t="shared" si="174"/>
        <v>25</v>
      </c>
      <c r="H2049" s="62"/>
      <c r="I2049" s="310"/>
      <c r="J2049" s="310"/>
      <c r="K2049" s="312"/>
      <c r="L2049" s="273" t="s">
        <v>2217</v>
      </c>
    </row>
    <row r="2050" spans="1:12" x14ac:dyDescent="0.2">
      <c r="A2050" s="313"/>
      <c r="B2050" s="288"/>
      <c r="C2050" s="60" t="s">
        <v>1798</v>
      </c>
      <c r="D2050" s="91" t="s">
        <v>1186</v>
      </c>
      <c r="E2050" s="90">
        <v>0</v>
      </c>
      <c r="F2050" s="61">
        <v>50</v>
      </c>
      <c r="G2050" s="61">
        <f t="shared" si="174"/>
        <v>0</v>
      </c>
      <c r="H2050" s="62"/>
      <c r="I2050" s="310"/>
      <c r="J2050" s="310"/>
      <c r="K2050" s="312"/>
    </row>
    <row r="2051" spans="1:12" ht="25.5" x14ac:dyDescent="0.2">
      <c r="A2051" s="313"/>
      <c r="B2051" s="288"/>
      <c r="C2051" s="60" t="s">
        <v>2034</v>
      </c>
      <c r="D2051" s="91" t="s">
        <v>1188</v>
      </c>
      <c r="E2051" s="90">
        <v>0</v>
      </c>
      <c r="F2051" s="61">
        <v>110</v>
      </c>
      <c r="G2051" s="61">
        <f t="shared" si="174"/>
        <v>0</v>
      </c>
      <c r="H2051" s="62"/>
      <c r="I2051" s="310"/>
      <c r="J2051" s="310"/>
      <c r="K2051" s="312"/>
    </row>
    <row r="2052" spans="1:12" x14ac:dyDescent="0.2">
      <c r="A2052" s="313"/>
      <c r="B2052" s="288"/>
      <c r="C2052" s="60" t="s">
        <v>2035</v>
      </c>
      <c r="D2052" s="91" t="s">
        <v>1190</v>
      </c>
      <c r="E2052" s="90">
        <v>0</v>
      </c>
      <c r="F2052" s="61">
        <v>85</v>
      </c>
      <c r="G2052" s="61">
        <f t="shared" si="174"/>
        <v>0</v>
      </c>
      <c r="H2052" s="62"/>
      <c r="I2052" s="310"/>
      <c r="J2052" s="310"/>
      <c r="K2052" s="312"/>
    </row>
    <row r="2053" spans="1:12" x14ac:dyDescent="0.2">
      <c r="A2053" s="313"/>
      <c r="B2053" s="288"/>
      <c r="C2053" s="60" t="s">
        <v>1255</v>
      </c>
      <c r="D2053" s="91" t="s">
        <v>1192</v>
      </c>
      <c r="E2053" s="90">
        <v>0</v>
      </c>
      <c r="F2053" s="61">
        <v>330</v>
      </c>
      <c r="G2053" s="61">
        <f t="shared" si="174"/>
        <v>0</v>
      </c>
      <c r="H2053" s="62"/>
      <c r="I2053" s="310"/>
      <c r="J2053" s="310"/>
      <c r="K2053" s="312"/>
    </row>
    <row r="2054" spans="1:12" x14ac:dyDescent="0.2">
      <c r="A2054" s="313"/>
      <c r="B2054" s="288"/>
      <c r="C2054" s="60" t="s">
        <v>1304</v>
      </c>
      <c r="D2054" s="91" t="s">
        <v>1194</v>
      </c>
      <c r="E2054" s="90">
        <v>2</v>
      </c>
      <c r="F2054" s="61">
        <v>95</v>
      </c>
      <c r="G2054" s="61">
        <f t="shared" si="174"/>
        <v>190</v>
      </c>
      <c r="H2054" s="62"/>
      <c r="I2054" s="310"/>
      <c r="J2054" s="310"/>
      <c r="K2054" s="312"/>
    </row>
    <row r="2055" spans="1:12" x14ac:dyDescent="0.2">
      <c r="A2055" s="313"/>
      <c r="B2055" s="288"/>
      <c r="C2055" s="228"/>
      <c r="D2055" s="91" t="s">
        <v>1196</v>
      </c>
      <c r="E2055" s="90">
        <v>2</v>
      </c>
      <c r="F2055" s="61">
        <v>180</v>
      </c>
      <c r="G2055" s="61">
        <f t="shared" si="174"/>
        <v>360</v>
      </c>
      <c r="H2055" s="62" t="s">
        <v>1215</v>
      </c>
      <c r="I2055" s="310"/>
      <c r="J2055" s="310"/>
      <c r="K2055" s="312"/>
    </row>
    <row r="2056" spans="1:12" ht="13.5" thickBot="1" x14ac:dyDescent="0.25">
      <c r="A2056" s="313"/>
      <c r="B2056" s="319"/>
      <c r="C2056" s="230"/>
      <c r="D2056" s="61"/>
      <c r="E2056" s="90"/>
      <c r="F2056" s="61" t="s">
        <v>1198</v>
      </c>
      <c r="G2056" s="68">
        <f>SUM(G2048:G2055)</f>
        <v>595</v>
      </c>
      <c r="H2056" s="62"/>
      <c r="I2056" s="310"/>
      <c r="J2056" s="310"/>
      <c r="K2056" s="312"/>
    </row>
    <row r="2057" spans="1:12" x14ac:dyDescent="0.2">
      <c r="A2057" s="313">
        <v>2</v>
      </c>
      <c r="B2057" s="288" t="s">
        <v>2037</v>
      </c>
      <c r="C2057" s="238" t="s">
        <v>2038</v>
      </c>
      <c r="D2057" s="91" t="s">
        <v>1182</v>
      </c>
      <c r="E2057" s="90">
        <v>1</v>
      </c>
      <c r="F2057" s="61">
        <v>20</v>
      </c>
      <c r="G2057" s="61">
        <f t="shared" ref="G2057:G2064" si="175">F2057*E2057</f>
        <v>20</v>
      </c>
      <c r="H2057" s="62"/>
      <c r="I2057" s="316" t="s">
        <v>2036</v>
      </c>
      <c r="J2057" s="316"/>
      <c r="K2057" s="312">
        <f>G2065</f>
        <v>595</v>
      </c>
    </row>
    <row r="2058" spans="1:12" x14ac:dyDescent="0.2">
      <c r="A2058" s="313"/>
      <c r="B2058" s="288"/>
      <c r="C2058" s="60" t="s">
        <v>1208</v>
      </c>
      <c r="D2058" s="91" t="s">
        <v>1360</v>
      </c>
      <c r="E2058" s="90">
        <v>1</v>
      </c>
      <c r="F2058" s="61">
        <v>25</v>
      </c>
      <c r="G2058" s="61">
        <f t="shared" si="175"/>
        <v>25</v>
      </c>
      <c r="H2058" s="62"/>
      <c r="I2058" s="310"/>
      <c r="J2058" s="310"/>
      <c r="K2058" s="312"/>
      <c r="L2058" s="273" t="s">
        <v>2217</v>
      </c>
    </row>
    <row r="2059" spans="1:12" x14ac:dyDescent="0.2">
      <c r="A2059" s="313"/>
      <c r="B2059" s="288"/>
      <c r="C2059" s="60" t="s">
        <v>1798</v>
      </c>
      <c r="D2059" s="91" t="s">
        <v>1186</v>
      </c>
      <c r="E2059" s="90">
        <v>0</v>
      </c>
      <c r="F2059" s="61">
        <v>50</v>
      </c>
      <c r="G2059" s="61">
        <f t="shared" si="175"/>
        <v>0</v>
      </c>
      <c r="H2059" s="62"/>
      <c r="I2059" s="310"/>
      <c r="J2059" s="310"/>
      <c r="K2059" s="312"/>
    </row>
    <row r="2060" spans="1:12" ht="25.5" x14ac:dyDescent="0.2">
      <c r="A2060" s="313"/>
      <c r="B2060" s="288"/>
      <c r="C2060" s="60" t="s">
        <v>2039</v>
      </c>
      <c r="D2060" s="91" t="s">
        <v>1188</v>
      </c>
      <c r="E2060" s="90">
        <v>0</v>
      </c>
      <c r="F2060" s="61">
        <v>110</v>
      </c>
      <c r="G2060" s="61">
        <f t="shared" si="175"/>
        <v>0</v>
      </c>
      <c r="H2060" s="62"/>
      <c r="I2060" s="310"/>
      <c r="J2060" s="310"/>
      <c r="K2060" s="312"/>
    </row>
    <row r="2061" spans="1:12" x14ac:dyDescent="0.2">
      <c r="A2061" s="313"/>
      <c r="B2061" s="288"/>
      <c r="C2061" s="60" t="s">
        <v>2035</v>
      </c>
      <c r="D2061" s="91" t="s">
        <v>1190</v>
      </c>
      <c r="E2061" s="90">
        <v>0</v>
      </c>
      <c r="F2061" s="61">
        <v>85</v>
      </c>
      <c r="G2061" s="61">
        <f t="shared" si="175"/>
        <v>0</v>
      </c>
      <c r="H2061" s="62"/>
      <c r="I2061" s="310"/>
      <c r="J2061" s="310"/>
      <c r="K2061" s="312"/>
    </row>
    <row r="2062" spans="1:12" x14ac:dyDescent="0.2">
      <c r="A2062" s="313"/>
      <c r="B2062" s="288"/>
      <c r="C2062" s="60" t="s">
        <v>1255</v>
      </c>
      <c r="D2062" s="91" t="s">
        <v>1192</v>
      </c>
      <c r="E2062" s="90">
        <v>0</v>
      </c>
      <c r="F2062" s="61">
        <v>330</v>
      </c>
      <c r="G2062" s="61">
        <f t="shared" si="175"/>
        <v>0</v>
      </c>
      <c r="H2062" s="62"/>
      <c r="I2062" s="310"/>
      <c r="J2062" s="310"/>
      <c r="K2062" s="312"/>
    </row>
    <row r="2063" spans="1:12" x14ac:dyDescent="0.2">
      <c r="A2063" s="313"/>
      <c r="B2063" s="288"/>
      <c r="C2063" s="60" t="s">
        <v>1304</v>
      </c>
      <c r="D2063" s="91" t="s">
        <v>1194</v>
      </c>
      <c r="E2063" s="90">
        <v>2</v>
      </c>
      <c r="F2063" s="61">
        <v>95</v>
      </c>
      <c r="G2063" s="61">
        <f t="shared" si="175"/>
        <v>190</v>
      </c>
      <c r="H2063" s="62"/>
      <c r="I2063" s="310"/>
      <c r="J2063" s="310"/>
      <c r="K2063" s="312"/>
    </row>
    <row r="2064" spans="1:12" x14ac:dyDescent="0.2">
      <c r="A2064" s="313"/>
      <c r="B2064" s="288"/>
      <c r="C2064" s="228"/>
      <c r="D2064" s="91" t="s">
        <v>1196</v>
      </c>
      <c r="E2064" s="90">
        <v>2</v>
      </c>
      <c r="F2064" s="61">
        <v>180</v>
      </c>
      <c r="G2064" s="61">
        <f t="shared" si="175"/>
        <v>360</v>
      </c>
      <c r="H2064" s="62" t="s">
        <v>1215</v>
      </c>
      <c r="I2064" s="310"/>
      <c r="J2064" s="310"/>
      <c r="K2064" s="312"/>
    </row>
    <row r="2065" spans="1:11" x14ac:dyDescent="0.2">
      <c r="A2065" s="313"/>
      <c r="B2065" s="288"/>
      <c r="C2065" s="228"/>
      <c r="D2065" s="91"/>
      <c r="E2065" s="90"/>
      <c r="F2065" s="61" t="s">
        <v>1198</v>
      </c>
      <c r="G2065" s="68">
        <f>SUM(G2057:G2064)</f>
        <v>595</v>
      </c>
      <c r="H2065" s="62"/>
      <c r="I2065" s="310"/>
      <c r="J2065" s="310"/>
      <c r="K2065" s="312"/>
    </row>
    <row r="2066" spans="1:11" x14ac:dyDescent="0.2">
      <c r="A2066" s="313">
        <v>3</v>
      </c>
      <c r="B2066" s="288" t="s">
        <v>2040</v>
      </c>
      <c r="C2066" s="238" t="s">
        <v>480</v>
      </c>
      <c r="D2066" s="91" t="s">
        <v>1182</v>
      </c>
      <c r="E2066" s="90">
        <v>1</v>
      </c>
      <c r="F2066" s="61">
        <v>20</v>
      </c>
      <c r="G2066" s="61">
        <f t="shared" ref="G2066:G2073" si="176">F2066*E2066</f>
        <v>20</v>
      </c>
      <c r="H2066" s="62"/>
      <c r="I2066" s="291" t="s">
        <v>2036</v>
      </c>
      <c r="J2066" s="291"/>
      <c r="K2066" s="293">
        <f>G2074</f>
        <v>595</v>
      </c>
    </row>
    <row r="2067" spans="1:11" x14ac:dyDescent="0.2">
      <c r="A2067" s="313"/>
      <c r="B2067" s="288"/>
      <c r="C2067" s="60" t="s">
        <v>1265</v>
      </c>
      <c r="D2067" s="91" t="s">
        <v>1360</v>
      </c>
      <c r="E2067" s="90">
        <v>1</v>
      </c>
      <c r="F2067" s="61">
        <v>25</v>
      </c>
      <c r="G2067" s="61">
        <f t="shared" si="176"/>
        <v>25</v>
      </c>
      <c r="H2067" s="62"/>
      <c r="I2067" s="291"/>
      <c r="J2067" s="291"/>
      <c r="K2067" s="293"/>
    </row>
    <row r="2068" spans="1:11" x14ac:dyDescent="0.2">
      <c r="A2068" s="313"/>
      <c r="B2068" s="288"/>
      <c r="C2068" s="60" t="s">
        <v>1798</v>
      </c>
      <c r="D2068" s="91" t="s">
        <v>1186</v>
      </c>
      <c r="E2068" s="90">
        <v>0</v>
      </c>
      <c r="F2068" s="61">
        <v>50</v>
      </c>
      <c r="G2068" s="61">
        <f t="shared" si="176"/>
        <v>0</v>
      </c>
      <c r="H2068" s="62"/>
      <c r="I2068" s="291"/>
      <c r="J2068" s="291"/>
      <c r="K2068" s="293"/>
    </row>
    <row r="2069" spans="1:11" ht="25.5" x14ac:dyDescent="0.2">
      <c r="A2069" s="313"/>
      <c r="B2069" s="288"/>
      <c r="C2069" s="60" t="s">
        <v>2041</v>
      </c>
      <c r="D2069" s="91" t="s">
        <v>1188</v>
      </c>
      <c r="E2069" s="90">
        <v>0</v>
      </c>
      <c r="F2069" s="61">
        <v>110</v>
      </c>
      <c r="G2069" s="61">
        <f t="shared" si="176"/>
        <v>0</v>
      </c>
      <c r="H2069" s="62"/>
      <c r="I2069" s="291"/>
      <c r="J2069" s="291"/>
      <c r="K2069" s="293"/>
    </row>
    <row r="2070" spans="1:11" x14ac:dyDescent="0.2">
      <c r="A2070" s="313"/>
      <c r="B2070" s="288"/>
      <c r="C2070" s="60" t="s">
        <v>2035</v>
      </c>
      <c r="D2070" s="91" t="s">
        <v>1190</v>
      </c>
      <c r="E2070" s="90">
        <v>0</v>
      </c>
      <c r="F2070" s="61">
        <v>85</v>
      </c>
      <c r="G2070" s="61">
        <f t="shared" si="176"/>
        <v>0</v>
      </c>
      <c r="H2070" s="62"/>
      <c r="I2070" s="291"/>
      <c r="J2070" s="291"/>
      <c r="K2070" s="293"/>
    </row>
    <row r="2071" spans="1:11" x14ac:dyDescent="0.2">
      <c r="A2071" s="313"/>
      <c r="B2071" s="288"/>
      <c r="C2071" s="60" t="s">
        <v>1255</v>
      </c>
      <c r="D2071" s="91" t="s">
        <v>1192</v>
      </c>
      <c r="E2071" s="90">
        <v>0</v>
      </c>
      <c r="F2071" s="61">
        <v>330</v>
      </c>
      <c r="G2071" s="61">
        <f t="shared" si="176"/>
        <v>0</v>
      </c>
      <c r="H2071" s="62"/>
      <c r="I2071" s="291"/>
      <c r="J2071" s="291"/>
      <c r="K2071" s="293"/>
    </row>
    <row r="2072" spans="1:11" x14ac:dyDescent="0.2">
      <c r="A2072" s="313"/>
      <c r="B2072" s="288"/>
      <c r="C2072" s="60" t="s">
        <v>1304</v>
      </c>
      <c r="D2072" s="91" t="s">
        <v>1194</v>
      </c>
      <c r="E2072" s="90">
        <v>2</v>
      </c>
      <c r="F2072" s="61">
        <v>95</v>
      </c>
      <c r="G2072" s="61">
        <f t="shared" si="176"/>
        <v>190</v>
      </c>
      <c r="H2072" s="62"/>
      <c r="I2072" s="291"/>
      <c r="J2072" s="291"/>
      <c r="K2072" s="293"/>
    </row>
    <row r="2073" spans="1:11" x14ac:dyDescent="0.2">
      <c r="A2073" s="313"/>
      <c r="B2073" s="288"/>
      <c r="C2073" s="228"/>
      <c r="D2073" s="91" t="s">
        <v>1196</v>
      </c>
      <c r="E2073" s="90">
        <v>2</v>
      </c>
      <c r="F2073" s="61">
        <v>180</v>
      </c>
      <c r="G2073" s="61">
        <f t="shared" si="176"/>
        <v>360</v>
      </c>
      <c r="H2073" s="62" t="s">
        <v>1215</v>
      </c>
      <c r="I2073" s="291"/>
      <c r="J2073" s="291"/>
      <c r="K2073" s="293"/>
    </row>
    <row r="2074" spans="1:11" x14ac:dyDescent="0.2">
      <c r="A2074" s="387"/>
      <c r="B2074" s="319"/>
      <c r="C2074" s="230"/>
      <c r="D2074" s="247"/>
      <c r="E2074" s="244"/>
      <c r="F2074" s="247" t="s">
        <v>1198</v>
      </c>
      <c r="G2074" s="249">
        <f>SUM(G2066:G2073)</f>
        <v>595</v>
      </c>
      <c r="H2074" s="250"/>
      <c r="I2074" s="397"/>
      <c r="J2074" s="397"/>
      <c r="K2074" s="388"/>
    </row>
    <row r="2075" spans="1:11" x14ac:dyDescent="0.2">
      <c r="A2075" s="313">
        <v>4</v>
      </c>
      <c r="B2075" s="288" t="s">
        <v>2042</v>
      </c>
      <c r="C2075" s="238" t="s">
        <v>319</v>
      </c>
      <c r="D2075" s="61" t="s">
        <v>1182</v>
      </c>
      <c r="E2075" s="90">
        <v>1</v>
      </c>
      <c r="F2075" s="61">
        <v>20</v>
      </c>
      <c r="G2075" s="61">
        <f t="shared" ref="G2075:G2082" si="177">F2075*E2075</f>
        <v>20</v>
      </c>
      <c r="H2075" s="62"/>
      <c r="I2075" s="291" t="s">
        <v>2012</v>
      </c>
      <c r="J2075" s="291"/>
      <c r="K2075" s="293">
        <f>G2083</f>
        <v>595</v>
      </c>
    </row>
    <row r="2076" spans="1:11" x14ac:dyDescent="0.2">
      <c r="A2076" s="313"/>
      <c r="B2076" s="289"/>
      <c r="C2076" s="60" t="s">
        <v>1208</v>
      </c>
      <c r="D2076" s="61" t="s">
        <v>1360</v>
      </c>
      <c r="E2076" s="90">
        <v>1</v>
      </c>
      <c r="F2076" s="61">
        <v>25</v>
      </c>
      <c r="G2076" s="61">
        <f t="shared" si="177"/>
        <v>25</v>
      </c>
      <c r="H2076" s="62"/>
      <c r="I2076" s="291"/>
      <c r="J2076" s="291"/>
      <c r="K2076" s="293"/>
    </row>
    <row r="2077" spans="1:11" x14ac:dyDescent="0.2">
      <c r="A2077" s="313"/>
      <c r="B2077" s="289"/>
      <c r="C2077" s="60" t="s">
        <v>1798</v>
      </c>
      <c r="D2077" s="61" t="s">
        <v>1186</v>
      </c>
      <c r="E2077" s="90">
        <v>0</v>
      </c>
      <c r="F2077" s="61">
        <v>50</v>
      </c>
      <c r="G2077" s="61">
        <f t="shared" si="177"/>
        <v>0</v>
      </c>
      <c r="H2077" s="62"/>
      <c r="I2077" s="291"/>
      <c r="J2077" s="291"/>
      <c r="K2077" s="293"/>
    </row>
    <row r="2078" spans="1:11" ht="25.5" x14ac:dyDescent="0.2">
      <c r="A2078" s="313"/>
      <c r="B2078" s="289"/>
      <c r="C2078" s="60" t="s">
        <v>2013</v>
      </c>
      <c r="D2078" s="61" t="s">
        <v>1188</v>
      </c>
      <c r="E2078" s="90">
        <v>0</v>
      </c>
      <c r="F2078" s="61">
        <v>110</v>
      </c>
      <c r="G2078" s="61">
        <f t="shared" si="177"/>
        <v>0</v>
      </c>
      <c r="H2078" s="62"/>
      <c r="I2078" s="291"/>
      <c r="J2078" s="291"/>
      <c r="K2078" s="293"/>
    </row>
    <row r="2079" spans="1:11" x14ac:dyDescent="0.2">
      <c r="A2079" s="313"/>
      <c r="B2079" s="289"/>
      <c r="C2079" s="60" t="s">
        <v>1798</v>
      </c>
      <c r="D2079" s="61" t="s">
        <v>1190</v>
      </c>
      <c r="E2079" s="90">
        <v>0</v>
      </c>
      <c r="F2079" s="61">
        <v>85</v>
      </c>
      <c r="G2079" s="61">
        <f t="shared" si="177"/>
        <v>0</v>
      </c>
      <c r="H2079" s="62"/>
      <c r="I2079" s="291"/>
      <c r="J2079" s="291"/>
      <c r="K2079" s="293"/>
    </row>
    <row r="2080" spans="1:11" x14ac:dyDescent="0.2">
      <c r="A2080" s="313"/>
      <c r="B2080" s="289"/>
      <c r="C2080" s="60" t="s">
        <v>1255</v>
      </c>
      <c r="D2080" s="61" t="s">
        <v>1192</v>
      </c>
      <c r="E2080" s="90">
        <v>0</v>
      </c>
      <c r="F2080" s="61">
        <v>330</v>
      </c>
      <c r="G2080" s="61">
        <f t="shared" si="177"/>
        <v>0</v>
      </c>
      <c r="H2080" s="62"/>
      <c r="I2080" s="291"/>
      <c r="J2080" s="291"/>
      <c r="K2080" s="293"/>
    </row>
    <row r="2081" spans="1:12" x14ac:dyDescent="0.2">
      <c r="A2081" s="313"/>
      <c r="B2081" s="289"/>
      <c r="C2081" s="60" t="s">
        <v>1304</v>
      </c>
      <c r="D2081" s="61" t="s">
        <v>1194</v>
      </c>
      <c r="E2081" s="90">
        <v>2</v>
      </c>
      <c r="F2081" s="61">
        <v>95</v>
      </c>
      <c r="G2081" s="61">
        <f t="shared" si="177"/>
        <v>190</v>
      </c>
      <c r="H2081" s="62"/>
      <c r="I2081" s="291"/>
      <c r="J2081" s="291"/>
      <c r="K2081" s="293"/>
    </row>
    <row r="2082" spans="1:12" x14ac:dyDescent="0.2">
      <c r="A2082" s="313"/>
      <c r="B2082" s="289"/>
      <c r="C2082" s="228"/>
      <c r="D2082" s="61" t="s">
        <v>1196</v>
      </c>
      <c r="E2082" s="90">
        <v>2</v>
      </c>
      <c r="F2082" s="61">
        <v>180</v>
      </c>
      <c r="G2082" s="61">
        <f t="shared" si="177"/>
        <v>360</v>
      </c>
      <c r="H2082" s="62" t="s">
        <v>1215</v>
      </c>
      <c r="I2082" s="291"/>
      <c r="J2082" s="291"/>
      <c r="K2082" s="293"/>
    </row>
    <row r="2083" spans="1:12" ht="13.5" thickBot="1" x14ac:dyDescent="0.25">
      <c r="A2083" s="314"/>
      <c r="B2083" s="290"/>
      <c r="C2083" s="233"/>
      <c r="D2083" s="234"/>
      <c r="E2083" s="235"/>
      <c r="F2083" s="234" t="s">
        <v>1198</v>
      </c>
      <c r="G2083" s="236">
        <f>SUM(G2075:G2082)</f>
        <v>595</v>
      </c>
      <c r="H2083" s="241"/>
      <c r="I2083" s="292"/>
      <c r="J2083" s="292"/>
      <c r="K2083" s="297"/>
    </row>
    <row r="2084" spans="1:12" x14ac:dyDescent="0.2">
      <c r="A2084" s="317">
        <v>5</v>
      </c>
      <c r="B2084" s="318" t="s">
        <v>2043</v>
      </c>
      <c r="C2084" s="251" t="s">
        <v>1813</v>
      </c>
      <c r="D2084" s="248" t="s">
        <v>1182</v>
      </c>
      <c r="E2084" s="245">
        <v>1</v>
      </c>
      <c r="F2084" s="246">
        <v>20</v>
      </c>
      <c r="G2084" s="246">
        <f t="shared" ref="G2084:G2091" si="178">F2084*E2084</f>
        <v>20</v>
      </c>
      <c r="H2084" s="252"/>
      <c r="I2084" s="384" t="s">
        <v>2036</v>
      </c>
      <c r="J2084" s="384"/>
      <c r="K2084" s="385">
        <f>G2092</f>
        <v>595</v>
      </c>
    </row>
    <row r="2085" spans="1:12" x14ac:dyDescent="0.2">
      <c r="A2085" s="313"/>
      <c r="B2085" s="288"/>
      <c r="C2085" s="60" t="s">
        <v>1208</v>
      </c>
      <c r="D2085" s="91" t="s">
        <v>1360</v>
      </c>
      <c r="E2085" s="90">
        <v>1</v>
      </c>
      <c r="F2085" s="61">
        <v>25</v>
      </c>
      <c r="G2085" s="61">
        <f t="shared" si="178"/>
        <v>25</v>
      </c>
      <c r="H2085" s="62"/>
      <c r="I2085" s="310"/>
      <c r="J2085" s="310"/>
      <c r="K2085" s="312"/>
      <c r="L2085" s="273" t="s">
        <v>2217</v>
      </c>
    </row>
    <row r="2086" spans="1:12" x14ac:dyDescent="0.2">
      <c r="A2086" s="313"/>
      <c r="B2086" s="288"/>
      <c r="C2086" s="60" t="s">
        <v>2014</v>
      </c>
      <c r="D2086" s="91" t="s">
        <v>1186</v>
      </c>
      <c r="E2086" s="90">
        <v>0</v>
      </c>
      <c r="F2086" s="61">
        <v>50</v>
      </c>
      <c r="G2086" s="61">
        <f t="shared" si="178"/>
        <v>0</v>
      </c>
      <c r="H2086" s="62"/>
      <c r="I2086" s="310"/>
      <c r="J2086" s="310"/>
      <c r="K2086" s="312"/>
    </row>
    <row r="2087" spans="1:12" ht="25.5" x14ac:dyDescent="0.2">
      <c r="A2087" s="313"/>
      <c r="B2087" s="288"/>
      <c r="C2087" s="60" t="s">
        <v>2034</v>
      </c>
      <c r="D2087" s="91" t="s">
        <v>1188</v>
      </c>
      <c r="E2087" s="90">
        <v>0</v>
      </c>
      <c r="F2087" s="61">
        <v>110</v>
      </c>
      <c r="G2087" s="61">
        <f t="shared" si="178"/>
        <v>0</v>
      </c>
      <c r="H2087" s="62"/>
      <c r="I2087" s="310"/>
      <c r="J2087" s="310"/>
      <c r="K2087" s="312"/>
    </row>
    <row r="2088" spans="1:12" x14ac:dyDescent="0.2">
      <c r="A2088" s="313"/>
      <c r="B2088" s="288"/>
      <c r="C2088" s="60" t="s">
        <v>2035</v>
      </c>
      <c r="D2088" s="91" t="s">
        <v>1190</v>
      </c>
      <c r="E2088" s="90">
        <v>0</v>
      </c>
      <c r="F2088" s="61">
        <v>85</v>
      </c>
      <c r="G2088" s="61">
        <f t="shared" si="178"/>
        <v>0</v>
      </c>
      <c r="H2088" s="62"/>
      <c r="I2088" s="310"/>
      <c r="J2088" s="310"/>
      <c r="K2088" s="312"/>
    </row>
    <row r="2089" spans="1:12" x14ac:dyDescent="0.2">
      <c r="A2089" s="313"/>
      <c r="B2089" s="288"/>
      <c r="C2089" s="60" t="s">
        <v>1255</v>
      </c>
      <c r="D2089" s="91" t="s">
        <v>1192</v>
      </c>
      <c r="E2089" s="90">
        <v>0</v>
      </c>
      <c r="F2089" s="61">
        <v>330</v>
      </c>
      <c r="G2089" s="61">
        <f t="shared" si="178"/>
        <v>0</v>
      </c>
      <c r="H2089" s="62"/>
      <c r="I2089" s="310"/>
      <c r="J2089" s="310"/>
      <c r="K2089" s="312"/>
    </row>
    <row r="2090" spans="1:12" x14ac:dyDescent="0.2">
      <c r="A2090" s="313"/>
      <c r="B2090" s="288"/>
      <c r="C2090" s="60" t="s">
        <v>1304</v>
      </c>
      <c r="D2090" s="91" t="s">
        <v>1194</v>
      </c>
      <c r="E2090" s="90">
        <v>2</v>
      </c>
      <c r="F2090" s="61">
        <v>95</v>
      </c>
      <c r="G2090" s="61">
        <f t="shared" si="178"/>
        <v>190</v>
      </c>
      <c r="H2090" s="62"/>
      <c r="I2090" s="310"/>
      <c r="J2090" s="310"/>
      <c r="K2090" s="312"/>
    </row>
    <row r="2091" spans="1:12" x14ac:dyDescent="0.2">
      <c r="A2091" s="313"/>
      <c r="B2091" s="288"/>
      <c r="C2091" s="228"/>
      <c r="D2091" s="91" t="s">
        <v>1196</v>
      </c>
      <c r="E2091" s="90">
        <v>2</v>
      </c>
      <c r="F2091" s="61">
        <v>180</v>
      </c>
      <c r="G2091" s="61">
        <f t="shared" si="178"/>
        <v>360</v>
      </c>
      <c r="H2091" s="62" t="s">
        <v>1215</v>
      </c>
      <c r="I2091" s="310"/>
      <c r="J2091" s="310"/>
      <c r="K2091" s="312"/>
    </row>
    <row r="2092" spans="1:12" ht="13.5" thickBot="1" x14ac:dyDescent="0.25">
      <c r="A2092" s="313"/>
      <c r="B2092" s="319"/>
      <c r="C2092" s="230"/>
      <c r="D2092" s="61"/>
      <c r="E2092" s="90"/>
      <c r="F2092" s="61" t="s">
        <v>1198</v>
      </c>
      <c r="G2092" s="68">
        <f>SUM(G2084:G2091)</f>
        <v>595</v>
      </c>
      <c r="H2092" s="62"/>
      <c r="I2092" s="310"/>
      <c r="J2092" s="310"/>
      <c r="K2092" s="312"/>
    </row>
    <row r="2093" spans="1:12" x14ac:dyDescent="0.2">
      <c r="A2093" s="313">
        <v>6</v>
      </c>
      <c r="B2093" s="288" t="s">
        <v>2044</v>
      </c>
      <c r="C2093" s="238" t="s">
        <v>2038</v>
      </c>
      <c r="D2093" s="91" t="s">
        <v>1182</v>
      </c>
      <c r="E2093" s="90">
        <v>1</v>
      </c>
      <c r="F2093" s="61">
        <v>20</v>
      </c>
      <c r="G2093" s="61">
        <f t="shared" ref="G2093:G2100" si="179">F2093*E2093</f>
        <v>20</v>
      </c>
      <c r="H2093" s="62"/>
      <c r="I2093" s="316" t="s">
        <v>2036</v>
      </c>
      <c r="J2093" s="316"/>
      <c r="K2093" s="312">
        <f>G2101</f>
        <v>595</v>
      </c>
      <c r="L2093" s="273" t="s">
        <v>2217</v>
      </c>
    </row>
    <row r="2094" spans="1:12" x14ac:dyDescent="0.2">
      <c r="A2094" s="313"/>
      <c r="B2094" s="288"/>
      <c r="C2094" s="60" t="s">
        <v>1208</v>
      </c>
      <c r="D2094" s="91" t="s">
        <v>1360</v>
      </c>
      <c r="E2094" s="90">
        <v>1</v>
      </c>
      <c r="F2094" s="61">
        <v>25</v>
      </c>
      <c r="G2094" s="61">
        <f t="shared" si="179"/>
        <v>25</v>
      </c>
      <c r="H2094" s="62"/>
      <c r="I2094" s="310"/>
      <c r="J2094" s="310"/>
      <c r="K2094" s="312"/>
    </row>
    <row r="2095" spans="1:12" x14ac:dyDescent="0.2">
      <c r="A2095" s="313"/>
      <c r="B2095" s="288"/>
      <c r="C2095" s="60" t="s">
        <v>2014</v>
      </c>
      <c r="D2095" s="91" t="s">
        <v>1186</v>
      </c>
      <c r="E2095" s="90">
        <v>0</v>
      </c>
      <c r="F2095" s="61">
        <v>50</v>
      </c>
      <c r="G2095" s="61">
        <f t="shared" si="179"/>
        <v>0</v>
      </c>
      <c r="H2095" s="62"/>
      <c r="I2095" s="310"/>
      <c r="J2095" s="310"/>
      <c r="K2095" s="312"/>
    </row>
    <row r="2096" spans="1:12" ht="25.5" x14ac:dyDescent="0.2">
      <c r="A2096" s="313"/>
      <c r="B2096" s="288"/>
      <c r="C2096" s="60" t="s">
        <v>2039</v>
      </c>
      <c r="D2096" s="91" t="s">
        <v>1188</v>
      </c>
      <c r="E2096" s="90">
        <v>0</v>
      </c>
      <c r="F2096" s="61">
        <v>110</v>
      </c>
      <c r="G2096" s="61">
        <f t="shared" si="179"/>
        <v>0</v>
      </c>
      <c r="H2096" s="62"/>
      <c r="I2096" s="310"/>
      <c r="J2096" s="310"/>
      <c r="K2096" s="312"/>
    </row>
    <row r="2097" spans="1:11" x14ac:dyDescent="0.2">
      <c r="A2097" s="313"/>
      <c r="B2097" s="288"/>
      <c r="C2097" s="60" t="s">
        <v>2035</v>
      </c>
      <c r="D2097" s="91" t="s">
        <v>1190</v>
      </c>
      <c r="E2097" s="90">
        <v>0</v>
      </c>
      <c r="F2097" s="61">
        <v>85</v>
      </c>
      <c r="G2097" s="61">
        <f t="shared" si="179"/>
        <v>0</v>
      </c>
      <c r="H2097" s="62"/>
      <c r="I2097" s="310"/>
      <c r="J2097" s="310"/>
      <c r="K2097" s="312"/>
    </row>
    <row r="2098" spans="1:11" x14ac:dyDescent="0.2">
      <c r="A2098" s="313"/>
      <c r="B2098" s="288"/>
      <c r="C2098" s="60" t="s">
        <v>1255</v>
      </c>
      <c r="D2098" s="91" t="s">
        <v>1192</v>
      </c>
      <c r="E2098" s="90">
        <v>0</v>
      </c>
      <c r="F2098" s="61">
        <v>330</v>
      </c>
      <c r="G2098" s="61">
        <f t="shared" si="179"/>
        <v>0</v>
      </c>
      <c r="H2098" s="62"/>
      <c r="I2098" s="310"/>
      <c r="J2098" s="310"/>
      <c r="K2098" s="312"/>
    </row>
    <row r="2099" spans="1:11" x14ac:dyDescent="0.2">
      <c r="A2099" s="313"/>
      <c r="B2099" s="288"/>
      <c r="C2099" s="60" t="s">
        <v>1304</v>
      </c>
      <c r="D2099" s="91" t="s">
        <v>1194</v>
      </c>
      <c r="E2099" s="90">
        <v>2</v>
      </c>
      <c r="F2099" s="61">
        <v>95</v>
      </c>
      <c r="G2099" s="61">
        <f t="shared" si="179"/>
        <v>190</v>
      </c>
      <c r="H2099" s="62"/>
      <c r="I2099" s="310"/>
      <c r="J2099" s="310"/>
      <c r="K2099" s="312"/>
    </row>
    <row r="2100" spans="1:11" x14ac:dyDescent="0.2">
      <c r="A2100" s="313"/>
      <c r="B2100" s="288"/>
      <c r="C2100" s="228"/>
      <c r="D2100" s="91" t="s">
        <v>1196</v>
      </c>
      <c r="E2100" s="90">
        <v>2</v>
      </c>
      <c r="F2100" s="61">
        <v>180</v>
      </c>
      <c r="G2100" s="61">
        <f t="shared" si="179"/>
        <v>360</v>
      </c>
      <c r="H2100" s="62" t="s">
        <v>1215</v>
      </c>
      <c r="I2100" s="310"/>
      <c r="J2100" s="310"/>
      <c r="K2100" s="312"/>
    </row>
    <row r="2101" spans="1:11" x14ac:dyDescent="0.2">
      <c r="A2101" s="313"/>
      <c r="B2101" s="288"/>
      <c r="C2101" s="228"/>
      <c r="D2101" s="91"/>
      <c r="E2101" s="90"/>
      <c r="F2101" s="61" t="s">
        <v>1198</v>
      </c>
      <c r="G2101" s="68">
        <f>SUM(G2093:G2100)</f>
        <v>595</v>
      </c>
      <c r="H2101" s="62"/>
      <c r="I2101" s="310"/>
      <c r="J2101" s="310"/>
      <c r="K2101" s="312"/>
    </row>
    <row r="2102" spans="1:11" x14ac:dyDescent="0.2">
      <c r="A2102" s="313">
        <v>7</v>
      </c>
      <c r="B2102" s="288" t="s">
        <v>2045</v>
      </c>
      <c r="C2102" s="238" t="s">
        <v>480</v>
      </c>
      <c r="D2102" s="91" t="s">
        <v>1182</v>
      </c>
      <c r="E2102" s="90">
        <v>1</v>
      </c>
      <c r="F2102" s="61">
        <v>20</v>
      </c>
      <c r="G2102" s="61">
        <f t="shared" ref="G2102:G2109" si="180">F2102*E2102</f>
        <v>20</v>
      </c>
      <c r="H2102" s="62"/>
      <c r="I2102" s="291" t="s">
        <v>2036</v>
      </c>
      <c r="J2102" s="291"/>
      <c r="K2102" s="293">
        <f>G2110</f>
        <v>595</v>
      </c>
    </row>
    <row r="2103" spans="1:11" x14ac:dyDescent="0.2">
      <c r="A2103" s="313"/>
      <c r="B2103" s="288"/>
      <c r="C2103" s="60" t="s">
        <v>1265</v>
      </c>
      <c r="D2103" s="91" t="s">
        <v>1360</v>
      </c>
      <c r="E2103" s="90">
        <v>1</v>
      </c>
      <c r="F2103" s="61">
        <v>25</v>
      </c>
      <c r="G2103" s="61">
        <f t="shared" si="180"/>
        <v>25</v>
      </c>
      <c r="H2103" s="62"/>
      <c r="I2103" s="291"/>
      <c r="J2103" s="291"/>
      <c r="K2103" s="293"/>
    </row>
    <row r="2104" spans="1:11" x14ac:dyDescent="0.2">
      <c r="A2104" s="313"/>
      <c r="B2104" s="288"/>
      <c r="C2104" s="60" t="s">
        <v>2014</v>
      </c>
      <c r="D2104" s="91" t="s">
        <v>1186</v>
      </c>
      <c r="E2104" s="90">
        <v>0</v>
      </c>
      <c r="F2104" s="61">
        <v>50</v>
      </c>
      <c r="G2104" s="61">
        <f t="shared" si="180"/>
        <v>0</v>
      </c>
      <c r="H2104" s="62"/>
      <c r="I2104" s="291"/>
      <c r="J2104" s="291"/>
      <c r="K2104" s="293"/>
    </row>
    <row r="2105" spans="1:11" ht="25.5" x14ac:dyDescent="0.2">
      <c r="A2105" s="313"/>
      <c r="B2105" s="288"/>
      <c r="C2105" s="60" t="s">
        <v>2041</v>
      </c>
      <c r="D2105" s="91" t="s">
        <v>1188</v>
      </c>
      <c r="E2105" s="90">
        <v>0</v>
      </c>
      <c r="F2105" s="61">
        <v>110</v>
      </c>
      <c r="G2105" s="61">
        <f t="shared" si="180"/>
        <v>0</v>
      </c>
      <c r="H2105" s="62"/>
      <c r="I2105" s="291"/>
      <c r="J2105" s="291"/>
      <c r="K2105" s="293"/>
    </row>
    <row r="2106" spans="1:11" x14ac:dyDescent="0.2">
      <c r="A2106" s="313"/>
      <c r="B2106" s="288"/>
      <c r="C2106" s="60" t="s">
        <v>2035</v>
      </c>
      <c r="D2106" s="91" t="s">
        <v>1190</v>
      </c>
      <c r="E2106" s="90">
        <v>0</v>
      </c>
      <c r="F2106" s="61">
        <v>85</v>
      </c>
      <c r="G2106" s="61">
        <f t="shared" si="180"/>
        <v>0</v>
      </c>
      <c r="H2106" s="62"/>
      <c r="I2106" s="291"/>
      <c r="J2106" s="291"/>
      <c r="K2106" s="293"/>
    </row>
    <row r="2107" spans="1:11" x14ac:dyDescent="0.2">
      <c r="A2107" s="313"/>
      <c r="B2107" s="288"/>
      <c r="C2107" s="60" t="s">
        <v>1255</v>
      </c>
      <c r="D2107" s="91" t="s">
        <v>1192</v>
      </c>
      <c r="E2107" s="90">
        <v>0</v>
      </c>
      <c r="F2107" s="61">
        <v>330</v>
      </c>
      <c r="G2107" s="61">
        <f t="shared" si="180"/>
        <v>0</v>
      </c>
      <c r="H2107" s="62"/>
      <c r="I2107" s="291"/>
      <c r="J2107" s="291"/>
      <c r="K2107" s="293"/>
    </row>
    <row r="2108" spans="1:11" x14ac:dyDescent="0.2">
      <c r="A2108" s="313"/>
      <c r="B2108" s="288"/>
      <c r="C2108" s="60" t="s">
        <v>1304</v>
      </c>
      <c r="D2108" s="91" t="s">
        <v>1194</v>
      </c>
      <c r="E2108" s="90">
        <v>2</v>
      </c>
      <c r="F2108" s="61">
        <v>95</v>
      </c>
      <c r="G2108" s="61">
        <f t="shared" si="180"/>
        <v>190</v>
      </c>
      <c r="H2108" s="62"/>
      <c r="I2108" s="291"/>
      <c r="J2108" s="291"/>
      <c r="K2108" s="293"/>
    </row>
    <row r="2109" spans="1:11" x14ac:dyDescent="0.2">
      <c r="A2109" s="313"/>
      <c r="B2109" s="288"/>
      <c r="C2109" s="228"/>
      <c r="D2109" s="91" t="s">
        <v>1196</v>
      </c>
      <c r="E2109" s="90">
        <v>2</v>
      </c>
      <c r="F2109" s="61">
        <v>180</v>
      </c>
      <c r="G2109" s="61">
        <f t="shared" si="180"/>
        <v>360</v>
      </c>
      <c r="H2109" s="62" t="s">
        <v>1215</v>
      </c>
      <c r="I2109" s="291"/>
      <c r="J2109" s="291"/>
      <c r="K2109" s="293"/>
    </row>
    <row r="2110" spans="1:11" ht="13.5" thickBot="1" x14ac:dyDescent="0.25">
      <c r="A2110" s="314"/>
      <c r="B2110" s="315"/>
      <c r="C2110" s="233"/>
      <c r="D2110" s="234"/>
      <c r="E2110" s="235"/>
      <c r="F2110" s="234" t="s">
        <v>1198</v>
      </c>
      <c r="G2110" s="236">
        <f>SUM(G2102:G2109)</f>
        <v>595</v>
      </c>
      <c r="H2110" s="241"/>
      <c r="I2110" s="292"/>
      <c r="J2110" s="292"/>
      <c r="K2110" s="297"/>
    </row>
    <row r="2111" spans="1:11" x14ac:dyDescent="0.2">
      <c r="A2111" s="317">
        <v>8</v>
      </c>
      <c r="B2111" s="318" t="s">
        <v>2047</v>
      </c>
      <c r="C2111" s="251" t="s">
        <v>1813</v>
      </c>
      <c r="D2111" s="248" t="s">
        <v>1182</v>
      </c>
      <c r="E2111" s="245">
        <v>1</v>
      </c>
      <c r="F2111" s="246">
        <v>20</v>
      </c>
      <c r="G2111" s="246">
        <f t="shared" ref="G2111:G2118" si="181">F2111*E2111</f>
        <v>20</v>
      </c>
      <c r="H2111" s="252"/>
      <c r="I2111" s="320" t="s">
        <v>2036</v>
      </c>
      <c r="J2111" s="320"/>
      <c r="K2111" s="321">
        <f>G2119</f>
        <v>595</v>
      </c>
    </row>
    <row r="2112" spans="1:11" x14ac:dyDescent="0.2">
      <c r="A2112" s="313"/>
      <c r="B2112" s="288"/>
      <c r="C2112" s="60" t="s">
        <v>1208</v>
      </c>
      <c r="D2112" s="91" t="s">
        <v>1360</v>
      </c>
      <c r="E2112" s="90">
        <v>1</v>
      </c>
      <c r="F2112" s="61">
        <v>25</v>
      </c>
      <c r="G2112" s="61">
        <f t="shared" si="181"/>
        <v>25</v>
      </c>
      <c r="H2112" s="62"/>
      <c r="I2112" s="291"/>
      <c r="J2112" s="291"/>
      <c r="K2112" s="293"/>
    </row>
    <row r="2113" spans="1:12" x14ac:dyDescent="0.2">
      <c r="A2113" s="313"/>
      <c r="B2113" s="288"/>
      <c r="C2113" s="60" t="s">
        <v>2046</v>
      </c>
      <c r="D2113" s="91" t="s">
        <v>1186</v>
      </c>
      <c r="E2113" s="90">
        <v>0</v>
      </c>
      <c r="F2113" s="61">
        <v>50</v>
      </c>
      <c r="G2113" s="61">
        <f t="shared" si="181"/>
        <v>0</v>
      </c>
      <c r="H2113" s="62"/>
      <c r="I2113" s="291"/>
      <c r="J2113" s="291"/>
      <c r="K2113" s="293"/>
    </row>
    <row r="2114" spans="1:12" ht="25.5" x14ac:dyDescent="0.2">
      <c r="A2114" s="313"/>
      <c r="B2114" s="288"/>
      <c r="C2114" s="60" t="s">
        <v>2034</v>
      </c>
      <c r="D2114" s="91" t="s">
        <v>1188</v>
      </c>
      <c r="E2114" s="90">
        <v>0</v>
      </c>
      <c r="F2114" s="61">
        <v>110</v>
      </c>
      <c r="G2114" s="61">
        <f t="shared" si="181"/>
        <v>0</v>
      </c>
      <c r="H2114" s="62"/>
      <c r="I2114" s="291"/>
      <c r="J2114" s="291"/>
      <c r="K2114" s="293"/>
    </row>
    <row r="2115" spans="1:12" x14ac:dyDescent="0.2">
      <c r="A2115" s="313"/>
      <c r="B2115" s="288"/>
      <c r="C2115" s="60" t="s">
        <v>2035</v>
      </c>
      <c r="D2115" s="91" t="s">
        <v>1190</v>
      </c>
      <c r="E2115" s="90">
        <v>0</v>
      </c>
      <c r="F2115" s="61">
        <v>85</v>
      </c>
      <c r="G2115" s="61">
        <f t="shared" si="181"/>
        <v>0</v>
      </c>
      <c r="H2115" s="62"/>
      <c r="I2115" s="291"/>
      <c r="J2115" s="291"/>
      <c r="K2115" s="293"/>
    </row>
    <row r="2116" spans="1:12" x14ac:dyDescent="0.2">
      <c r="A2116" s="313"/>
      <c r="B2116" s="288"/>
      <c r="C2116" s="60" t="s">
        <v>1255</v>
      </c>
      <c r="D2116" s="91" t="s">
        <v>1192</v>
      </c>
      <c r="E2116" s="90">
        <v>0</v>
      </c>
      <c r="F2116" s="61">
        <v>330</v>
      </c>
      <c r="G2116" s="61">
        <f t="shared" si="181"/>
        <v>0</v>
      </c>
      <c r="H2116" s="62"/>
      <c r="I2116" s="291"/>
      <c r="J2116" s="291"/>
      <c r="K2116" s="293"/>
    </row>
    <row r="2117" spans="1:12" x14ac:dyDescent="0.2">
      <c r="A2117" s="313"/>
      <c r="B2117" s="288"/>
      <c r="C2117" s="60" t="s">
        <v>1304</v>
      </c>
      <c r="D2117" s="91" t="s">
        <v>1194</v>
      </c>
      <c r="E2117" s="90">
        <v>2</v>
      </c>
      <c r="F2117" s="61">
        <v>95</v>
      </c>
      <c r="G2117" s="61">
        <f t="shared" si="181"/>
        <v>190</v>
      </c>
      <c r="H2117" s="62"/>
      <c r="I2117" s="291"/>
      <c r="J2117" s="291"/>
      <c r="K2117" s="293"/>
    </row>
    <row r="2118" spans="1:12" x14ac:dyDescent="0.2">
      <c r="A2118" s="313"/>
      <c r="B2118" s="288"/>
      <c r="C2118" s="228"/>
      <c r="D2118" s="91" t="s">
        <v>1196</v>
      </c>
      <c r="E2118" s="90">
        <v>2</v>
      </c>
      <c r="F2118" s="61">
        <v>180</v>
      </c>
      <c r="G2118" s="61">
        <f t="shared" si="181"/>
        <v>360</v>
      </c>
      <c r="H2118" s="62" t="s">
        <v>1215</v>
      </c>
      <c r="I2118" s="291"/>
      <c r="J2118" s="291"/>
      <c r="K2118" s="293"/>
    </row>
    <row r="2119" spans="1:12" ht="13.5" thickBot="1" x14ac:dyDescent="0.25">
      <c r="A2119" s="313"/>
      <c r="B2119" s="319"/>
      <c r="C2119" s="230"/>
      <c r="D2119" s="61"/>
      <c r="E2119" s="90"/>
      <c r="F2119" s="61" t="s">
        <v>1198</v>
      </c>
      <c r="G2119" s="68">
        <f>SUM(G2111:G2118)</f>
        <v>595</v>
      </c>
      <c r="H2119" s="62"/>
      <c r="I2119" s="291"/>
      <c r="J2119" s="291"/>
      <c r="K2119" s="293"/>
    </row>
    <row r="2120" spans="1:12" x14ac:dyDescent="0.2">
      <c r="A2120" s="313">
        <v>9</v>
      </c>
      <c r="B2120" s="288" t="s">
        <v>2048</v>
      </c>
      <c r="C2120" s="238" t="s">
        <v>2038</v>
      </c>
      <c r="D2120" s="91" t="s">
        <v>1182</v>
      </c>
      <c r="E2120" s="90">
        <v>1</v>
      </c>
      <c r="F2120" s="61">
        <v>20</v>
      </c>
      <c r="G2120" s="61">
        <f t="shared" ref="G2120:G2127" si="182">F2120*E2120</f>
        <v>20</v>
      </c>
      <c r="H2120" s="62"/>
      <c r="I2120" s="316" t="s">
        <v>2036</v>
      </c>
      <c r="J2120" s="316"/>
      <c r="K2120" s="312">
        <f>G2128</f>
        <v>595</v>
      </c>
    </row>
    <row r="2121" spans="1:12" x14ac:dyDescent="0.2">
      <c r="A2121" s="313"/>
      <c r="B2121" s="288"/>
      <c r="C2121" s="60" t="s">
        <v>1208</v>
      </c>
      <c r="D2121" s="91" t="s">
        <v>1360</v>
      </c>
      <c r="E2121" s="90">
        <v>1</v>
      </c>
      <c r="F2121" s="61">
        <v>25</v>
      </c>
      <c r="G2121" s="61">
        <f t="shared" si="182"/>
        <v>25</v>
      </c>
      <c r="H2121" s="62"/>
      <c r="I2121" s="310"/>
      <c r="J2121" s="310"/>
      <c r="K2121" s="312"/>
    </row>
    <row r="2122" spans="1:12" x14ac:dyDescent="0.2">
      <c r="A2122" s="313"/>
      <c r="B2122" s="288"/>
      <c r="C2122" s="60" t="s">
        <v>2046</v>
      </c>
      <c r="D2122" s="91" t="s">
        <v>1186</v>
      </c>
      <c r="E2122" s="90">
        <v>0</v>
      </c>
      <c r="F2122" s="61">
        <v>50</v>
      </c>
      <c r="G2122" s="61">
        <f t="shared" si="182"/>
        <v>0</v>
      </c>
      <c r="H2122" s="62"/>
      <c r="I2122" s="310"/>
      <c r="J2122" s="310"/>
      <c r="K2122" s="312"/>
    </row>
    <row r="2123" spans="1:12" ht="25.5" x14ac:dyDescent="0.2">
      <c r="A2123" s="313"/>
      <c r="B2123" s="288"/>
      <c r="C2123" s="60" t="s">
        <v>2039</v>
      </c>
      <c r="D2123" s="91" t="s">
        <v>1188</v>
      </c>
      <c r="E2123" s="90">
        <v>0</v>
      </c>
      <c r="F2123" s="61">
        <v>110</v>
      </c>
      <c r="G2123" s="61">
        <f t="shared" si="182"/>
        <v>0</v>
      </c>
      <c r="H2123" s="62"/>
      <c r="I2123" s="310"/>
      <c r="J2123" s="310"/>
      <c r="K2123" s="312"/>
      <c r="L2123" s="273" t="s">
        <v>2217</v>
      </c>
    </row>
    <row r="2124" spans="1:12" x14ac:dyDescent="0.2">
      <c r="A2124" s="313"/>
      <c r="B2124" s="288"/>
      <c r="C2124" s="60" t="s">
        <v>2035</v>
      </c>
      <c r="D2124" s="91" t="s">
        <v>1190</v>
      </c>
      <c r="E2124" s="90">
        <v>0</v>
      </c>
      <c r="F2124" s="61">
        <v>85</v>
      </c>
      <c r="G2124" s="61">
        <f t="shared" si="182"/>
        <v>0</v>
      </c>
      <c r="H2124" s="62"/>
      <c r="I2124" s="310"/>
      <c r="J2124" s="310"/>
      <c r="K2124" s="312"/>
    </row>
    <row r="2125" spans="1:12" x14ac:dyDescent="0.2">
      <c r="A2125" s="313"/>
      <c r="B2125" s="288"/>
      <c r="C2125" s="60" t="s">
        <v>1255</v>
      </c>
      <c r="D2125" s="91" t="s">
        <v>1192</v>
      </c>
      <c r="E2125" s="90">
        <v>0</v>
      </c>
      <c r="F2125" s="61">
        <v>330</v>
      </c>
      <c r="G2125" s="61">
        <f t="shared" si="182"/>
        <v>0</v>
      </c>
      <c r="H2125" s="62"/>
      <c r="I2125" s="310"/>
      <c r="J2125" s="310"/>
      <c r="K2125" s="312"/>
    </row>
    <row r="2126" spans="1:12" x14ac:dyDescent="0.2">
      <c r="A2126" s="313"/>
      <c r="B2126" s="288"/>
      <c r="C2126" s="60" t="s">
        <v>1304</v>
      </c>
      <c r="D2126" s="91" t="s">
        <v>1194</v>
      </c>
      <c r="E2126" s="90">
        <v>2</v>
      </c>
      <c r="F2126" s="61">
        <v>95</v>
      </c>
      <c r="G2126" s="61">
        <f t="shared" si="182"/>
        <v>190</v>
      </c>
      <c r="H2126" s="62"/>
      <c r="I2126" s="310"/>
      <c r="J2126" s="310"/>
      <c r="K2126" s="312"/>
    </row>
    <row r="2127" spans="1:12" x14ac:dyDescent="0.2">
      <c r="A2127" s="313"/>
      <c r="B2127" s="288"/>
      <c r="C2127" s="228"/>
      <c r="D2127" s="91" t="s">
        <v>1196</v>
      </c>
      <c r="E2127" s="90">
        <v>2</v>
      </c>
      <c r="F2127" s="61">
        <v>180</v>
      </c>
      <c r="G2127" s="61">
        <f t="shared" si="182"/>
        <v>360</v>
      </c>
      <c r="H2127" s="62" t="s">
        <v>1215</v>
      </c>
      <c r="I2127" s="310"/>
      <c r="J2127" s="310"/>
      <c r="K2127" s="312"/>
    </row>
    <row r="2128" spans="1:12" x14ac:dyDescent="0.2">
      <c r="A2128" s="313"/>
      <c r="B2128" s="288"/>
      <c r="C2128" s="228"/>
      <c r="D2128" s="91"/>
      <c r="E2128" s="90"/>
      <c r="F2128" s="61" t="s">
        <v>1198</v>
      </c>
      <c r="G2128" s="68">
        <f>SUM(G2120:G2127)</f>
        <v>595</v>
      </c>
      <c r="H2128" s="62"/>
      <c r="I2128" s="310"/>
      <c r="J2128" s="310"/>
      <c r="K2128" s="312"/>
    </row>
    <row r="2129" spans="1:13" x14ac:dyDescent="0.2">
      <c r="A2129" s="313">
        <v>10</v>
      </c>
      <c r="B2129" s="288" t="s">
        <v>2049</v>
      </c>
      <c r="C2129" s="238" t="s">
        <v>480</v>
      </c>
      <c r="D2129" s="91" t="s">
        <v>1182</v>
      </c>
      <c r="E2129" s="90">
        <v>1</v>
      </c>
      <c r="F2129" s="61">
        <v>20</v>
      </c>
      <c r="G2129" s="61">
        <f t="shared" ref="G2129:G2136" si="183">F2129*E2129</f>
        <v>20</v>
      </c>
      <c r="H2129" s="62"/>
      <c r="I2129" s="291" t="s">
        <v>2036</v>
      </c>
      <c r="J2129" s="291"/>
      <c r="K2129" s="293">
        <f>G2137</f>
        <v>595</v>
      </c>
    </row>
    <row r="2130" spans="1:13" x14ac:dyDescent="0.2">
      <c r="A2130" s="313"/>
      <c r="B2130" s="288"/>
      <c r="C2130" s="60" t="s">
        <v>1265</v>
      </c>
      <c r="D2130" s="91" t="s">
        <v>1360</v>
      </c>
      <c r="E2130" s="90">
        <v>1</v>
      </c>
      <c r="F2130" s="61">
        <v>25</v>
      </c>
      <c r="G2130" s="61">
        <f t="shared" si="183"/>
        <v>25</v>
      </c>
      <c r="H2130" s="62"/>
      <c r="I2130" s="291"/>
      <c r="J2130" s="291"/>
      <c r="K2130" s="293"/>
    </row>
    <row r="2131" spans="1:13" x14ac:dyDescent="0.2">
      <c r="A2131" s="313"/>
      <c r="B2131" s="288"/>
      <c r="C2131" s="60" t="s">
        <v>2046</v>
      </c>
      <c r="D2131" s="91" t="s">
        <v>1186</v>
      </c>
      <c r="E2131" s="90">
        <v>0</v>
      </c>
      <c r="F2131" s="61">
        <v>50</v>
      </c>
      <c r="G2131" s="61">
        <f t="shared" si="183"/>
        <v>0</v>
      </c>
      <c r="H2131" s="62"/>
      <c r="I2131" s="291"/>
      <c r="J2131" s="291"/>
      <c r="K2131" s="293"/>
    </row>
    <row r="2132" spans="1:13" ht="25.5" x14ac:dyDescent="0.2">
      <c r="A2132" s="313"/>
      <c r="B2132" s="288"/>
      <c r="C2132" s="60" t="s">
        <v>2041</v>
      </c>
      <c r="D2132" s="91" t="s">
        <v>1188</v>
      </c>
      <c r="E2132" s="90">
        <v>0</v>
      </c>
      <c r="F2132" s="61">
        <v>110</v>
      </c>
      <c r="G2132" s="61">
        <f t="shared" si="183"/>
        <v>0</v>
      </c>
      <c r="H2132" s="62"/>
      <c r="I2132" s="291"/>
      <c r="J2132" s="291"/>
      <c r="K2132" s="293"/>
    </row>
    <row r="2133" spans="1:13" x14ac:dyDescent="0.2">
      <c r="A2133" s="313"/>
      <c r="B2133" s="288"/>
      <c r="C2133" s="60" t="s">
        <v>2035</v>
      </c>
      <c r="D2133" s="91" t="s">
        <v>1190</v>
      </c>
      <c r="E2133" s="90">
        <v>0</v>
      </c>
      <c r="F2133" s="61">
        <v>85</v>
      </c>
      <c r="G2133" s="61">
        <f t="shared" si="183"/>
        <v>0</v>
      </c>
      <c r="H2133" s="62"/>
      <c r="I2133" s="291"/>
      <c r="J2133" s="291"/>
      <c r="K2133" s="293"/>
    </row>
    <row r="2134" spans="1:13" x14ac:dyDescent="0.2">
      <c r="A2134" s="313"/>
      <c r="B2134" s="288"/>
      <c r="C2134" s="60" t="s">
        <v>1255</v>
      </c>
      <c r="D2134" s="91" t="s">
        <v>1192</v>
      </c>
      <c r="E2134" s="90">
        <v>0</v>
      </c>
      <c r="F2134" s="61">
        <v>330</v>
      </c>
      <c r="G2134" s="61">
        <f t="shared" si="183"/>
        <v>0</v>
      </c>
      <c r="H2134" s="62"/>
      <c r="I2134" s="291"/>
      <c r="J2134" s="291"/>
      <c r="K2134" s="293"/>
    </row>
    <row r="2135" spans="1:13" x14ac:dyDescent="0.2">
      <c r="A2135" s="313"/>
      <c r="B2135" s="288"/>
      <c r="C2135" s="60" t="s">
        <v>1304</v>
      </c>
      <c r="D2135" s="91" t="s">
        <v>1194</v>
      </c>
      <c r="E2135" s="90">
        <v>2</v>
      </c>
      <c r="F2135" s="61">
        <v>95</v>
      </c>
      <c r="G2135" s="61">
        <f t="shared" si="183"/>
        <v>190</v>
      </c>
      <c r="H2135" s="62"/>
      <c r="I2135" s="291"/>
      <c r="J2135" s="291"/>
      <c r="K2135" s="293"/>
    </row>
    <row r="2136" spans="1:13" x14ac:dyDescent="0.2">
      <c r="A2136" s="313"/>
      <c r="B2136" s="288"/>
      <c r="C2136" s="228"/>
      <c r="D2136" s="91" t="s">
        <v>1196</v>
      </c>
      <c r="E2136" s="90">
        <v>2</v>
      </c>
      <c r="F2136" s="61">
        <v>180</v>
      </c>
      <c r="G2136" s="61">
        <f t="shared" si="183"/>
        <v>360</v>
      </c>
      <c r="H2136" s="62" t="s">
        <v>1215</v>
      </c>
      <c r="I2136" s="291"/>
      <c r="J2136" s="291"/>
      <c r="K2136" s="293"/>
    </row>
    <row r="2137" spans="1:13" ht="13.5" thickBot="1" x14ac:dyDescent="0.25">
      <c r="A2137" s="314"/>
      <c r="B2137" s="315"/>
      <c r="C2137" s="233"/>
      <c r="D2137" s="234"/>
      <c r="E2137" s="235"/>
      <c r="F2137" s="234" t="s">
        <v>1198</v>
      </c>
      <c r="G2137" s="236">
        <f>SUM(G2129:G2136)</f>
        <v>595</v>
      </c>
      <c r="H2137" s="241"/>
      <c r="I2137" s="292"/>
      <c r="J2137" s="292"/>
      <c r="K2137" s="297"/>
    </row>
    <row r="2138" spans="1:13" x14ac:dyDescent="0.2">
      <c r="F2138" s="93" t="s">
        <v>1198</v>
      </c>
      <c r="G2138" s="253">
        <f>K2129+K2120+K2111+K2102+K2093+K2084+K2075+K2066+K2057+K2048</f>
        <v>5950</v>
      </c>
    </row>
    <row r="2141" spans="1:13" ht="27" thickBot="1" x14ac:dyDescent="0.25">
      <c r="A2141" s="286" t="s">
        <v>2051</v>
      </c>
      <c r="B2141" s="286"/>
      <c r="C2141" s="286"/>
      <c r="D2141" s="286"/>
      <c r="E2141" s="286"/>
      <c r="F2141" s="286"/>
      <c r="G2141" s="286"/>
      <c r="H2141" s="286"/>
      <c r="M2141" t="s">
        <v>2059</v>
      </c>
    </row>
    <row r="2142" spans="1:13" x14ac:dyDescent="0.2">
      <c r="A2142" s="386">
        <v>1</v>
      </c>
      <c r="B2142" s="379" t="s">
        <v>2053</v>
      </c>
      <c r="C2142" s="239" t="s">
        <v>1812</v>
      </c>
      <c r="D2142" s="242" t="s">
        <v>1182</v>
      </c>
      <c r="E2142" s="232">
        <v>1</v>
      </c>
      <c r="F2142" s="231">
        <v>20</v>
      </c>
      <c r="G2142" s="231">
        <f t="shared" ref="G2142:G2149" si="184">F2142*E2142</f>
        <v>20</v>
      </c>
      <c r="H2142" s="240"/>
      <c r="I2142" s="380" t="s">
        <v>2058</v>
      </c>
      <c r="J2142" s="380"/>
      <c r="K2142" s="304">
        <f>G2150</f>
        <v>775</v>
      </c>
    </row>
    <row r="2143" spans="1:13" x14ac:dyDescent="0.2">
      <c r="A2143" s="313"/>
      <c r="B2143" s="308"/>
      <c r="C2143" s="60" t="s">
        <v>1208</v>
      </c>
      <c r="D2143" s="91" t="s">
        <v>1360</v>
      </c>
      <c r="E2143" s="90">
        <v>1</v>
      </c>
      <c r="F2143" s="61">
        <v>25</v>
      </c>
      <c r="G2143" s="61">
        <f t="shared" si="184"/>
        <v>25</v>
      </c>
      <c r="H2143" s="62"/>
      <c r="I2143" s="381"/>
      <c r="J2143" s="381"/>
      <c r="K2143" s="293"/>
    </row>
    <row r="2144" spans="1:13" x14ac:dyDescent="0.2">
      <c r="A2144" s="313"/>
      <c r="B2144" s="308"/>
      <c r="C2144" s="60" t="s">
        <v>1929</v>
      </c>
      <c r="D2144" s="91" t="s">
        <v>1186</v>
      </c>
      <c r="E2144" s="90">
        <v>0</v>
      </c>
      <c r="F2144" s="61">
        <v>50</v>
      </c>
      <c r="G2144" s="61">
        <f t="shared" si="184"/>
        <v>0</v>
      </c>
      <c r="H2144" s="62"/>
      <c r="I2144" s="381"/>
      <c r="J2144" s="381"/>
      <c r="K2144" s="293"/>
    </row>
    <row r="2145" spans="1:11" ht="25.5" x14ac:dyDescent="0.2">
      <c r="A2145" s="313"/>
      <c r="B2145" s="308"/>
      <c r="C2145" s="60" t="s">
        <v>2060</v>
      </c>
      <c r="D2145" s="91" t="s">
        <v>1188</v>
      </c>
      <c r="E2145" s="90">
        <v>0</v>
      </c>
      <c r="F2145" s="61">
        <v>110</v>
      </c>
      <c r="G2145" s="61">
        <f t="shared" si="184"/>
        <v>0</v>
      </c>
      <c r="H2145" s="62"/>
      <c r="I2145" s="381"/>
      <c r="J2145" s="381"/>
      <c r="K2145" s="293"/>
    </row>
    <row r="2146" spans="1:11" x14ac:dyDescent="0.2">
      <c r="A2146" s="313"/>
      <c r="B2146" s="308"/>
      <c r="C2146" s="60" t="s">
        <v>2035</v>
      </c>
      <c r="D2146" s="91" t="s">
        <v>1190</v>
      </c>
      <c r="E2146" s="90">
        <v>0</v>
      </c>
      <c r="F2146" s="61">
        <v>85</v>
      </c>
      <c r="G2146" s="61">
        <f t="shared" si="184"/>
        <v>0</v>
      </c>
      <c r="H2146" s="62"/>
      <c r="I2146" s="381"/>
      <c r="J2146" s="381"/>
      <c r="K2146" s="293"/>
    </row>
    <row r="2147" spans="1:11" x14ac:dyDescent="0.2">
      <c r="A2147" s="313"/>
      <c r="B2147" s="308"/>
      <c r="C2147" s="60" t="s">
        <v>1255</v>
      </c>
      <c r="D2147" s="91" t="s">
        <v>1192</v>
      </c>
      <c r="E2147" s="90">
        <v>0</v>
      </c>
      <c r="F2147" s="61">
        <v>330</v>
      </c>
      <c r="G2147" s="61">
        <f t="shared" si="184"/>
        <v>0</v>
      </c>
      <c r="H2147" s="62"/>
      <c r="I2147" s="381"/>
      <c r="J2147" s="381"/>
      <c r="K2147" s="293"/>
    </row>
    <row r="2148" spans="1:11" x14ac:dyDescent="0.2">
      <c r="A2148" s="313"/>
      <c r="B2148" s="308"/>
      <c r="C2148" s="60" t="s">
        <v>1304</v>
      </c>
      <c r="D2148" s="91" t="s">
        <v>1194</v>
      </c>
      <c r="E2148" s="90">
        <v>2</v>
      </c>
      <c r="F2148" s="61">
        <v>95</v>
      </c>
      <c r="G2148" s="61">
        <f t="shared" si="184"/>
        <v>190</v>
      </c>
      <c r="H2148" s="62"/>
      <c r="I2148" s="381"/>
      <c r="J2148" s="381"/>
      <c r="K2148" s="293"/>
    </row>
    <row r="2149" spans="1:11" x14ac:dyDescent="0.2">
      <c r="A2149" s="313"/>
      <c r="B2149" s="308"/>
      <c r="C2149" s="228"/>
      <c r="D2149" s="91" t="s">
        <v>1196</v>
      </c>
      <c r="E2149" s="90">
        <v>3</v>
      </c>
      <c r="F2149" s="61">
        <v>180</v>
      </c>
      <c r="G2149" s="61">
        <f t="shared" si="184"/>
        <v>540</v>
      </c>
      <c r="H2149" s="62" t="s">
        <v>1215</v>
      </c>
      <c r="I2149" s="381"/>
      <c r="J2149" s="381"/>
      <c r="K2149" s="293"/>
    </row>
    <row r="2150" spans="1:11" ht="13.5" thickBot="1" x14ac:dyDescent="0.25">
      <c r="A2150" s="313"/>
      <c r="B2150" s="389"/>
      <c r="C2150" s="230"/>
      <c r="D2150" s="61"/>
      <c r="E2150" s="90"/>
      <c r="F2150" s="61" t="s">
        <v>1198</v>
      </c>
      <c r="G2150" s="68">
        <f>SUM(G2142:G2149)</f>
        <v>775</v>
      </c>
      <c r="H2150" s="62"/>
      <c r="I2150" s="381"/>
      <c r="J2150" s="381"/>
      <c r="K2150" s="293"/>
    </row>
    <row r="2151" spans="1:11" x14ac:dyDescent="0.2">
      <c r="A2151" s="313">
        <v>2</v>
      </c>
      <c r="B2151" s="288" t="s">
        <v>2054</v>
      </c>
      <c r="C2151" s="238" t="s">
        <v>2052</v>
      </c>
      <c r="D2151" s="91" t="s">
        <v>1182</v>
      </c>
      <c r="E2151" s="90">
        <v>1</v>
      </c>
      <c r="F2151" s="61">
        <v>20</v>
      </c>
      <c r="G2151" s="61">
        <f t="shared" ref="G2151:G2158" si="185">F2151*E2151</f>
        <v>20</v>
      </c>
      <c r="H2151" s="62"/>
      <c r="I2151" s="316" t="s">
        <v>2058</v>
      </c>
      <c r="J2151" s="316"/>
      <c r="K2151" s="293">
        <f>G2159</f>
        <v>775</v>
      </c>
    </row>
    <row r="2152" spans="1:11" x14ac:dyDescent="0.2">
      <c r="A2152" s="313"/>
      <c r="B2152" s="288"/>
      <c r="C2152" s="60" t="s">
        <v>1208</v>
      </c>
      <c r="D2152" s="91" t="s">
        <v>1360</v>
      </c>
      <c r="E2152" s="90">
        <v>1</v>
      </c>
      <c r="F2152" s="61">
        <v>25</v>
      </c>
      <c r="G2152" s="61">
        <f t="shared" si="185"/>
        <v>25</v>
      </c>
      <c r="H2152" s="62"/>
      <c r="I2152" s="310"/>
      <c r="J2152" s="310"/>
      <c r="K2152" s="293"/>
    </row>
    <row r="2153" spans="1:11" x14ac:dyDescent="0.2">
      <c r="A2153" s="313"/>
      <c r="B2153" s="288"/>
      <c r="C2153" s="60" t="s">
        <v>1929</v>
      </c>
      <c r="D2153" s="91" t="s">
        <v>1186</v>
      </c>
      <c r="E2153" s="90">
        <v>0</v>
      </c>
      <c r="F2153" s="61">
        <v>50</v>
      </c>
      <c r="G2153" s="61">
        <f t="shared" si="185"/>
        <v>0</v>
      </c>
      <c r="H2153" s="62"/>
      <c r="I2153" s="310"/>
      <c r="J2153" s="310"/>
      <c r="K2153" s="293"/>
    </row>
    <row r="2154" spans="1:11" ht="25.5" x14ac:dyDescent="0.2">
      <c r="A2154" s="313"/>
      <c r="B2154" s="288"/>
      <c r="C2154" s="60" t="s">
        <v>2060</v>
      </c>
      <c r="D2154" s="91" t="s">
        <v>1188</v>
      </c>
      <c r="E2154" s="90">
        <v>0</v>
      </c>
      <c r="F2154" s="61">
        <v>110</v>
      </c>
      <c r="G2154" s="61">
        <f t="shared" si="185"/>
        <v>0</v>
      </c>
      <c r="H2154" s="62"/>
      <c r="I2154" s="310"/>
      <c r="J2154" s="310"/>
      <c r="K2154" s="293"/>
    </row>
    <row r="2155" spans="1:11" x14ac:dyDescent="0.2">
      <c r="A2155" s="313"/>
      <c r="B2155" s="288"/>
      <c r="C2155" s="60" t="s">
        <v>2035</v>
      </c>
      <c r="D2155" s="91" t="s">
        <v>1190</v>
      </c>
      <c r="E2155" s="90">
        <v>0</v>
      </c>
      <c r="F2155" s="61">
        <v>85</v>
      </c>
      <c r="G2155" s="61">
        <f t="shared" si="185"/>
        <v>0</v>
      </c>
      <c r="H2155" s="62"/>
      <c r="I2155" s="310"/>
      <c r="J2155" s="310"/>
      <c r="K2155" s="293"/>
    </row>
    <row r="2156" spans="1:11" x14ac:dyDescent="0.2">
      <c r="A2156" s="313"/>
      <c r="B2156" s="288"/>
      <c r="C2156" s="60" t="s">
        <v>1255</v>
      </c>
      <c r="D2156" s="91" t="s">
        <v>1192</v>
      </c>
      <c r="E2156" s="90">
        <v>0</v>
      </c>
      <c r="F2156" s="61">
        <v>330</v>
      </c>
      <c r="G2156" s="61">
        <f t="shared" si="185"/>
        <v>0</v>
      </c>
      <c r="H2156" s="62"/>
      <c r="I2156" s="310"/>
      <c r="J2156" s="310"/>
      <c r="K2156" s="293"/>
    </row>
    <row r="2157" spans="1:11" x14ac:dyDescent="0.2">
      <c r="A2157" s="313"/>
      <c r="B2157" s="288"/>
      <c r="C2157" s="60" t="s">
        <v>1304</v>
      </c>
      <c r="D2157" s="91" t="s">
        <v>1194</v>
      </c>
      <c r="E2157" s="90">
        <v>2</v>
      </c>
      <c r="F2157" s="61">
        <v>95</v>
      </c>
      <c r="G2157" s="61">
        <f t="shared" si="185"/>
        <v>190</v>
      </c>
      <c r="H2157" s="62"/>
      <c r="I2157" s="310"/>
      <c r="J2157" s="310"/>
      <c r="K2157" s="293"/>
    </row>
    <row r="2158" spans="1:11" x14ac:dyDescent="0.2">
      <c r="A2158" s="313"/>
      <c r="B2158" s="288"/>
      <c r="C2158" s="228"/>
      <c r="D2158" s="91" t="s">
        <v>1196</v>
      </c>
      <c r="E2158" s="90">
        <v>3</v>
      </c>
      <c r="F2158" s="61">
        <v>180</v>
      </c>
      <c r="G2158" s="61">
        <f t="shared" si="185"/>
        <v>540</v>
      </c>
      <c r="H2158" s="62" t="s">
        <v>1215</v>
      </c>
      <c r="I2158" s="310"/>
      <c r="J2158" s="310"/>
      <c r="K2158" s="293"/>
    </row>
    <row r="2159" spans="1:11" ht="13.5" thickBot="1" x14ac:dyDescent="0.25">
      <c r="A2159" s="313"/>
      <c r="B2159" s="288"/>
      <c r="C2159" s="230"/>
      <c r="D2159" s="91"/>
      <c r="E2159" s="90"/>
      <c r="F2159" s="61" t="s">
        <v>1198</v>
      </c>
      <c r="G2159" s="68">
        <f>SUM(G2151:G2158)</f>
        <v>775</v>
      </c>
      <c r="H2159" s="62"/>
      <c r="I2159" s="310"/>
      <c r="J2159" s="310"/>
      <c r="K2159" s="293"/>
    </row>
    <row r="2160" spans="1:11" x14ac:dyDescent="0.2">
      <c r="A2160" s="313">
        <v>3</v>
      </c>
      <c r="B2160" s="288" t="s">
        <v>2055</v>
      </c>
      <c r="C2160" s="238" t="s">
        <v>1812</v>
      </c>
      <c r="D2160" s="91" t="s">
        <v>1182</v>
      </c>
      <c r="E2160" s="90">
        <v>1</v>
      </c>
      <c r="F2160" s="61">
        <v>20</v>
      </c>
      <c r="G2160" s="61">
        <f t="shared" ref="G2160:G2167" si="186">F2160*E2160</f>
        <v>20</v>
      </c>
      <c r="H2160" s="62"/>
      <c r="I2160" s="316" t="s">
        <v>2058</v>
      </c>
      <c r="J2160" s="316"/>
      <c r="K2160" s="293">
        <f>G2168</f>
        <v>775</v>
      </c>
    </row>
    <row r="2161" spans="1:12" x14ac:dyDescent="0.2">
      <c r="A2161" s="313"/>
      <c r="B2161" s="288"/>
      <c r="C2161" s="60" t="s">
        <v>1208</v>
      </c>
      <c r="D2161" s="91" t="s">
        <v>1360</v>
      </c>
      <c r="E2161" s="90">
        <v>1</v>
      </c>
      <c r="F2161" s="61">
        <v>25</v>
      </c>
      <c r="G2161" s="61">
        <f t="shared" si="186"/>
        <v>25</v>
      </c>
      <c r="H2161" s="62"/>
      <c r="I2161" s="310"/>
      <c r="J2161" s="310"/>
      <c r="K2161" s="293"/>
      <c r="L2161" s="259"/>
    </row>
    <row r="2162" spans="1:12" x14ac:dyDescent="0.2">
      <c r="A2162" s="313"/>
      <c r="B2162" s="288"/>
      <c r="C2162" s="60" t="s">
        <v>2057</v>
      </c>
      <c r="D2162" s="91" t="s">
        <v>1186</v>
      </c>
      <c r="E2162" s="90">
        <v>0</v>
      </c>
      <c r="F2162" s="61">
        <v>50</v>
      </c>
      <c r="G2162" s="61">
        <f t="shared" si="186"/>
        <v>0</v>
      </c>
      <c r="H2162" s="62"/>
      <c r="I2162" s="310"/>
      <c r="J2162" s="310"/>
      <c r="K2162" s="293"/>
      <c r="L2162" s="259"/>
    </row>
    <row r="2163" spans="1:12" ht="25.5" x14ac:dyDescent="0.2">
      <c r="A2163" s="313"/>
      <c r="B2163" s="288"/>
      <c r="C2163" s="60" t="s">
        <v>2060</v>
      </c>
      <c r="D2163" s="91" t="s">
        <v>1188</v>
      </c>
      <c r="E2163" s="90">
        <v>0</v>
      </c>
      <c r="F2163" s="61">
        <v>110</v>
      </c>
      <c r="G2163" s="61">
        <f t="shared" si="186"/>
        <v>0</v>
      </c>
      <c r="H2163" s="62"/>
      <c r="I2163" s="310"/>
      <c r="J2163" s="310"/>
      <c r="K2163" s="293"/>
      <c r="L2163" s="259"/>
    </row>
    <row r="2164" spans="1:12" x14ac:dyDescent="0.2">
      <c r="A2164" s="313"/>
      <c r="B2164" s="288"/>
      <c r="C2164" s="60" t="s">
        <v>2035</v>
      </c>
      <c r="D2164" s="91" t="s">
        <v>1190</v>
      </c>
      <c r="E2164" s="90">
        <v>0</v>
      </c>
      <c r="F2164" s="61">
        <v>85</v>
      </c>
      <c r="G2164" s="61">
        <f t="shared" si="186"/>
        <v>0</v>
      </c>
      <c r="H2164" s="62"/>
      <c r="I2164" s="310"/>
      <c r="J2164" s="310"/>
      <c r="K2164" s="293"/>
      <c r="L2164" s="259"/>
    </row>
    <row r="2165" spans="1:12" x14ac:dyDescent="0.2">
      <c r="A2165" s="313"/>
      <c r="B2165" s="288"/>
      <c r="C2165" s="60" t="s">
        <v>1255</v>
      </c>
      <c r="D2165" s="91" t="s">
        <v>1192</v>
      </c>
      <c r="E2165" s="90">
        <v>0</v>
      </c>
      <c r="F2165" s="61">
        <v>330</v>
      </c>
      <c r="G2165" s="61">
        <f t="shared" si="186"/>
        <v>0</v>
      </c>
      <c r="H2165" s="62"/>
      <c r="I2165" s="310"/>
      <c r="J2165" s="310"/>
      <c r="K2165" s="293"/>
      <c r="L2165" s="259"/>
    </row>
    <row r="2166" spans="1:12" x14ac:dyDescent="0.2">
      <c r="A2166" s="313"/>
      <c r="B2166" s="288"/>
      <c r="C2166" s="60" t="s">
        <v>1304</v>
      </c>
      <c r="D2166" s="91" t="s">
        <v>1194</v>
      </c>
      <c r="E2166" s="90">
        <v>2</v>
      </c>
      <c r="F2166" s="61">
        <v>95</v>
      </c>
      <c r="G2166" s="61">
        <f t="shared" si="186"/>
        <v>190</v>
      </c>
      <c r="H2166" s="62"/>
      <c r="I2166" s="310"/>
      <c r="J2166" s="310"/>
      <c r="K2166" s="293"/>
      <c r="L2166" s="259"/>
    </row>
    <row r="2167" spans="1:12" x14ac:dyDescent="0.2">
      <c r="A2167" s="313"/>
      <c r="B2167" s="288"/>
      <c r="C2167" s="228"/>
      <c r="D2167" s="91" t="s">
        <v>1196</v>
      </c>
      <c r="E2167" s="90">
        <v>3</v>
      </c>
      <c r="F2167" s="61">
        <v>180</v>
      </c>
      <c r="G2167" s="61">
        <f t="shared" si="186"/>
        <v>540</v>
      </c>
      <c r="H2167" s="62" t="s">
        <v>1215</v>
      </c>
      <c r="I2167" s="310"/>
      <c r="J2167" s="310"/>
      <c r="K2167" s="293"/>
      <c r="L2167" s="259"/>
    </row>
    <row r="2168" spans="1:12" ht="13.5" thickBot="1" x14ac:dyDescent="0.25">
      <c r="A2168" s="387"/>
      <c r="B2168" s="319"/>
      <c r="C2168" s="230"/>
      <c r="D2168" s="247"/>
      <c r="E2168" s="244"/>
      <c r="F2168" s="247" t="s">
        <v>1198</v>
      </c>
      <c r="G2168" s="249">
        <f>SUM(G2160:G2167)</f>
        <v>775</v>
      </c>
      <c r="H2168" s="250"/>
      <c r="I2168" s="310"/>
      <c r="J2168" s="310"/>
      <c r="K2168" s="388"/>
      <c r="L2168" s="260"/>
    </row>
    <row r="2169" spans="1:12" x14ac:dyDescent="0.2">
      <c r="A2169" s="313">
        <v>4</v>
      </c>
      <c r="B2169" s="288" t="s">
        <v>2056</v>
      </c>
      <c r="C2169" s="238" t="s">
        <v>2052</v>
      </c>
      <c r="D2169" s="61" t="s">
        <v>1182</v>
      </c>
      <c r="E2169" s="90">
        <v>1</v>
      </c>
      <c r="F2169" s="61">
        <v>20</v>
      </c>
      <c r="G2169" s="61">
        <f t="shared" ref="G2169:G2176" si="187">F2169*E2169</f>
        <v>20</v>
      </c>
      <c r="H2169" s="62"/>
      <c r="I2169" s="316" t="s">
        <v>2058</v>
      </c>
      <c r="J2169" s="316"/>
      <c r="K2169" s="293">
        <f>G2177</f>
        <v>775</v>
      </c>
    </row>
    <row r="2170" spans="1:12" x14ac:dyDescent="0.2">
      <c r="A2170" s="313"/>
      <c r="B2170" s="289"/>
      <c r="C2170" s="60" t="s">
        <v>1208</v>
      </c>
      <c r="D2170" s="61" t="s">
        <v>1360</v>
      </c>
      <c r="E2170" s="90">
        <v>1</v>
      </c>
      <c r="F2170" s="61">
        <v>25</v>
      </c>
      <c r="G2170" s="61">
        <f t="shared" si="187"/>
        <v>25</v>
      </c>
      <c r="H2170" s="62"/>
      <c r="I2170" s="310"/>
      <c r="J2170" s="310"/>
      <c r="K2170" s="293"/>
    </row>
    <row r="2171" spans="1:12" x14ac:dyDescent="0.2">
      <c r="A2171" s="313"/>
      <c r="B2171" s="289"/>
      <c r="C2171" s="60" t="s">
        <v>2057</v>
      </c>
      <c r="D2171" s="61" t="s">
        <v>1186</v>
      </c>
      <c r="E2171" s="90">
        <v>0</v>
      </c>
      <c r="F2171" s="61">
        <v>50</v>
      </c>
      <c r="G2171" s="61">
        <f t="shared" si="187"/>
        <v>0</v>
      </c>
      <c r="H2171" s="62"/>
      <c r="I2171" s="310"/>
      <c r="J2171" s="310"/>
      <c r="K2171" s="293"/>
    </row>
    <row r="2172" spans="1:12" ht="25.5" x14ac:dyDescent="0.2">
      <c r="A2172" s="313"/>
      <c r="B2172" s="289"/>
      <c r="C2172" s="60" t="s">
        <v>2060</v>
      </c>
      <c r="D2172" s="61" t="s">
        <v>1188</v>
      </c>
      <c r="E2172" s="90">
        <v>0</v>
      </c>
      <c r="F2172" s="61">
        <v>110</v>
      </c>
      <c r="G2172" s="61">
        <f t="shared" si="187"/>
        <v>0</v>
      </c>
      <c r="H2172" s="62"/>
      <c r="I2172" s="310"/>
      <c r="J2172" s="310"/>
      <c r="K2172" s="293"/>
    </row>
    <row r="2173" spans="1:12" x14ac:dyDescent="0.2">
      <c r="A2173" s="313"/>
      <c r="B2173" s="289"/>
      <c r="C2173" s="60" t="s">
        <v>2035</v>
      </c>
      <c r="D2173" s="61" t="s">
        <v>1190</v>
      </c>
      <c r="E2173" s="90">
        <v>0</v>
      </c>
      <c r="F2173" s="61">
        <v>85</v>
      </c>
      <c r="G2173" s="61">
        <f t="shared" si="187"/>
        <v>0</v>
      </c>
      <c r="H2173" s="62"/>
      <c r="I2173" s="310"/>
      <c r="J2173" s="310"/>
      <c r="K2173" s="293"/>
    </row>
    <row r="2174" spans="1:12" x14ac:dyDescent="0.2">
      <c r="A2174" s="313"/>
      <c r="B2174" s="289"/>
      <c r="C2174" s="60" t="s">
        <v>1255</v>
      </c>
      <c r="D2174" s="61" t="s">
        <v>1192</v>
      </c>
      <c r="E2174" s="90">
        <v>0</v>
      </c>
      <c r="F2174" s="61">
        <v>330</v>
      </c>
      <c r="G2174" s="61">
        <f t="shared" si="187"/>
        <v>0</v>
      </c>
      <c r="H2174" s="62"/>
      <c r="I2174" s="310"/>
      <c r="J2174" s="310"/>
      <c r="K2174" s="293"/>
    </row>
    <row r="2175" spans="1:12" x14ac:dyDescent="0.2">
      <c r="A2175" s="313"/>
      <c r="B2175" s="289"/>
      <c r="C2175" s="60" t="s">
        <v>1304</v>
      </c>
      <c r="D2175" s="61" t="s">
        <v>1194</v>
      </c>
      <c r="E2175" s="90">
        <v>2</v>
      </c>
      <c r="F2175" s="61">
        <v>95</v>
      </c>
      <c r="G2175" s="61">
        <f t="shared" si="187"/>
        <v>190</v>
      </c>
      <c r="H2175" s="62"/>
      <c r="I2175" s="310"/>
      <c r="J2175" s="310"/>
      <c r="K2175" s="293"/>
    </row>
    <row r="2176" spans="1:12" x14ac:dyDescent="0.2">
      <c r="A2176" s="313"/>
      <c r="B2176" s="289"/>
      <c r="C2176" s="228"/>
      <c r="D2176" s="61" t="s">
        <v>1196</v>
      </c>
      <c r="E2176" s="90">
        <v>3</v>
      </c>
      <c r="F2176" s="61">
        <v>180</v>
      </c>
      <c r="G2176" s="61">
        <f t="shared" si="187"/>
        <v>540</v>
      </c>
      <c r="H2176" s="62" t="s">
        <v>1215</v>
      </c>
      <c r="I2176" s="310"/>
      <c r="J2176" s="310"/>
      <c r="K2176" s="293"/>
    </row>
    <row r="2177" spans="1:11" ht="13.5" thickBot="1" x14ac:dyDescent="0.25">
      <c r="A2177" s="314"/>
      <c r="B2177" s="290"/>
      <c r="C2177" s="228"/>
      <c r="D2177" s="234"/>
      <c r="E2177" s="235"/>
      <c r="F2177" s="234" t="s">
        <v>1198</v>
      </c>
      <c r="G2177" s="236">
        <f>SUM(G2169:G2176)</f>
        <v>775</v>
      </c>
      <c r="H2177" s="241"/>
      <c r="I2177" s="310"/>
      <c r="J2177" s="310"/>
      <c r="K2177" s="297"/>
    </row>
    <row r="2178" spans="1:11" x14ac:dyDescent="0.2">
      <c r="F2178" s="93" t="s">
        <v>1198</v>
      </c>
      <c r="G2178" s="237">
        <f>SUM(K2142:K21401)</f>
        <v>25730</v>
      </c>
    </row>
    <row r="2182" spans="1:11" ht="27" thickBot="1" x14ac:dyDescent="0.25">
      <c r="A2182" s="286" t="s">
        <v>2061</v>
      </c>
      <c r="B2182" s="286"/>
      <c r="C2182" s="286"/>
      <c r="D2182" s="286"/>
      <c r="E2182" s="286"/>
      <c r="F2182" s="286"/>
      <c r="G2182" s="286"/>
      <c r="H2182" s="286"/>
    </row>
    <row r="2183" spans="1:11" x14ac:dyDescent="0.2">
      <c r="A2183" s="301">
        <v>24</v>
      </c>
      <c r="B2183" s="379" t="s">
        <v>2066</v>
      </c>
      <c r="C2183" s="239" t="s">
        <v>2067</v>
      </c>
      <c r="D2183" s="231" t="s">
        <v>1182</v>
      </c>
      <c r="E2183" s="232">
        <v>0</v>
      </c>
      <c r="F2183" s="231">
        <v>20</v>
      </c>
      <c r="G2183" s="231">
        <f t="shared" ref="G2183:G2190" si="188">F2183*E2183</f>
        <v>0</v>
      </c>
      <c r="H2183" s="240"/>
      <c r="I2183" s="378" t="s">
        <v>2062</v>
      </c>
      <c r="J2183" s="378"/>
      <c r="K2183" s="304">
        <f>G2191</f>
        <v>3330</v>
      </c>
    </row>
    <row r="2184" spans="1:11" x14ac:dyDescent="0.2">
      <c r="A2184" s="287"/>
      <c r="B2184" s="308"/>
      <c r="C2184" s="60" t="s">
        <v>1208</v>
      </c>
      <c r="D2184" s="61" t="s">
        <v>1360</v>
      </c>
      <c r="E2184" s="90">
        <v>0</v>
      </c>
      <c r="F2184" s="61">
        <v>25</v>
      </c>
      <c r="G2184" s="61">
        <f t="shared" si="188"/>
        <v>0</v>
      </c>
      <c r="H2184" s="62"/>
      <c r="I2184" s="291"/>
      <c r="J2184" s="291"/>
      <c r="K2184" s="293"/>
    </row>
    <row r="2185" spans="1:11" x14ac:dyDescent="0.2">
      <c r="A2185" s="287"/>
      <c r="B2185" s="308"/>
      <c r="C2185" s="60" t="s">
        <v>2063</v>
      </c>
      <c r="D2185" s="61" t="s">
        <v>1186</v>
      </c>
      <c r="E2185" s="90">
        <v>0</v>
      </c>
      <c r="F2185" s="61">
        <v>50</v>
      </c>
      <c r="G2185" s="61">
        <f t="shared" si="188"/>
        <v>0</v>
      </c>
      <c r="H2185" s="62"/>
      <c r="I2185" s="291"/>
      <c r="J2185" s="291"/>
      <c r="K2185" s="293"/>
    </row>
    <row r="2186" spans="1:11" ht="25.5" x14ac:dyDescent="0.2">
      <c r="A2186" s="287"/>
      <c r="B2186" s="308"/>
      <c r="C2186" s="60" t="s">
        <v>2064</v>
      </c>
      <c r="D2186" s="61" t="s">
        <v>1188</v>
      </c>
      <c r="E2186" s="90">
        <v>4</v>
      </c>
      <c r="F2186" s="61">
        <v>150</v>
      </c>
      <c r="G2186" s="61">
        <f t="shared" si="188"/>
        <v>600</v>
      </c>
      <c r="H2186" s="62"/>
      <c r="I2186" s="291"/>
      <c r="J2186" s="291"/>
      <c r="K2186" s="293"/>
    </row>
    <row r="2187" spans="1:11" x14ac:dyDescent="0.2">
      <c r="A2187" s="287"/>
      <c r="B2187" s="308"/>
      <c r="C2187" s="60" t="s">
        <v>2068</v>
      </c>
      <c r="D2187" s="61" t="s">
        <v>1190</v>
      </c>
      <c r="E2187" s="90">
        <v>4</v>
      </c>
      <c r="F2187" s="61">
        <v>150</v>
      </c>
      <c r="G2187" s="61">
        <f t="shared" si="188"/>
        <v>600</v>
      </c>
      <c r="H2187" s="62"/>
      <c r="I2187" s="291"/>
      <c r="J2187" s="291"/>
      <c r="K2187" s="293"/>
    </row>
    <row r="2188" spans="1:11" x14ac:dyDescent="0.2">
      <c r="A2188" s="287"/>
      <c r="B2188" s="308"/>
      <c r="C2188" s="60" t="s">
        <v>1212</v>
      </c>
      <c r="D2188" s="61" t="s">
        <v>1192</v>
      </c>
      <c r="E2188" s="90">
        <v>3</v>
      </c>
      <c r="F2188" s="61">
        <v>330</v>
      </c>
      <c r="G2188" s="61">
        <f t="shared" si="188"/>
        <v>990</v>
      </c>
      <c r="H2188" s="62" t="s">
        <v>2069</v>
      </c>
      <c r="I2188" s="291"/>
      <c r="J2188" s="291"/>
      <c r="K2188" s="293"/>
    </row>
    <row r="2189" spans="1:11" x14ac:dyDescent="0.2">
      <c r="A2189" s="287"/>
      <c r="B2189" s="308"/>
      <c r="C2189" s="60" t="s">
        <v>2065</v>
      </c>
      <c r="D2189" s="61" t="s">
        <v>1194</v>
      </c>
      <c r="E2189" s="90">
        <v>2</v>
      </c>
      <c r="F2189" s="61">
        <v>120</v>
      </c>
      <c r="G2189" s="61">
        <f t="shared" si="188"/>
        <v>240</v>
      </c>
      <c r="H2189" s="62"/>
      <c r="I2189" s="291"/>
      <c r="J2189" s="291"/>
      <c r="K2189" s="293"/>
    </row>
    <row r="2190" spans="1:11" x14ac:dyDescent="0.2">
      <c r="A2190" s="287"/>
      <c r="B2190" s="308"/>
      <c r="C2190" s="228"/>
      <c r="D2190" s="61" t="s">
        <v>1196</v>
      </c>
      <c r="E2190" s="90">
        <v>3</v>
      </c>
      <c r="F2190" s="61">
        <v>300</v>
      </c>
      <c r="G2190" s="61">
        <f t="shared" si="188"/>
        <v>900</v>
      </c>
      <c r="H2190" s="62" t="s">
        <v>1215</v>
      </c>
      <c r="I2190" s="291"/>
      <c r="J2190" s="291"/>
      <c r="K2190" s="293"/>
    </row>
    <row r="2191" spans="1:11" x14ac:dyDescent="0.2">
      <c r="A2191" s="287"/>
      <c r="B2191" s="308"/>
      <c r="C2191" s="230"/>
      <c r="D2191" s="61"/>
      <c r="E2191" s="90"/>
      <c r="F2191" s="61" t="s">
        <v>1198</v>
      </c>
      <c r="G2191" s="68">
        <f>SUM(G2183:G2190)</f>
        <v>3330</v>
      </c>
      <c r="H2191" s="62"/>
      <c r="I2191" s="291"/>
      <c r="J2191" s="291"/>
      <c r="K2191" s="293"/>
    </row>
    <row r="2193" spans="1:11" ht="26.25" x14ac:dyDescent="0.2">
      <c r="A2193" s="286" t="s">
        <v>2027</v>
      </c>
      <c r="B2193" s="286"/>
      <c r="C2193" s="286"/>
      <c r="D2193" s="286"/>
      <c r="E2193" s="286"/>
      <c r="F2193" s="286"/>
      <c r="G2193" s="286"/>
      <c r="H2193" s="286"/>
    </row>
    <row r="2194" spans="1:11" x14ac:dyDescent="0.2">
      <c r="A2194" s="287">
        <f t="shared" ref="A2194" si="189">A2185+1</f>
        <v>1</v>
      </c>
      <c r="B2194" s="288" t="s">
        <v>2073</v>
      </c>
      <c r="C2194" s="238" t="s">
        <v>151</v>
      </c>
      <c r="D2194" s="61" t="s">
        <v>1182</v>
      </c>
      <c r="E2194" s="90">
        <v>1</v>
      </c>
      <c r="F2194" s="61">
        <v>20</v>
      </c>
      <c r="G2194" s="61">
        <f t="shared" ref="G2194:G2201" si="190">F2194*E2194</f>
        <v>20</v>
      </c>
      <c r="H2194" s="62"/>
      <c r="I2194" s="377" t="s">
        <v>2216</v>
      </c>
      <c r="J2194" s="377"/>
      <c r="K2194" s="312">
        <f>G2202</f>
        <v>595</v>
      </c>
    </row>
    <row r="2195" spans="1:11" x14ac:dyDescent="0.2">
      <c r="A2195" s="287"/>
      <c r="B2195" s="289"/>
      <c r="C2195" s="60" t="s">
        <v>1183</v>
      </c>
      <c r="D2195" s="91" t="s">
        <v>1360</v>
      </c>
      <c r="E2195" s="90">
        <v>1</v>
      </c>
      <c r="F2195" s="61">
        <v>25</v>
      </c>
      <c r="G2195" s="61">
        <f t="shared" si="190"/>
        <v>25</v>
      </c>
      <c r="H2195" s="62"/>
      <c r="I2195" s="377"/>
      <c r="J2195" s="377"/>
      <c r="K2195" s="312"/>
    </row>
    <row r="2196" spans="1:11" x14ac:dyDescent="0.2">
      <c r="A2196" s="287"/>
      <c r="B2196" s="289"/>
      <c r="C2196" s="60" t="s">
        <v>2004</v>
      </c>
      <c r="D2196" s="61" t="s">
        <v>1186</v>
      </c>
      <c r="E2196" s="90">
        <v>0</v>
      </c>
      <c r="F2196" s="61">
        <v>50</v>
      </c>
      <c r="G2196" s="61">
        <f t="shared" si="190"/>
        <v>0</v>
      </c>
      <c r="H2196" s="62"/>
      <c r="I2196" s="377"/>
      <c r="J2196" s="377"/>
      <c r="K2196" s="312"/>
    </row>
    <row r="2197" spans="1:11" ht="25.5" x14ac:dyDescent="0.2">
      <c r="A2197" s="287"/>
      <c r="B2197" s="289"/>
      <c r="C2197" s="60" t="s">
        <v>2070</v>
      </c>
      <c r="D2197" s="61" t="s">
        <v>1188</v>
      </c>
      <c r="E2197" s="90">
        <v>0</v>
      </c>
      <c r="F2197" s="61">
        <v>110</v>
      </c>
      <c r="G2197" s="61">
        <f t="shared" si="190"/>
        <v>0</v>
      </c>
      <c r="H2197" s="62"/>
      <c r="I2197" s="377"/>
      <c r="J2197" s="377"/>
      <c r="K2197" s="312"/>
    </row>
    <row r="2198" spans="1:11" x14ac:dyDescent="0.2">
      <c r="A2198" s="287"/>
      <c r="B2198" s="289"/>
      <c r="C2198" s="60" t="s">
        <v>2071</v>
      </c>
      <c r="D2198" s="61" t="s">
        <v>1190</v>
      </c>
      <c r="E2198" s="90">
        <v>0</v>
      </c>
      <c r="F2198" s="61">
        <v>85</v>
      </c>
      <c r="G2198" s="61">
        <f t="shared" si="190"/>
        <v>0</v>
      </c>
      <c r="H2198" s="62"/>
      <c r="I2198" s="377"/>
      <c r="J2198" s="377"/>
      <c r="K2198" s="312"/>
    </row>
    <row r="2199" spans="1:11" x14ac:dyDescent="0.2">
      <c r="A2199" s="287"/>
      <c r="B2199" s="289"/>
      <c r="C2199" s="60" t="s">
        <v>1201</v>
      </c>
      <c r="D2199" s="61" t="s">
        <v>1192</v>
      </c>
      <c r="E2199" s="90">
        <v>0</v>
      </c>
      <c r="F2199" s="61">
        <v>330</v>
      </c>
      <c r="G2199" s="61">
        <f t="shared" si="190"/>
        <v>0</v>
      </c>
      <c r="H2199" s="62"/>
      <c r="I2199" s="377"/>
      <c r="J2199" s="377"/>
      <c r="K2199" s="312"/>
    </row>
    <row r="2200" spans="1:11" x14ac:dyDescent="0.2">
      <c r="A2200" s="287"/>
      <c r="B2200" s="289"/>
      <c r="C2200" s="60" t="s">
        <v>1304</v>
      </c>
      <c r="D2200" s="61" t="s">
        <v>1194</v>
      </c>
      <c r="E2200" s="90">
        <v>2</v>
      </c>
      <c r="F2200" s="61">
        <v>95</v>
      </c>
      <c r="G2200" s="61">
        <f t="shared" si="190"/>
        <v>190</v>
      </c>
      <c r="H2200" s="62"/>
      <c r="I2200" s="377"/>
      <c r="J2200" s="377"/>
      <c r="K2200" s="312"/>
    </row>
    <row r="2201" spans="1:11" x14ac:dyDescent="0.2">
      <c r="A2201" s="287"/>
      <c r="B2201" s="289"/>
      <c r="C2201" s="228"/>
      <c r="D2201" s="61" t="s">
        <v>1196</v>
      </c>
      <c r="E2201" s="90">
        <v>2</v>
      </c>
      <c r="F2201" s="61">
        <v>180</v>
      </c>
      <c r="G2201" s="61">
        <f t="shared" si="190"/>
        <v>360</v>
      </c>
      <c r="H2201" s="62" t="s">
        <v>1215</v>
      </c>
      <c r="I2201" s="377"/>
      <c r="J2201" s="377"/>
      <c r="K2201" s="312"/>
    </row>
    <row r="2202" spans="1:11" ht="13.5" thickBot="1" x14ac:dyDescent="0.25">
      <c r="A2202" s="287"/>
      <c r="B2202" s="290"/>
      <c r="C2202" s="233"/>
      <c r="D2202" s="234"/>
      <c r="E2202" s="235"/>
      <c r="F2202" s="234" t="s">
        <v>1198</v>
      </c>
      <c r="G2202" s="236">
        <f>SUM(G2194:G2201)</f>
        <v>595</v>
      </c>
      <c r="H2202" s="241"/>
      <c r="I2202" s="394"/>
      <c r="J2202" s="394"/>
      <c r="K2202" s="312"/>
    </row>
    <row r="2206" spans="1:11" ht="26.25" x14ac:dyDescent="0.2">
      <c r="A2206" s="286" t="s">
        <v>2085</v>
      </c>
      <c r="B2206" s="286"/>
      <c r="C2206" s="286"/>
      <c r="D2206" s="286"/>
      <c r="E2206" s="286"/>
      <c r="F2206" s="286"/>
      <c r="G2206" s="286"/>
      <c r="H2206" s="286"/>
    </row>
    <row r="2207" spans="1:11" x14ac:dyDescent="0.2">
      <c r="A2207" s="287">
        <f t="shared" ref="A2207" si="191">A2198+1</f>
        <v>1</v>
      </c>
      <c r="B2207" s="288" t="s">
        <v>2084</v>
      </c>
      <c r="C2207" s="238" t="s">
        <v>304</v>
      </c>
      <c r="D2207" s="61" t="s">
        <v>1182</v>
      </c>
      <c r="E2207" s="90">
        <v>1</v>
      </c>
      <c r="F2207" s="61">
        <v>20</v>
      </c>
      <c r="G2207" s="61">
        <f t="shared" ref="G2207:G2214" si="192">F2207*E2207</f>
        <v>20</v>
      </c>
      <c r="H2207" s="62"/>
      <c r="I2207" s="291" t="s">
        <v>2086</v>
      </c>
      <c r="J2207" s="291"/>
      <c r="K2207" s="294">
        <f>G2215</f>
        <v>595</v>
      </c>
    </row>
    <row r="2208" spans="1:11" x14ac:dyDescent="0.2">
      <c r="A2208" s="287"/>
      <c r="B2208" s="289"/>
      <c r="C2208" s="60" t="s">
        <v>1183</v>
      </c>
      <c r="D2208" s="91" t="s">
        <v>1360</v>
      </c>
      <c r="E2208" s="90">
        <v>1</v>
      </c>
      <c r="F2208" s="61">
        <v>25</v>
      </c>
      <c r="G2208" s="61">
        <f t="shared" si="192"/>
        <v>25</v>
      </c>
      <c r="H2208" s="62"/>
      <c r="I2208" s="291"/>
      <c r="J2208" s="291"/>
      <c r="K2208" s="294"/>
    </row>
    <row r="2209" spans="1:11" x14ac:dyDescent="0.2">
      <c r="A2209" s="287"/>
      <c r="B2209" s="289"/>
      <c r="C2209" s="60" t="s">
        <v>2004</v>
      </c>
      <c r="D2209" s="61" t="s">
        <v>1186</v>
      </c>
      <c r="E2209" s="90">
        <v>0</v>
      </c>
      <c r="F2209" s="61">
        <v>50</v>
      </c>
      <c r="G2209" s="61">
        <f t="shared" si="192"/>
        <v>0</v>
      </c>
      <c r="H2209" s="62"/>
      <c r="I2209" s="291"/>
      <c r="J2209" s="291"/>
      <c r="K2209" s="294"/>
    </row>
    <row r="2210" spans="1:11" ht="25.5" x14ac:dyDescent="0.2">
      <c r="A2210" s="287"/>
      <c r="B2210" s="289"/>
      <c r="C2210" s="60" t="s">
        <v>2088</v>
      </c>
      <c r="D2210" s="61" t="s">
        <v>1188</v>
      </c>
      <c r="E2210" s="90">
        <v>0</v>
      </c>
      <c r="F2210" s="61">
        <v>110</v>
      </c>
      <c r="G2210" s="61">
        <f t="shared" si="192"/>
        <v>0</v>
      </c>
      <c r="H2210" s="62"/>
      <c r="I2210" s="291"/>
      <c r="J2210" s="291"/>
      <c r="K2210" s="294"/>
    </row>
    <row r="2211" spans="1:11" x14ac:dyDescent="0.2">
      <c r="A2211" s="287"/>
      <c r="B2211" s="289"/>
      <c r="C2211" s="60" t="s">
        <v>2035</v>
      </c>
      <c r="D2211" s="61" t="s">
        <v>1190</v>
      </c>
      <c r="E2211" s="90">
        <v>0</v>
      </c>
      <c r="F2211" s="61">
        <v>85</v>
      </c>
      <c r="G2211" s="61">
        <f t="shared" si="192"/>
        <v>0</v>
      </c>
      <c r="H2211" s="62"/>
      <c r="I2211" s="291"/>
      <c r="J2211" s="291"/>
      <c r="K2211" s="294"/>
    </row>
    <row r="2212" spans="1:11" x14ac:dyDescent="0.2">
      <c r="A2212" s="287"/>
      <c r="B2212" s="289"/>
      <c r="C2212" s="60" t="s">
        <v>1255</v>
      </c>
      <c r="D2212" s="61" t="s">
        <v>1192</v>
      </c>
      <c r="E2212" s="90">
        <v>0</v>
      </c>
      <c r="F2212" s="61">
        <v>330</v>
      </c>
      <c r="G2212" s="61">
        <f t="shared" si="192"/>
        <v>0</v>
      </c>
      <c r="H2212" s="62"/>
      <c r="I2212" s="291"/>
      <c r="J2212" s="291"/>
      <c r="K2212" s="294"/>
    </row>
    <row r="2213" spans="1:11" x14ac:dyDescent="0.2">
      <c r="A2213" s="287"/>
      <c r="B2213" s="289"/>
      <c r="C2213" s="60" t="s">
        <v>1304</v>
      </c>
      <c r="D2213" s="61" t="s">
        <v>1194</v>
      </c>
      <c r="E2213" s="90">
        <v>2</v>
      </c>
      <c r="F2213" s="61">
        <v>95</v>
      </c>
      <c r="G2213" s="61">
        <f t="shared" si="192"/>
        <v>190</v>
      </c>
      <c r="H2213" s="62"/>
      <c r="I2213" s="291"/>
      <c r="J2213" s="291"/>
      <c r="K2213" s="294"/>
    </row>
    <row r="2214" spans="1:11" x14ac:dyDescent="0.2">
      <c r="A2214" s="287"/>
      <c r="B2214" s="289"/>
      <c r="C2214" s="228"/>
      <c r="D2214" s="61" t="s">
        <v>1196</v>
      </c>
      <c r="E2214" s="90">
        <v>2</v>
      </c>
      <c r="F2214" s="61">
        <v>180</v>
      </c>
      <c r="G2214" s="61">
        <f t="shared" si="192"/>
        <v>360</v>
      </c>
      <c r="H2214" s="62" t="s">
        <v>1215</v>
      </c>
      <c r="I2214" s="291"/>
      <c r="J2214" s="291"/>
      <c r="K2214" s="294"/>
    </row>
    <row r="2215" spans="1:11" ht="13.5" thickBot="1" x14ac:dyDescent="0.25">
      <c r="A2215" s="287"/>
      <c r="B2215" s="290"/>
      <c r="C2215" s="233"/>
      <c r="D2215" s="234"/>
      <c r="E2215" s="235"/>
      <c r="F2215" s="234" t="s">
        <v>1198</v>
      </c>
      <c r="G2215" s="236">
        <f>SUM(G2207:G2214)</f>
        <v>595</v>
      </c>
      <c r="H2215" s="241"/>
      <c r="I2215" s="292"/>
      <c r="J2215" s="292"/>
      <c r="K2215" s="294"/>
    </row>
    <row r="2216" spans="1:11" x14ac:dyDescent="0.2">
      <c r="A2216" s="287">
        <f t="shared" ref="A2216" si="193">A2207+1</f>
        <v>2</v>
      </c>
      <c r="B2216" s="288" t="s">
        <v>2087</v>
      </c>
      <c r="C2216" s="238" t="s">
        <v>304</v>
      </c>
      <c r="D2216" s="61" t="s">
        <v>1182</v>
      </c>
      <c r="E2216" s="90">
        <v>1</v>
      </c>
      <c r="F2216" s="61">
        <v>20</v>
      </c>
      <c r="G2216" s="61">
        <f t="shared" ref="G2216:G2223" si="194">F2216*E2216</f>
        <v>20</v>
      </c>
      <c r="H2216" s="62"/>
      <c r="I2216" s="291" t="s">
        <v>2086</v>
      </c>
      <c r="J2216" s="291"/>
      <c r="K2216" s="294">
        <f>G2224</f>
        <v>595</v>
      </c>
    </row>
    <row r="2217" spans="1:11" x14ac:dyDescent="0.2">
      <c r="A2217" s="287"/>
      <c r="B2217" s="289"/>
      <c r="C2217" s="60" t="s">
        <v>1183</v>
      </c>
      <c r="D2217" s="91" t="s">
        <v>1360</v>
      </c>
      <c r="E2217" s="90">
        <v>1</v>
      </c>
      <c r="F2217" s="61">
        <v>25</v>
      </c>
      <c r="G2217" s="61">
        <f t="shared" si="194"/>
        <v>25</v>
      </c>
      <c r="H2217" s="62"/>
      <c r="I2217" s="291"/>
      <c r="J2217" s="291"/>
      <c r="K2217" s="294"/>
    </row>
    <row r="2218" spans="1:11" x14ac:dyDescent="0.2">
      <c r="A2218" s="287"/>
      <c r="B2218" s="289"/>
      <c r="C2218" s="60" t="s">
        <v>2014</v>
      </c>
      <c r="D2218" s="61" t="s">
        <v>1186</v>
      </c>
      <c r="E2218" s="90">
        <v>0</v>
      </c>
      <c r="F2218" s="61">
        <v>50</v>
      </c>
      <c r="G2218" s="61">
        <f t="shared" si="194"/>
        <v>0</v>
      </c>
      <c r="H2218" s="62"/>
      <c r="I2218" s="291"/>
      <c r="J2218" s="291"/>
      <c r="K2218" s="294"/>
    </row>
    <row r="2219" spans="1:11" ht="25.5" x14ac:dyDescent="0.2">
      <c r="A2219" s="287"/>
      <c r="B2219" s="289"/>
      <c r="C2219" s="60" t="s">
        <v>2088</v>
      </c>
      <c r="D2219" s="61" t="s">
        <v>1188</v>
      </c>
      <c r="E2219" s="90">
        <v>0</v>
      </c>
      <c r="F2219" s="61">
        <v>110</v>
      </c>
      <c r="G2219" s="61">
        <f t="shared" si="194"/>
        <v>0</v>
      </c>
      <c r="H2219" s="62"/>
      <c r="I2219" s="291"/>
      <c r="J2219" s="291"/>
      <c r="K2219" s="294"/>
    </row>
    <row r="2220" spans="1:11" x14ac:dyDescent="0.2">
      <c r="A2220" s="287"/>
      <c r="B2220" s="289"/>
      <c r="C2220" s="60" t="s">
        <v>2035</v>
      </c>
      <c r="D2220" s="61" t="s">
        <v>1190</v>
      </c>
      <c r="E2220" s="90">
        <v>0</v>
      </c>
      <c r="F2220" s="61">
        <v>85</v>
      </c>
      <c r="G2220" s="61">
        <f t="shared" si="194"/>
        <v>0</v>
      </c>
      <c r="H2220" s="62"/>
      <c r="I2220" s="291"/>
      <c r="J2220" s="291"/>
      <c r="K2220" s="294"/>
    </row>
    <row r="2221" spans="1:11" x14ac:dyDescent="0.2">
      <c r="A2221" s="287"/>
      <c r="B2221" s="289"/>
      <c r="C2221" s="60" t="s">
        <v>1255</v>
      </c>
      <c r="D2221" s="61" t="s">
        <v>1192</v>
      </c>
      <c r="E2221" s="90">
        <v>0</v>
      </c>
      <c r="F2221" s="61">
        <v>330</v>
      </c>
      <c r="G2221" s="61">
        <f t="shared" si="194"/>
        <v>0</v>
      </c>
      <c r="H2221" s="62"/>
      <c r="I2221" s="291"/>
      <c r="J2221" s="291"/>
      <c r="K2221" s="294"/>
    </row>
    <row r="2222" spans="1:11" x14ac:dyDescent="0.2">
      <c r="A2222" s="287"/>
      <c r="B2222" s="289"/>
      <c r="C2222" s="60" t="s">
        <v>1304</v>
      </c>
      <c r="D2222" s="61" t="s">
        <v>1194</v>
      </c>
      <c r="E2222" s="90">
        <v>2</v>
      </c>
      <c r="F2222" s="61">
        <v>95</v>
      </c>
      <c r="G2222" s="61">
        <f t="shared" si="194"/>
        <v>190</v>
      </c>
      <c r="H2222" s="62"/>
      <c r="I2222" s="291"/>
      <c r="J2222" s="291"/>
      <c r="K2222" s="294"/>
    </row>
    <row r="2223" spans="1:11" x14ac:dyDescent="0.2">
      <c r="A2223" s="287"/>
      <c r="B2223" s="289"/>
      <c r="C2223" s="228"/>
      <c r="D2223" s="61" t="s">
        <v>1196</v>
      </c>
      <c r="E2223" s="90">
        <v>2</v>
      </c>
      <c r="F2223" s="61">
        <v>180</v>
      </c>
      <c r="G2223" s="61">
        <f t="shared" si="194"/>
        <v>360</v>
      </c>
      <c r="H2223" s="62" t="s">
        <v>1215</v>
      </c>
      <c r="I2223" s="291"/>
      <c r="J2223" s="291"/>
      <c r="K2223" s="294"/>
    </row>
    <row r="2224" spans="1:11" ht="13.5" thickBot="1" x14ac:dyDescent="0.25">
      <c r="A2224" s="287"/>
      <c r="B2224" s="290"/>
      <c r="C2224" s="233"/>
      <c r="D2224" s="234"/>
      <c r="E2224" s="235"/>
      <c r="F2224" s="234" t="s">
        <v>1198</v>
      </c>
      <c r="G2224" s="236">
        <f>SUM(G2216:G2223)</f>
        <v>595</v>
      </c>
      <c r="H2224" s="241"/>
      <c r="I2224" s="292"/>
      <c r="J2224" s="292"/>
      <c r="K2224" s="294"/>
    </row>
    <row r="2225" spans="1:11" ht="15" x14ac:dyDescent="0.2">
      <c r="F2225" s="93" t="s">
        <v>1198</v>
      </c>
      <c r="G2225" s="256">
        <f>SUM(G2215,G2224)</f>
        <v>1190</v>
      </c>
    </row>
    <row r="2228" spans="1:11" ht="26.25" x14ac:dyDescent="0.2">
      <c r="A2228" s="286" t="s">
        <v>2089</v>
      </c>
      <c r="B2228" s="286"/>
      <c r="C2228" s="286"/>
      <c r="D2228" s="286"/>
      <c r="E2228" s="286"/>
      <c r="F2228" s="286"/>
      <c r="G2228" s="286"/>
      <c r="H2228" s="286"/>
    </row>
    <row r="2229" spans="1:11" x14ac:dyDescent="0.2">
      <c r="A2229" s="287">
        <f t="shared" ref="A2229" si="195">A2220+1</f>
        <v>1</v>
      </c>
      <c r="B2229" s="308" t="s">
        <v>2091</v>
      </c>
      <c r="C2229" s="238" t="s">
        <v>2090</v>
      </c>
      <c r="D2229" s="61" t="s">
        <v>1182</v>
      </c>
      <c r="E2229" s="90">
        <v>1</v>
      </c>
      <c r="F2229" s="61">
        <v>20</v>
      </c>
      <c r="G2229" s="61">
        <f t="shared" ref="G2229:G2236" si="196">F2229*E2229</f>
        <v>20</v>
      </c>
      <c r="H2229" s="62"/>
      <c r="I2229" s="310" t="s">
        <v>2095</v>
      </c>
      <c r="J2229" s="310"/>
      <c r="K2229" s="312">
        <f>G2237</f>
        <v>595</v>
      </c>
    </row>
    <row r="2230" spans="1:11" x14ac:dyDescent="0.2">
      <c r="A2230" s="287"/>
      <c r="B2230" s="308"/>
      <c r="C2230" s="60" t="s">
        <v>1183</v>
      </c>
      <c r="D2230" s="91" t="s">
        <v>1360</v>
      </c>
      <c r="E2230" s="90">
        <v>1</v>
      </c>
      <c r="F2230" s="61">
        <v>25</v>
      </c>
      <c r="G2230" s="61">
        <f t="shared" si="196"/>
        <v>25</v>
      </c>
      <c r="H2230" s="62"/>
      <c r="I2230" s="310"/>
      <c r="J2230" s="310"/>
      <c r="K2230" s="312"/>
    </row>
    <row r="2231" spans="1:11" x14ac:dyDescent="0.2">
      <c r="A2231" s="287"/>
      <c r="B2231" s="308"/>
      <c r="C2231" s="209" t="s">
        <v>1852</v>
      </c>
      <c r="D2231" s="61" t="s">
        <v>1186</v>
      </c>
      <c r="E2231" s="90">
        <v>0</v>
      </c>
      <c r="F2231" s="61">
        <v>50</v>
      </c>
      <c r="G2231" s="61">
        <f t="shared" si="196"/>
        <v>0</v>
      </c>
      <c r="H2231" s="62"/>
      <c r="I2231" s="310"/>
      <c r="J2231" s="310"/>
      <c r="K2231" s="312"/>
    </row>
    <row r="2232" spans="1:11" ht="25.5" x14ac:dyDescent="0.2">
      <c r="A2232" s="287"/>
      <c r="B2232" s="308"/>
      <c r="C2232" s="60" t="s">
        <v>2093</v>
      </c>
      <c r="D2232" s="61" t="s">
        <v>1188</v>
      </c>
      <c r="E2232" s="90">
        <v>0</v>
      </c>
      <c r="F2232" s="61">
        <v>110</v>
      </c>
      <c r="G2232" s="61">
        <f t="shared" si="196"/>
        <v>0</v>
      </c>
      <c r="H2232" s="62"/>
      <c r="I2232" s="310"/>
      <c r="J2232" s="310"/>
      <c r="K2232" s="312"/>
    </row>
    <row r="2233" spans="1:11" x14ac:dyDescent="0.2">
      <c r="A2233" s="287"/>
      <c r="B2233" s="308"/>
      <c r="C2233" s="60" t="s">
        <v>1369</v>
      </c>
      <c r="D2233" s="61" t="s">
        <v>1190</v>
      </c>
      <c r="E2233" s="90">
        <v>0</v>
      </c>
      <c r="F2233" s="61">
        <v>85</v>
      </c>
      <c r="G2233" s="61">
        <f t="shared" si="196"/>
        <v>0</v>
      </c>
      <c r="H2233" s="62"/>
      <c r="I2233" s="310"/>
      <c r="J2233" s="310"/>
      <c r="K2233" s="312"/>
    </row>
    <row r="2234" spans="1:11" x14ac:dyDescent="0.2">
      <c r="A2234" s="287"/>
      <c r="B2234" s="308"/>
      <c r="C2234" s="60" t="s">
        <v>1201</v>
      </c>
      <c r="D2234" s="61" t="s">
        <v>1192</v>
      </c>
      <c r="E2234" s="90">
        <v>0</v>
      </c>
      <c r="F2234" s="61">
        <v>330</v>
      </c>
      <c r="G2234" s="61">
        <f t="shared" si="196"/>
        <v>0</v>
      </c>
      <c r="H2234" s="62"/>
      <c r="I2234" s="310"/>
      <c r="J2234" s="310"/>
      <c r="K2234" s="312"/>
    </row>
    <row r="2235" spans="1:11" x14ac:dyDescent="0.2">
      <c r="A2235" s="287"/>
      <c r="B2235" s="308"/>
      <c r="C2235" s="60" t="s">
        <v>1304</v>
      </c>
      <c r="D2235" s="61" t="s">
        <v>1194</v>
      </c>
      <c r="E2235" s="90">
        <v>2</v>
      </c>
      <c r="F2235" s="61">
        <v>95</v>
      </c>
      <c r="G2235" s="61">
        <f t="shared" si="196"/>
        <v>190</v>
      </c>
      <c r="H2235" s="62"/>
      <c r="I2235" s="310"/>
      <c r="J2235" s="310"/>
      <c r="K2235" s="312"/>
    </row>
    <row r="2236" spans="1:11" x14ac:dyDescent="0.2">
      <c r="A2236" s="287"/>
      <c r="B2236" s="308"/>
      <c r="C2236" s="228"/>
      <c r="D2236" s="61" t="s">
        <v>1196</v>
      </c>
      <c r="E2236" s="90">
        <v>2</v>
      </c>
      <c r="F2236" s="61">
        <v>180</v>
      </c>
      <c r="G2236" s="61">
        <f t="shared" si="196"/>
        <v>360</v>
      </c>
      <c r="H2236" s="62" t="s">
        <v>1215</v>
      </c>
      <c r="I2236" s="310"/>
      <c r="J2236" s="310"/>
      <c r="K2236" s="312"/>
    </row>
    <row r="2237" spans="1:11" ht="13.5" thickBot="1" x14ac:dyDescent="0.25">
      <c r="A2237" s="287"/>
      <c r="B2237" s="309"/>
      <c r="C2237" s="233"/>
      <c r="D2237" s="234"/>
      <c r="E2237" s="235"/>
      <c r="F2237" s="234" t="s">
        <v>1198</v>
      </c>
      <c r="G2237" s="236">
        <f>SUM(G2229:G2236)</f>
        <v>595</v>
      </c>
      <c r="H2237" s="241"/>
      <c r="I2237" s="311"/>
      <c r="J2237" s="311"/>
      <c r="K2237" s="312"/>
    </row>
    <row r="2238" spans="1:11" x14ac:dyDescent="0.2">
      <c r="A2238" s="287">
        <f t="shared" ref="A2238" si="197">A2229+1</f>
        <v>2</v>
      </c>
      <c r="B2238" s="308" t="s">
        <v>2092</v>
      </c>
      <c r="C2238" s="238" t="s">
        <v>2090</v>
      </c>
      <c r="D2238" s="61" t="s">
        <v>1182</v>
      </c>
      <c r="E2238" s="90">
        <v>1</v>
      </c>
      <c r="F2238" s="61">
        <v>20</v>
      </c>
      <c r="G2238" s="61">
        <f t="shared" ref="G2238:G2245" si="198">F2238*E2238</f>
        <v>20</v>
      </c>
      <c r="H2238" s="62"/>
      <c r="I2238" s="310" t="s">
        <v>2095</v>
      </c>
      <c r="J2238" s="310"/>
      <c r="K2238" s="312">
        <f>G2246</f>
        <v>595</v>
      </c>
    </row>
    <row r="2239" spans="1:11" x14ac:dyDescent="0.2">
      <c r="A2239" s="287"/>
      <c r="B2239" s="308"/>
      <c r="C2239" s="60" t="s">
        <v>1183</v>
      </c>
      <c r="D2239" s="91" t="s">
        <v>1360</v>
      </c>
      <c r="E2239" s="90">
        <v>1</v>
      </c>
      <c r="F2239" s="61">
        <v>25</v>
      </c>
      <c r="G2239" s="61">
        <f t="shared" si="198"/>
        <v>25</v>
      </c>
      <c r="H2239" s="62"/>
      <c r="I2239" s="310"/>
      <c r="J2239" s="310"/>
      <c r="K2239" s="312"/>
    </row>
    <row r="2240" spans="1:11" x14ac:dyDescent="0.2">
      <c r="A2240" s="287"/>
      <c r="B2240" s="308"/>
      <c r="C2240" s="209" t="s">
        <v>2094</v>
      </c>
      <c r="D2240" s="61" t="s">
        <v>1186</v>
      </c>
      <c r="E2240" s="90">
        <v>0</v>
      </c>
      <c r="F2240" s="61">
        <v>50</v>
      </c>
      <c r="G2240" s="61">
        <f t="shared" si="198"/>
        <v>0</v>
      </c>
      <c r="H2240" s="62"/>
      <c r="I2240" s="310"/>
      <c r="J2240" s="310"/>
      <c r="K2240" s="312"/>
    </row>
    <row r="2241" spans="1:11" ht="25.5" x14ac:dyDescent="0.2">
      <c r="A2241" s="287"/>
      <c r="B2241" s="308"/>
      <c r="C2241" s="60" t="s">
        <v>2093</v>
      </c>
      <c r="D2241" s="61" t="s">
        <v>1188</v>
      </c>
      <c r="E2241" s="90">
        <v>0</v>
      </c>
      <c r="F2241" s="61">
        <v>110</v>
      </c>
      <c r="G2241" s="61">
        <f t="shared" si="198"/>
        <v>0</v>
      </c>
      <c r="H2241" s="62"/>
      <c r="I2241" s="310"/>
      <c r="J2241" s="310"/>
      <c r="K2241" s="312"/>
    </row>
    <row r="2242" spans="1:11" x14ac:dyDescent="0.2">
      <c r="A2242" s="287"/>
      <c r="B2242" s="308"/>
      <c r="C2242" s="60" t="s">
        <v>1369</v>
      </c>
      <c r="D2242" s="61" t="s">
        <v>1190</v>
      </c>
      <c r="E2242" s="90">
        <v>0</v>
      </c>
      <c r="F2242" s="61">
        <v>85</v>
      </c>
      <c r="G2242" s="61">
        <f t="shared" si="198"/>
        <v>0</v>
      </c>
      <c r="H2242" s="62"/>
      <c r="I2242" s="310"/>
      <c r="J2242" s="310"/>
      <c r="K2242" s="312"/>
    </row>
    <row r="2243" spans="1:11" x14ac:dyDescent="0.2">
      <c r="A2243" s="287"/>
      <c r="B2243" s="308"/>
      <c r="C2243" s="60" t="s">
        <v>1201</v>
      </c>
      <c r="D2243" s="61" t="s">
        <v>1192</v>
      </c>
      <c r="E2243" s="90">
        <v>0</v>
      </c>
      <c r="F2243" s="61">
        <v>330</v>
      </c>
      <c r="G2243" s="61">
        <f t="shared" si="198"/>
        <v>0</v>
      </c>
      <c r="H2243" s="62"/>
      <c r="I2243" s="310"/>
      <c r="J2243" s="310"/>
      <c r="K2243" s="312"/>
    </row>
    <row r="2244" spans="1:11" x14ac:dyDescent="0.2">
      <c r="A2244" s="287"/>
      <c r="B2244" s="308"/>
      <c r="C2244" s="60" t="s">
        <v>1304</v>
      </c>
      <c r="D2244" s="61" t="s">
        <v>1194</v>
      </c>
      <c r="E2244" s="90">
        <v>2</v>
      </c>
      <c r="F2244" s="61">
        <v>95</v>
      </c>
      <c r="G2244" s="61">
        <f t="shared" si="198"/>
        <v>190</v>
      </c>
      <c r="H2244" s="62"/>
      <c r="I2244" s="310"/>
      <c r="J2244" s="310"/>
      <c r="K2244" s="312"/>
    </row>
    <row r="2245" spans="1:11" x14ac:dyDescent="0.2">
      <c r="A2245" s="287"/>
      <c r="B2245" s="308"/>
      <c r="C2245" s="228"/>
      <c r="D2245" s="61" t="s">
        <v>1196</v>
      </c>
      <c r="E2245" s="90">
        <v>2</v>
      </c>
      <c r="F2245" s="61">
        <v>180</v>
      </c>
      <c r="G2245" s="61">
        <f t="shared" si="198"/>
        <v>360</v>
      </c>
      <c r="H2245" s="62" t="s">
        <v>1215</v>
      </c>
      <c r="I2245" s="310"/>
      <c r="J2245" s="310"/>
      <c r="K2245" s="312"/>
    </row>
    <row r="2246" spans="1:11" ht="13.5" thickBot="1" x14ac:dyDescent="0.25">
      <c r="A2246" s="287"/>
      <c r="B2246" s="309"/>
      <c r="C2246" s="233"/>
      <c r="D2246" s="234"/>
      <c r="E2246" s="235"/>
      <c r="F2246" s="234" t="s">
        <v>1198</v>
      </c>
      <c r="G2246" s="236">
        <f>SUM(G2238:G2245)</f>
        <v>595</v>
      </c>
      <c r="H2246" s="241"/>
      <c r="I2246" s="311"/>
      <c r="J2246" s="311"/>
      <c r="K2246" s="312"/>
    </row>
    <row r="2247" spans="1:11" ht="15" x14ac:dyDescent="0.2">
      <c r="F2247" s="93" t="s">
        <v>1198</v>
      </c>
      <c r="G2247" s="256">
        <f>SUM(G2237,G2246)</f>
        <v>1190</v>
      </c>
    </row>
    <row r="2249" spans="1:11" ht="26.25" x14ac:dyDescent="0.2">
      <c r="A2249" s="286" t="s">
        <v>2096</v>
      </c>
      <c r="B2249" s="286"/>
      <c r="C2249" s="286"/>
      <c r="D2249" s="286"/>
      <c r="E2249" s="286"/>
      <c r="F2249" s="286"/>
      <c r="G2249" s="286"/>
      <c r="H2249" s="286"/>
    </row>
    <row r="2250" spans="1:11" x14ac:dyDescent="0.2">
      <c r="A2250" s="287">
        <f t="shared" ref="A2250" si="199">A2241+1</f>
        <v>1</v>
      </c>
      <c r="B2250" s="288" t="s">
        <v>2097</v>
      </c>
      <c r="C2250" s="238" t="s">
        <v>319</v>
      </c>
      <c r="D2250" s="61" t="s">
        <v>1182</v>
      </c>
      <c r="E2250" s="90">
        <v>1</v>
      </c>
      <c r="F2250" s="61">
        <v>20</v>
      </c>
      <c r="G2250" s="61">
        <f t="shared" ref="G2250:G2257" si="200">F2250*E2250</f>
        <v>20</v>
      </c>
      <c r="H2250" s="62"/>
      <c r="I2250" s="291" t="s">
        <v>2108</v>
      </c>
      <c r="J2250" s="291"/>
      <c r="K2250" s="294">
        <f>G2258</f>
        <v>595</v>
      </c>
    </row>
    <row r="2251" spans="1:11" x14ac:dyDescent="0.2">
      <c r="A2251" s="287"/>
      <c r="B2251" s="289"/>
      <c r="C2251" s="60" t="s">
        <v>1183</v>
      </c>
      <c r="D2251" s="91" t="s">
        <v>1360</v>
      </c>
      <c r="E2251" s="90">
        <v>1</v>
      </c>
      <c r="F2251" s="61">
        <v>25</v>
      </c>
      <c r="G2251" s="61">
        <f t="shared" si="200"/>
        <v>25</v>
      </c>
      <c r="H2251" s="62"/>
      <c r="I2251" s="291"/>
      <c r="J2251" s="291"/>
      <c r="K2251" s="294"/>
    </row>
    <row r="2252" spans="1:11" x14ac:dyDescent="0.2">
      <c r="A2252" s="287"/>
      <c r="B2252" s="289"/>
      <c r="C2252" s="60" t="s">
        <v>2014</v>
      </c>
      <c r="D2252" s="61" t="s">
        <v>1186</v>
      </c>
      <c r="E2252" s="90">
        <v>0</v>
      </c>
      <c r="F2252" s="61">
        <v>50</v>
      </c>
      <c r="G2252" s="61">
        <f t="shared" si="200"/>
        <v>0</v>
      </c>
      <c r="H2252" s="62"/>
      <c r="I2252" s="291"/>
      <c r="J2252" s="291"/>
      <c r="K2252" s="294"/>
    </row>
    <row r="2253" spans="1:11" ht="25.5" x14ac:dyDescent="0.2">
      <c r="A2253" s="287"/>
      <c r="B2253" s="289"/>
      <c r="C2253" s="60" t="s">
        <v>2101</v>
      </c>
      <c r="D2253" s="61" t="s">
        <v>1188</v>
      </c>
      <c r="E2253" s="90">
        <v>0</v>
      </c>
      <c r="F2253" s="61">
        <v>110</v>
      </c>
      <c r="G2253" s="61">
        <f t="shared" si="200"/>
        <v>0</v>
      </c>
      <c r="H2253" s="62"/>
      <c r="I2253" s="291"/>
      <c r="J2253" s="291"/>
      <c r="K2253" s="294"/>
    </row>
    <row r="2254" spans="1:11" x14ac:dyDescent="0.2">
      <c r="A2254" s="287"/>
      <c r="B2254" s="289"/>
      <c r="C2254" s="60" t="s">
        <v>2102</v>
      </c>
      <c r="D2254" s="61" t="s">
        <v>1190</v>
      </c>
      <c r="E2254" s="90">
        <v>0</v>
      </c>
      <c r="F2254" s="61">
        <v>85</v>
      </c>
      <c r="G2254" s="61">
        <f t="shared" si="200"/>
        <v>0</v>
      </c>
      <c r="H2254" s="62"/>
      <c r="I2254" s="291"/>
      <c r="J2254" s="291"/>
      <c r="K2254" s="294"/>
    </row>
    <row r="2255" spans="1:11" x14ac:dyDescent="0.2">
      <c r="A2255" s="287"/>
      <c r="B2255" s="289"/>
      <c r="C2255" s="60" t="s">
        <v>1255</v>
      </c>
      <c r="D2255" s="61" t="s">
        <v>1192</v>
      </c>
      <c r="E2255" s="90">
        <v>0</v>
      </c>
      <c r="F2255" s="61">
        <v>330</v>
      </c>
      <c r="G2255" s="61">
        <f t="shared" si="200"/>
        <v>0</v>
      </c>
      <c r="H2255" s="62"/>
      <c r="I2255" s="291"/>
      <c r="J2255" s="291"/>
      <c r="K2255" s="294"/>
    </row>
    <row r="2256" spans="1:11" x14ac:dyDescent="0.2">
      <c r="A2256" s="287"/>
      <c r="B2256" s="289"/>
      <c r="C2256" s="60" t="s">
        <v>1304</v>
      </c>
      <c r="D2256" s="61" t="s">
        <v>1194</v>
      </c>
      <c r="E2256" s="90">
        <v>2</v>
      </c>
      <c r="F2256" s="61">
        <v>95</v>
      </c>
      <c r="G2256" s="61">
        <f t="shared" si="200"/>
        <v>190</v>
      </c>
      <c r="H2256" s="62"/>
      <c r="I2256" s="291"/>
      <c r="J2256" s="291"/>
      <c r="K2256" s="294"/>
    </row>
    <row r="2257" spans="1:11" x14ac:dyDescent="0.2">
      <c r="A2257" s="287"/>
      <c r="B2257" s="289"/>
      <c r="C2257" s="228"/>
      <c r="D2257" s="61" t="s">
        <v>1196</v>
      </c>
      <c r="E2257" s="90">
        <v>2</v>
      </c>
      <c r="F2257" s="61">
        <v>180</v>
      </c>
      <c r="G2257" s="61">
        <f t="shared" si="200"/>
        <v>360</v>
      </c>
      <c r="H2257" s="62" t="s">
        <v>1215</v>
      </c>
      <c r="I2257" s="291"/>
      <c r="J2257" s="291"/>
      <c r="K2257" s="294"/>
    </row>
    <row r="2258" spans="1:11" ht="13.5" thickBot="1" x14ac:dyDescent="0.25">
      <c r="A2258" s="287"/>
      <c r="B2258" s="290"/>
      <c r="C2258" s="233"/>
      <c r="D2258" s="234"/>
      <c r="E2258" s="235"/>
      <c r="F2258" s="234" t="s">
        <v>1198</v>
      </c>
      <c r="G2258" s="236">
        <f>SUM(G2250:G2257)</f>
        <v>595</v>
      </c>
      <c r="H2258" s="241"/>
      <c r="I2258" s="292"/>
      <c r="J2258" s="292"/>
      <c r="K2258" s="294"/>
    </row>
    <row r="2259" spans="1:11" x14ac:dyDescent="0.2">
      <c r="A2259" s="287">
        <v>2</v>
      </c>
      <c r="B2259" s="288" t="s">
        <v>2098</v>
      </c>
      <c r="C2259" s="238" t="s">
        <v>319</v>
      </c>
      <c r="D2259" s="61" t="s">
        <v>1182</v>
      </c>
      <c r="E2259" s="90">
        <v>1</v>
      </c>
      <c r="F2259" s="61">
        <v>20</v>
      </c>
      <c r="G2259" s="61">
        <f t="shared" ref="G2259:G2266" si="201">F2259*E2259</f>
        <v>20</v>
      </c>
      <c r="H2259" s="62"/>
      <c r="I2259" s="291" t="s">
        <v>2108</v>
      </c>
      <c r="J2259" s="291"/>
      <c r="K2259" s="294">
        <f>G2267</f>
        <v>595</v>
      </c>
    </row>
    <row r="2260" spans="1:11" x14ac:dyDescent="0.2">
      <c r="A2260" s="287"/>
      <c r="B2260" s="289"/>
      <c r="C2260" s="60" t="s">
        <v>1183</v>
      </c>
      <c r="D2260" s="91" t="s">
        <v>1360</v>
      </c>
      <c r="E2260" s="90">
        <v>1</v>
      </c>
      <c r="F2260" s="61">
        <v>25</v>
      </c>
      <c r="G2260" s="61">
        <f t="shared" si="201"/>
        <v>25</v>
      </c>
      <c r="H2260" s="62"/>
      <c r="I2260" s="291"/>
      <c r="J2260" s="291"/>
      <c r="K2260" s="294"/>
    </row>
    <row r="2261" spans="1:11" x14ac:dyDescent="0.2">
      <c r="A2261" s="287"/>
      <c r="B2261" s="289"/>
      <c r="C2261" s="60" t="s">
        <v>2014</v>
      </c>
      <c r="D2261" s="61" t="s">
        <v>1186</v>
      </c>
      <c r="E2261" s="90">
        <v>0</v>
      </c>
      <c r="F2261" s="61">
        <v>50</v>
      </c>
      <c r="G2261" s="61">
        <f t="shared" si="201"/>
        <v>0</v>
      </c>
      <c r="H2261" s="62"/>
      <c r="I2261" s="291"/>
      <c r="J2261" s="291"/>
      <c r="K2261" s="294"/>
    </row>
    <row r="2262" spans="1:11" ht="25.5" x14ac:dyDescent="0.2">
      <c r="A2262" s="287"/>
      <c r="B2262" s="289"/>
      <c r="C2262" s="60" t="s">
        <v>2116</v>
      </c>
      <c r="D2262" s="61" t="s">
        <v>1188</v>
      </c>
      <c r="E2262" s="90">
        <v>0</v>
      </c>
      <c r="F2262" s="61">
        <v>110</v>
      </c>
      <c r="G2262" s="61">
        <f t="shared" si="201"/>
        <v>0</v>
      </c>
      <c r="H2262" s="62"/>
      <c r="I2262" s="291"/>
      <c r="J2262" s="291"/>
      <c r="K2262" s="294"/>
    </row>
    <row r="2263" spans="1:11" x14ac:dyDescent="0.2">
      <c r="A2263" s="287"/>
      <c r="B2263" s="289"/>
      <c r="C2263" s="60" t="s">
        <v>2102</v>
      </c>
      <c r="D2263" s="61" t="s">
        <v>1190</v>
      </c>
      <c r="E2263" s="90">
        <v>0</v>
      </c>
      <c r="F2263" s="61">
        <v>85</v>
      </c>
      <c r="G2263" s="61">
        <f t="shared" si="201"/>
        <v>0</v>
      </c>
      <c r="H2263" s="62"/>
      <c r="I2263" s="291"/>
      <c r="J2263" s="291"/>
      <c r="K2263" s="294"/>
    </row>
    <row r="2264" spans="1:11" x14ac:dyDescent="0.2">
      <c r="A2264" s="287"/>
      <c r="B2264" s="289"/>
      <c r="C2264" s="60" t="s">
        <v>1255</v>
      </c>
      <c r="D2264" s="61" t="s">
        <v>1192</v>
      </c>
      <c r="E2264" s="90">
        <v>0</v>
      </c>
      <c r="F2264" s="61">
        <v>330</v>
      </c>
      <c r="G2264" s="61">
        <f t="shared" si="201"/>
        <v>0</v>
      </c>
      <c r="H2264" s="62"/>
      <c r="I2264" s="291"/>
      <c r="J2264" s="291"/>
      <c r="K2264" s="294"/>
    </row>
    <row r="2265" spans="1:11" x14ac:dyDescent="0.2">
      <c r="A2265" s="287"/>
      <c r="B2265" s="289"/>
      <c r="C2265" s="60" t="s">
        <v>1304</v>
      </c>
      <c r="D2265" s="61" t="s">
        <v>1194</v>
      </c>
      <c r="E2265" s="90">
        <v>2</v>
      </c>
      <c r="F2265" s="61">
        <v>95</v>
      </c>
      <c r="G2265" s="61">
        <f t="shared" si="201"/>
        <v>190</v>
      </c>
      <c r="H2265" s="62"/>
      <c r="I2265" s="291"/>
      <c r="J2265" s="291"/>
      <c r="K2265" s="294"/>
    </row>
    <row r="2266" spans="1:11" x14ac:dyDescent="0.2">
      <c r="A2266" s="287"/>
      <c r="B2266" s="289"/>
      <c r="C2266" s="228"/>
      <c r="D2266" s="61" t="s">
        <v>1196</v>
      </c>
      <c r="E2266" s="90">
        <v>2</v>
      </c>
      <c r="F2266" s="61">
        <v>180</v>
      </c>
      <c r="G2266" s="61">
        <f t="shared" si="201"/>
        <v>360</v>
      </c>
      <c r="H2266" s="62" t="s">
        <v>1215</v>
      </c>
      <c r="I2266" s="291"/>
      <c r="J2266" s="291"/>
      <c r="K2266" s="294"/>
    </row>
    <row r="2267" spans="1:11" ht="13.5" thickBot="1" x14ac:dyDescent="0.25">
      <c r="A2267" s="287"/>
      <c r="B2267" s="290"/>
      <c r="C2267" s="233"/>
      <c r="D2267" s="234"/>
      <c r="E2267" s="235"/>
      <c r="F2267" s="234" t="s">
        <v>1198</v>
      </c>
      <c r="G2267" s="236">
        <f>SUM(G2259:G2266)</f>
        <v>595</v>
      </c>
      <c r="H2267" s="241"/>
      <c r="I2267" s="292"/>
      <c r="J2267" s="292"/>
      <c r="K2267" s="294"/>
    </row>
    <row r="2268" spans="1:11" x14ac:dyDescent="0.2">
      <c r="A2268" s="287">
        <v>4</v>
      </c>
      <c r="B2268" s="288" t="s">
        <v>2099</v>
      </c>
      <c r="C2268" s="238" t="s">
        <v>2103</v>
      </c>
      <c r="D2268" s="61" t="s">
        <v>1182</v>
      </c>
      <c r="E2268" s="90">
        <v>1</v>
      </c>
      <c r="F2268" s="61">
        <v>20</v>
      </c>
      <c r="G2268" s="61">
        <f t="shared" ref="G2268:G2275" si="202">F2268*E2268</f>
        <v>20</v>
      </c>
      <c r="H2268" s="62"/>
      <c r="I2268" s="291" t="s">
        <v>2109</v>
      </c>
      <c r="J2268" s="291"/>
      <c r="K2268" s="294">
        <f>G2276</f>
        <v>595</v>
      </c>
    </row>
    <row r="2269" spans="1:11" x14ac:dyDescent="0.2">
      <c r="A2269" s="287"/>
      <c r="B2269" s="289"/>
      <c r="C2269" s="60" t="s">
        <v>1183</v>
      </c>
      <c r="D2269" s="91" t="s">
        <v>1360</v>
      </c>
      <c r="E2269" s="90">
        <v>1</v>
      </c>
      <c r="F2269" s="61">
        <v>25</v>
      </c>
      <c r="G2269" s="61">
        <f t="shared" si="202"/>
        <v>25</v>
      </c>
      <c r="H2269" s="62"/>
      <c r="I2269" s="291"/>
      <c r="J2269" s="291"/>
      <c r="K2269" s="294"/>
    </row>
    <row r="2270" spans="1:11" x14ac:dyDescent="0.2">
      <c r="A2270" s="287"/>
      <c r="B2270" s="289"/>
      <c r="C2270" s="60" t="s">
        <v>2014</v>
      </c>
      <c r="D2270" s="61" t="s">
        <v>1186</v>
      </c>
      <c r="E2270" s="90">
        <v>0</v>
      </c>
      <c r="F2270" s="61">
        <v>50</v>
      </c>
      <c r="G2270" s="61">
        <f t="shared" si="202"/>
        <v>0</v>
      </c>
      <c r="H2270" s="62"/>
      <c r="I2270" s="291"/>
      <c r="J2270" s="291"/>
      <c r="K2270" s="294"/>
    </row>
    <row r="2271" spans="1:11" ht="25.5" x14ac:dyDescent="0.2">
      <c r="A2271" s="287"/>
      <c r="B2271" s="289"/>
      <c r="C2271" s="60" t="s">
        <v>2104</v>
      </c>
      <c r="D2271" s="61" t="s">
        <v>1188</v>
      </c>
      <c r="E2271" s="90">
        <v>0</v>
      </c>
      <c r="F2271" s="61">
        <v>110</v>
      </c>
      <c r="G2271" s="61">
        <f t="shared" si="202"/>
        <v>0</v>
      </c>
      <c r="H2271" s="62"/>
      <c r="I2271" s="291"/>
      <c r="J2271" s="291"/>
      <c r="K2271" s="294"/>
    </row>
    <row r="2272" spans="1:11" x14ac:dyDescent="0.2">
      <c r="A2272" s="287"/>
      <c r="B2272" s="289"/>
      <c r="C2272" s="60" t="s">
        <v>2102</v>
      </c>
      <c r="D2272" s="61" t="s">
        <v>1190</v>
      </c>
      <c r="E2272" s="90">
        <v>0</v>
      </c>
      <c r="F2272" s="61">
        <v>85</v>
      </c>
      <c r="G2272" s="61">
        <f t="shared" si="202"/>
        <v>0</v>
      </c>
      <c r="H2272" s="62"/>
      <c r="I2272" s="291"/>
      <c r="J2272" s="291"/>
      <c r="K2272" s="294"/>
    </row>
    <row r="2273" spans="1:11" x14ac:dyDescent="0.2">
      <c r="A2273" s="287"/>
      <c r="B2273" s="289"/>
      <c r="C2273" s="60" t="s">
        <v>1255</v>
      </c>
      <c r="D2273" s="61" t="s">
        <v>1192</v>
      </c>
      <c r="E2273" s="90">
        <v>0</v>
      </c>
      <c r="F2273" s="61">
        <v>330</v>
      </c>
      <c r="G2273" s="61">
        <f t="shared" si="202"/>
        <v>0</v>
      </c>
      <c r="H2273" s="62"/>
      <c r="I2273" s="291"/>
      <c r="J2273" s="291"/>
      <c r="K2273" s="294"/>
    </row>
    <row r="2274" spans="1:11" x14ac:dyDescent="0.2">
      <c r="A2274" s="287"/>
      <c r="B2274" s="289"/>
      <c r="C2274" s="60" t="s">
        <v>1304</v>
      </c>
      <c r="D2274" s="61" t="s">
        <v>1194</v>
      </c>
      <c r="E2274" s="90">
        <v>2</v>
      </c>
      <c r="F2274" s="61">
        <v>95</v>
      </c>
      <c r="G2274" s="61">
        <f t="shared" si="202"/>
        <v>190</v>
      </c>
      <c r="H2274" s="62"/>
      <c r="I2274" s="291"/>
      <c r="J2274" s="291"/>
      <c r="K2274" s="294"/>
    </row>
    <row r="2275" spans="1:11" x14ac:dyDescent="0.2">
      <c r="A2275" s="287"/>
      <c r="B2275" s="289"/>
      <c r="C2275" s="228"/>
      <c r="D2275" s="61" t="s">
        <v>1196</v>
      </c>
      <c r="E2275" s="90">
        <v>2</v>
      </c>
      <c r="F2275" s="61">
        <v>180</v>
      </c>
      <c r="G2275" s="61">
        <f t="shared" si="202"/>
        <v>360</v>
      </c>
      <c r="H2275" s="62" t="s">
        <v>1215</v>
      </c>
      <c r="I2275" s="291"/>
      <c r="J2275" s="291"/>
      <c r="K2275" s="294"/>
    </row>
    <row r="2276" spans="1:11" ht="13.5" thickBot="1" x14ac:dyDescent="0.25">
      <c r="A2276" s="287"/>
      <c r="B2276" s="290"/>
      <c r="C2276" s="233"/>
      <c r="D2276" s="234"/>
      <c r="E2276" s="235"/>
      <c r="F2276" s="234" t="s">
        <v>1198</v>
      </c>
      <c r="G2276" s="236">
        <f>SUM(G2268:G2275)</f>
        <v>595</v>
      </c>
      <c r="H2276" s="241"/>
      <c r="I2276" s="292"/>
      <c r="J2276" s="292"/>
      <c r="K2276" s="294"/>
    </row>
    <row r="2277" spans="1:11" x14ac:dyDescent="0.2">
      <c r="A2277" s="287">
        <f t="shared" ref="A2277" si="203">A2268+1</f>
        <v>5</v>
      </c>
      <c r="B2277" s="288" t="s">
        <v>2100</v>
      </c>
      <c r="C2277" s="238" t="s">
        <v>2117</v>
      </c>
      <c r="D2277" s="61" t="s">
        <v>1182</v>
      </c>
      <c r="E2277" s="90">
        <v>1</v>
      </c>
      <c r="F2277" s="61">
        <v>20</v>
      </c>
      <c r="G2277" s="61">
        <f t="shared" ref="G2277:G2284" si="204">F2277*E2277</f>
        <v>20</v>
      </c>
      <c r="H2277" s="62"/>
      <c r="I2277" s="291" t="s">
        <v>2118</v>
      </c>
      <c r="J2277" s="291"/>
      <c r="K2277" s="294">
        <f>G2285</f>
        <v>595</v>
      </c>
    </row>
    <row r="2278" spans="1:11" x14ac:dyDescent="0.2">
      <c r="A2278" s="287"/>
      <c r="B2278" s="289"/>
      <c r="C2278" s="60" t="s">
        <v>1183</v>
      </c>
      <c r="D2278" s="91" t="s">
        <v>1360</v>
      </c>
      <c r="E2278" s="90">
        <v>1</v>
      </c>
      <c r="F2278" s="61">
        <v>25</v>
      </c>
      <c r="G2278" s="61">
        <f t="shared" si="204"/>
        <v>25</v>
      </c>
      <c r="H2278" s="62"/>
      <c r="I2278" s="291"/>
      <c r="J2278" s="291"/>
      <c r="K2278" s="294"/>
    </row>
    <row r="2279" spans="1:11" x14ac:dyDescent="0.2">
      <c r="A2279" s="287"/>
      <c r="B2279" s="289"/>
      <c r="C2279" s="60" t="s">
        <v>2014</v>
      </c>
      <c r="D2279" s="61" t="s">
        <v>1186</v>
      </c>
      <c r="E2279" s="90">
        <v>0</v>
      </c>
      <c r="F2279" s="61">
        <v>50</v>
      </c>
      <c r="G2279" s="61">
        <f t="shared" si="204"/>
        <v>0</v>
      </c>
      <c r="H2279" s="62"/>
      <c r="I2279" s="291"/>
      <c r="J2279" s="291"/>
      <c r="K2279" s="294"/>
    </row>
    <row r="2280" spans="1:11" ht="25.5" x14ac:dyDescent="0.2">
      <c r="A2280" s="287"/>
      <c r="B2280" s="289"/>
      <c r="C2280" s="60" t="s">
        <v>2105</v>
      </c>
      <c r="D2280" s="61" t="s">
        <v>1188</v>
      </c>
      <c r="E2280" s="90">
        <v>0</v>
      </c>
      <c r="F2280" s="61">
        <v>110</v>
      </c>
      <c r="G2280" s="61">
        <f t="shared" si="204"/>
        <v>0</v>
      </c>
      <c r="H2280" s="62"/>
      <c r="I2280" s="291"/>
      <c r="J2280" s="291"/>
      <c r="K2280" s="294"/>
    </row>
    <row r="2281" spans="1:11" x14ac:dyDescent="0.2">
      <c r="A2281" s="287"/>
      <c r="B2281" s="289"/>
      <c r="C2281" s="60" t="s">
        <v>2102</v>
      </c>
      <c r="D2281" s="61" t="s">
        <v>1190</v>
      </c>
      <c r="E2281" s="90">
        <v>0</v>
      </c>
      <c r="F2281" s="61">
        <v>85</v>
      </c>
      <c r="G2281" s="61">
        <f t="shared" si="204"/>
        <v>0</v>
      </c>
      <c r="H2281" s="62"/>
      <c r="I2281" s="291"/>
      <c r="J2281" s="291"/>
      <c r="K2281" s="294"/>
    </row>
    <row r="2282" spans="1:11" x14ac:dyDescent="0.2">
      <c r="A2282" s="287"/>
      <c r="B2282" s="289"/>
      <c r="C2282" s="60" t="s">
        <v>1255</v>
      </c>
      <c r="D2282" s="61" t="s">
        <v>1192</v>
      </c>
      <c r="E2282" s="90">
        <v>0</v>
      </c>
      <c r="F2282" s="61">
        <v>330</v>
      </c>
      <c r="G2282" s="61">
        <f t="shared" si="204"/>
        <v>0</v>
      </c>
      <c r="H2282" s="62"/>
      <c r="I2282" s="291"/>
      <c r="J2282" s="291"/>
      <c r="K2282" s="294"/>
    </row>
    <row r="2283" spans="1:11" x14ac:dyDescent="0.2">
      <c r="A2283" s="287"/>
      <c r="B2283" s="289"/>
      <c r="C2283" s="60" t="s">
        <v>1304</v>
      </c>
      <c r="D2283" s="61" t="s">
        <v>1194</v>
      </c>
      <c r="E2283" s="90">
        <v>2</v>
      </c>
      <c r="F2283" s="61">
        <v>95</v>
      </c>
      <c r="G2283" s="61">
        <f t="shared" si="204"/>
        <v>190</v>
      </c>
      <c r="H2283" s="62"/>
      <c r="I2283" s="291"/>
      <c r="J2283" s="291"/>
      <c r="K2283" s="294"/>
    </row>
    <row r="2284" spans="1:11" x14ac:dyDescent="0.2">
      <c r="A2284" s="287"/>
      <c r="B2284" s="289"/>
      <c r="C2284" s="228"/>
      <c r="D2284" s="61" t="s">
        <v>1196</v>
      </c>
      <c r="E2284" s="90">
        <v>2</v>
      </c>
      <c r="F2284" s="61">
        <v>180</v>
      </c>
      <c r="G2284" s="61">
        <f t="shared" si="204"/>
        <v>360</v>
      </c>
      <c r="H2284" s="62" t="s">
        <v>1215</v>
      </c>
      <c r="I2284" s="291"/>
      <c r="J2284" s="291"/>
      <c r="K2284" s="294"/>
    </row>
    <row r="2285" spans="1:11" ht="13.5" thickBot="1" x14ac:dyDescent="0.25">
      <c r="A2285" s="287"/>
      <c r="B2285" s="290"/>
      <c r="C2285" s="233"/>
      <c r="D2285" s="234"/>
      <c r="E2285" s="235"/>
      <c r="F2285" s="234" t="s">
        <v>1198</v>
      </c>
      <c r="G2285" s="236">
        <f>SUM(G2277:G2284)</f>
        <v>595</v>
      </c>
      <c r="H2285" s="241"/>
      <c r="I2285" s="292"/>
      <c r="J2285" s="292"/>
      <c r="K2285" s="294"/>
    </row>
    <row r="2286" spans="1:11" x14ac:dyDescent="0.2">
      <c r="A2286" s="287">
        <v>6</v>
      </c>
      <c r="B2286" s="288" t="s">
        <v>2106</v>
      </c>
      <c r="C2286" s="238" t="s">
        <v>2110</v>
      </c>
      <c r="D2286" s="61" t="s">
        <v>1182</v>
      </c>
      <c r="E2286" s="90">
        <v>1</v>
      </c>
      <c r="F2286" s="61">
        <v>20</v>
      </c>
      <c r="G2286" s="61">
        <f t="shared" ref="G2286:G2293" si="205">F2286*E2286</f>
        <v>20</v>
      </c>
      <c r="H2286" s="62"/>
      <c r="I2286" s="291" t="s">
        <v>2112</v>
      </c>
      <c r="J2286" s="291"/>
      <c r="K2286" s="294">
        <f>G2294</f>
        <v>595</v>
      </c>
    </row>
    <row r="2287" spans="1:11" x14ac:dyDescent="0.2">
      <c r="A2287" s="287"/>
      <c r="B2287" s="289"/>
      <c r="C2287" s="60" t="s">
        <v>1183</v>
      </c>
      <c r="D2287" s="91" t="s">
        <v>1360</v>
      </c>
      <c r="E2287" s="90">
        <v>1</v>
      </c>
      <c r="F2287" s="61">
        <v>25</v>
      </c>
      <c r="G2287" s="61">
        <f t="shared" si="205"/>
        <v>25</v>
      </c>
      <c r="H2287" s="62"/>
      <c r="I2287" s="291"/>
      <c r="J2287" s="291"/>
      <c r="K2287" s="294"/>
    </row>
    <row r="2288" spans="1:11" x14ac:dyDescent="0.2">
      <c r="A2288" s="287"/>
      <c r="B2288" s="289"/>
      <c r="C2288" s="60" t="s">
        <v>2014</v>
      </c>
      <c r="D2288" s="61" t="s">
        <v>1186</v>
      </c>
      <c r="E2288" s="90">
        <v>0</v>
      </c>
      <c r="F2288" s="61">
        <v>50</v>
      </c>
      <c r="G2288" s="61">
        <f t="shared" si="205"/>
        <v>0</v>
      </c>
      <c r="H2288" s="62"/>
      <c r="I2288" s="291"/>
      <c r="J2288" s="291"/>
      <c r="K2288" s="294"/>
    </row>
    <row r="2289" spans="1:11" ht="25.5" x14ac:dyDescent="0.2">
      <c r="A2289" s="287"/>
      <c r="B2289" s="289"/>
      <c r="C2289" s="60" t="s">
        <v>2111</v>
      </c>
      <c r="D2289" s="61" t="s">
        <v>1188</v>
      </c>
      <c r="E2289" s="90">
        <v>0</v>
      </c>
      <c r="F2289" s="61">
        <v>110</v>
      </c>
      <c r="G2289" s="61">
        <f t="shared" si="205"/>
        <v>0</v>
      </c>
      <c r="H2289" s="62"/>
      <c r="I2289" s="291"/>
      <c r="J2289" s="291"/>
      <c r="K2289" s="294"/>
    </row>
    <row r="2290" spans="1:11" x14ac:dyDescent="0.2">
      <c r="A2290" s="287"/>
      <c r="B2290" s="289"/>
      <c r="C2290" s="60" t="s">
        <v>2102</v>
      </c>
      <c r="D2290" s="61" t="s">
        <v>1190</v>
      </c>
      <c r="E2290" s="90">
        <v>0</v>
      </c>
      <c r="F2290" s="61">
        <v>85</v>
      </c>
      <c r="G2290" s="61">
        <f t="shared" si="205"/>
        <v>0</v>
      </c>
      <c r="H2290" s="62"/>
      <c r="I2290" s="291"/>
      <c r="J2290" s="291"/>
      <c r="K2290" s="294"/>
    </row>
    <row r="2291" spans="1:11" x14ac:dyDescent="0.2">
      <c r="A2291" s="287"/>
      <c r="B2291" s="289"/>
      <c r="C2291" s="60" t="s">
        <v>1255</v>
      </c>
      <c r="D2291" s="61" t="s">
        <v>1192</v>
      </c>
      <c r="E2291" s="90">
        <v>0</v>
      </c>
      <c r="F2291" s="61">
        <v>330</v>
      </c>
      <c r="G2291" s="61">
        <f t="shared" si="205"/>
        <v>0</v>
      </c>
      <c r="H2291" s="62"/>
      <c r="I2291" s="291"/>
      <c r="J2291" s="291"/>
      <c r="K2291" s="294"/>
    </row>
    <row r="2292" spans="1:11" x14ac:dyDescent="0.2">
      <c r="A2292" s="287"/>
      <c r="B2292" s="289"/>
      <c r="C2292" s="60" t="s">
        <v>1304</v>
      </c>
      <c r="D2292" s="61" t="s">
        <v>1194</v>
      </c>
      <c r="E2292" s="90">
        <v>2</v>
      </c>
      <c r="F2292" s="61">
        <v>95</v>
      </c>
      <c r="G2292" s="61">
        <f t="shared" si="205"/>
        <v>190</v>
      </c>
      <c r="H2292" s="62"/>
      <c r="I2292" s="291"/>
      <c r="J2292" s="291"/>
      <c r="K2292" s="294"/>
    </row>
    <row r="2293" spans="1:11" x14ac:dyDescent="0.2">
      <c r="A2293" s="287"/>
      <c r="B2293" s="289"/>
      <c r="C2293" s="228"/>
      <c r="D2293" s="61" t="s">
        <v>1196</v>
      </c>
      <c r="E2293" s="90">
        <v>2</v>
      </c>
      <c r="F2293" s="61">
        <v>180</v>
      </c>
      <c r="G2293" s="61">
        <f t="shared" si="205"/>
        <v>360</v>
      </c>
      <c r="H2293" s="62" t="s">
        <v>1215</v>
      </c>
      <c r="I2293" s="291"/>
      <c r="J2293" s="291"/>
      <c r="K2293" s="294"/>
    </row>
    <row r="2294" spans="1:11" ht="13.5" thickBot="1" x14ac:dyDescent="0.25">
      <c r="A2294" s="287"/>
      <c r="B2294" s="290"/>
      <c r="C2294" s="233"/>
      <c r="D2294" s="234"/>
      <c r="E2294" s="235"/>
      <c r="F2294" s="234" t="s">
        <v>1198</v>
      </c>
      <c r="G2294" s="236">
        <f>SUM(G2286:G2293)</f>
        <v>595</v>
      </c>
      <c r="H2294" s="241"/>
      <c r="I2294" s="292"/>
      <c r="J2294" s="292"/>
      <c r="K2294" s="294"/>
    </row>
    <row r="2295" spans="1:11" x14ac:dyDescent="0.2">
      <c r="A2295" s="287">
        <v>7</v>
      </c>
      <c r="B2295" s="288" t="s">
        <v>2107</v>
      </c>
      <c r="C2295" s="238" t="s">
        <v>319</v>
      </c>
      <c r="D2295" s="61" t="s">
        <v>1182</v>
      </c>
      <c r="E2295" s="90">
        <v>1</v>
      </c>
      <c r="F2295" s="61">
        <v>20</v>
      </c>
      <c r="G2295" s="61">
        <f t="shared" ref="G2295:G2302" si="206">F2295*E2295</f>
        <v>20</v>
      </c>
      <c r="H2295" s="62"/>
      <c r="I2295" s="291" t="s">
        <v>2114</v>
      </c>
      <c r="J2295" s="291"/>
      <c r="K2295" s="294">
        <f>G2303</f>
        <v>595</v>
      </c>
    </row>
    <row r="2296" spans="1:11" x14ac:dyDescent="0.2">
      <c r="A2296" s="287"/>
      <c r="B2296" s="289"/>
      <c r="C2296" s="60" t="s">
        <v>1183</v>
      </c>
      <c r="D2296" s="91" t="s">
        <v>1360</v>
      </c>
      <c r="E2296" s="90">
        <v>1</v>
      </c>
      <c r="F2296" s="61">
        <v>25</v>
      </c>
      <c r="G2296" s="61">
        <f t="shared" si="206"/>
        <v>25</v>
      </c>
      <c r="H2296" s="62"/>
      <c r="I2296" s="291"/>
      <c r="J2296" s="291"/>
      <c r="K2296" s="294"/>
    </row>
    <row r="2297" spans="1:11" x14ac:dyDescent="0.2">
      <c r="A2297" s="287"/>
      <c r="B2297" s="289"/>
      <c r="C2297" s="60" t="s">
        <v>2014</v>
      </c>
      <c r="D2297" s="61" t="s">
        <v>1186</v>
      </c>
      <c r="E2297" s="90">
        <v>0</v>
      </c>
      <c r="F2297" s="61">
        <v>50</v>
      </c>
      <c r="G2297" s="61">
        <f t="shared" si="206"/>
        <v>0</v>
      </c>
      <c r="H2297" s="62"/>
      <c r="I2297" s="291"/>
      <c r="J2297" s="291"/>
      <c r="K2297" s="294"/>
    </row>
    <row r="2298" spans="1:11" ht="25.5" x14ac:dyDescent="0.2">
      <c r="A2298" s="287"/>
      <c r="B2298" s="289"/>
      <c r="C2298" s="60" t="s">
        <v>2113</v>
      </c>
      <c r="D2298" s="61" t="s">
        <v>1188</v>
      </c>
      <c r="E2298" s="90">
        <v>0</v>
      </c>
      <c r="F2298" s="61">
        <v>110</v>
      </c>
      <c r="G2298" s="61">
        <f t="shared" si="206"/>
        <v>0</v>
      </c>
      <c r="H2298" s="62"/>
      <c r="I2298" s="291"/>
      <c r="J2298" s="291"/>
      <c r="K2298" s="294"/>
    </row>
    <row r="2299" spans="1:11" x14ac:dyDescent="0.2">
      <c r="A2299" s="287"/>
      <c r="B2299" s="289"/>
      <c r="C2299" s="60" t="s">
        <v>2102</v>
      </c>
      <c r="D2299" s="61" t="s">
        <v>1190</v>
      </c>
      <c r="E2299" s="90">
        <v>0</v>
      </c>
      <c r="F2299" s="61">
        <v>85</v>
      </c>
      <c r="G2299" s="61">
        <f t="shared" si="206"/>
        <v>0</v>
      </c>
      <c r="H2299" s="62"/>
      <c r="I2299" s="291"/>
      <c r="J2299" s="291"/>
      <c r="K2299" s="294"/>
    </row>
    <row r="2300" spans="1:11" x14ac:dyDescent="0.2">
      <c r="A2300" s="287"/>
      <c r="B2300" s="289"/>
      <c r="C2300" s="60" t="s">
        <v>1255</v>
      </c>
      <c r="D2300" s="61" t="s">
        <v>1192</v>
      </c>
      <c r="E2300" s="90">
        <v>0</v>
      </c>
      <c r="F2300" s="61">
        <v>330</v>
      </c>
      <c r="G2300" s="61">
        <f t="shared" si="206"/>
        <v>0</v>
      </c>
      <c r="H2300" s="62"/>
      <c r="I2300" s="291"/>
      <c r="J2300" s="291"/>
      <c r="K2300" s="294"/>
    </row>
    <row r="2301" spans="1:11" x14ac:dyDescent="0.2">
      <c r="A2301" s="287"/>
      <c r="B2301" s="289"/>
      <c r="C2301" s="60" t="s">
        <v>1304</v>
      </c>
      <c r="D2301" s="61" t="s">
        <v>1194</v>
      </c>
      <c r="E2301" s="90">
        <v>2</v>
      </c>
      <c r="F2301" s="61">
        <v>95</v>
      </c>
      <c r="G2301" s="61">
        <f t="shared" si="206"/>
        <v>190</v>
      </c>
      <c r="H2301" s="62"/>
      <c r="I2301" s="291"/>
      <c r="J2301" s="291"/>
      <c r="K2301" s="294"/>
    </row>
    <row r="2302" spans="1:11" x14ac:dyDescent="0.2">
      <c r="A2302" s="287"/>
      <c r="B2302" s="289"/>
      <c r="C2302" s="228"/>
      <c r="D2302" s="61" t="s">
        <v>1196</v>
      </c>
      <c r="E2302" s="90">
        <v>2</v>
      </c>
      <c r="F2302" s="61">
        <v>180</v>
      </c>
      <c r="G2302" s="61">
        <f t="shared" si="206"/>
        <v>360</v>
      </c>
      <c r="H2302" s="62" t="s">
        <v>1215</v>
      </c>
      <c r="I2302" s="291"/>
      <c r="J2302" s="291"/>
      <c r="K2302" s="294"/>
    </row>
    <row r="2303" spans="1:11" ht="13.5" thickBot="1" x14ac:dyDescent="0.25">
      <c r="A2303" s="287"/>
      <c r="B2303" s="290"/>
      <c r="C2303" s="233"/>
      <c r="D2303" s="234"/>
      <c r="E2303" s="235"/>
      <c r="F2303" s="234" t="s">
        <v>1198</v>
      </c>
      <c r="G2303" s="236">
        <f>SUM(G2295:G2302)</f>
        <v>595</v>
      </c>
      <c r="H2303" s="241"/>
      <c r="I2303" s="292"/>
      <c r="J2303" s="292"/>
      <c r="K2303" s="294"/>
    </row>
    <row r="2304" spans="1:11" x14ac:dyDescent="0.2">
      <c r="F2304" s="93" t="s">
        <v>2115</v>
      </c>
      <c r="G2304" s="254">
        <f>SUM(G2303,G2294,G2285,G2276,G2267,G2258)</f>
        <v>3570</v>
      </c>
    </row>
    <row r="2310" spans="1:11" ht="26.25" x14ac:dyDescent="0.2">
      <c r="A2310" s="286" t="s">
        <v>2146</v>
      </c>
      <c r="B2310" s="286"/>
      <c r="C2310" s="286"/>
      <c r="D2310" s="286"/>
      <c r="E2310" s="286"/>
      <c r="F2310" s="286"/>
      <c r="G2310" s="286"/>
      <c r="H2310" s="286"/>
    </row>
    <row r="2311" spans="1:11" x14ac:dyDescent="0.2">
      <c r="A2311" s="287">
        <v>4</v>
      </c>
      <c r="B2311" s="288" t="s">
        <v>1980</v>
      </c>
      <c r="C2311" s="238" t="s">
        <v>319</v>
      </c>
      <c r="D2311" s="61" t="s">
        <v>1182</v>
      </c>
      <c r="E2311" s="90">
        <v>0</v>
      </c>
      <c r="F2311" s="61">
        <v>20</v>
      </c>
      <c r="G2311" s="61">
        <f t="shared" ref="G2311:G2318" si="207">F2311*E2311</f>
        <v>0</v>
      </c>
      <c r="H2311" s="62"/>
      <c r="I2311" s="298" t="s">
        <v>1982</v>
      </c>
      <c r="J2311" s="298"/>
      <c r="K2311" s="293">
        <f>G2319</f>
        <v>730</v>
      </c>
    </row>
    <row r="2312" spans="1:11" x14ac:dyDescent="0.2">
      <c r="A2312" s="287"/>
      <c r="B2312" s="289"/>
      <c r="C2312" s="60" t="s">
        <v>1208</v>
      </c>
      <c r="D2312" s="61" t="s">
        <v>1360</v>
      </c>
      <c r="E2312" s="90">
        <v>0</v>
      </c>
      <c r="F2312" s="61">
        <v>25</v>
      </c>
      <c r="G2312" s="61">
        <f t="shared" si="207"/>
        <v>0</v>
      </c>
      <c r="H2312" s="62"/>
      <c r="I2312" s="298"/>
      <c r="J2312" s="298"/>
      <c r="K2312" s="293"/>
    </row>
    <row r="2313" spans="1:11" x14ac:dyDescent="0.2">
      <c r="A2313" s="287"/>
      <c r="B2313" s="289"/>
      <c r="C2313" s="60" t="s">
        <v>1217</v>
      </c>
      <c r="D2313" s="61" t="s">
        <v>1186</v>
      </c>
      <c r="E2313" s="90">
        <v>0</v>
      </c>
      <c r="F2313" s="61">
        <v>50</v>
      </c>
      <c r="G2313" s="61">
        <f t="shared" si="207"/>
        <v>0</v>
      </c>
      <c r="H2313" s="62"/>
      <c r="I2313" s="298"/>
      <c r="J2313" s="298"/>
      <c r="K2313" s="293"/>
    </row>
    <row r="2314" spans="1:11" ht="25.5" x14ac:dyDescent="0.2">
      <c r="A2314" s="287"/>
      <c r="B2314" s="289"/>
      <c r="C2314" s="60" t="s">
        <v>1983</v>
      </c>
      <c r="D2314" s="61" t="s">
        <v>1188</v>
      </c>
      <c r="E2314" s="90">
        <v>0</v>
      </c>
      <c r="F2314" s="61">
        <v>110</v>
      </c>
      <c r="G2314" s="61">
        <f t="shared" si="207"/>
        <v>0</v>
      </c>
      <c r="H2314" s="62"/>
      <c r="I2314" s="298"/>
      <c r="J2314" s="298"/>
      <c r="K2314" s="293"/>
    </row>
    <row r="2315" spans="1:11" x14ac:dyDescent="0.2">
      <c r="A2315" s="287"/>
      <c r="B2315" s="289"/>
      <c r="C2315" s="60" t="s">
        <v>1970</v>
      </c>
      <c r="D2315" s="61" t="s">
        <v>1190</v>
      </c>
      <c r="E2315" s="90">
        <v>0</v>
      </c>
      <c r="F2315" s="61">
        <v>85</v>
      </c>
      <c r="G2315" s="61">
        <f t="shared" si="207"/>
        <v>0</v>
      </c>
      <c r="H2315" s="62"/>
      <c r="I2315" s="298"/>
      <c r="J2315" s="298"/>
      <c r="K2315" s="293"/>
    </row>
    <row r="2316" spans="1:11" x14ac:dyDescent="0.2">
      <c r="A2316" s="287"/>
      <c r="B2316" s="289"/>
      <c r="C2316" s="60" t="s">
        <v>1255</v>
      </c>
      <c r="D2316" s="61" t="s">
        <v>1192</v>
      </c>
      <c r="E2316" s="90">
        <v>0</v>
      </c>
      <c r="F2316" s="61">
        <v>330</v>
      </c>
      <c r="G2316" s="61">
        <f t="shared" si="207"/>
        <v>0</v>
      </c>
      <c r="H2316" s="62"/>
      <c r="I2316" s="298"/>
      <c r="J2316" s="298"/>
      <c r="K2316" s="293"/>
    </row>
    <row r="2317" spans="1:11" x14ac:dyDescent="0.2">
      <c r="A2317" s="287"/>
      <c r="B2317" s="289"/>
      <c r="C2317" s="60" t="s">
        <v>1304</v>
      </c>
      <c r="D2317" s="61" t="s">
        <v>1194</v>
      </c>
      <c r="E2317" s="90">
        <v>2</v>
      </c>
      <c r="F2317" s="61">
        <v>95</v>
      </c>
      <c r="G2317" s="61">
        <f t="shared" si="207"/>
        <v>190</v>
      </c>
      <c r="H2317" s="62"/>
      <c r="I2317" s="298"/>
      <c r="J2317" s="298"/>
      <c r="K2317" s="293"/>
    </row>
    <row r="2318" spans="1:11" x14ac:dyDescent="0.2">
      <c r="A2318" s="287"/>
      <c r="B2318" s="289"/>
      <c r="C2318" s="228"/>
      <c r="D2318" s="61" t="s">
        <v>1196</v>
      </c>
      <c r="E2318" s="90">
        <v>3</v>
      </c>
      <c r="F2318" s="61">
        <v>180</v>
      </c>
      <c r="G2318" s="61">
        <f t="shared" si="207"/>
        <v>540</v>
      </c>
      <c r="H2318" s="62" t="s">
        <v>1215</v>
      </c>
      <c r="I2318" s="298"/>
      <c r="J2318" s="298"/>
      <c r="K2318" s="293"/>
    </row>
    <row r="2319" spans="1:11" x14ac:dyDescent="0.2">
      <c r="A2319" s="287"/>
      <c r="B2319" s="289"/>
      <c r="C2319" s="228"/>
      <c r="D2319" s="61"/>
      <c r="E2319" s="90"/>
      <c r="F2319" s="61" t="s">
        <v>1198</v>
      </c>
      <c r="G2319" s="68">
        <f>SUM(G2311:G2318)</f>
        <v>730</v>
      </c>
      <c r="H2319" s="62"/>
      <c r="I2319" s="298"/>
      <c r="J2319" s="298"/>
      <c r="K2319" s="293"/>
    </row>
    <row r="2320" spans="1:11" x14ac:dyDescent="0.2">
      <c r="A2320" s="287">
        <v>5</v>
      </c>
      <c r="B2320" s="288" t="s">
        <v>1985</v>
      </c>
      <c r="C2320" s="60" t="s">
        <v>1986</v>
      </c>
      <c r="D2320" s="61" t="s">
        <v>1182</v>
      </c>
      <c r="E2320" s="90">
        <v>0</v>
      </c>
      <c r="F2320" s="61">
        <v>20</v>
      </c>
      <c r="G2320" s="61">
        <f t="shared" ref="G2320:G2327" si="208">F2320*E2320</f>
        <v>0</v>
      </c>
      <c r="H2320" s="62"/>
      <c r="I2320" s="298" t="s">
        <v>1984</v>
      </c>
      <c r="J2320" s="298"/>
      <c r="K2320" s="293">
        <f>G2328</f>
        <v>730</v>
      </c>
    </row>
    <row r="2321" spans="1:11" x14ac:dyDescent="0.2">
      <c r="A2321" s="287"/>
      <c r="B2321" s="289"/>
      <c r="C2321" s="60" t="s">
        <v>1208</v>
      </c>
      <c r="D2321" s="61" t="s">
        <v>1360</v>
      </c>
      <c r="E2321" s="90">
        <v>0</v>
      </c>
      <c r="F2321" s="61">
        <v>25</v>
      </c>
      <c r="G2321" s="61">
        <f t="shared" si="208"/>
        <v>0</v>
      </c>
      <c r="H2321" s="62"/>
      <c r="I2321" s="298"/>
      <c r="J2321" s="298"/>
      <c r="K2321" s="293"/>
    </row>
    <row r="2322" spans="1:11" x14ac:dyDescent="0.2">
      <c r="A2322" s="287"/>
      <c r="B2322" s="289"/>
      <c r="C2322" s="60" t="s">
        <v>1217</v>
      </c>
      <c r="D2322" s="61" t="s">
        <v>1186</v>
      </c>
      <c r="E2322" s="90">
        <v>0</v>
      </c>
      <c r="F2322" s="61">
        <v>50</v>
      </c>
      <c r="G2322" s="61">
        <f t="shared" si="208"/>
        <v>0</v>
      </c>
      <c r="H2322" s="62"/>
      <c r="I2322" s="298"/>
      <c r="J2322" s="298"/>
      <c r="K2322" s="293"/>
    </row>
    <row r="2323" spans="1:11" ht="25.5" x14ac:dyDescent="0.2">
      <c r="A2323" s="287"/>
      <c r="B2323" s="289"/>
      <c r="C2323" s="60" t="s">
        <v>1987</v>
      </c>
      <c r="D2323" s="61" t="s">
        <v>1188</v>
      </c>
      <c r="E2323" s="90">
        <v>0</v>
      </c>
      <c r="F2323" s="61">
        <v>110</v>
      </c>
      <c r="G2323" s="61">
        <f t="shared" si="208"/>
        <v>0</v>
      </c>
      <c r="H2323" s="62"/>
      <c r="I2323" s="298"/>
      <c r="J2323" s="298"/>
      <c r="K2323" s="293"/>
    </row>
    <row r="2324" spans="1:11" x14ac:dyDescent="0.2">
      <c r="A2324" s="287"/>
      <c r="B2324" s="289"/>
      <c r="C2324" s="60" t="s">
        <v>1970</v>
      </c>
      <c r="D2324" s="61" t="s">
        <v>1190</v>
      </c>
      <c r="E2324" s="90">
        <v>0</v>
      </c>
      <c r="F2324" s="61">
        <v>85</v>
      </c>
      <c r="G2324" s="61">
        <f t="shared" si="208"/>
        <v>0</v>
      </c>
      <c r="H2324" s="62"/>
      <c r="I2324" s="298"/>
      <c r="J2324" s="298"/>
      <c r="K2324" s="293"/>
    </row>
    <row r="2325" spans="1:11" x14ac:dyDescent="0.2">
      <c r="A2325" s="287"/>
      <c r="B2325" s="289"/>
      <c r="C2325" s="60" t="s">
        <v>1255</v>
      </c>
      <c r="D2325" s="61" t="s">
        <v>1192</v>
      </c>
      <c r="E2325" s="90">
        <v>0</v>
      </c>
      <c r="F2325" s="61">
        <v>330</v>
      </c>
      <c r="G2325" s="61">
        <f t="shared" si="208"/>
        <v>0</v>
      </c>
      <c r="H2325" s="62"/>
      <c r="I2325" s="298"/>
      <c r="J2325" s="298"/>
      <c r="K2325" s="293"/>
    </row>
    <row r="2326" spans="1:11" x14ac:dyDescent="0.2">
      <c r="A2326" s="287"/>
      <c r="B2326" s="289"/>
      <c r="C2326" s="60" t="s">
        <v>1304</v>
      </c>
      <c r="D2326" s="61" t="s">
        <v>1194</v>
      </c>
      <c r="E2326" s="90">
        <v>2</v>
      </c>
      <c r="F2326" s="61">
        <v>95</v>
      </c>
      <c r="G2326" s="61">
        <f t="shared" si="208"/>
        <v>190</v>
      </c>
      <c r="H2326" s="62"/>
      <c r="I2326" s="298"/>
      <c r="J2326" s="298"/>
      <c r="K2326" s="293"/>
    </row>
    <row r="2327" spans="1:11" x14ac:dyDescent="0.2">
      <c r="A2327" s="287"/>
      <c r="B2327" s="289"/>
      <c r="C2327" s="228"/>
      <c r="D2327" s="61" t="s">
        <v>1196</v>
      </c>
      <c r="E2327" s="90">
        <v>3</v>
      </c>
      <c r="F2327" s="61">
        <v>180</v>
      </c>
      <c r="G2327" s="61">
        <f t="shared" si="208"/>
        <v>540</v>
      </c>
      <c r="H2327" s="62" t="s">
        <v>1215</v>
      </c>
      <c r="I2327" s="298"/>
      <c r="J2327" s="298"/>
      <c r="K2327" s="293"/>
    </row>
    <row r="2328" spans="1:11" x14ac:dyDescent="0.2">
      <c r="A2328" s="287"/>
      <c r="B2328" s="289"/>
      <c r="C2328" s="228"/>
      <c r="D2328" s="61"/>
      <c r="E2328" s="90"/>
      <c r="F2328" s="61" t="s">
        <v>1198</v>
      </c>
      <c r="G2328" s="68">
        <f>SUM(G2320:G2327)</f>
        <v>730</v>
      </c>
      <c r="H2328" s="62"/>
      <c r="I2328" s="298"/>
      <c r="J2328" s="298"/>
      <c r="K2328" s="293"/>
    </row>
    <row r="2329" spans="1:11" x14ac:dyDescent="0.2">
      <c r="A2329" s="287">
        <v>6</v>
      </c>
      <c r="B2329" s="288" t="s">
        <v>1988</v>
      </c>
      <c r="C2329" s="60" t="s">
        <v>1990</v>
      </c>
      <c r="D2329" s="61" t="s">
        <v>1182</v>
      </c>
      <c r="E2329" s="90">
        <v>0</v>
      </c>
      <c r="F2329" s="61">
        <v>20</v>
      </c>
      <c r="G2329" s="61">
        <f t="shared" ref="G2329:G2336" si="209">F2329*E2329</f>
        <v>0</v>
      </c>
      <c r="H2329" s="62"/>
      <c r="I2329" s="298" t="s">
        <v>1989</v>
      </c>
      <c r="J2329" s="298"/>
      <c r="K2329" s="293">
        <f>G2337</f>
        <v>730</v>
      </c>
    </row>
    <row r="2330" spans="1:11" x14ac:dyDescent="0.2">
      <c r="A2330" s="287"/>
      <c r="B2330" s="289"/>
      <c r="C2330" s="60" t="s">
        <v>1208</v>
      </c>
      <c r="D2330" s="61" t="s">
        <v>1360</v>
      </c>
      <c r="E2330" s="90">
        <v>0</v>
      </c>
      <c r="F2330" s="61">
        <v>25</v>
      </c>
      <c r="G2330" s="61">
        <f t="shared" si="209"/>
        <v>0</v>
      </c>
      <c r="H2330" s="62"/>
      <c r="I2330" s="298"/>
      <c r="J2330" s="298"/>
      <c r="K2330" s="293"/>
    </row>
    <row r="2331" spans="1:11" x14ac:dyDescent="0.2">
      <c r="A2331" s="287"/>
      <c r="B2331" s="289"/>
      <c r="C2331" s="60" t="s">
        <v>1217</v>
      </c>
      <c r="D2331" s="61" t="s">
        <v>1186</v>
      </c>
      <c r="E2331" s="90">
        <v>0</v>
      </c>
      <c r="F2331" s="61">
        <v>50</v>
      </c>
      <c r="G2331" s="61">
        <f t="shared" si="209"/>
        <v>0</v>
      </c>
      <c r="H2331" s="62"/>
      <c r="I2331" s="298"/>
      <c r="J2331" s="298"/>
      <c r="K2331" s="293"/>
    </row>
    <row r="2332" spans="1:11" ht="25.5" x14ac:dyDescent="0.2">
      <c r="A2332" s="287"/>
      <c r="B2332" s="289"/>
      <c r="C2332" s="60" t="s">
        <v>1987</v>
      </c>
      <c r="D2332" s="61" t="s">
        <v>1188</v>
      </c>
      <c r="E2332" s="90">
        <v>0</v>
      </c>
      <c r="F2332" s="61">
        <v>110</v>
      </c>
      <c r="G2332" s="61">
        <f t="shared" si="209"/>
        <v>0</v>
      </c>
      <c r="H2332" s="62"/>
      <c r="I2332" s="298"/>
      <c r="J2332" s="298"/>
      <c r="K2332" s="293"/>
    </row>
    <row r="2333" spans="1:11" x14ac:dyDescent="0.2">
      <c r="A2333" s="287"/>
      <c r="B2333" s="289"/>
      <c r="C2333" s="60" t="s">
        <v>1970</v>
      </c>
      <c r="D2333" s="61" t="s">
        <v>1190</v>
      </c>
      <c r="E2333" s="90">
        <v>0</v>
      </c>
      <c r="F2333" s="61">
        <v>85</v>
      </c>
      <c r="G2333" s="61">
        <f t="shared" si="209"/>
        <v>0</v>
      </c>
      <c r="H2333" s="62"/>
      <c r="I2333" s="298"/>
      <c r="J2333" s="298"/>
      <c r="K2333" s="293"/>
    </row>
    <row r="2334" spans="1:11" x14ac:dyDescent="0.2">
      <c r="A2334" s="287"/>
      <c r="B2334" s="289"/>
      <c r="C2334" s="60" t="s">
        <v>1255</v>
      </c>
      <c r="D2334" s="61" t="s">
        <v>1192</v>
      </c>
      <c r="E2334" s="90">
        <v>0</v>
      </c>
      <c r="F2334" s="61">
        <v>330</v>
      </c>
      <c r="G2334" s="61">
        <f t="shared" si="209"/>
        <v>0</v>
      </c>
      <c r="H2334" s="62"/>
      <c r="I2334" s="298"/>
      <c r="J2334" s="298"/>
      <c r="K2334" s="293"/>
    </row>
    <row r="2335" spans="1:11" x14ac:dyDescent="0.2">
      <c r="A2335" s="287"/>
      <c r="B2335" s="289"/>
      <c r="C2335" s="60" t="s">
        <v>1304</v>
      </c>
      <c r="D2335" s="61" t="s">
        <v>1194</v>
      </c>
      <c r="E2335" s="90">
        <v>2</v>
      </c>
      <c r="F2335" s="61">
        <v>95</v>
      </c>
      <c r="G2335" s="61">
        <f t="shared" si="209"/>
        <v>190</v>
      </c>
      <c r="H2335" s="62"/>
      <c r="I2335" s="298"/>
      <c r="J2335" s="298"/>
      <c r="K2335" s="293"/>
    </row>
    <row r="2336" spans="1:11" x14ac:dyDescent="0.2">
      <c r="A2336" s="287"/>
      <c r="B2336" s="289"/>
      <c r="C2336" s="228"/>
      <c r="D2336" s="61" t="s">
        <v>1196</v>
      </c>
      <c r="E2336" s="90">
        <v>3</v>
      </c>
      <c r="F2336" s="61">
        <v>180</v>
      </c>
      <c r="G2336" s="61">
        <f t="shared" si="209"/>
        <v>540</v>
      </c>
      <c r="H2336" s="62" t="s">
        <v>1215</v>
      </c>
      <c r="I2336" s="298"/>
      <c r="J2336" s="298"/>
      <c r="K2336" s="293"/>
    </row>
    <row r="2337" spans="1:11" x14ac:dyDescent="0.2">
      <c r="A2337" s="287"/>
      <c r="B2337" s="289"/>
      <c r="C2337" s="228"/>
      <c r="D2337" s="61"/>
      <c r="E2337" s="90"/>
      <c r="F2337" s="61" t="s">
        <v>1198</v>
      </c>
      <c r="G2337" s="68">
        <f>SUM(G2329:G2336)</f>
        <v>730</v>
      </c>
      <c r="H2337" s="62"/>
      <c r="I2337" s="298"/>
      <c r="J2337" s="298"/>
      <c r="K2337" s="293"/>
    </row>
    <row r="2338" spans="1:11" x14ac:dyDescent="0.2">
      <c r="A2338" s="287">
        <f>A2329+1</f>
        <v>7</v>
      </c>
      <c r="B2338" s="288" t="s">
        <v>1992</v>
      </c>
      <c r="C2338" s="238" t="s">
        <v>2005</v>
      </c>
      <c r="D2338" s="61" t="s">
        <v>1182</v>
      </c>
      <c r="E2338" s="90">
        <v>0</v>
      </c>
      <c r="F2338" s="61">
        <v>20</v>
      </c>
      <c r="G2338" s="61">
        <f t="shared" ref="G2338:G2345" si="210">F2338*E2338</f>
        <v>0</v>
      </c>
      <c r="H2338" s="62"/>
      <c r="I2338" s="298" t="s">
        <v>2006</v>
      </c>
      <c r="J2338" s="298"/>
      <c r="K2338" s="293">
        <f>G2346</f>
        <v>920</v>
      </c>
    </row>
    <row r="2339" spans="1:11" x14ac:dyDescent="0.2">
      <c r="A2339" s="287"/>
      <c r="B2339" s="289"/>
      <c r="C2339" s="60" t="s">
        <v>1208</v>
      </c>
      <c r="D2339" s="91" t="s">
        <v>1184</v>
      </c>
      <c r="E2339" s="90">
        <v>0</v>
      </c>
      <c r="F2339" s="61">
        <v>25</v>
      </c>
      <c r="G2339" s="61">
        <f t="shared" si="210"/>
        <v>0</v>
      </c>
      <c r="H2339" s="62"/>
      <c r="I2339" s="298"/>
      <c r="J2339" s="298"/>
      <c r="K2339" s="293"/>
    </row>
    <row r="2340" spans="1:11" x14ac:dyDescent="0.2">
      <c r="A2340" s="287"/>
      <c r="B2340" s="289"/>
      <c r="C2340" s="60" t="s">
        <v>1217</v>
      </c>
      <c r="D2340" s="61" t="s">
        <v>1186</v>
      </c>
      <c r="E2340" s="90">
        <v>0</v>
      </c>
      <c r="F2340" s="61">
        <v>50</v>
      </c>
      <c r="G2340" s="61">
        <f t="shared" si="210"/>
        <v>0</v>
      </c>
      <c r="H2340" s="62"/>
      <c r="I2340" s="298"/>
      <c r="J2340" s="298"/>
      <c r="K2340" s="293"/>
    </row>
    <row r="2341" spans="1:11" ht="25.5" x14ac:dyDescent="0.2">
      <c r="A2341" s="287"/>
      <c r="B2341" s="289"/>
      <c r="C2341" s="258" t="s">
        <v>2134</v>
      </c>
      <c r="D2341" s="61" t="s">
        <v>1188</v>
      </c>
      <c r="E2341" s="90">
        <v>0</v>
      </c>
      <c r="F2341" s="61">
        <v>110</v>
      </c>
      <c r="G2341" s="61">
        <f t="shared" si="210"/>
        <v>0</v>
      </c>
      <c r="H2341" s="62"/>
      <c r="I2341" s="298"/>
      <c r="J2341" s="298"/>
      <c r="K2341" s="293"/>
    </row>
    <row r="2342" spans="1:11" x14ac:dyDescent="0.2">
      <c r="A2342" s="287"/>
      <c r="B2342" s="289"/>
      <c r="C2342" s="60" t="s">
        <v>1970</v>
      </c>
      <c r="D2342" s="61" t="s">
        <v>1190</v>
      </c>
      <c r="E2342" s="90">
        <v>0</v>
      </c>
      <c r="F2342" s="61">
        <v>85</v>
      </c>
      <c r="G2342" s="61">
        <f t="shared" si="210"/>
        <v>0</v>
      </c>
      <c r="H2342" s="62"/>
      <c r="I2342" s="298"/>
      <c r="J2342" s="298"/>
      <c r="K2342" s="293"/>
    </row>
    <row r="2343" spans="1:11" x14ac:dyDescent="0.2">
      <c r="A2343" s="287"/>
      <c r="B2343" s="289"/>
      <c r="C2343" s="60" t="s">
        <v>1255</v>
      </c>
      <c r="D2343" s="61" t="s">
        <v>1192</v>
      </c>
      <c r="E2343" s="90">
        <v>0</v>
      </c>
      <c r="F2343" s="61">
        <v>330</v>
      </c>
      <c r="G2343" s="61">
        <f t="shared" si="210"/>
        <v>0</v>
      </c>
      <c r="H2343" s="62"/>
      <c r="I2343" s="298"/>
      <c r="J2343" s="298"/>
      <c r="K2343" s="293"/>
    </row>
    <row r="2344" spans="1:11" x14ac:dyDescent="0.2">
      <c r="A2344" s="287"/>
      <c r="B2344" s="289"/>
      <c r="C2344" s="60" t="s">
        <v>1304</v>
      </c>
      <c r="D2344" s="61" t="s">
        <v>1194</v>
      </c>
      <c r="E2344" s="90">
        <v>4</v>
      </c>
      <c r="F2344" s="61">
        <v>95</v>
      </c>
      <c r="G2344" s="61">
        <f t="shared" si="210"/>
        <v>380</v>
      </c>
      <c r="H2344" s="62"/>
      <c r="I2344" s="298"/>
      <c r="J2344" s="298"/>
      <c r="K2344" s="293"/>
    </row>
    <row r="2345" spans="1:11" x14ac:dyDescent="0.2">
      <c r="A2345" s="287"/>
      <c r="B2345" s="289"/>
      <c r="C2345" s="228"/>
      <c r="D2345" s="61" t="s">
        <v>1196</v>
      </c>
      <c r="E2345" s="90">
        <v>3</v>
      </c>
      <c r="F2345" s="61">
        <v>180</v>
      </c>
      <c r="G2345" s="61">
        <f t="shared" si="210"/>
        <v>540</v>
      </c>
      <c r="H2345" s="62" t="s">
        <v>1215</v>
      </c>
      <c r="I2345" s="298"/>
      <c r="J2345" s="298"/>
      <c r="K2345" s="293"/>
    </row>
    <row r="2346" spans="1:11" ht="13.5" thickBot="1" x14ac:dyDescent="0.25">
      <c r="A2346" s="299"/>
      <c r="B2346" s="290"/>
      <c r="C2346" s="233"/>
      <c r="D2346" s="234"/>
      <c r="E2346" s="235"/>
      <c r="F2346" s="234" t="s">
        <v>1198</v>
      </c>
      <c r="G2346" s="236">
        <f>SUM(G2338:G2345)</f>
        <v>920</v>
      </c>
      <c r="H2346" s="241"/>
      <c r="I2346" s="300"/>
      <c r="J2346" s="300"/>
      <c r="K2346" s="297"/>
    </row>
    <row r="2347" spans="1:11" x14ac:dyDescent="0.2">
      <c r="A2347" s="301">
        <f>A2338+1</f>
        <v>8</v>
      </c>
      <c r="B2347" s="302" t="s">
        <v>1993</v>
      </c>
      <c r="C2347" s="239" t="s">
        <v>774</v>
      </c>
      <c r="D2347" s="231" t="s">
        <v>1182</v>
      </c>
      <c r="E2347" s="232">
        <v>0</v>
      </c>
      <c r="F2347" s="231">
        <v>20</v>
      </c>
      <c r="G2347" s="231">
        <f t="shared" ref="G2347:G2354" si="211">F2347*E2347</f>
        <v>0</v>
      </c>
      <c r="H2347" s="240"/>
      <c r="I2347" s="303" t="s">
        <v>1975</v>
      </c>
      <c r="J2347" s="303"/>
      <c r="K2347" s="304">
        <f>G2355</f>
        <v>730</v>
      </c>
    </row>
    <row r="2348" spans="1:11" x14ac:dyDescent="0.2">
      <c r="A2348" s="287"/>
      <c r="B2348" s="289"/>
      <c r="C2348" s="60" t="s">
        <v>1208</v>
      </c>
      <c r="D2348" s="61" t="s">
        <v>1360</v>
      </c>
      <c r="E2348" s="90">
        <v>0</v>
      </c>
      <c r="F2348" s="61">
        <v>25</v>
      </c>
      <c r="G2348" s="61">
        <f t="shared" si="211"/>
        <v>0</v>
      </c>
      <c r="H2348" s="62"/>
      <c r="I2348" s="295"/>
      <c r="J2348" s="295"/>
      <c r="K2348" s="293"/>
    </row>
    <row r="2349" spans="1:11" x14ac:dyDescent="0.2">
      <c r="A2349" s="287"/>
      <c r="B2349" s="289"/>
      <c r="C2349" s="60" t="s">
        <v>2147</v>
      </c>
      <c r="D2349" s="61" t="s">
        <v>1186</v>
      </c>
      <c r="E2349" s="90">
        <v>0</v>
      </c>
      <c r="F2349" s="61">
        <v>50</v>
      </c>
      <c r="G2349" s="61">
        <f t="shared" si="211"/>
        <v>0</v>
      </c>
      <c r="H2349" s="62"/>
      <c r="I2349" s="295"/>
      <c r="J2349" s="295"/>
      <c r="K2349" s="293"/>
    </row>
    <row r="2350" spans="1:11" ht="25.5" x14ac:dyDescent="0.2">
      <c r="A2350" s="287"/>
      <c r="B2350" s="289"/>
      <c r="C2350" s="60" t="s">
        <v>1977</v>
      </c>
      <c r="D2350" s="61" t="s">
        <v>1188</v>
      </c>
      <c r="E2350" s="90">
        <v>0</v>
      </c>
      <c r="F2350" s="61">
        <v>110</v>
      </c>
      <c r="G2350" s="61">
        <f t="shared" si="211"/>
        <v>0</v>
      </c>
      <c r="H2350" s="62"/>
      <c r="I2350" s="295"/>
      <c r="J2350" s="295"/>
      <c r="K2350" s="293"/>
    </row>
    <row r="2351" spans="1:11" x14ac:dyDescent="0.2">
      <c r="A2351" s="287"/>
      <c r="B2351" s="289"/>
      <c r="C2351" s="60" t="s">
        <v>1970</v>
      </c>
      <c r="D2351" s="61" t="s">
        <v>1190</v>
      </c>
      <c r="E2351" s="90">
        <v>0</v>
      </c>
      <c r="F2351" s="61">
        <v>85</v>
      </c>
      <c r="G2351" s="61">
        <f t="shared" si="211"/>
        <v>0</v>
      </c>
      <c r="H2351" s="62"/>
      <c r="I2351" s="295"/>
      <c r="J2351" s="295"/>
      <c r="K2351" s="293"/>
    </row>
    <row r="2352" spans="1:11" x14ac:dyDescent="0.2">
      <c r="A2352" s="287"/>
      <c r="B2352" s="289"/>
      <c r="C2352" s="60" t="s">
        <v>1255</v>
      </c>
      <c r="D2352" s="61" t="s">
        <v>1192</v>
      </c>
      <c r="E2352" s="90">
        <v>0</v>
      </c>
      <c r="F2352" s="61">
        <v>330</v>
      </c>
      <c r="G2352" s="61">
        <f t="shared" si="211"/>
        <v>0</v>
      </c>
      <c r="H2352" s="62"/>
      <c r="I2352" s="295"/>
      <c r="J2352" s="295"/>
      <c r="K2352" s="293"/>
    </row>
    <row r="2353" spans="1:11" x14ac:dyDescent="0.2">
      <c r="A2353" s="287"/>
      <c r="B2353" s="289"/>
      <c r="C2353" s="60" t="s">
        <v>1304</v>
      </c>
      <c r="D2353" s="61" t="s">
        <v>1194</v>
      </c>
      <c r="E2353" s="90">
        <v>2</v>
      </c>
      <c r="F2353" s="61">
        <v>95</v>
      </c>
      <c r="G2353" s="61">
        <f t="shared" si="211"/>
        <v>190</v>
      </c>
      <c r="H2353" s="62"/>
      <c r="I2353" s="295"/>
      <c r="J2353" s="295"/>
      <c r="K2353" s="293"/>
    </row>
    <row r="2354" spans="1:11" x14ac:dyDescent="0.2">
      <c r="A2354" s="287"/>
      <c r="B2354" s="289"/>
      <c r="C2354" s="228"/>
      <c r="D2354" s="61" t="s">
        <v>1196</v>
      </c>
      <c r="E2354" s="90">
        <v>3</v>
      </c>
      <c r="F2354" s="61">
        <v>180</v>
      </c>
      <c r="G2354" s="61">
        <f t="shared" si="211"/>
        <v>540</v>
      </c>
      <c r="H2354" s="62" t="s">
        <v>1215</v>
      </c>
      <c r="I2354" s="295"/>
      <c r="J2354" s="295"/>
      <c r="K2354" s="293"/>
    </row>
    <row r="2355" spans="1:11" x14ac:dyDescent="0.2">
      <c r="A2355" s="287"/>
      <c r="B2355" s="289"/>
      <c r="C2355" s="228"/>
      <c r="D2355" s="61"/>
      <c r="E2355" s="90"/>
      <c r="F2355" s="61" t="s">
        <v>1198</v>
      </c>
      <c r="G2355" s="68">
        <f>SUM(G2347:G2354)</f>
        <v>730</v>
      </c>
      <c r="H2355" s="62"/>
      <c r="I2355" s="295"/>
      <c r="J2355" s="295"/>
      <c r="K2355" s="293"/>
    </row>
    <row r="2356" spans="1:11" x14ac:dyDescent="0.2">
      <c r="A2356" s="287">
        <f>A2347+1</f>
        <v>9</v>
      </c>
      <c r="B2356" s="288" t="s">
        <v>1994</v>
      </c>
      <c r="C2356" s="255" t="s">
        <v>390</v>
      </c>
      <c r="D2356" s="61" t="s">
        <v>1182</v>
      </c>
      <c r="E2356" s="90">
        <v>0</v>
      </c>
      <c r="F2356" s="61">
        <v>20</v>
      </c>
      <c r="G2356" s="61">
        <f t="shared" ref="G2356:G2363" si="212">F2356*E2356</f>
        <v>0</v>
      </c>
      <c r="H2356" s="62"/>
      <c r="I2356" s="295" t="s">
        <v>1976</v>
      </c>
      <c r="J2356" s="295"/>
      <c r="K2356" s="293">
        <f>G2364</f>
        <v>730</v>
      </c>
    </row>
    <row r="2357" spans="1:11" x14ac:dyDescent="0.2">
      <c r="A2357" s="287"/>
      <c r="B2357" s="289"/>
      <c r="C2357" s="60" t="s">
        <v>1208</v>
      </c>
      <c r="D2357" s="61" t="s">
        <v>1360</v>
      </c>
      <c r="E2357" s="90">
        <v>0</v>
      </c>
      <c r="F2357" s="61">
        <v>25</v>
      </c>
      <c r="G2357" s="61">
        <f t="shared" si="212"/>
        <v>0</v>
      </c>
      <c r="H2357" s="62"/>
      <c r="I2357" s="295"/>
      <c r="J2357" s="295"/>
      <c r="K2357" s="293"/>
    </row>
    <row r="2358" spans="1:11" x14ac:dyDescent="0.2">
      <c r="A2358" s="287"/>
      <c r="B2358" s="289"/>
      <c r="C2358" s="60" t="s">
        <v>2147</v>
      </c>
      <c r="D2358" s="61" t="s">
        <v>1186</v>
      </c>
      <c r="E2358" s="90">
        <v>0</v>
      </c>
      <c r="F2358" s="61">
        <v>50</v>
      </c>
      <c r="G2358" s="61">
        <f t="shared" si="212"/>
        <v>0</v>
      </c>
      <c r="H2358" s="62"/>
      <c r="I2358" s="295"/>
      <c r="J2358" s="295"/>
      <c r="K2358" s="293"/>
    </row>
    <row r="2359" spans="1:11" ht="25.5" x14ac:dyDescent="0.2">
      <c r="A2359" s="287"/>
      <c r="B2359" s="289"/>
      <c r="C2359" s="60" t="s">
        <v>1974</v>
      </c>
      <c r="D2359" s="61" t="s">
        <v>1188</v>
      </c>
      <c r="E2359" s="90">
        <v>0</v>
      </c>
      <c r="F2359" s="61">
        <v>110</v>
      </c>
      <c r="G2359" s="61">
        <f t="shared" si="212"/>
        <v>0</v>
      </c>
      <c r="H2359" s="62"/>
      <c r="I2359" s="295"/>
      <c r="J2359" s="295"/>
      <c r="K2359" s="293"/>
    </row>
    <row r="2360" spans="1:11" x14ac:dyDescent="0.2">
      <c r="A2360" s="287"/>
      <c r="B2360" s="289"/>
      <c r="C2360" s="60" t="s">
        <v>1970</v>
      </c>
      <c r="D2360" s="61" t="s">
        <v>1190</v>
      </c>
      <c r="E2360" s="90">
        <v>0</v>
      </c>
      <c r="F2360" s="61">
        <v>85</v>
      </c>
      <c r="G2360" s="61">
        <f t="shared" si="212"/>
        <v>0</v>
      </c>
      <c r="H2360" s="62"/>
      <c r="I2360" s="295"/>
      <c r="J2360" s="295"/>
      <c r="K2360" s="293"/>
    </row>
    <row r="2361" spans="1:11" x14ac:dyDescent="0.2">
      <c r="A2361" s="287"/>
      <c r="B2361" s="289"/>
      <c r="C2361" s="60" t="s">
        <v>1255</v>
      </c>
      <c r="D2361" s="61" t="s">
        <v>1192</v>
      </c>
      <c r="E2361" s="90">
        <v>0</v>
      </c>
      <c r="F2361" s="61">
        <v>330</v>
      </c>
      <c r="G2361" s="61">
        <f t="shared" si="212"/>
        <v>0</v>
      </c>
      <c r="H2361" s="62"/>
      <c r="I2361" s="295"/>
      <c r="J2361" s="295"/>
      <c r="K2361" s="293"/>
    </row>
    <row r="2362" spans="1:11" x14ac:dyDescent="0.2">
      <c r="A2362" s="287"/>
      <c r="B2362" s="289"/>
      <c r="C2362" s="60" t="s">
        <v>1304</v>
      </c>
      <c r="D2362" s="61" t="s">
        <v>1194</v>
      </c>
      <c r="E2362" s="90">
        <v>2</v>
      </c>
      <c r="F2362" s="61">
        <v>95</v>
      </c>
      <c r="G2362" s="61">
        <f t="shared" si="212"/>
        <v>190</v>
      </c>
      <c r="H2362" s="62"/>
      <c r="I2362" s="295"/>
      <c r="J2362" s="295"/>
      <c r="K2362" s="293"/>
    </row>
    <row r="2363" spans="1:11" x14ac:dyDescent="0.2">
      <c r="A2363" s="287"/>
      <c r="B2363" s="289"/>
      <c r="C2363" s="228"/>
      <c r="D2363" s="61" t="s">
        <v>1196</v>
      </c>
      <c r="E2363" s="90">
        <v>3</v>
      </c>
      <c r="F2363" s="61">
        <v>180</v>
      </c>
      <c r="G2363" s="61">
        <f t="shared" si="212"/>
        <v>540</v>
      </c>
      <c r="H2363" s="62" t="s">
        <v>1215</v>
      </c>
      <c r="I2363" s="295"/>
      <c r="J2363" s="295"/>
      <c r="K2363" s="293"/>
    </row>
    <row r="2364" spans="1:11" x14ac:dyDescent="0.2">
      <c r="A2364" s="287"/>
      <c r="B2364" s="289"/>
      <c r="C2364" s="228"/>
      <c r="D2364" s="61"/>
      <c r="E2364" s="90"/>
      <c r="F2364" s="61" t="s">
        <v>1198</v>
      </c>
      <c r="G2364" s="68">
        <f>SUM(G2356:G2363)</f>
        <v>730</v>
      </c>
      <c r="H2364" s="62"/>
      <c r="I2364" s="295"/>
      <c r="J2364" s="295"/>
      <c r="K2364" s="293"/>
    </row>
    <row r="2365" spans="1:11" x14ac:dyDescent="0.2">
      <c r="A2365" s="287">
        <f t="shared" ref="A2365" si="213">A2356+1</f>
        <v>10</v>
      </c>
      <c r="B2365" s="288" t="s">
        <v>1995</v>
      </c>
      <c r="C2365" s="238" t="s">
        <v>1978</v>
      </c>
      <c r="D2365" s="61" t="s">
        <v>1182</v>
      </c>
      <c r="E2365" s="90">
        <v>0</v>
      </c>
      <c r="F2365" s="61">
        <v>20</v>
      </c>
      <c r="G2365" s="61">
        <f t="shared" ref="G2365:G2372" si="214">F2365*E2365</f>
        <v>0</v>
      </c>
      <c r="H2365" s="62"/>
      <c r="I2365" s="295" t="s">
        <v>1975</v>
      </c>
      <c r="J2365" s="295"/>
      <c r="K2365" s="293">
        <f>G2373</f>
        <v>730</v>
      </c>
    </row>
    <row r="2366" spans="1:11" x14ac:dyDescent="0.2">
      <c r="A2366" s="287"/>
      <c r="B2366" s="289"/>
      <c r="C2366" s="60" t="s">
        <v>1208</v>
      </c>
      <c r="D2366" s="61" t="s">
        <v>1360</v>
      </c>
      <c r="E2366" s="90">
        <v>0</v>
      </c>
      <c r="F2366" s="61">
        <v>25</v>
      </c>
      <c r="G2366" s="61">
        <f t="shared" si="214"/>
        <v>0</v>
      </c>
      <c r="H2366" s="62"/>
      <c r="I2366" s="295"/>
      <c r="J2366" s="295"/>
      <c r="K2366" s="293"/>
    </row>
    <row r="2367" spans="1:11" x14ac:dyDescent="0.2">
      <c r="A2367" s="287"/>
      <c r="B2367" s="289"/>
      <c r="C2367" s="60" t="s">
        <v>2147</v>
      </c>
      <c r="D2367" s="61" t="s">
        <v>1186</v>
      </c>
      <c r="E2367" s="90">
        <v>0</v>
      </c>
      <c r="F2367" s="61">
        <v>50</v>
      </c>
      <c r="G2367" s="61">
        <f t="shared" si="214"/>
        <v>0</v>
      </c>
      <c r="H2367" s="62"/>
      <c r="I2367" s="295"/>
      <c r="J2367" s="295"/>
      <c r="K2367" s="293"/>
    </row>
    <row r="2368" spans="1:11" ht="25.5" x14ac:dyDescent="0.2">
      <c r="A2368" s="287"/>
      <c r="B2368" s="289"/>
      <c r="C2368" s="60" t="s">
        <v>1981</v>
      </c>
      <c r="D2368" s="61" t="s">
        <v>1188</v>
      </c>
      <c r="E2368" s="90">
        <v>0</v>
      </c>
      <c r="F2368" s="61">
        <v>110</v>
      </c>
      <c r="G2368" s="61">
        <f t="shared" si="214"/>
        <v>0</v>
      </c>
      <c r="H2368" s="62"/>
      <c r="I2368" s="295"/>
      <c r="J2368" s="295"/>
      <c r="K2368" s="293"/>
    </row>
    <row r="2369" spans="1:12" x14ac:dyDescent="0.2">
      <c r="A2369" s="287"/>
      <c r="B2369" s="289"/>
      <c r="C2369" s="60" t="s">
        <v>1970</v>
      </c>
      <c r="D2369" s="61" t="s">
        <v>1190</v>
      </c>
      <c r="E2369" s="90">
        <v>0</v>
      </c>
      <c r="F2369" s="61">
        <v>85</v>
      </c>
      <c r="G2369" s="61">
        <f t="shared" si="214"/>
        <v>0</v>
      </c>
      <c r="H2369" s="62"/>
      <c r="I2369" s="295"/>
      <c r="J2369" s="295"/>
      <c r="K2369" s="293"/>
    </row>
    <row r="2370" spans="1:12" x14ac:dyDescent="0.2">
      <c r="A2370" s="287"/>
      <c r="B2370" s="289"/>
      <c r="C2370" s="60" t="s">
        <v>1255</v>
      </c>
      <c r="D2370" s="61" t="s">
        <v>1192</v>
      </c>
      <c r="E2370" s="90">
        <v>0</v>
      </c>
      <c r="F2370" s="61">
        <v>330</v>
      </c>
      <c r="G2370" s="61">
        <f t="shared" si="214"/>
        <v>0</v>
      </c>
      <c r="H2370" s="62"/>
      <c r="I2370" s="295"/>
      <c r="J2370" s="295"/>
      <c r="K2370" s="293"/>
    </row>
    <row r="2371" spans="1:12" x14ac:dyDescent="0.2">
      <c r="A2371" s="287"/>
      <c r="B2371" s="289"/>
      <c r="C2371" s="60" t="s">
        <v>1304</v>
      </c>
      <c r="D2371" s="61" t="s">
        <v>1194</v>
      </c>
      <c r="E2371" s="90">
        <v>2</v>
      </c>
      <c r="F2371" s="61">
        <v>95</v>
      </c>
      <c r="G2371" s="61">
        <f t="shared" si="214"/>
        <v>190</v>
      </c>
      <c r="H2371" s="62"/>
      <c r="I2371" s="295"/>
      <c r="J2371" s="295"/>
      <c r="K2371" s="293"/>
    </row>
    <row r="2372" spans="1:12" x14ac:dyDescent="0.2">
      <c r="A2372" s="287"/>
      <c r="B2372" s="289"/>
      <c r="C2372" s="228"/>
      <c r="D2372" s="61" t="s">
        <v>1196</v>
      </c>
      <c r="E2372" s="90">
        <v>3</v>
      </c>
      <c r="F2372" s="61">
        <v>180</v>
      </c>
      <c r="G2372" s="61">
        <f t="shared" si="214"/>
        <v>540</v>
      </c>
      <c r="H2372" s="62" t="s">
        <v>1215</v>
      </c>
      <c r="I2372" s="295"/>
      <c r="J2372" s="295"/>
      <c r="K2372" s="293"/>
    </row>
    <row r="2373" spans="1:12" x14ac:dyDescent="0.2">
      <c r="A2373" s="287"/>
      <c r="B2373" s="289"/>
      <c r="C2373" s="228"/>
      <c r="D2373" s="61"/>
      <c r="E2373" s="90"/>
      <c r="F2373" s="61" t="s">
        <v>1198</v>
      </c>
      <c r="G2373" s="68">
        <f>SUM(G2365:G2372)</f>
        <v>730</v>
      </c>
      <c r="H2373" s="62"/>
      <c r="I2373" s="295"/>
      <c r="J2373" s="295"/>
      <c r="K2373" s="293"/>
    </row>
    <row r="2374" spans="1:12" x14ac:dyDescent="0.2">
      <c r="A2374" s="287">
        <f t="shared" ref="A2374" si="215">A2365+1</f>
        <v>11</v>
      </c>
      <c r="B2374" s="288" t="s">
        <v>1996</v>
      </c>
      <c r="C2374" s="238" t="s">
        <v>319</v>
      </c>
      <c r="D2374" s="61" t="s">
        <v>1182</v>
      </c>
      <c r="E2374" s="90">
        <v>0</v>
      </c>
      <c r="F2374" s="61">
        <v>20</v>
      </c>
      <c r="G2374" s="61">
        <f t="shared" ref="G2374:G2381" si="216">F2374*E2374</f>
        <v>0</v>
      </c>
      <c r="H2374" s="62"/>
      <c r="I2374" s="295" t="s">
        <v>1982</v>
      </c>
      <c r="J2374" s="295"/>
      <c r="K2374" s="293">
        <f>G2382</f>
        <v>730</v>
      </c>
    </row>
    <row r="2375" spans="1:12" x14ac:dyDescent="0.2">
      <c r="A2375" s="287"/>
      <c r="B2375" s="289"/>
      <c r="C2375" s="60" t="s">
        <v>1208</v>
      </c>
      <c r="D2375" s="61" t="s">
        <v>1360</v>
      </c>
      <c r="E2375" s="90">
        <v>0</v>
      </c>
      <c r="F2375" s="61">
        <v>25</v>
      </c>
      <c r="G2375" s="61">
        <f t="shared" si="216"/>
        <v>0</v>
      </c>
      <c r="H2375" s="62"/>
      <c r="I2375" s="295"/>
      <c r="J2375" s="295"/>
      <c r="K2375" s="293"/>
    </row>
    <row r="2376" spans="1:12" x14ac:dyDescent="0.2">
      <c r="A2376" s="287"/>
      <c r="B2376" s="289"/>
      <c r="C2376" s="60" t="s">
        <v>2147</v>
      </c>
      <c r="D2376" s="61" t="s">
        <v>1186</v>
      </c>
      <c r="E2376" s="90">
        <v>0</v>
      </c>
      <c r="F2376" s="61">
        <v>50</v>
      </c>
      <c r="G2376" s="61">
        <f t="shared" si="216"/>
        <v>0</v>
      </c>
      <c r="H2376" s="62"/>
      <c r="I2376" s="295"/>
      <c r="J2376" s="295"/>
      <c r="K2376" s="293"/>
    </row>
    <row r="2377" spans="1:12" ht="25.5" x14ac:dyDescent="0.2">
      <c r="A2377" s="287"/>
      <c r="B2377" s="289"/>
      <c r="C2377" s="60" t="s">
        <v>1983</v>
      </c>
      <c r="D2377" s="61" t="s">
        <v>1188</v>
      </c>
      <c r="E2377" s="90">
        <v>0</v>
      </c>
      <c r="F2377" s="61">
        <v>110</v>
      </c>
      <c r="G2377" s="61">
        <f t="shared" si="216"/>
        <v>0</v>
      </c>
      <c r="H2377" s="62"/>
      <c r="I2377" s="295"/>
      <c r="J2377" s="295"/>
      <c r="K2377" s="293"/>
    </row>
    <row r="2378" spans="1:12" x14ac:dyDescent="0.2">
      <c r="A2378" s="287"/>
      <c r="B2378" s="289"/>
      <c r="C2378" s="60" t="s">
        <v>1970</v>
      </c>
      <c r="D2378" s="61" t="s">
        <v>1190</v>
      </c>
      <c r="E2378" s="90">
        <v>0</v>
      </c>
      <c r="F2378" s="61">
        <v>85</v>
      </c>
      <c r="G2378" s="61">
        <f t="shared" si="216"/>
        <v>0</v>
      </c>
      <c r="H2378" s="62"/>
      <c r="I2378" s="295"/>
      <c r="J2378" s="295"/>
      <c r="K2378" s="293"/>
    </row>
    <row r="2379" spans="1:12" x14ac:dyDescent="0.2">
      <c r="A2379" s="287"/>
      <c r="B2379" s="289"/>
      <c r="C2379" s="60" t="s">
        <v>1255</v>
      </c>
      <c r="D2379" s="61" t="s">
        <v>1192</v>
      </c>
      <c r="E2379" s="90">
        <v>0</v>
      </c>
      <c r="F2379" s="61">
        <v>330</v>
      </c>
      <c r="G2379" s="61">
        <f t="shared" si="216"/>
        <v>0</v>
      </c>
      <c r="H2379" s="62"/>
      <c r="I2379" s="295"/>
      <c r="J2379" s="295"/>
      <c r="K2379" s="293"/>
    </row>
    <row r="2380" spans="1:12" x14ac:dyDescent="0.2">
      <c r="A2380" s="287"/>
      <c r="B2380" s="289"/>
      <c r="C2380" s="60" t="s">
        <v>1304</v>
      </c>
      <c r="D2380" s="61" t="s">
        <v>1194</v>
      </c>
      <c r="E2380" s="90">
        <v>2</v>
      </c>
      <c r="F2380" s="61">
        <v>95</v>
      </c>
      <c r="G2380" s="61">
        <f t="shared" si="216"/>
        <v>190</v>
      </c>
      <c r="H2380" s="62"/>
      <c r="I2380" s="295"/>
      <c r="J2380" s="295"/>
      <c r="K2380" s="293"/>
    </row>
    <row r="2381" spans="1:12" x14ac:dyDescent="0.2">
      <c r="A2381" s="287"/>
      <c r="B2381" s="289"/>
      <c r="C2381" s="228"/>
      <c r="D2381" s="61" t="s">
        <v>1196</v>
      </c>
      <c r="E2381" s="90">
        <v>3</v>
      </c>
      <c r="F2381" s="61">
        <v>180</v>
      </c>
      <c r="G2381" s="61">
        <f t="shared" si="216"/>
        <v>540</v>
      </c>
      <c r="H2381" s="62" t="s">
        <v>1215</v>
      </c>
      <c r="I2381" s="295"/>
      <c r="J2381" s="295"/>
      <c r="K2381" s="293"/>
    </row>
    <row r="2382" spans="1:12" x14ac:dyDescent="0.2">
      <c r="A2382" s="287"/>
      <c r="B2382" s="289"/>
      <c r="C2382" s="228"/>
      <c r="D2382" s="61"/>
      <c r="E2382" s="90"/>
      <c r="F2382" s="61" t="s">
        <v>1198</v>
      </c>
      <c r="G2382" s="68">
        <f>SUM(G2374:G2381)</f>
        <v>730</v>
      </c>
      <c r="H2382" s="62"/>
      <c r="I2382" s="295"/>
      <c r="J2382" s="295"/>
      <c r="K2382" s="293"/>
    </row>
    <row r="2383" spans="1:12" x14ac:dyDescent="0.2">
      <c r="A2383" s="287">
        <f t="shared" ref="A2383" si="217">A2374+1</f>
        <v>12</v>
      </c>
      <c r="B2383" s="288" t="s">
        <v>1997</v>
      </c>
      <c r="C2383" s="60" t="s">
        <v>1986</v>
      </c>
      <c r="D2383" s="61" t="s">
        <v>1182</v>
      </c>
      <c r="E2383" s="90">
        <v>0</v>
      </c>
      <c r="F2383" s="61">
        <v>20</v>
      </c>
      <c r="G2383" s="61">
        <f t="shared" ref="G2383:G2390" si="218">F2383*E2383</f>
        <v>0</v>
      </c>
      <c r="H2383" s="62"/>
      <c r="I2383" s="295" t="s">
        <v>1984</v>
      </c>
      <c r="J2383" s="295"/>
      <c r="K2383" s="293">
        <f>G2391</f>
        <v>730</v>
      </c>
    </row>
    <row r="2384" spans="1:12" x14ac:dyDescent="0.2">
      <c r="A2384" s="287"/>
      <c r="B2384" s="289"/>
      <c r="C2384" s="60" t="s">
        <v>1208</v>
      </c>
      <c r="D2384" s="61" t="s">
        <v>1360</v>
      </c>
      <c r="E2384" s="90">
        <v>0</v>
      </c>
      <c r="F2384" s="61">
        <v>25</v>
      </c>
      <c r="G2384" s="61">
        <f t="shared" si="218"/>
        <v>0</v>
      </c>
      <c r="H2384" s="62"/>
      <c r="I2384" s="295"/>
      <c r="J2384" s="295"/>
      <c r="K2384" s="293"/>
      <c r="L2384" s="59"/>
    </row>
    <row r="2385" spans="1:11" x14ac:dyDescent="0.2">
      <c r="A2385" s="287"/>
      <c r="B2385" s="289"/>
      <c r="C2385" s="60" t="s">
        <v>2147</v>
      </c>
      <c r="D2385" s="61" t="s">
        <v>1186</v>
      </c>
      <c r="E2385" s="90">
        <v>0</v>
      </c>
      <c r="F2385" s="61">
        <v>50</v>
      </c>
      <c r="G2385" s="61">
        <f t="shared" si="218"/>
        <v>0</v>
      </c>
      <c r="H2385" s="62"/>
      <c r="I2385" s="295"/>
      <c r="J2385" s="295"/>
      <c r="K2385" s="293"/>
    </row>
    <row r="2386" spans="1:11" ht="25.5" x14ac:dyDescent="0.2">
      <c r="A2386" s="287"/>
      <c r="B2386" s="289"/>
      <c r="C2386" s="60" t="s">
        <v>1987</v>
      </c>
      <c r="D2386" s="61" t="s">
        <v>1188</v>
      </c>
      <c r="E2386" s="90">
        <v>0</v>
      </c>
      <c r="F2386" s="61">
        <v>110</v>
      </c>
      <c r="G2386" s="61">
        <f t="shared" si="218"/>
        <v>0</v>
      </c>
      <c r="H2386" s="62"/>
      <c r="I2386" s="295"/>
      <c r="J2386" s="295"/>
      <c r="K2386" s="293"/>
    </row>
    <row r="2387" spans="1:11" x14ac:dyDescent="0.2">
      <c r="A2387" s="287"/>
      <c r="B2387" s="289"/>
      <c r="C2387" s="60" t="s">
        <v>1970</v>
      </c>
      <c r="D2387" s="61" t="s">
        <v>1190</v>
      </c>
      <c r="E2387" s="90">
        <v>0</v>
      </c>
      <c r="F2387" s="61">
        <v>85</v>
      </c>
      <c r="G2387" s="61">
        <f t="shared" si="218"/>
        <v>0</v>
      </c>
      <c r="H2387" s="62"/>
      <c r="I2387" s="295"/>
      <c r="J2387" s="295"/>
      <c r="K2387" s="293"/>
    </row>
    <row r="2388" spans="1:11" x14ac:dyDescent="0.2">
      <c r="A2388" s="287"/>
      <c r="B2388" s="289"/>
      <c r="C2388" s="60" t="s">
        <v>1255</v>
      </c>
      <c r="D2388" s="61" t="s">
        <v>1192</v>
      </c>
      <c r="E2388" s="90">
        <v>0</v>
      </c>
      <c r="F2388" s="61">
        <v>330</v>
      </c>
      <c r="G2388" s="61">
        <f t="shared" si="218"/>
        <v>0</v>
      </c>
      <c r="H2388" s="62"/>
      <c r="I2388" s="295"/>
      <c r="J2388" s="295"/>
      <c r="K2388" s="293"/>
    </row>
    <row r="2389" spans="1:11" x14ac:dyDescent="0.2">
      <c r="A2389" s="287"/>
      <c r="B2389" s="289"/>
      <c r="C2389" s="60" t="s">
        <v>1304</v>
      </c>
      <c r="D2389" s="61" t="s">
        <v>1194</v>
      </c>
      <c r="E2389" s="90">
        <v>2</v>
      </c>
      <c r="F2389" s="61">
        <v>95</v>
      </c>
      <c r="G2389" s="61">
        <f t="shared" si="218"/>
        <v>190</v>
      </c>
      <c r="H2389" s="62"/>
      <c r="I2389" s="295"/>
      <c r="J2389" s="295"/>
      <c r="K2389" s="293"/>
    </row>
    <row r="2390" spans="1:11" x14ac:dyDescent="0.2">
      <c r="A2390" s="287"/>
      <c r="B2390" s="289"/>
      <c r="C2390" s="228"/>
      <c r="D2390" s="61" t="s">
        <v>1196</v>
      </c>
      <c r="E2390" s="90">
        <v>3</v>
      </c>
      <c r="F2390" s="61">
        <v>180</v>
      </c>
      <c r="G2390" s="61">
        <f t="shared" si="218"/>
        <v>540</v>
      </c>
      <c r="H2390" s="62" t="s">
        <v>1215</v>
      </c>
      <c r="I2390" s="295"/>
      <c r="J2390" s="295"/>
      <c r="K2390" s="293"/>
    </row>
    <row r="2391" spans="1:11" x14ac:dyDescent="0.2">
      <c r="A2391" s="287"/>
      <c r="B2391" s="289"/>
      <c r="C2391" s="228"/>
      <c r="D2391" s="61"/>
      <c r="E2391" s="90"/>
      <c r="F2391" s="61" t="s">
        <v>1198</v>
      </c>
      <c r="G2391" s="68">
        <f>SUM(G2383:G2390)</f>
        <v>730</v>
      </c>
      <c r="H2391" s="62"/>
      <c r="I2391" s="295"/>
      <c r="J2391" s="295"/>
      <c r="K2391" s="293"/>
    </row>
    <row r="2392" spans="1:11" x14ac:dyDescent="0.2">
      <c r="A2392" s="287">
        <f t="shared" ref="A2392" si="219">A2383+1</f>
        <v>13</v>
      </c>
      <c r="B2392" s="288" t="s">
        <v>1998</v>
      </c>
      <c r="C2392" s="60" t="s">
        <v>1990</v>
      </c>
      <c r="D2392" s="61" t="s">
        <v>1182</v>
      </c>
      <c r="E2392" s="90">
        <v>0</v>
      </c>
      <c r="F2392" s="61">
        <v>20</v>
      </c>
      <c r="G2392" s="61">
        <f t="shared" ref="G2392:G2399" si="220">F2392*E2392</f>
        <v>0</v>
      </c>
      <c r="H2392" s="62"/>
      <c r="I2392" s="295" t="s">
        <v>1989</v>
      </c>
      <c r="J2392" s="295"/>
      <c r="K2392" s="293">
        <f>G2400</f>
        <v>730</v>
      </c>
    </row>
    <row r="2393" spans="1:11" x14ac:dyDescent="0.2">
      <c r="A2393" s="287"/>
      <c r="B2393" s="289"/>
      <c r="C2393" s="60" t="s">
        <v>1208</v>
      </c>
      <c r="D2393" s="61" t="s">
        <v>1360</v>
      </c>
      <c r="E2393" s="90">
        <v>0</v>
      </c>
      <c r="F2393" s="61">
        <v>25</v>
      </c>
      <c r="G2393" s="61">
        <f t="shared" si="220"/>
        <v>0</v>
      </c>
      <c r="H2393" s="62"/>
      <c r="I2393" s="295"/>
      <c r="J2393" s="295"/>
      <c r="K2393" s="293"/>
    </row>
    <row r="2394" spans="1:11" x14ac:dyDescent="0.2">
      <c r="A2394" s="287"/>
      <c r="B2394" s="289"/>
      <c r="C2394" s="60" t="s">
        <v>2147</v>
      </c>
      <c r="D2394" s="61" t="s">
        <v>1186</v>
      </c>
      <c r="E2394" s="90">
        <v>0</v>
      </c>
      <c r="F2394" s="61">
        <v>50</v>
      </c>
      <c r="G2394" s="61">
        <f t="shared" si="220"/>
        <v>0</v>
      </c>
      <c r="H2394" s="62"/>
      <c r="I2394" s="295"/>
      <c r="J2394" s="295"/>
      <c r="K2394" s="293"/>
    </row>
    <row r="2395" spans="1:11" ht="25.5" x14ac:dyDescent="0.2">
      <c r="A2395" s="287"/>
      <c r="B2395" s="289"/>
      <c r="C2395" s="60" t="s">
        <v>1987</v>
      </c>
      <c r="D2395" s="61" t="s">
        <v>1188</v>
      </c>
      <c r="E2395" s="90">
        <v>0</v>
      </c>
      <c r="F2395" s="61">
        <v>110</v>
      </c>
      <c r="G2395" s="61">
        <f t="shared" si="220"/>
        <v>0</v>
      </c>
      <c r="H2395" s="62"/>
      <c r="I2395" s="295"/>
      <c r="J2395" s="295"/>
      <c r="K2395" s="293"/>
    </row>
    <row r="2396" spans="1:11" x14ac:dyDescent="0.2">
      <c r="A2396" s="287"/>
      <c r="B2396" s="289"/>
      <c r="C2396" s="60" t="s">
        <v>1970</v>
      </c>
      <c r="D2396" s="61" t="s">
        <v>1190</v>
      </c>
      <c r="E2396" s="90">
        <v>0</v>
      </c>
      <c r="F2396" s="61">
        <v>85</v>
      </c>
      <c r="G2396" s="61">
        <f t="shared" si="220"/>
        <v>0</v>
      </c>
      <c r="H2396" s="62"/>
      <c r="I2396" s="295"/>
      <c r="J2396" s="295"/>
      <c r="K2396" s="293"/>
    </row>
    <row r="2397" spans="1:11" x14ac:dyDescent="0.2">
      <c r="A2397" s="287"/>
      <c r="B2397" s="289"/>
      <c r="C2397" s="60" t="s">
        <v>1255</v>
      </c>
      <c r="D2397" s="61" t="s">
        <v>1192</v>
      </c>
      <c r="E2397" s="90">
        <v>0</v>
      </c>
      <c r="F2397" s="61">
        <v>330</v>
      </c>
      <c r="G2397" s="61">
        <f t="shared" si="220"/>
        <v>0</v>
      </c>
      <c r="H2397" s="62"/>
      <c r="I2397" s="295"/>
      <c r="J2397" s="295"/>
      <c r="K2397" s="293"/>
    </row>
    <row r="2398" spans="1:11" x14ac:dyDescent="0.2">
      <c r="A2398" s="287"/>
      <c r="B2398" s="289"/>
      <c r="C2398" s="60" t="s">
        <v>1304</v>
      </c>
      <c r="D2398" s="61" t="s">
        <v>1194</v>
      </c>
      <c r="E2398" s="90">
        <v>2</v>
      </c>
      <c r="F2398" s="61">
        <v>95</v>
      </c>
      <c r="G2398" s="61">
        <f t="shared" si="220"/>
        <v>190</v>
      </c>
      <c r="H2398" s="62"/>
      <c r="I2398" s="295"/>
      <c r="J2398" s="295"/>
      <c r="K2398" s="293"/>
    </row>
    <row r="2399" spans="1:11" x14ac:dyDescent="0.2">
      <c r="A2399" s="287"/>
      <c r="B2399" s="289"/>
      <c r="C2399" s="228"/>
      <c r="D2399" s="61" t="s">
        <v>1196</v>
      </c>
      <c r="E2399" s="90">
        <v>3</v>
      </c>
      <c r="F2399" s="61">
        <v>180</v>
      </c>
      <c r="G2399" s="61">
        <f t="shared" si="220"/>
        <v>540</v>
      </c>
      <c r="H2399" s="62" t="s">
        <v>1215</v>
      </c>
      <c r="I2399" s="295"/>
      <c r="J2399" s="295"/>
      <c r="K2399" s="293"/>
    </row>
    <row r="2400" spans="1:11" x14ac:dyDescent="0.2">
      <c r="A2400" s="287"/>
      <c r="B2400" s="289"/>
      <c r="C2400" s="228"/>
      <c r="D2400" s="61"/>
      <c r="E2400" s="90"/>
      <c r="F2400" s="61" t="s">
        <v>1198</v>
      </c>
      <c r="G2400" s="68">
        <f>SUM(G2392:G2399)</f>
        <v>730</v>
      </c>
      <c r="H2400" s="62"/>
      <c r="I2400" s="295"/>
      <c r="J2400" s="295"/>
      <c r="K2400" s="293"/>
    </row>
    <row r="2401" spans="1:11" x14ac:dyDescent="0.2">
      <c r="A2401" s="287">
        <f t="shared" ref="A2401" si="221">A2392+1</f>
        <v>14</v>
      </c>
      <c r="B2401" s="288" t="s">
        <v>1999</v>
      </c>
      <c r="C2401" s="238" t="s">
        <v>2005</v>
      </c>
      <c r="D2401" s="61" t="s">
        <v>1182</v>
      </c>
      <c r="E2401" s="90">
        <v>0</v>
      </c>
      <c r="F2401" s="61">
        <v>20</v>
      </c>
      <c r="G2401" s="61">
        <f t="shared" ref="G2401:G2408" si="222">F2401*E2401</f>
        <v>0</v>
      </c>
      <c r="H2401" s="62"/>
      <c r="I2401" s="295" t="s">
        <v>2006</v>
      </c>
      <c r="J2401" s="295"/>
      <c r="K2401" s="293">
        <f>G2409</f>
        <v>920</v>
      </c>
    </row>
    <row r="2402" spans="1:11" x14ac:dyDescent="0.2">
      <c r="A2402" s="287"/>
      <c r="B2402" s="289"/>
      <c r="C2402" s="60" t="s">
        <v>1208</v>
      </c>
      <c r="D2402" s="91" t="s">
        <v>1184</v>
      </c>
      <c r="E2402" s="90">
        <v>0</v>
      </c>
      <c r="F2402" s="61">
        <v>25</v>
      </c>
      <c r="G2402" s="61">
        <f t="shared" si="222"/>
        <v>0</v>
      </c>
      <c r="H2402" s="62"/>
      <c r="I2402" s="295"/>
      <c r="J2402" s="295"/>
      <c r="K2402" s="293"/>
    </row>
    <row r="2403" spans="1:11" x14ac:dyDescent="0.2">
      <c r="A2403" s="287"/>
      <c r="B2403" s="289"/>
      <c r="C2403" s="60" t="s">
        <v>2147</v>
      </c>
      <c r="D2403" s="61" t="s">
        <v>1186</v>
      </c>
      <c r="E2403" s="90">
        <v>0</v>
      </c>
      <c r="F2403" s="61">
        <v>50</v>
      </c>
      <c r="G2403" s="61">
        <f t="shared" si="222"/>
        <v>0</v>
      </c>
      <c r="H2403" s="62"/>
      <c r="I2403" s="295"/>
      <c r="J2403" s="295"/>
      <c r="K2403" s="293"/>
    </row>
    <row r="2404" spans="1:11" ht="25.5" x14ac:dyDescent="0.2">
      <c r="A2404" s="287"/>
      <c r="B2404" s="289"/>
      <c r="C2404" s="258" t="s">
        <v>2134</v>
      </c>
      <c r="D2404" s="61" t="s">
        <v>1188</v>
      </c>
      <c r="E2404" s="90">
        <v>0</v>
      </c>
      <c r="F2404" s="61">
        <v>110</v>
      </c>
      <c r="G2404" s="61">
        <f t="shared" si="222"/>
        <v>0</v>
      </c>
      <c r="H2404" s="62"/>
      <c r="I2404" s="295"/>
      <c r="J2404" s="295"/>
      <c r="K2404" s="293"/>
    </row>
    <row r="2405" spans="1:11" x14ac:dyDescent="0.2">
      <c r="A2405" s="287"/>
      <c r="B2405" s="289"/>
      <c r="C2405" s="60" t="s">
        <v>1970</v>
      </c>
      <c r="D2405" s="61" t="s">
        <v>1190</v>
      </c>
      <c r="E2405" s="90">
        <v>0</v>
      </c>
      <c r="F2405" s="61">
        <v>85</v>
      </c>
      <c r="G2405" s="61">
        <f t="shared" si="222"/>
        <v>0</v>
      </c>
      <c r="H2405" s="62"/>
      <c r="I2405" s="295"/>
      <c r="J2405" s="295"/>
      <c r="K2405" s="293"/>
    </row>
    <row r="2406" spans="1:11" x14ac:dyDescent="0.2">
      <c r="A2406" s="287"/>
      <c r="B2406" s="289"/>
      <c r="C2406" s="60" t="s">
        <v>1255</v>
      </c>
      <c r="D2406" s="61" t="s">
        <v>1192</v>
      </c>
      <c r="E2406" s="90">
        <v>0</v>
      </c>
      <c r="F2406" s="61">
        <v>330</v>
      </c>
      <c r="G2406" s="61">
        <f t="shared" si="222"/>
        <v>0</v>
      </c>
      <c r="H2406" s="62"/>
      <c r="I2406" s="295"/>
      <c r="J2406" s="295"/>
      <c r="K2406" s="293"/>
    </row>
    <row r="2407" spans="1:11" x14ac:dyDescent="0.2">
      <c r="A2407" s="287"/>
      <c r="B2407" s="289"/>
      <c r="C2407" s="60" t="s">
        <v>1304</v>
      </c>
      <c r="D2407" s="61" t="s">
        <v>1194</v>
      </c>
      <c r="E2407" s="90">
        <v>4</v>
      </c>
      <c r="F2407" s="61">
        <v>95</v>
      </c>
      <c r="G2407" s="61">
        <f t="shared" si="222"/>
        <v>380</v>
      </c>
      <c r="H2407" s="62"/>
      <c r="I2407" s="295"/>
      <c r="J2407" s="295"/>
      <c r="K2407" s="293"/>
    </row>
    <row r="2408" spans="1:11" x14ac:dyDescent="0.2">
      <c r="A2408" s="287"/>
      <c r="B2408" s="289"/>
      <c r="C2408" s="228"/>
      <c r="D2408" s="61" t="s">
        <v>1196</v>
      </c>
      <c r="E2408" s="90">
        <v>3</v>
      </c>
      <c r="F2408" s="61">
        <v>180</v>
      </c>
      <c r="G2408" s="61">
        <f t="shared" si="222"/>
        <v>540</v>
      </c>
      <c r="H2408" s="62" t="s">
        <v>1215</v>
      </c>
      <c r="I2408" s="295"/>
      <c r="J2408" s="295"/>
      <c r="K2408" s="293"/>
    </row>
    <row r="2409" spans="1:11" ht="13.5" thickBot="1" x14ac:dyDescent="0.25">
      <c r="A2409" s="287"/>
      <c r="B2409" s="290"/>
      <c r="C2409" s="233"/>
      <c r="D2409" s="234"/>
      <c r="E2409" s="235"/>
      <c r="F2409" s="234" t="s">
        <v>1198</v>
      </c>
      <c r="G2409" s="236">
        <f>SUM(G2401:G2408)</f>
        <v>920</v>
      </c>
      <c r="H2409" s="241"/>
      <c r="I2409" s="296"/>
      <c r="J2409" s="296"/>
      <c r="K2409" s="297"/>
    </row>
    <row r="2410" spans="1:11" x14ac:dyDescent="0.2">
      <c r="A2410" s="287">
        <v>15</v>
      </c>
      <c r="B2410" s="288" t="s">
        <v>2000</v>
      </c>
      <c r="C2410" s="238" t="s">
        <v>151</v>
      </c>
      <c r="D2410" s="61" t="s">
        <v>1182</v>
      </c>
      <c r="E2410" s="90">
        <v>0</v>
      </c>
      <c r="F2410" s="61">
        <v>20</v>
      </c>
      <c r="G2410" s="61">
        <f t="shared" ref="G2410:G2417" si="223">F2410*E2410</f>
        <v>0</v>
      </c>
      <c r="H2410" s="62"/>
      <c r="I2410" s="295" t="s">
        <v>2006</v>
      </c>
      <c r="J2410" s="295"/>
      <c r="K2410" s="293">
        <f>G2418</f>
        <v>550</v>
      </c>
    </row>
    <row r="2411" spans="1:11" x14ac:dyDescent="0.2">
      <c r="A2411" s="287"/>
      <c r="B2411" s="289"/>
      <c r="C2411" s="60" t="s">
        <v>1208</v>
      </c>
      <c r="D2411" s="91" t="s">
        <v>1360</v>
      </c>
      <c r="E2411" s="90">
        <v>0</v>
      </c>
      <c r="F2411" s="61">
        <v>25</v>
      </c>
      <c r="G2411" s="61">
        <f t="shared" si="223"/>
        <v>0</v>
      </c>
      <c r="H2411" s="62"/>
      <c r="I2411" s="295"/>
      <c r="J2411" s="295"/>
      <c r="K2411" s="293"/>
    </row>
    <row r="2412" spans="1:11" x14ac:dyDescent="0.2">
      <c r="A2412" s="287"/>
      <c r="B2412" s="289"/>
      <c r="C2412" s="60" t="s">
        <v>2147</v>
      </c>
      <c r="D2412" s="61" t="s">
        <v>1186</v>
      </c>
      <c r="E2412" s="90">
        <v>0</v>
      </c>
      <c r="F2412" s="61">
        <v>50</v>
      </c>
      <c r="G2412" s="61">
        <f t="shared" si="223"/>
        <v>0</v>
      </c>
      <c r="H2412" s="62"/>
      <c r="I2412" s="295"/>
      <c r="J2412" s="295"/>
      <c r="K2412" s="293"/>
    </row>
    <row r="2413" spans="1:11" ht="25.5" x14ac:dyDescent="0.2">
      <c r="A2413" s="287"/>
      <c r="B2413" s="289"/>
      <c r="C2413" s="60" t="s">
        <v>2070</v>
      </c>
      <c r="D2413" s="61" t="s">
        <v>1188</v>
      </c>
      <c r="E2413" s="90">
        <v>0</v>
      </c>
      <c r="F2413" s="61">
        <v>110</v>
      </c>
      <c r="G2413" s="61">
        <f t="shared" si="223"/>
        <v>0</v>
      </c>
      <c r="H2413" s="62"/>
      <c r="I2413" s="295"/>
      <c r="J2413" s="295"/>
      <c r="K2413" s="293"/>
    </row>
    <row r="2414" spans="1:11" x14ac:dyDescent="0.2">
      <c r="A2414" s="287"/>
      <c r="B2414" s="289"/>
      <c r="C2414" s="60" t="s">
        <v>2071</v>
      </c>
      <c r="D2414" s="61" t="s">
        <v>1190</v>
      </c>
      <c r="E2414" s="90">
        <v>0</v>
      </c>
      <c r="F2414" s="61">
        <v>85</v>
      </c>
      <c r="G2414" s="61">
        <f t="shared" si="223"/>
        <v>0</v>
      </c>
      <c r="H2414" s="62"/>
      <c r="I2414" s="295"/>
      <c r="J2414" s="295"/>
      <c r="K2414" s="293"/>
    </row>
    <row r="2415" spans="1:11" x14ac:dyDescent="0.2">
      <c r="A2415" s="287"/>
      <c r="B2415" s="289"/>
      <c r="C2415" s="60" t="s">
        <v>1201</v>
      </c>
      <c r="D2415" s="61" t="s">
        <v>1192</v>
      </c>
      <c r="E2415" s="90">
        <v>0</v>
      </c>
      <c r="F2415" s="61">
        <v>330</v>
      </c>
      <c r="G2415" s="61">
        <f t="shared" si="223"/>
        <v>0</v>
      </c>
      <c r="H2415" s="62"/>
      <c r="I2415" s="295"/>
      <c r="J2415" s="295"/>
      <c r="K2415" s="293"/>
    </row>
    <row r="2416" spans="1:11" x14ac:dyDescent="0.2">
      <c r="A2416" s="287"/>
      <c r="B2416" s="289"/>
      <c r="C2416" s="60" t="s">
        <v>1304</v>
      </c>
      <c r="D2416" s="61" t="s">
        <v>1194</v>
      </c>
      <c r="E2416" s="90">
        <v>2</v>
      </c>
      <c r="F2416" s="61">
        <v>95</v>
      </c>
      <c r="G2416" s="61">
        <f t="shared" si="223"/>
        <v>190</v>
      </c>
      <c r="H2416" s="62"/>
      <c r="I2416" s="295"/>
      <c r="J2416" s="295"/>
      <c r="K2416" s="293"/>
    </row>
    <row r="2417" spans="1:11" x14ac:dyDescent="0.2">
      <c r="A2417" s="287"/>
      <c r="B2417" s="289"/>
      <c r="C2417" s="228"/>
      <c r="D2417" s="61" t="s">
        <v>1196</v>
      </c>
      <c r="E2417" s="90">
        <v>2</v>
      </c>
      <c r="F2417" s="61">
        <v>180</v>
      </c>
      <c r="G2417" s="61">
        <f t="shared" si="223"/>
        <v>360</v>
      </c>
      <c r="H2417" s="62" t="s">
        <v>1215</v>
      </c>
      <c r="I2417" s="295"/>
      <c r="J2417" s="295"/>
      <c r="K2417" s="293"/>
    </row>
    <row r="2418" spans="1:11" ht="13.5" thickBot="1" x14ac:dyDescent="0.25">
      <c r="A2418" s="287"/>
      <c r="B2418" s="290"/>
      <c r="C2418" s="233"/>
      <c r="D2418" s="234"/>
      <c r="E2418" s="235"/>
      <c r="F2418" s="234" t="s">
        <v>1198</v>
      </c>
      <c r="G2418" s="236">
        <f>SUM(G2410:G2417)</f>
        <v>550</v>
      </c>
      <c r="H2418" s="241"/>
      <c r="I2418" s="296"/>
      <c r="J2418" s="296"/>
      <c r="K2418" s="293"/>
    </row>
    <row r="2420" spans="1:11" x14ac:dyDescent="0.2">
      <c r="G2420" s="59">
        <f>G2319+G2328+G2337+G2346+G2355+G2364+G2373+G2382++G2391+G2409+G2418</f>
        <v>8230</v>
      </c>
      <c r="H2420" s="59" t="s">
        <v>2164</v>
      </c>
    </row>
    <row r="2423" spans="1:11" ht="26.25" x14ac:dyDescent="0.2">
      <c r="A2423" s="286" t="s">
        <v>2163</v>
      </c>
      <c r="B2423" s="286"/>
      <c r="C2423" s="286"/>
      <c r="D2423" s="286"/>
      <c r="E2423" s="286"/>
      <c r="F2423" s="286"/>
      <c r="G2423" s="286"/>
      <c r="H2423" s="286"/>
    </row>
    <row r="2424" spans="1:11" x14ac:dyDescent="0.2">
      <c r="A2424" s="287">
        <f t="shared" ref="A2424" si="224">A2415+1</f>
        <v>1</v>
      </c>
      <c r="B2424" s="288" t="s">
        <v>2161</v>
      </c>
      <c r="C2424" s="238" t="s">
        <v>2159</v>
      </c>
      <c r="D2424" s="61" t="s">
        <v>1182</v>
      </c>
      <c r="E2424" s="90">
        <v>1</v>
      </c>
      <c r="F2424" s="61">
        <v>20</v>
      </c>
      <c r="G2424" s="61">
        <f t="shared" ref="G2424:G2431" si="225">F2424*E2424</f>
        <v>20</v>
      </c>
      <c r="H2424" s="62"/>
      <c r="I2424" s="291" t="s">
        <v>2158</v>
      </c>
      <c r="J2424" s="291"/>
      <c r="K2424" s="294">
        <f>G2432</f>
        <v>595</v>
      </c>
    </row>
    <row r="2425" spans="1:11" x14ac:dyDescent="0.2">
      <c r="A2425" s="287"/>
      <c r="B2425" s="289"/>
      <c r="C2425" s="60" t="s">
        <v>1183</v>
      </c>
      <c r="D2425" s="91" t="s">
        <v>1360</v>
      </c>
      <c r="E2425" s="90">
        <v>1</v>
      </c>
      <c r="F2425" s="61">
        <v>25</v>
      </c>
      <c r="G2425" s="61">
        <f t="shared" si="225"/>
        <v>25</v>
      </c>
      <c r="H2425" s="62"/>
      <c r="I2425" s="291"/>
      <c r="J2425" s="291"/>
      <c r="K2425" s="294"/>
    </row>
    <row r="2426" spans="1:11" x14ac:dyDescent="0.2">
      <c r="A2426" s="287"/>
      <c r="B2426" s="289"/>
      <c r="C2426" s="60" t="s">
        <v>2014</v>
      </c>
      <c r="D2426" s="61" t="s">
        <v>1186</v>
      </c>
      <c r="E2426" s="90">
        <v>0</v>
      </c>
      <c r="F2426" s="61">
        <v>50</v>
      </c>
      <c r="G2426" s="61">
        <f t="shared" si="225"/>
        <v>0</v>
      </c>
      <c r="H2426" s="62"/>
      <c r="I2426" s="291"/>
      <c r="J2426" s="291"/>
      <c r="K2426" s="294"/>
    </row>
    <row r="2427" spans="1:11" ht="25.5" x14ac:dyDescent="0.2">
      <c r="A2427" s="287"/>
      <c r="B2427" s="289"/>
      <c r="C2427" s="60" t="s">
        <v>2160</v>
      </c>
      <c r="D2427" s="61" t="s">
        <v>1188</v>
      </c>
      <c r="E2427" s="90">
        <v>0</v>
      </c>
      <c r="F2427" s="61">
        <v>110</v>
      </c>
      <c r="G2427" s="61">
        <f t="shared" si="225"/>
        <v>0</v>
      </c>
      <c r="H2427" s="62"/>
      <c r="I2427" s="291"/>
      <c r="J2427" s="291"/>
      <c r="K2427" s="294"/>
    </row>
    <row r="2428" spans="1:11" x14ac:dyDescent="0.2">
      <c r="A2428" s="287"/>
      <c r="B2428" s="289"/>
      <c r="C2428" s="60" t="s">
        <v>1211</v>
      </c>
      <c r="D2428" s="61" t="s">
        <v>1190</v>
      </c>
      <c r="E2428" s="90">
        <v>0</v>
      </c>
      <c r="F2428" s="61">
        <v>85</v>
      </c>
      <c r="G2428" s="61">
        <f t="shared" si="225"/>
        <v>0</v>
      </c>
      <c r="H2428" s="62"/>
      <c r="I2428" s="291"/>
      <c r="J2428" s="291"/>
      <c r="K2428" s="294"/>
    </row>
    <row r="2429" spans="1:11" x14ac:dyDescent="0.2">
      <c r="A2429" s="287"/>
      <c r="B2429" s="289"/>
      <c r="C2429" s="60" t="s">
        <v>1212</v>
      </c>
      <c r="D2429" s="61" t="s">
        <v>1192</v>
      </c>
      <c r="E2429" s="90">
        <v>0</v>
      </c>
      <c r="F2429" s="61">
        <v>330</v>
      </c>
      <c r="G2429" s="61">
        <f t="shared" si="225"/>
        <v>0</v>
      </c>
      <c r="H2429" s="62"/>
      <c r="I2429" s="291"/>
      <c r="J2429" s="291"/>
      <c r="K2429" s="294"/>
    </row>
    <row r="2430" spans="1:11" x14ac:dyDescent="0.2">
      <c r="A2430" s="287"/>
      <c r="B2430" s="289"/>
      <c r="C2430" s="60" t="s">
        <v>1304</v>
      </c>
      <c r="D2430" s="61" t="s">
        <v>1194</v>
      </c>
      <c r="E2430" s="90">
        <v>2</v>
      </c>
      <c r="F2430" s="61">
        <v>95</v>
      </c>
      <c r="G2430" s="61">
        <f t="shared" si="225"/>
        <v>190</v>
      </c>
      <c r="H2430" s="62"/>
      <c r="I2430" s="291"/>
      <c r="J2430" s="291"/>
      <c r="K2430" s="294"/>
    </row>
    <row r="2431" spans="1:11" x14ac:dyDescent="0.2">
      <c r="A2431" s="287"/>
      <c r="B2431" s="289"/>
      <c r="C2431" s="228"/>
      <c r="D2431" s="61" t="s">
        <v>1196</v>
      </c>
      <c r="E2431" s="90">
        <v>2</v>
      </c>
      <c r="F2431" s="61">
        <v>180</v>
      </c>
      <c r="G2431" s="61">
        <f t="shared" si="225"/>
        <v>360</v>
      </c>
      <c r="H2431" s="62" t="s">
        <v>1215</v>
      </c>
      <c r="I2431" s="291"/>
      <c r="J2431" s="291"/>
      <c r="K2431" s="294"/>
    </row>
    <row r="2432" spans="1:11" ht="13.5" thickBot="1" x14ac:dyDescent="0.25">
      <c r="A2432" s="287"/>
      <c r="B2432" s="290"/>
      <c r="C2432" s="233"/>
      <c r="D2432" s="234"/>
      <c r="E2432" s="235"/>
      <c r="F2432" s="234" t="s">
        <v>1198</v>
      </c>
      <c r="G2432" s="236">
        <f>SUM(G2424:G2431)</f>
        <v>595</v>
      </c>
      <c r="H2432" s="241"/>
      <c r="I2432" s="292"/>
      <c r="J2432" s="292"/>
      <c r="K2432" s="294"/>
    </row>
    <row r="2433" spans="1:11" x14ac:dyDescent="0.2">
      <c r="A2433" s="287">
        <f t="shared" ref="A2433" si="226">A2424+1</f>
        <v>2</v>
      </c>
      <c r="B2433" s="288" t="s">
        <v>2162</v>
      </c>
      <c r="C2433" s="238" t="s">
        <v>2159</v>
      </c>
      <c r="D2433" s="61" t="s">
        <v>1182</v>
      </c>
      <c r="E2433" s="90">
        <v>1</v>
      </c>
      <c r="F2433" s="61">
        <v>20</v>
      </c>
      <c r="G2433" s="61">
        <f t="shared" ref="G2433:G2440" si="227">F2433*E2433</f>
        <v>20</v>
      </c>
      <c r="H2433" s="62"/>
      <c r="I2433" s="291" t="s">
        <v>2158</v>
      </c>
      <c r="J2433" s="291"/>
      <c r="K2433" s="294">
        <f>G2441</f>
        <v>595</v>
      </c>
    </row>
    <row r="2434" spans="1:11" x14ac:dyDescent="0.2">
      <c r="A2434" s="287"/>
      <c r="B2434" s="289"/>
      <c r="C2434" s="60" t="s">
        <v>1183</v>
      </c>
      <c r="D2434" s="91" t="s">
        <v>1360</v>
      </c>
      <c r="E2434" s="90">
        <v>1</v>
      </c>
      <c r="F2434" s="61">
        <v>25</v>
      </c>
      <c r="G2434" s="61">
        <f t="shared" si="227"/>
        <v>25</v>
      </c>
      <c r="H2434" s="62"/>
      <c r="I2434" s="291"/>
      <c r="J2434" s="291"/>
      <c r="K2434" s="294"/>
    </row>
    <row r="2435" spans="1:11" x14ac:dyDescent="0.2">
      <c r="A2435" s="287"/>
      <c r="B2435" s="289"/>
      <c r="C2435" s="60" t="s">
        <v>1798</v>
      </c>
      <c r="D2435" s="61" t="s">
        <v>1186</v>
      </c>
      <c r="E2435" s="90">
        <v>0</v>
      </c>
      <c r="F2435" s="61">
        <v>50</v>
      </c>
      <c r="G2435" s="61">
        <f t="shared" si="227"/>
        <v>0</v>
      </c>
      <c r="H2435" s="62"/>
      <c r="I2435" s="291"/>
      <c r="J2435" s="291"/>
      <c r="K2435" s="294"/>
    </row>
    <row r="2436" spans="1:11" ht="25.5" x14ac:dyDescent="0.2">
      <c r="A2436" s="287"/>
      <c r="B2436" s="289"/>
      <c r="C2436" s="60" t="s">
        <v>2160</v>
      </c>
      <c r="D2436" s="61" t="s">
        <v>1188</v>
      </c>
      <c r="E2436" s="90">
        <v>0</v>
      </c>
      <c r="F2436" s="61">
        <v>110</v>
      </c>
      <c r="G2436" s="61">
        <f t="shared" si="227"/>
        <v>0</v>
      </c>
      <c r="H2436" s="62"/>
      <c r="I2436" s="291"/>
      <c r="J2436" s="291"/>
      <c r="K2436" s="294"/>
    </row>
    <row r="2437" spans="1:11" x14ac:dyDescent="0.2">
      <c r="A2437" s="287"/>
      <c r="B2437" s="289"/>
      <c r="C2437" s="60" t="s">
        <v>1211</v>
      </c>
      <c r="D2437" s="61" t="s">
        <v>1190</v>
      </c>
      <c r="E2437" s="90">
        <v>0</v>
      </c>
      <c r="F2437" s="61">
        <v>85</v>
      </c>
      <c r="G2437" s="61">
        <f t="shared" si="227"/>
        <v>0</v>
      </c>
      <c r="H2437" s="62"/>
      <c r="I2437" s="291"/>
      <c r="J2437" s="291"/>
      <c r="K2437" s="294"/>
    </row>
    <row r="2438" spans="1:11" x14ac:dyDescent="0.2">
      <c r="A2438" s="287"/>
      <c r="B2438" s="289"/>
      <c r="C2438" s="60" t="s">
        <v>1212</v>
      </c>
      <c r="D2438" s="61" t="s">
        <v>1192</v>
      </c>
      <c r="E2438" s="90">
        <v>0</v>
      </c>
      <c r="F2438" s="61">
        <v>330</v>
      </c>
      <c r="G2438" s="61">
        <f t="shared" si="227"/>
        <v>0</v>
      </c>
      <c r="H2438" s="62"/>
      <c r="I2438" s="291"/>
      <c r="J2438" s="291"/>
      <c r="K2438" s="294"/>
    </row>
    <row r="2439" spans="1:11" x14ac:dyDescent="0.2">
      <c r="A2439" s="287"/>
      <c r="B2439" s="289"/>
      <c r="C2439" s="60" t="s">
        <v>1304</v>
      </c>
      <c r="D2439" s="61" t="s">
        <v>1194</v>
      </c>
      <c r="E2439" s="90">
        <v>2</v>
      </c>
      <c r="F2439" s="61">
        <v>95</v>
      </c>
      <c r="G2439" s="61">
        <f t="shared" si="227"/>
        <v>190</v>
      </c>
      <c r="H2439" s="62"/>
      <c r="I2439" s="291"/>
      <c r="J2439" s="291"/>
      <c r="K2439" s="294"/>
    </row>
    <row r="2440" spans="1:11" x14ac:dyDescent="0.2">
      <c r="A2440" s="287"/>
      <c r="B2440" s="289"/>
      <c r="C2440" s="228"/>
      <c r="D2440" s="61" t="s">
        <v>1196</v>
      </c>
      <c r="E2440" s="90">
        <v>2</v>
      </c>
      <c r="F2440" s="61">
        <v>180</v>
      </c>
      <c r="G2440" s="61">
        <f t="shared" si="227"/>
        <v>360</v>
      </c>
      <c r="H2440" s="62" t="s">
        <v>1215</v>
      </c>
      <c r="I2440" s="291"/>
      <c r="J2440" s="291"/>
      <c r="K2440" s="294"/>
    </row>
    <row r="2441" spans="1:11" ht="13.5" thickBot="1" x14ac:dyDescent="0.25">
      <c r="A2441" s="287"/>
      <c r="B2441" s="290"/>
      <c r="C2441" s="233"/>
      <c r="D2441" s="234"/>
      <c r="E2441" s="235"/>
      <c r="F2441" s="234" t="s">
        <v>1198</v>
      </c>
      <c r="G2441" s="236">
        <f>SUM(G2433:G2440)</f>
        <v>595</v>
      </c>
      <c r="H2441" s="241"/>
      <c r="I2441" s="292"/>
      <c r="J2441" s="292"/>
      <c r="K2441" s="294"/>
    </row>
    <row r="2442" spans="1:11" ht="15" x14ac:dyDescent="0.2">
      <c r="F2442" s="93" t="s">
        <v>1198</v>
      </c>
      <c r="G2442" s="256">
        <f>SUM(G2432,G2441)</f>
        <v>1190</v>
      </c>
    </row>
    <row r="2446" spans="1:11" ht="26.25" x14ac:dyDescent="0.2">
      <c r="A2446" s="286" t="s">
        <v>2208</v>
      </c>
      <c r="B2446" s="286"/>
      <c r="C2446" s="286"/>
      <c r="D2446" s="286"/>
      <c r="E2446" s="286"/>
      <c r="F2446" s="286"/>
      <c r="G2446" s="286"/>
      <c r="H2446" s="286"/>
    </row>
    <row r="2447" spans="1:11" x14ac:dyDescent="0.2">
      <c r="A2447" s="287">
        <f t="shared" ref="A2447" si="228">A2438+1</f>
        <v>1</v>
      </c>
      <c r="B2447" s="288" t="s">
        <v>2209</v>
      </c>
      <c r="C2447" s="238" t="s">
        <v>1162</v>
      </c>
      <c r="D2447" s="61" t="s">
        <v>1182</v>
      </c>
      <c r="E2447" s="90">
        <v>0</v>
      </c>
      <c r="F2447" s="61">
        <v>20</v>
      </c>
      <c r="G2447" s="61">
        <f t="shared" ref="G2447:G2454" si="229">F2447*E2447</f>
        <v>0</v>
      </c>
      <c r="H2447" s="62"/>
      <c r="I2447" s="291"/>
      <c r="J2447" s="291"/>
      <c r="K2447" s="294">
        <f>G2455</f>
        <v>640</v>
      </c>
    </row>
    <row r="2448" spans="1:11" x14ac:dyDescent="0.2">
      <c r="A2448" s="287"/>
      <c r="B2448" s="289"/>
      <c r="C2448" s="60" t="s">
        <v>1208</v>
      </c>
      <c r="D2448" s="91" t="s">
        <v>1360</v>
      </c>
      <c r="E2448" s="90">
        <v>0</v>
      </c>
      <c r="F2448" s="61">
        <v>25</v>
      </c>
      <c r="G2448" s="61">
        <f t="shared" si="229"/>
        <v>0</v>
      </c>
      <c r="H2448" s="62"/>
      <c r="I2448" s="291"/>
      <c r="J2448" s="291"/>
      <c r="K2448" s="294"/>
    </row>
    <row r="2449" spans="1:11" x14ac:dyDescent="0.2">
      <c r="A2449" s="287"/>
      <c r="B2449" s="289"/>
      <c r="C2449" s="60" t="s">
        <v>2014</v>
      </c>
      <c r="D2449" s="61" t="s">
        <v>1186</v>
      </c>
      <c r="E2449" s="90">
        <v>0</v>
      </c>
      <c r="F2449" s="61">
        <v>50</v>
      </c>
      <c r="G2449" s="61">
        <f t="shared" si="229"/>
        <v>0</v>
      </c>
      <c r="H2449" s="62"/>
      <c r="I2449" s="291"/>
      <c r="J2449" s="291"/>
      <c r="K2449" s="294"/>
    </row>
    <row r="2450" spans="1:11" ht="25.5" x14ac:dyDescent="0.2">
      <c r="A2450" s="287"/>
      <c r="B2450" s="289"/>
      <c r="C2450" s="60" t="s">
        <v>2214</v>
      </c>
      <c r="D2450" s="61" t="s">
        <v>1188</v>
      </c>
      <c r="E2450" s="90">
        <v>0</v>
      </c>
      <c r="F2450" s="61">
        <v>110</v>
      </c>
      <c r="G2450" s="61">
        <f t="shared" si="229"/>
        <v>0</v>
      </c>
      <c r="H2450" s="62"/>
      <c r="I2450" s="291"/>
      <c r="J2450" s="291"/>
      <c r="K2450" s="294"/>
    </row>
    <row r="2451" spans="1:11" x14ac:dyDescent="0.2">
      <c r="A2451" s="287"/>
      <c r="B2451" s="289"/>
      <c r="C2451" s="60" t="s">
        <v>1211</v>
      </c>
      <c r="D2451" s="61" t="s">
        <v>1190</v>
      </c>
      <c r="E2451" s="90">
        <v>0</v>
      </c>
      <c r="F2451" s="61">
        <v>85</v>
      </c>
      <c r="G2451" s="61">
        <f t="shared" si="229"/>
        <v>0</v>
      </c>
      <c r="H2451" s="62"/>
      <c r="I2451" s="291"/>
      <c r="J2451" s="291"/>
      <c r="K2451" s="294"/>
    </row>
    <row r="2452" spans="1:11" x14ac:dyDescent="0.2">
      <c r="A2452" s="287"/>
      <c r="B2452" s="289"/>
      <c r="C2452" s="60" t="s">
        <v>1212</v>
      </c>
      <c r="D2452" s="61" t="s">
        <v>1192</v>
      </c>
      <c r="E2452" s="90">
        <v>0</v>
      </c>
      <c r="F2452" s="61">
        <v>330</v>
      </c>
      <c r="G2452" s="61">
        <f t="shared" si="229"/>
        <v>0</v>
      </c>
      <c r="H2452" s="62"/>
      <c r="I2452" s="291"/>
      <c r="J2452" s="291"/>
      <c r="K2452" s="294"/>
    </row>
    <row r="2453" spans="1:11" x14ac:dyDescent="0.2">
      <c r="A2453" s="287"/>
      <c r="B2453" s="289"/>
      <c r="C2453" s="60" t="s">
        <v>1304</v>
      </c>
      <c r="D2453" s="61" t="s">
        <v>1194</v>
      </c>
      <c r="E2453" s="90">
        <v>2</v>
      </c>
      <c r="F2453" s="61">
        <v>110</v>
      </c>
      <c r="G2453" s="61">
        <f t="shared" si="229"/>
        <v>220</v>
      </c>
      <c r="H2453" s="62"/>
      <c r="I2453" s="291"/>
      <c r="J2453" s="291"/>
      <c r="K2453" s="294"/>
    </row>
    <row r="2454" spans="1:11" x14ac:dyDescent="0.2">
      <c r="A2454" s="287"/>
      <c r="B2454" s="289"/>
      <c r="C2454" s="228"/>
      <c r="D2454" s="61" t="s">
        <v>1196</v>
      </c>
      <c r="E2454" s="90">
        <v>2</v>
      </c>
      <c r="F2454" s="61">
        <v>210</v>
      </c>
      <c r="G2454" s="61">
        <f t="shared" si="229"/>
        <v>420</v>
      </c>
      <c r="H2454" s="62" t="s">
        <v>1215</v>
      </c>
      <c r="I2454" s="291"/>
      <c r="J2454" s="291"/>
      <c r="K2454" s="294"/>
    </row>
    <row r="2455" spans="1:11" ht="13.5" thickBot="1" x14ac:dyDescent="0.25">
      <c r="A2455" s="287"/>
      <c r="B2455" s="290"/>
      <c r="C2455" s="233"/>
      <c r="D2455" s="234"/>
      <c r="E2455" s="235"/>
      <c r="F2455" s="234" t="s">
        <v>1198</v>
      </c>
      <c r="G2455" s="236">
        <f>SUM(G2447:G2454)</f>
        <v>640</v>
      </c>
      <c r="H2455" s="241"/>
      <c r="I2455" s="292"/>
      <c r="J2455" s="292"/>
      <c r="K2455" s="294"/>
    </row>
    <row r="2456" spans="1:11" x14ac:dyDescent="0.2">
      <c r="A2456" s="287">
        <f t="shared" ref="A2456" si="230">A2447+1</f>
        <v>2</v>
      </c>
      <c r="B2456" s="288" t="s">
        <v>2210</v>
      </c>
      <c r="C2456" s="238" t="s">
        <v>129</v>
      </c>
      <c r="D2456" s="61" t="s">
        <v>1182</v>
      </c>
      <c r="E2456" s="90">
        <v>1</v>
      </c>
      <c r="F2456" s="61">
        <v>20</v>
      </c>
      <c r="G2456" s="61">
        <f t="shared" ref="G2456:G2463" si="231">F2456*E2456</f>
        <v>20</v>
      </c>
      <c r="H2456" s="62"/>
      <c r="I2456" s="291"/>
      <c r="J2456" s="291"/>
      <c r="K2456" s="294">
        <f>G2464</f>
        <v>685</v>
      </c>
    </row>
    <row r="2457" spans="1:11" x14ac:dyDescent="0.2">
      <c r="A2457" s="287"/>
      <c r="B2457" s="289"/>
      <c r="C2457" s="60" t="s">
        <v>1183</v>
      </c>
      <c r="D2457" s="91" t="s">
        <v>1360</v>
      </c>
      <c r="E2457" s="90">
        <v>1</v>
      </c>
      <c r="F2457" s="61">
        <v>25</v>
      </c>
      <c r="G2457" s="61">
        <f t="shared" si="231"/>
        <v>25</v>
      </c>
      <c r="H2457" s="62"/>
      <c r="I2457" s="291"/>
      <c r="J2457" s="291"/>
      <c r="K2457" s="294"/>
    </row>
    <row r="2458" spans="1:11" x14ac:dyDescent="0.2">
      <c r="A2458" s="287"/>
      <c r="B2458" s="289"/>
      <c r="C2458" s="60" t="s">
        <v>2014</v>
      </c>
      <c r="D2458" s="61" t="s">
        <v>1186</v>
      </c>
      <c r="E2458" s="90">
        <v>0</v>
      </c>
      <c r="F2458" s="61">
        <v>50</v>
      </c>
      <c r="G2458" s="61">
        <f t="shared" si="231"/>
        <v>0</v>
      </c>
      <c r="H2458" s="62"/>
      <c r="I2458" s="291"/>
      <c r="J2458" s="291"/>
      <c r="K2458" s="294"/>
    </row>
    <row r="2459" spans="1:11" ht="25.5" x14ac:dyDescent="0.2">
      <c r="A2459" s="287"/>
      <c r="B2459" s="289"/>
      <c r="C2459" s="60" t="s">
        <v>2215</v>
      </c>
      <c r="D2459" s="61" t="s">
        <v>1188</v>
      </c>
      <c r="E2459" s="90">
        <v>0</v>
      </c>
      <c r="F2459" s="61">
        <v>110</v>
      </c>
      <c r="G2459" s="61">
        <f t="shared" si="231"/>
        <v>0</v>
      </c>
      <c r="H2459" s="62"/>
      <c r="I2459" s="291"/>
      <c r="J2459" s="291"/>
      <c r="K2459" s="294"/>
    </row>
    <row r="2460" spans="1:11" x14ac:dyDescent="0.2">
      <c r="A2460" s="287"/>
      <c r="B2460" s="289"/>
      <c r="C2460" s="60" t="s">
        <v>1211</v>
      </c>
      <c r="D2460" s="61" t="s">
        <v>1190</v>
      </c>
      <c r="E2460" s="90">
        <v>0</v>
      </c>
      <c r="F2460" s="61">
        <v>85</v>
      </c>
      <c r="G2460" s="61">
        <f t="shared" si="231"/>
        <v>0</v>
      </c>
      <c r="H2460" s="62"/>
      <c r="I2460" s="291"/>
      <c r="J2460" s="291"/>
      <c r="K2460" s="294"/>
    </row>
    <row r="2461" spans="1:11" x14ac:dyDescent="0.2">
      <c r="A2461" s="287"/>
      <c r="B2461" s="289"/>
      <c r="C2461" s="60" t="s">
        <v>1212</v>
      </c>
      <c r="D2461" s="61" t="s">
        <v>1192</v>
      </c>
      <c r="E2461" s="90">
        <v>0</v>
      </c>
      <c r="F2461" s="61">
        <v>330</v>
      </c>
      <c r="G2461" s="61">
        <f t="shared" si="231"/>
        <v>0</v>
      </c>
      <c r="H2461" s="62"/>
      <c r="I2461" s="291"/>
      <c r="J2461" s="291"/>
      <c r="K2461" s="294"/>
    </row>
    <row r="2462" spans="1:11" x14ac:dyDescent="0.2">
      <c r="A2462" s="287"/>
      <c r="B2462" s="289"/>
      <c r="C2462" s="60" t="s">
        <v>1304</v>
      </c>
      <c r="D2462" s="61" t="s">
        <v>1194</v>
      </c>
      <c r="E2462" s="90">
        <v>2</v>
      </c>
      <c r="F2462" s="61">
        <v>110</v>
      </c>
      <c r="G2462" s="61">
        <f t="shared" si="231"/>
        <v>220</v>
      </c>
      <c r="H2462" s="62"/>
      <c r="I2462" s="291"/>
      <c r="J2462" s="291"/>
      <c r="K2462" s="294"/>
    </row>
    <row r="2463" spans="1:11" x14ac:dyDescent="0.2">
      <c r="A2463" s="287"/>
      <c r="B2463" s="289"/>
      <c r="C2463" s="228"/>
      <c r="D2463" s="61" t="s">
        <v>1196</v>
      </c>
      <c r="E2463" s="90">
        <v>2</v>
      </c>
      <c r="F2463" s="61">
        <v>210</v>
      </c>
      <c r="G2463" s="61">
        <f t="shared" si="231"/>
        <v>420</v>
      </c>
      <c r="H2463" s="62" t="s">
        <v>1215</v>
      </c>
      <c r="I2463" s="291"/>
      <c r="J2463" s="291"/>
      <c r="K2463" s="294"/>
    </row>
    <row r="2464" spans="1:11" ht="13.5" thickBot="1" x14ac:dyDescent="0.25">
      <c r="A2464" s="287"/>
      <c r="B2464" s="290"/>
      <c r="C2464" s="233"/>
      <c r="D2464" s="234"/>
      <c r="E2464" s="235"/>
      <c r="F2464" s="234" t="s">
        <v>1198</v>
      </c>
      <c r="G2464" s="236">
        <f>SUM(G2456:G2463)</f>
        <v>685</v>
      </c>
      <c r="H2464" s="241"/>
      <c r="I2464" s="292"/>
      <c r="J2464" s="292"/>
      <c r="K2464" s="294"/>
    </row>
    <row r="2465" spans="1:11" x14ac:dyDescent="0.2">
      <c r="A2465" s="287">
        <f t="shared" ref="A2465" si="232">A2456+1</f>
        <v>3</v>
      </c>
      <c r="B2465" s="288" t="s">
        <v>2211</v>
      </c>
      <c r="C2465" s="238" t="s">
        <v>97</v>
      </c>
      <c r="D2465" s="61" t="s">
        <v>1182</v>
      </c>
      <c r="E2465" s="90">
        <v>0</v>
      </c>
      <c r="F2465" s="61">
        <v>20</v>
      </c>
      <c r="G2465" s="61">
        <f t="shared" ref="G2465:G2472" si="233">F2465*E2465</f>
        <v>0</v>
      </c>
      <c r="H2465" s="62"/>
      <c r="I2465" s="291"/>
      <c r="J2465" s="291"/>
      <c r="K2465" s="294">
        <f>G2473</f>
        <v>640</v>
      </c>
    </row>
    <row r="2466" spans="1:11" x14ac:dyDescent="0.2">
      <c r="A2466" s="287"/>
      <c r="B2466" s="289"/>
      <c r="C2466" s="60" t="s">
        <v>1183</v>
      </c>
      <c r="D2466" s="91" t="s">
        <v>1360</v>
      </c>
      <c r="E2466" s="90">
        <v>0</v>
      </c>
      <c r="F2466" s="61">
        <v>25</v>
      </c>
      <c r="G2466" s="61">
        <f t="shared" si="233"/>
        <v>0</v>
      </c>
      <c r="H2466" s="62"/>
      <c r="I2466" s="291"/>
      <c r="J2466" s="291"/>
      <c r="K2466" s="294"/>
    </row>
    <row r="2467" spans="1:11" x14ac:dyDescent="0.2">
      <c r="A2467" s="287"/>
      <c r="B2467" s="289"/>
      <c r="C2467" s="60" t="s">
        <v>2014</v>
      </c>
      <c r="D2467" s="61" t="s">
        <v>1186</v>
      </c>
      <c r="E2467" s="90">
        <v>0</v>
      </c>
      <c r="F2467" s="61">
        <v>50</v>
      </c>
      <c r="G2467" s="61">
        <f t="shared" si="233"/>
        <v>0</v>
      </c>
      <c r="H2467" s="62"/>
      <c r="I2467" s="291"/>
      <c r="J2467" s="291"/>
      <c r="K2467" s="294"/>
    </row>
    <row r="2468" spans="1:11" ht="25.5" x14ac:dyDescent="0.2">
      <c r="A2468" s="287"/>
      <c r="B2468" s="289"/>
      <c r="C2468" s="60" t="s">
        <v>2213</v>
      </c>
      <c r="D2468" s="61" t="s">
        <v>1188</v>
      </c>
      <c r="E2468" s="90">
        <v>0</v>
      </c>
      <c r="F2468" s="61">
        <v>110</v>
      </c>
      <c r="G2468" s="61">
        <f t="shared" si="233"/>
        <v>0</v>
      </c>
      <c r="H2468" s="62"/>
      <c r="I2468" s="291"/>
      <c r="J2468" s="291"/>
      <c r="K2468" s="294"/>
    </row>
    <row r="2469" spans="1:11" x14ac:dyDescent="0.2">
      <c r="A2469" s="287"/>
      <c r="B2469" s="289"/>
      <c r="C2469" s="60" t="s">
        <v>2212</v>
      </c>
      <c r="D2469" s="61" t="s">
        <v>1190</v>
      </c>
      <c r="E2469" s="90">
        <v>0</v>
      </c>
      <c r="F2469" s="61">
        <v>85</v>
      </c>
      <c r="G2469" s="61">
        <f t="shared" si="233"/>
        <v>0</v>
      </c>
      <c r="H2469" s="62"/>
      <c r="I2469" s="291"/>
      <c r="J2469" s="291"/>
      <c r="K2469" s="294"/>
    </row>
    <row r="2470" spans="1:11" x14ac:dyDescent="0.2">
      <c r="A2470" s="287"/>
      <c r="B2470" s="289"/>
      <c r="C2470" s="60" t="s">
        <v>1191</v>
      </c>
      <c r="D2470" s="61" t="s">
        <v>1192</v>
      </c>
      <c r="E2470" s="90">
        <v>0</v>
      </c>
      <c r="F2470" s="61">
        <v>330</v>
      </c>
      <c r="G2470" s="61">
        <f t="shared" si="233"/>
        <v>0</v>
      </c>
      <c r="H2470" s="62"/>
      <c r="I2470" s="291"/>
      <c r="J2470" s="291"/>
      <c r="K2470" s="294"/>
    </row>
    <row r="2471" spans="1:11" x14ac:dyDescent="0.2">
      <c r="A2471" s="287"/>
      <c r="B2471" s="289"/>
      <c r="C2471" s="60" t="s">
        <v>1304</v>
      </c>
      <c r="D2471" s="61" t="s">
        <v>1194</v>
      </c>
      <c r="E2471" s="90">
        <v>2</v>
      </c>
      <c r="F2471" s="61">
        <v>110</v>
      </c>
      <c r="G2471" s="61">
        <f t="shared" si="233"/>
        <v>220</v>
      </c>
      <c r="H2471" s="62"/>
      <c r="I2471" s="291"/>
      <c r="J2471" s="291"/>
      <c r="K2471" s="294"/>
    </row>
    <row r="2472" spans="1:11" x14ac:dyDescent="0.2">
      <c r="A2472" s="287"/>
      <c r="B2472" s="289"/>
      <c r="C2472" s="228"/>
      <c r="D2472" s="61" t="s">
        <v>1196</v>
      </c>
      <c r="E2472" s="90">
        <v>2</v>
      </c>
      <c r="F2472" s="61">
        <v>210</v>
      </c>
      <c r="G2472" s="61">
        <f t="shared" si="233"/>
        <v>420</v>
      </c>
      <c r="H2472" s="62" t="s">
        <v>1215</v>
      </c>
      <c r="I2472" s="291"/>
      <c r="J2472" s="291"/>
      <c r="K2472" s="294"/>
    </row>
    <row r="2473" spans="1:11" ht="13.5" thickBot="1" x14ac:dyDescent="0.25">
      <c r="A2473" s="287"/>
      <c r="B2473" s="290"/>
      <c r="C2473" s="233"/>
      <c r="D2473" s="234"/>
      <c r="E2473" s="235"/>
      <c r="F2473" s="234" t="s">
        <v>1198</v>
      </c>
      <c r="G2473" s="236">
        <f>SUM(G2465:G2472)</f>
        <v>640</v>
      </c>
      <c r="H2473" s="241"/>
      <c r="I2473" s="292"/>
      <c r="J2473" s="292"/>
      <c r="K2473" s="294"/>
    </row>
    <row r="2474" spans="1:11" ht="13.5" thickBot="1" x14ac:dyDescent="0.25"/>
    <row r="2475" spans="1:11" ht="13.5" thickBot="1" x14ac:dyDescent="0.25">
      <c r="F2475" s="264" t="s">
        <v>1204</v>
      </c>
      <c r="G2475" s="265">
        <f>G2455+G2464+G2473</f>
        <v>1965</v>
      </c>
    </row>
    <row r="2478" spans="1:11" ht="26.25" x14ac:dyDescent="0.2">
      <c r="A2478" s="286" t="s">
        <v>2218</v>
      </c>
      <c r="B2478" s="286"/>
      <c r="C2478" s="286"/>
      <c r="D2478" s="286"/>
      <c r="E2478" s="286"/>
      <c r="F2478" s="286"/>
      <c r="G2478" s="286"/>
      <c r="H2478" s="286"/>
    </row>
    <row r="2479" spans="1:11" x14ac:dyDescent="0.2">
      <c r="A2479" s="287">
        <f t="shared" ref="A2479" si="234">A2470+1</f>
        <v>1</v>
      </c>
      <c r="B2479" s="288" t="s">
        <v>2209</v>
      </c>
      <c r="C2479" s="238" t="s">
        <v>1261</v>
      </c>
      <c r="D2479" s="61" t="s">
        <v>1182</v>
      </c>
      <c r="E2479" s="90">
        <v>0</v>
      </c>
      <c r="F2479" s="61">
        <v>20</v>
      </c>
      <c r="G2479" s="61">
        <f t="shared" ref="G2479:G2486" si="235">F2479*E2479</f>
        <v>0</v>
      </c>
      <c r="H2479" s="62"/>
      <c r="I2479" s="291"/>
      <c r="J2479" s="291"/>
      <c r="K2479" s="293">
        <f>G2487</f>
        <v>640</v>
      </c>
    </row>
    <row r="2480" spans="1:11" x14ac:dyDescent="0.2">
      <c r="A2480" s="287"/>
      <c r="B2480" s="289"/>
      <c r="C2480" s="60" t="s">
        <v>1208</v>
      </c>
      <c r="D2480" s="91" t="s">
        <v>1360</v>
      </c>
      <c r="E2480" s="90">
        <v>0</v>
      </c>
      <c r="F2480" s="61">
        <v>25</v>
      </c>
      <c r="G2480" s="61">
        <f t="shared" si="235"/>
        <v>0</v>
      </c>
      <c r="H2480" s="62"/>
      <c r="I2480" s="291"/>
      <c r="J2480" s="291"/>
      <c r="K2480" s="293"/>
    </row>
    <row r="2481" spans="1:11" x14ac:dyDescent="0.2">
      <c r="A2481" s="287"/>
      <c r="B2481" s="289"/>
      <c r="C2481" s="60"/>
      <c r="D2481" s="61" t="s">
        <v>1186</v>
      </c>
      <c r="E2481" s="90">
        <v>0</v>
      </c>
      <c r="F2481" s="61">
        <v>50</v>
      </c>
      <c r="G2481" s="61">
        <f t="shared" si="235"/>
        <v>0</v>
      </c>
      <c r="H2481" s="62"/>
      <c r="I2481" s="291"/>
      <c r="J2481" s="291"/>
      <c r="K2481" s="293"/>
    </row>
    <row r="2482" spans="1:11" ht="25.5" x14ac:dyDescent="0.2">
      <c r="A2482" s="287"/>
      <c r="B2482" s="289"/>
      <c r="C2482" s="60" t="s">
        <v>2219</v>
      </c>
      <c r="D2482" s="61" t="s">
        <v>1188</v>
      </c>
      <c r="E2482" s="90">
        <v>0</v>
      </c>
      <c r="F2482" s="61">
        <v>110</v>
      </c>
      <c r="G2482" s="61">
        <f t="shared" si="235"/>
        <v>0</v>
      </c>
      <c r="H2482" s="62"/>
      <c r="I2482" s="291"/>
      <c r="J2482" s="291"/>
      <c r="K2482" s="293"/>
    </row>
    <row r="2483" spans="1:11" x14ac:dyDescent="0.2">
      <c r="A2483" s="287"/>
      <c r="B2483" s="289"/>
      <c r="C2483" s="60" t="s">
        <v>1539</v>
      </c>
      <c r="D2483" s="61" t="s">
        <v>1190</v>
      </c>
      <c r="E2483" s="90">
        <v>0</v>
      </c>
      <c r="F2483" s="61">
        <v>85</v>
      </c>
      <c r="G2483" s="61">
        <f t="shared" si="235"/>
        <v>0</v>
      </c>
      <c r="H2483" s="62"/>
      <c r="I2483" s="291"/>
      <c r="J2483" s="291"/>
      <c r="K2483" s="293"/>
    </row>
    <row r="2484" spans="1:11" x14ac:dyDescent="0.2">
      <c r="A2484" s="287"/>
      <c r="B2484" s="289"/>
      <c r="C2484" s="60" t="s">
        <v>1255</v>
      </c>
      <c r="D2484" s="61" t="s">
        <v>1192</v>
      </c>
      <c r="E2484" s="90">
        <v>0</v>
      </c>
      <c r="F2484" s="61">
        <v>330</v>
      </c>
      <c r="G2484" s="61">
        <f t="shared" si="235"/>
        <v>0</v>
      </c>
      <c r="H2484" s="62"/>
      <c r="I2484" s="291"/>
      <c r="J2484" s="291"/>
      <c r="K2484" s="293"/>
    </row>
    <row r="2485" spans="1:11" x14ac:dyDescent="0.2">
      <c r="A2485" s="287"/>
      <c r="B2485" s="289"/>
      <c r="C2485" s="60" t="s">
        <v>1304</v>
      </c>
      <c r="D2485" s="61" t="s">
        <v>1194</v>
      </c>
      <c r="E2485" s="90">
        <v>2</v>
      </c>
      <c r="F2485" s="61">
        <v>110</v>
      </c>
      <c r="G2485" s="61">
        <f t="shared" si="235"/>
        <v>220</v>
      </c>
      <c r="H2485" s="62"/>
      <c r="I2485" s="291"/>
      <c r="J2485" s="291"/>
      <c r="K2485" s="293"/>
    </row>
    <row r="2486" spans="1:11" x14ac:dyDescent="0.2">
      <c r="A2486" s="287"/>
      <c r="B2486" s="289"/>
      <c r="C2486" s="228"/>
      <c r="D2486" s="61" t="s">
        <v>1196</v>
      </c>
      <c r="E2486" s="90">
        <v>2</v>
      </c>
      <c r="F2486" s="61">
        <v>210</v>
      </c>
      <c r="G2486" s="61">
        <f t="shared" si="235"/>
        <v>420</v>
      </c>
      <c r="H2486" s="62" t="s">
        <v>1215</v>
      </c>
      <c r="I2486" s="291"/>
      <c r="J2486" s="291"/>
      <c r="K2486" s="293"/>
    </row>
    <row r="2487" spans="1:11" ht="13.5" thickBot="1" x14ac:dyDescent="0.25">
      <c r="A2487" s="287"/>
      <c r="B2487" s="290"/>
      <c r="C2487" s="233"/>
      <c r="D2487" s="234"/>
      <c r="E2487" s="235"/>
      <c r="F2487" s="234" t="s">
        <v>1198</v>
      </c>
      <c r="G2487" s="236">
        <f>SUM(G2479:G2486)</f>
        <v>640</v>
      </c>
      <c r="H2487" s="241"/>
      <c r="I2487" s="292"/>
      <c r="J2487" s="292"/>
      <c r="K2487" s="293"/>
    </row>
    <row r="2488" spans="1:11" ht="13.5" thickBot="1" x14ac:dyDescent="0.25"/>
    <row r="2489" spans="1:11" ht="13.5" thickBot="1" x14ac:dyDescent="0.25">
      <c r="F2489" s="264" t="s">
        <v>1204</v>
      </c>
      <c r="G2489" s="265">
        <f>K2479</f>
        <v>640</v>
      </c>
    </row>
  </sheetData>
  <autoFilter ref="A1:H1" xr:uid="{00000000-0009-0000-0000-000001000000}"/>
  <mergeCells count="679">
    <mergeCell ref="I1737:I1745"/>
    <mergeCell ref="A2423:H2423"/>
    <mergeCell ref="A2424:A2432"/>
    <mergeCell ref="B2424:B2432"/>
    <mergeCell ref="I2424:J2432"/>
    <mergeCell ref="K2424:K2432"/>
    <mergeCell ref="A2433:A2441"/>
    <mergeCell ref="B2433:B2441"/>
    <mergeCell ref="I2433:J2441"/>
    <mergeCell ref="K2433:K2441"/>
    <mergeCell ref="K2057:K2065"/>
    <mergeCell ref="A2102:A2110"/>
    <mergeCell ref="B2102:B2110"/>
    <mergeCell ref="I2102:J2110"/>
    <mergeCell ref="A2075:A2083"/>
    <mergeCell ref="B2075:B2083"/>
    <mergeCell ref="I2075:J2083"/>
    <mergeCell ref="K2075:K2083"/>
    <mergeCell ref="A2066:A2074"/>
    <mergeCell ref="B2066:B2074"/>
    <mergeCell ref="I2066:J2074"/>
    <mergeCell ref="K2066:K2074"/>
    <mergeCell ref="A2084:A2092"/>
    <mergeCell ref="B2084:B2092"/>
    <mergeCell ref="I1712:I1720"/>
    <mergeCell ref="I1721:I1729"/>
    <mergeCell ref="I1703:I1711"/>
    <mergeCell ref="I1694:I1702"/>
    <mergeCell ref="L2006:L2014"/>
    <mergeCell ref="A2194:A2202"/>
    <mergeCell ref="B2194:B2202"/>
    <mergeCell ref="I2194:J2202"/>
    <mergeCell ref="K2194:K2202"/>
    <mergeCell ref="A2193:H2193"/>
    <mergeCell ref="I2151:J2159"/>
    <mergeCell ref="K2151:K2159"/>
    <mergeCell ref="A2035:A2043"/>
    <mergeCell ref="B2035:B2043"/>
    <mergeCell ref="I2035:J2043"/>
    <mergeCell ref="K2035:K2043"/>
    <mergeCell ref="A2047:H2047"/>
    <mergeCell ref="A2048:A2056"/>
    <mergeCell ref="B2048:B2056"/>
    <mergeCell ref="I2048:J2056"/>
    <mergeCell ref="K2048:K2056"/>
    <mergeCell ref="A2057:A2065"/>
    <mergeCell ref="B2057:B2065"/>
    <mergeCell ref="I2057:J2065"/>
    <mergeCell ref="A1627:A1636"/>
    <mergeCell ref="B1627:B1636"/>
    <mergeCell ref="A1637:A1646"/>
    <mergeCell ref="B1637:B1646"/>
    <mergeCell ref="A2182:H2182"/>
    <mergeCell ref="A2183:A2191"/>
    <mergeCell ref="B2183:B2191"/>
    <mergeCell ref="I2183:J2191"/>
    <mergeCell ref="K2183:K2191"/>
    <mergeCell ref="A2160:A2168"/>
    <mergeCell ref="B2160:B2168"/>
    <mergeCell ref="I2160:J2168"/>
    <mergeCell ref="K2160:K2168"/>
    <mergeCell ref="A2169:A2177"/>
    <mergeCell ref="B2169:B2177"/>
    <mergeCell ref="I2169:J2177"/>
    <mergeCell ref="K2169:K2177"/>
    <mergeCell ref="A2141:H2141"/>
    <mergeCell ref="A2142:A2150"/>
    <mergeCell ref="B2142:B2150"/>
    <mergeCell ref="I2142:J2150"/>
    <mergeCell ref="K2142:K2150"/>
    <mergeCell ref="A2151:A2159"/>
    <mergeCell ref="B2151:B2159"/>
    <mergeCell ref="I2084:J2092"/>
    <mergeCell ref="K2084:K2092"/>
    <mergeCell ref="A2016:H2016"/>
    <mergeCell ref="A2017:A2025"/>
    <mergeCell ref="B2017:B2025"/>
    <mergeCell ref="I2017:J2025"/>
    <mergeCell ref="K2017:K2025"/>
    <mergeCell ref="A2026:A2034"/>
    <mergeCell ref="B2026:B2034"/>
    <mergeCell ref="I2026:J2034"/>
    <mergeCell ref="K2026:K2034"/>
    <mergeCell ref="A1995:A2003"/>
    <mergeCell ref="B1995:B2003"/>
    <mergeCell ref="I1995:J2003"/>
    <mergeCell ref="K1995:K2003"/>
    <mergeCell ref="A2005:H2005"/>
    <mergeCell ref="A2006:A2014"/>
    <mergeCell ref="B2006:B2014"/>
    <mergeCell ref="I2006:J2014"/>
    <mergeCell ref="K2006:K2014"/>
    <mergeCell ref="K1903:K1911"/>
    <mergeCell ref="K1912:K1920"/>
    <mergeCell ref="K1921:K1929"/>
    <mergeCell ref="K1930:K1938"/>
    <mergeCell ref="K1939:K1947"/>
    <mergeCell ref="K1948:K1956"/>
    <mergeCell ref="K1957:K1965"/>
    <mergeCell ref="B1894:B1902"/>
    <mergeCell ref="I1894:J1902"/>
    <mergeCell ref="A1966:A1974"/>
    <mergeCell ref="B1966:B1974"/>
    <mergeCell ref="I1966:J1974"/>
    <mergeCell ref="K1966:K1974"/>
    <mergeCell ref="A1985:H1985"/>
    <mergeCell ref="A1986:A1994"/>
    <mergeCell ref="B1986:B1994"/>
    <mergeCell ref="I1986:J1994"/>
    <mergeCell ref="K1986:K1994"/>
    <mergeCell ref="A1975:A1983"/>
    <mergeCell ref="B1975:B1983"/>
    <mergeCell ref="I1975:J1983"/>
    <mergeCell ref="K1975:K1983"/>
    <mergeCell ref="A1894:A1902"/>
    <mergeCell ref="K1786:K1794"/>
    <mergeCell ref="K1795:K1803"/>
    <mergeCell ref="K1804:K1812"/>
    <mergeCell ref="K1813:K1821"/>
    <mergeCell ref="K1822:K1830"/>
    <mergeCell ref="K1831:K1839"/>
    <mergeCell ref="K1840:K1848"/>
    <mergeCell ref="K1849:K1857"/>
    <mergeCell ref="K1858:K1866"/>
    <mergeCell ref="I1885:J1893"/>
    <mergeCell ref="K1885:K1893"/>
    <mergeCell ref="K1894:K1902"/>
    <mergeCell ref="I1858:J1866"/>
    <mergeCell ref="K1867:K1875"/>
    <mergeCell ref="K1876:K1884"/>
    <mergeCell ref="A1876:A1884"/>
    <mergeCell ref="B1876:B1884"/>
    <mergeCell ref="I1876:J1884"/>
    <mergeCell ref="A1885:A1893"/>
    <mergeCell ref="B1885:B1893"/>
    <mergeCell ref="I1804:J1812"/>
    <mergeCell ref="I1813:J1821"/>
    <mergeCell ref="I1822:J1830"/>
    <mergeCell ref="A1957:A1965"/>
    <mergeCell ref="B1957:B1965"/>
    <mergeCell ref="I1957:J1965"/>
    <mergeCell ref="A1903:A1911"/>
    <mergeCell ref="B1903:B1911"/>
    <mergeCell ref="I1903:J1911"/>
    <mergeCell ref="A1912:A1920"/>
    <mergeCell ref="B1912:B1920"/>
    <mergeCell ref="I1912:J1920"/>
    <mergeCell ref="A1921:A1929"/>
    <mergeCell ref="B1921:B1929"/>
    <mergeCell ref="I1921:J1929"/>
    <mergeCell ref="A1930:A1938"/>
    <mergeCell ref="B1930:B1938"/>
    <mergeCell ref="I1930:J1938"/>
    <mergeCell ref="A1939:A1947"/>
    <mergeCell ref="B1939:B1947"/>
    <mergeCell ref="I1939:J1947"/>
    <mergeCell ref="A1948:A1956"/>
    <mergeCell ref="B1948:B1956"/>
    <mergeCell ref="I1948:J1956"/>
    <mergeCell ref="A1867:A1875"/>
    <mergeCell ref="B1867:B1875"/>
    <mergeCell ref="I1867:J1875"/>
    <mergeCell ref="A1822:A1830"/>
    <mergeCell ref="B1822:B1830"/>
    <mergeCell ref="A1831:A1839"/>
    <mergeCell ref="B1831:B1839"/>
    <mergeCell ref="A1840:A1848"/>
    <mergeCell ref="B1840:B1848"/>
    <mergeCell ref="I1840:J1848"/>
    <mergeCell ref="A1849:A1857"/>
    <mergeCell ref="B1849:B1857"/>
    <mergeCell ref="I1849:J1857"/>
    <mergeCell ref="A1858:A1866"/>
    <mergeCell ref="B1858:B1866"/>
    <mergeCell ref="I1786:J1794"/>
    <mergeCell ref="I1831:J1839"/>
    <mergeCell ref="A1785:H1785"/>
    <mergeCell ref="A1786:A1794"/>
    <mergeCell ref="B1786:B1794"/>
    <mergeCell ref="A1795:A1803"/>
    <mergeCell ref="B1795:B1803"/>
    <mergeCell ref="A1804:A1812"/>
    <mergeCell ref="B1804:B1812"/>
    <mergeCell ref="A1813:A1821"/>
    <mergeCell ref="B1813:B1821"/>
    <mergeCell ref="I1795:J1803"/>
    <mergeCell ref="A1693:H1693"/>
    <mergeCell ref="A1694:A1702"/>
    <mergeCell ref="B1694:B1702"/>
    <mergeCell ref="A1703:A1711"/>
    <mergeCell ref="B1703:B1711"/>
    <mergeCell ref="A1712:A1720"/>
    <mergeCell ref="B1712:B1720"/>
    <mergeCell ref="A1721:A1729"/>
    <mergeCell ref="B1721:B1729"/>
    <mergeCell ref="A1206:A1214"/>
    <mergeCell ref="B1206:B1214"/>
    <mergeCell ref="A1215:A1223"/>
    <mergeCell ref="I1233:J1241"/>
    <mergeCell ref="I1242:J1250"/>
    <mergeCell ref="A1461:A1469"/>
    <mergeCell ref="B1461:B1469"/>
    <mergeCell ref="B1324:B1332"/>
    <mergeCell ref="A1333:A1341"/>
    <mergeCell ref="B1333:B1341"/>
    <mergeCell ref="A1342:A1350"/>
    <mergeCell ref="B1342:B1350"/>
    <mergeCell ref="B1215:B1223"/>
    <mergeCell ref="A1224:A1232"/>
    <mergeCell ref="B1224:B1232"/>
    <mergeCell ref="I1206:J1214"/>
    <mergeCell ref="I1215:J1223"/>
    <mergeCell ref="I1224:J1232"/>
    <mergeCell ref="A1452:A1460"/>
    <mergeCell ref="B1452:B1460"/>
    <mergeCell ref="B1443:B1451"/>
    <mergeCell ref="A1443:A1451"/>
    <mergeCell ref="B1434:B1442"/>
    <mergeCell ref="A1434:A1442"/>
    <mergeCell ref="A1179:A1187"/>
    <mergeCell ref="B1179:B1187"/>
    <mergeCell ref="A1188:A1196"/>
    <mergeCell ref="B1188:B1196"/>
    <mergeCell ref="A1197:A1205"/>
    <mergeCell ref="B1197:B1205"/>
    <mergeCell ref="I1197:J1205"/>
    <mergeCell ref="I1125:J1133"/>
    <mergeCell ref="I1134:J1142"/>
    <mergeCell ref="I1143:J1151"/>
    <mergeCell ref="I1152:J1160"/>
    <mergeCell ref="I1161:J1169"/>
    <mergeCell ref="I1170:J1178"/>
    <mergeCell ref="I1179:J1187"/>
    <mergeCell ref="I1188:J1196"/>
    <mergeCell ref="B1134:B1142"/>
    <mergeCell ref="B1425:B1433"/>
    <mergeCell ref="A1425:A1433"/>
    <mergeCell ref="B1351:B1359"/>
    <mergeCell ref="A1360:A1368"/>
    <mergeCell ref="B1360:B1368"/>
    <mergeCell ref="B1407:B1415"/>
    <mergeCell ref="A1416:A1424"/>
    <mergeCell ref="B1416:B1424"/>
    <mergeCell ref="A1351:A1359"/>
    <mergeCell ref="A1308:H1308"/>
    <mergeCell ref="A1309:A1317"/>
    <mergeCell ref="B1309:B1317"/>
    <mergeCell ref="A1323:H1323"/>
    <mergeCell ref="A1324:A1332"/>
    <mergeCell ref="A1092:A1100"/>
    <mergeCell ref="B1092:B1100"/>
    <mergeCell ref="A1047:A1055"/>
    <mergeCell ref="B1047:B1055"/>
    <mergeCell ref="A1056:A1064"/>
    <mergeCell ref="B1056:B1064"/>
    <mergeCell ref="A1065:A1073"/>
    <mergeCell ref="B1065:B1073"/>
    <mergeCell ref="A1103:A1111"/>
    <mergeCell ref="B1103:B1111"/>
    <mergeCell ref="A1112:A1120"/>
    <mergeCell ref="B1112:B1120"/>
    <mergeCell ref="A1102:H1102"/>
    <mergeCell ref="A1152:A1160"/>
    <mergeCell ref="B1152:B1160"/>
    <mergeCell ref="A1124:H1124"/>
    <mergeCell ref="A1125:A1133"/>
    <mergeCell ref="B1125:B1133"/>
    <mergeCell ref="A1134:A1142"/>
    <mergeCell ref="K1074:K1082"/>
    <mergeCell ref="I1074:J1082"/>
    <mergeCell ref="I1083:J1091"/>
    <mergeCell ref="A1074:A1082"/>
    <mergeCell ref="B1074:B1082"/>
    <mergeCell ref="A1083:A1091"/>
    <mergeCell ref="B1083:B1091"/>
    <mergeCell ref="A1009:A1017"/>
    <mergeCell ref="B1009:B1017"/>
    <mergeCell ref="A1018:A1026"/>
    <mergeCell ref="B1018:B1026"/>
    <mergeCell ref="A1028:H1028"/>
    <mergeCell ref="A1029:A1037"/>
    <mergeCell ref="B1029:B1037"/>
    <mergeCell ref="A1038:A1046"/>
    <mergeCell ref="B1038:B1046"/>
    <mergeCell ref="A625:H625"/>
    <mergeCell ref="A626:A634"/>
    <mergeCell ref="B626:B634"/>
    <mergeCell ref="A635:A643"/>
    <mergeCell ref="B635:B643"/>
    <mergeCell ref="A644:A652"/>
    <mergeCell ref="B644:B652"/>
    <mergeCell ref="A653:A661"/>
    <mergeCell ref="B653:B661"/>
    <mergeCell ref="A585:A593"/>
    <mergeCell ref="B585:B593"/>
    <mergeCell ref="A594:A602"/>
    <mergeCell ref="B594:B602"/>
    <mergeCell ref="A603:A611"/>
    <mergeCell ref="B603:B611"/>
    <mergeCell ref="A612:A620"/>
    <mergeCell ref="B612:B620"/>
    <mergeCell ref="A548:H548"/>
    <mergeCell ref="A549:A557"/>
    <mergeCell ref="B549:B557"/>
    <mergeCell ref="A558:A566"/>
    <mergeCell ref="B558:B566"/>
    <mergeCell ref="A567:A575"/>
    <mergeCell ref="B567:B575"/>
    <mergeCell ref="A576:A584"/>
    <mergeCell ref="B576:B584"/>
    <mergeCell ref="A507:H507"/>
    <mergeCell ref="A508:A516"/>
    <mergeCell ref="B508:B516"/>
    <mergeCell ref="A517:A525"/>
    <mergeCell ref="B517:B525"/>
    <mergeCell ref="A526:A534"/>
    <mergeCell ref="B526:B534"/>
    <mergeCell ref="A535:A543"/>
    <mergeCell ref="B535:B543"/>
    <mergeCell ref="A493:A501"/>
    <mergeCell ref="B493:B501"/>
    <mergeCell ref="A469:A477"/>
    <mergeCell ref="B469:B477"/>
    <mergeCell ref="A478:A486"/>
    <mergeCell ref="B478:B486"/>
    <mergeCell ref="A492:H492"/>
    <mergeCell ref="A442:A450"/>
    <mergeCell ref="B442:B450"/>
    <mergeCell ref="A451:A459"/>
    <mergeCell ref="B451:B459"/>
    <mergeCell ref="A460:A468"/>
    <mergeCell ref="B460:B468"/>
    <mergeCell ref="A415:A423"/>
    <mergeCell ref="B415:B423"/>
    <mergeCell ref="A424:A432"/>
    <mergeCell ref="B424:B432"/>
    <mergeCell ref="A433:A441"/>
    <mergeCell ref="B433:B441"/>
    <mergeCell ref="A396:H396"/>
    <mergeCell ref="A397:A405"/>
    <mergeCell ref="B397:B405"/>
    <mergeCell ref="A406:A414"/>
    <mergeCell ref="B406:B414"/>
    <mergeCell ref="A357:A365"/>
    <mergeCell ref="B357:B365"/>
    <mergeCell ref="A366:A374"/>
    <mergeCell ref="B366:B374"/>
    <mergeCell ref="A384:A392"/>
    <mergeCell ref="B384:B392"/>
    <mergeCell ref="A375:A383"/>
    <mergeCell ref="B375:B383"/>
    <mergeCell ref="A3:A11"/>
    <mergeCell ref="B3:B11"/>
    <mergeCell ref="A12:A20"/>
    <mergeCell ref="B12:B20"/>
    <mergeCell ref="A25:A33"/>
    <mergeCell ref="B25:B33"/>
    <mergeCell ref="A23:H23"/>
    <mergeCell ref="A34:A42"/>
    <mergeCell ref="B34:B42"/>
    <mergeCell ref="A52:A60"/>
    <mergeCell ref="B52:B60"/>
    <mergeCell ref="A70:A78"/>
    <mergeCell ref="A302:H302"/>
    <mergeCell ref="A303:A311"/>
    <mergeCell ref="A43:A51"/>
    <mergeCell ref="B43:B51"/>
    <mergeCell ref="A61:A69"/>
    <mergeCell ref="B303:B311"/>
    <mergeCell ref="B70:B78"/>
    <mergeCell ref="B61:B69"/>
    <mergeCell ref="A79:A87"/>
    <mergeCell ref="B79:B87"/>
    <mergeCell ref="A106:A114"/>
    <mergeCell ref="B106:B114"/>
    <mergeCell ref="A97:A105"/>
    <mergeCell ref="B97:B105"/>
    <mergeCell ref="A88:A96"/>
    <mergeCell ref="B88:B96"/>
    <mergeCell ref="A180:A188"/>
    <mergeCell ref="B180:B188"/>
    <mergeCell ref="A207:A215"/>
    <mergeCell ref="A189:A197"/>
    <mergeCell ref="B207:B215"/>
    <mergeCell ref="A216:A224"/>
    <mergeCell ref="B216:B224"/>
    <mergeCell ref="B189:B197"/>
    <mergeCell ref="A198:A206"/>
    <mergeCell ref="B198:B206"/>
    <mergeCell ref="A271:A279"/>
    <mergeCell ref="B271:B279"/>
    <mergeCell ref="A312:A320"/>
    <mergeCell ref="B312:B320"/>
    <mergeCell ref="A321:A329"/>
    <mergeCell ref="B321:B329"/>
    <mergeCell ref="A330:A338"/>
    <mergeCell ref="B330:B338"/>
    <mergeCell ref="A339:A347"/>
    <mergeCell ref="B339:B347"/>
    <mergeCell ref="A348:A356"/>
    <mergeCell ref="B348:B356"/>
    <mergeCell ref="A115:A123"/>
    <mergeCell ref="B115:B123"/>
    <mergeCell ref="A124:A132"/>
    <mergeCell ref="B124:B132"/>
    <mergeCell ref="A133:A142"/>
    <mergeCell ref="B133:B142"/>
    <mergeCell ref="A152:H152"/>
    <mergeCell ref="A162:A170"/>
    <mergeCell ref="B162:B170"/>
    <mergeCell ref="A171:A179"/>
    <mergeCell ref="B171:B179"/>
    <mergeCell ref="A153:A161"/>
    <mergeCell ref="B153:B161"/>
    <mergeCell ref="A280:A288"/>
    <mergeCell ref="B280:B288"/>
    <mergeCell ref="A234:H234"/>
    <mergeCell ref="A235:A243"/>
    <mergeCell ref="B235:B243"/>
    <mergeCell ref="A244:A252"/>
    <mergeCell ref="B244:B252"/>
    <mergeCell ref="A253:A261"/>
    <mergeCell ref="B253:B261"/>
    <mergeCell ref="A262:A270"/>
    <mergeCell ref="B262:B270"/>
    <mergeCell ref="A673:H673"/>
    <mergeCell ref="A674:A682"/>
    <mergeCell ref="B674:B682"/>
    <mergeCell ref="A683:A691"/>
    <mergeCell ref="B683:B691"/>
    <mergeCell ref="A692:A700"/>
    <mergeCell ref="B692:B700"/>
    <mergeCell ref="A701:A709"/>
    <mergeCell ref="B701:B709"/>
    <mergeCell ref="A710:A718"/>
    <mergeCell ref="B710:B718"/>
    <mergeCell ref="A719:A727"/>
    <mergeCell ref="B719:B727"/>
    <mergeCell ref="A728:A736"/>
    <mergeCell ref="B728:B736"/>
    <mergeCell ref="A737:A745"/>
    <mergeCell ref="B737:B745"/>
    <mergeCell ref="A888:H888"/>
    <mergeCell ref="A830:H830"/>
    <mergeCell ref="A831:A839"/>
    <mergeCell ref="B831:B839"/>
    <mergeCell ref="A840:A848"/>
    <mergeCell ref="B840:B848"/>
    <mergeCell ref="A849:A857"/>
    <mergeCell ref="B849:B857"/>
    <mergeCell ref="A858:A866"/>
    <mergeCell ref="B858:B866"/>
    <mergeCell ref="A867:A875"/>
    <mergeCell ref="B867:B875"/>
    <mergeCell ref="A889:A897"/>
    <mergeCell ref="B889:B897"/>
    <mergeCell ref="A898:A906"/>
    <mergeCell ref="B898:B906"/>
    <mergeCell ref="A954:H954"/>
    <mergeCell ref="A955:A963"/>
    <mergeCell ref="B955:B963"/>
    <mergeCell ref="A964:A972"/>
    <mergeCell ref="A1170:A1178"/>
    <mergeCell ref="B1170:B1178"/>
    <mergeCell ref="A1161:A1169"/>
    <mergeCell ref="B1161:B1169"/>
    <mergeCell ref="B964:B972"/>
    <mergeCell ref="A973:A981"/>
    <mergeCell ref="B973:B981"/>
    <mergeCell ref="A982:A990"/>
    <mergeCell ref="B982:B990"/>
    <mergeCell ref="A991:A999"/>
    <mergeCell ref="B991:B999"/>
    <mergeCell ref="A1000:A1008"/>
    <mergeCell ref="B1000:B1008"/>
    <mergeCell ref="A1143:A1151"/>
    <mergeCell ref="B1143:B1151"/>
    <mergeCell ref="A1233:A1241"/>
    <mergeCell ref="B1233:B1241"/>
    <mergeCell ref="A1242:A1250"/>
    <mergeCell ref="B1242:B1250"/>
    <mergeCell ref="A1475:H1475"/>
    <mergeCell ref="A1476:A1484"/>
    <mergeCell ref="B1476:B1484"/>
    <mergeCell ref="A1485:A1493"/>
    <mergeCell ref="B1485:B1493"/>
    <mergeCell ref="A1254:H1254"/>
    <mergeCell ref="A1255:A1263"/>
    <mergeCell ref="B1255:B1263"/>
    <mergeCell ref="A1264:A1272"/>
    <mergeCell ref="B1264:B1272"/>
    <mergeCell ref="A1273:A1281"/>
    <mergeCell ref="B1273:B1281"/>
    <mergeCell ref="A1282:A1290"/>
    <mergeCell ref="B1282:B1290"/>
    <mergeCell ref="A1388:H1388"/>
    <mergeCell ref="A1389:A1397"/>
    <mergeCell ref="B1389:B1397"/>
    <mergeCell ref="A1398:A1406"/>
    <mergeCell ref="B1398:B1406"/>
    <mergeCell ref="A1407:A1415"/>
    <mergeCell ref="A1499:H1499"/>
    <mergeCell ref="A1500:A1508"/>
    <mergeCell ref="B1500:B1508"/>
    <mergeCell ref="A1509:A1517"/>
    <mergeCell ref="B1509:B1517"/>
    <mergeCell ref="A1518:A1526"/>
    <mergeCell ref="B1518:B1526"/>
    <mergeCell ref="A1527:A1535"/>
    <mergeCell ref="B1527:B1535"/>
    <mergeCell ref="A1541:H1541"/>
    <mergeCell ref="A1542:A1550"/>
    <mergeCell ref="B1542:B1550"/>
    <mergeCell ref="A1551:A1559"/>
    <mergeCell ref="B1551:B1559"/>
    <mergeCell ref="A1594:H1594"/>
    <mergeCell ref="A1595:A1603"/>
    <mergeCell ref="B1595:B1603"/>
    <mergeCell ref="A1568:H1568"/>
    <mergeCell ref="A1569:A1577"/>
    <mergeCell ref="B1569:B1577"/>
    <mergeCell ref="A1578:A1586"/>
    <mergeCell ref="B1578:B1586"/>
    <mergeCell ref="A1748:H1748"/>
    <mergeCell ref="A1749:A1757"/>
    <mergeCell ref="B1749:B1757"/>
    <mergeCell ref="A1758:A1766"/>
    <mergeCell ref="B1758:B1766"/>
    <mergeCell ref="A1767:A1775"/>
    <mergeCell ref="B1767:B1775"/>
    <mergeCell ref="A1606:H1606"/>
    <mergeCell ref="A1607:A1616"/>
    <mergeCell ref="B1607:B1616"/>
    <mergeCell ref="A1617:A1626"/>
    <mergeCell ref="B1617:B1626"/>
    <mergeCell ref="A1651:H1651"/>
    <mergeCell ref="A1652:A1660"/>
    <mergeCell ref="B1652:B1660"/>
    <mergeCell ref="A1661:A1669"/>
    <mergeCell ref="B1661:B1669"/>
    <mergeCell ref="A1670:A1678"/>
    <mergeCell ref="B1670:B1678"/>
    <mergeCell ref="A1679:A1687"/>
    <mergeCell ref="B1679:B1687"/>
    <mergeCell ref="A1736:H1736"/>
    <mergeCell ref="A1737:A1745"/>
    <mergeCell ref="B1737:B1745"/>
    <mergeCell ref="A2129:A2137"/>
    <mergeCell ref="B2129:B2137"/>
    <mergeCell ref="I2129:J2137"/>
    <mergeCell ref="K2129:K2137"/>
    <mergeCell ref="A2093:A2101"/>
    <mergeCell ref="B2093:B2101"/>
    <mergeCell ref="I2093:J2101"/>
    <mergeCell ref="K2093:K2101"/>
    <mergeCell ref="A2111:A2119"/>
    <mergeCell ref="B2111:B2119"/>
    <mergeCell ref="I2111:J2119"/>
    <mergeCell ref="K2111:K2119"/>
    <mergeCell ref="A2120:A2128"/>
    <mergeCell ref="B2120:B2128"/>
    <mergeCell ref="I2120:J2128"/>
    <mergeCell ref="K2120:K2128"/>
    <mergeCell ref="K2102:K2110"/>
    <mergeCell ref="A2206:H2206"/>
    <mergeCell ref="A2207:A2215"/>
    <mergeCell ref="B2207:B2215"/>
    <mergeCell ref="I2207:J2215"/>
    <mergeCell ref="K2207:K2215"/>
    <mergeCell ref="A2216:A2224"/>
    <mergeCell ref="B2216:B2224"/>
    <mergeCell ref="I2216:J2224"/>
    <mergeCell ref="K2216:K2224"/>
    <mergeCell ref="A2249:H2249"/>
    <mergeCell ref="A2250:A2258"/>
    <mergeCell ref="B2250:B2258"/>
    <mergeCell ref="I2250:J2258"/>
    <mergeCell ref="K2250:K2258"/>
    <mergeCell ref="A2228:H2228"/>
    <mergeCell ref="A2229:A2237"/>
    <mergeCell ref="B2229:B2237"/>
    <mergeCell ref="I2229:J2237"/>
    <mergeCell ref="K2229:K2237"/>
    <mergeCell ref="A2238:A2246"/>
    <mergeCell ref="B2238:B2246"/>
    <mergeCell ref="I2238:J2246"/>
    <mergeCell ref="K2238:K2246"/>
    <mergeCell ref="I1652:I1660"/>
    <mergeCell ref="I1661:I1669"/>
    <mergeCell ref="I1670:I1678"/>
    <mergeCell ref="I1679:I1687"/>
    <mergeCell ref="A2295:A2303"/>
    <mergeCell ref="B2295:B2303"/>
    <mergeCell ref="I2295:J2303"/>
    <mergeCell ref="K2295:K2303"/>
    <mergeCell ref="A2259:A2267"/>
    <mergeCell ref="B2259:B2267"/>
    <mergeCell ref="I2259:J2267"/>
    <mergeCell ref="K2259:K2267"/>
    <mergeCell ref="A2268:A2276"/>
    <mergeCell ref="B2268:B2276"/>
    <mergeCell ref="I2268:J2276"/>
    <mergeCell ref="K2268:K2276"/>
    <mergeCell ref="A2277:A2285"/>
    <mergeCell ref="B2277:B2285"/>
    <mergeCell ref="I2277:J2285"/>
    <mergeCell ref="K2277:K2285"/>
    <mergeCell ref="A2286:A2294"/>
    <mergeCell ref="B2286:B2294"/>
    <mergeCell ref="I2286:J2294"/>
    <mergeCell ref="K2286:K2294"/>
    <mergeCell ref="A2311:A2319"/>
    <mergeCell ref="B2311:B2319"/>
    <mergeCell ref="I2311:J2319"/>
    <mergeCell ref="K2311:K2319"/>
    <mergeCell ref="A2320:A2328"/>
    <mergeCell ref="B2320:B2328"/>
    <mergeCell ref="I2320:J2328"/>
    <mergeCell ref="K2320:K2328"/>
    <mergeCell ref="A2310:H2310"/>
    <mergeCell ref="A2329:A2337"/>
    <mergeCell ref="B2329:B2337"/>
    <mergeCell ref="I2329:J2337"/>
    <mergeCell ref="K2329:K2337"/>
    <mergeCell ref="A2338:A2346"/>
    <mergeCell ref="B2338:B2346"/>
    <mergeCell ref="I2338:J2346"/>
    <mergeCell ref="K2338:K2346"/>
    <mergeCell ref="A2347:A2355"/>
    <mergeCell ref="B2347:B2355"/>
    <mergeCell ref="I2347:J2355"/>
    <mergeCell ref="K2347:K2355"/>
    <mergeCell ref="A2356:A2364"/>
    <mergeCell ref="B2356:B2364"/>
    <mergeCell ref="I2356:J2364"/>
    <mergeCell ref="K2356:K2364"/>
    <mergeCell ref="A2365:A2373"/>
    <mergeCell ref="B2365:B2373"/>
    <mergeCell ref="I2365:J2373"/>
    <mergeCell ref="K2365:K2373"/>
    <mergeCell ref="A2374:A2382"/>
    <mergeCell ref="B2374:B2382"/>
    <mergeCell ref="I2374:J2382"/>
    <mergeCell ref="K2374:K2382"/>
    <mergeCell ref="B2383:B2391"/>
    <mergeCell ref="I2383:J2391"/>
    <mergeCell ref="K2383:K2391"/>
    <mergeCell ref="A2392:A2400"/>
    <mergeCell ref="B2392:B2400"/>
    <mergeCell ref="I2392:J2400"/>
    <mergeCell ref="K2392:K2400"/>
    <mergeCell ref="A2401:A2409"/>
    <mergeCell ref="B2401:B2409"/>
    <mergeCell ref="I2401:J2409"/>
    <mergeCell ref="K2401:K2409"/>
    <mergeCell ref="H1607:H1646"/>
    <mergeCell ref="A2478:H2478"/>
    <mergeCell ref="A2479:A2487"/>
    <mergeCell ref="B2479:B2487"/>
    <mergeCell ref="I2479:J2487"/>
    <mergeCell ref="K2479:K2487"/>
    <mergeCell ref="A2465:A2473"/>
    <mergeCell ref="B2465:B2473"/>
    <mergeCell ref="I2465:J2473"/>
    <mergeCell ref="K2465:K2473"/>
    <mergeCell ref="A2446:H2446"/>
    <mergeCell ref="A2447:A2455"/>
    <mergeCell ref="B2447:B2455"/>
    <mergeCell ref="I2447:J2455"/>
    <mergeCell ref="K2447:K2455"/>
    <mergeCell ref="A2456:A2464"/>
    <mergeCell ref="B2456:B2464"/>
    <mergeCell ref="I2456:J2464"/>
    <mergeCell ref="K2456:K2464"/>
    <mergeCell ref="A2410:A2418"/>
    <mergeCell ref="B2410:B2418"/>
    <mergeCell ref="I2410:J2418"/>
    <mergeCell ref="K2410:K2418"/>
    <mergeCell ref="A2383:A2391"/>
  </mergeCells>
  <phoneticPr fontId="29" type="noConversion"/>
  <hyperlinks>
    <hyperlink ref="I2006:J2014" r:id="rId1" display="WPS 2915" xr:uid="{8C6C9EF3-49DD-4FB8-9498-39442CB18BF4}"/>
    <hyperlink ref="I1986:J1994" r:id="rId2" display="WPS 2878" xr:uid="{28A06A63-8C5E-4F2F-B27F-5DDA9B0F8D0A}"/>
    <hyperlink ref="I2142:J2150" r:id="rId3" display="WPS 2879" xr:uid="{556C53AF-EA35-40BB-9465-1B0D80546A89}"/>
    <hyperlink ref="I1652:I1660" r:id="rId4" display="WPS 2920" xr:uid="{215D5040-3EBB-4CB1-AEAF-053922410960}"/>
    <hyperlink ref="I1661:I1669" r:id="rId5" display="WPS 2920" xr:uid="{DC99A3A8-03DC-434F-8F7A-78A12F9578FB}"/>
    <hyperlink ref="I1670:I1678" r:id="rId6" display="WPS 2920" xr:uid="{F4DB6994-797C-46B7-AE2C-519EEF22E315}"/>
    <hyperlink ref="I1679:I1687" r:id="rId7" display="WPS 2920" xr:uid="{31C8DDC0-2590-4613-9623-9B67A49D62FC}"/>
    <hyperlink ref="I1786:J1794" r:id="rId8" display="WPS 2895" xr:uid="{DC80BEFE-7A50-4F61-BA7C-6B84DA127329}"/>
    <hyperlink ref="I1795:J1803" r:id="rId9" display="WPS 2892" xr:uid="{3DEBD9FD-EB08-428C-873D-55D50BA136F2}"/>
    <hyperlink ref="I1813:J1821" r:id="rId10" display="WPS 2896" xr:uid="{31FD251D-0F51-404A-9540-3C650F44D4BD}"/>
    <hyperlink ref="I1804:J1812" r:id="rId11" display="WPS 2895" xr:uid="{A58D9AFC-6689-4AED-8955-BDD53EB277F9}"/>
    <hyperlink ref="I1822:J1830" r:id="rId12" display="WPS 2897" xr:uid="{23A19314-BACB-4F22-8F71-089D8E928BAF}"/>
    <hyperlink ref="I1831:J1839" r:id="rId13" display="WPS 2898" xr:uid="{02918925-8757-41FD-B007-AFC77E375C27}"/>
    <hyperlink ref="I1840:J1848" r:id="rId14" display="WPS 2893" xr:uid="{DDCE106F-8676-44E3-A4F5-25DE9636C5AB}"/>
    <hyperlink ref="I2311:J2319" r:id="rId15" display="WPS 2896" xr:uid="{1D164666-FB79-4C53-9A88-1930F67CE883}"/>
    <hyperlink ref="I2320:J2328" r:id="rId16" display="WPS 2897" xr:uid="{48BEE53D-4CBE-4594-9996-7A3425DFCA67}"/>
    <hyperlink ref="I2329:J2337" r:id="rId17" display="WPS 2898" xr:uid="{C320E57A-FEFD-47D6-A595-45579973D53C}"/>
    <hyperlink ref="I2338:J2346" r:id="rId18" display="WPS 2893" xr:uid="{7A9BB3F3-85B4-468E-B910-E3092AB1401E}"/>
    <hyperlink ref="B2142:B2150" r:id="rId19" display="PR 645" xr:uid="{C7324D9C-2F8A-4F5B-AE2C-7ECD91702CE9}"/>
    <hyperlink ref="B2006:B2014" r:id="rId20" display="PR 631" xr:uid="{3A753F2E-9D49-405F-BEFA-7B556AB3AE0E}"/>
    <hyperlink ref="I2194:J2202" r:id="rId21" display="WPS 2899" xr:uid="{9BF7CBEC-5123-4339-A30B-260D69583509}"/>
    <hyperlink ref="B2183:B2191" r:id="rId22" display="PR 649" xr:uid="{05994930-DB24-4A3F-B512-AC510F85243D}"/>
    <hyperlink ref="B2229:B2237" r:id="rId23" display="PR 653" xr:uid="{9576AAE5-8429-4FDF-A410-3F47B3DCDF82}"/>
    <hyperlink ref="B2238:B2246" r:id="rId24" display="PR 654" xr:uid="{2B6E93B7-84CC-4E9B-AF78-4822B8CC8491}"/>
  </hyperlinks>
  <pageMargins left="1" right="1" top="1" bottom="1" header="0.5" footer="0.5"/>
  <pageSetup paperSize="8" scale="93" orientation="landscape" r:id="rId2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FBDD711CE2D4AB5BB4B3D8F53E611" ma:contentTypeVersion="6" ma:contentTypeDescription="Create a new document." ma:contentTypeScope="" ma:versionID="8026ba14fdd87793479fc630730e8768">
  <xsd:schema xmlns:xsd="http://www.w3.org/2001/XMLSchema" xmlns:xs="http://www.w3.org/2001/XMLSchema" xmlns:p="http://schemas.microsoft.com/office/2006/metadata/properties" xmlns:ns2="da27011b-f3f0-4329-b23a-b3b7bcc8a83e" targetNamespace="http://schemas.microsoft.com/office/2006/metadata/properties" ma:root="true" ma:fieldsID="d2ffea7428735e3ab8e87f366b0f4fbb" ns2:_="">
    <xsd:import namespace="da27011b-f3f0-4329-b23a-b3b7bcc8a8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27011b-f3f0-4329-b23a-b3b7bcc8a8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e 4 e 2 2 4 2 2 - 9 f 3 c - 4 1 6 a - 9 0 e 0 - c 6 d 8 3 a c f b 4 8 0 "   x m l n s = " h t t p : / / s c h e m a s . m i c r o s o f t . c o m / D a t a M a s h u p " > A A A A A C M G A A B Q S w M E F A A C A A g A R G 8 j V j c Z Y x K k A A A A 9 g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D K 8 p x x T I A q E w 9 i v w e e + z / Y G w H R s / D l r 0 T V z m Q J Y I 5 P 1 B P A B Q S w M E F A A C A A g A R G 8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v I 1 Y K + E p l H Q M A A B g O A A A T A B w A R m 9 y b X V s Y X M v U 2 V j d G l v b j E u b S C i G A A o o B Q A A A A A A A A A A A A A A A A A A A A A A A A A A A D t l s F u 2 k A Q h u 9 I v M O K X E B C Q V g 9 t c q l p E p 7 S E S B C i l R D o M 9 m M X 2 r r O 7 F g H E J Z c + Q 9 u X q J R T r 0 1 4 r 6 5 t I G C b Y k e J e i k X p N 3 5 Z 8 b j / T + v R F N R z k g 3 / m + + K 5 f K J T k C g R b p w Q B d M N 6 Q E + K i K p e I / i 1 / i Y d 7 a 3 n H 9 e K H W x P d 4 1 Y g B D L V 5 8 I Z c O 5 U a / O r C / D w p L K W V 6 4 X V y 3 O l A 6 6 r s d Z j i q X H k W m C 3 K i p n 5 F J 9 P R L h 7 3 B D A 5 5 M J r c T f w W G / q o 6 x u a t b n 8 0 q / / b l D L n i l H g q R K L x V i z q Z V 3 p i h i Y F I p X g D I 6 q 7 r D W G 1 F h E R + E m q b C 2 9 y S C i Z A m C 4 G a j p Z a b o K m A X C S g n O U X F L p / e 1 i N E 4 u I + u R T x U I 7 6 J B z a N w s 9 A B Q w d o n O j o L C 8 C 0 j z b S Q 6 E 2 D h e t 3 V q 6 l S G V o j S 5 u h F I E P T z q u n 2 9 V 9 X x d z x Y 8 8 L e q W n p j n 9 b I 1 B p p b Q t v k g P o o e c f k 0 D P k v H l D 5 N G m T 5 5 P p h K 9 6 v 3 U s 1 3 M K 7 W h v S W t 3 f r v Q v m C E i D i E D E b 8 V 3 d V t 6 Q Q U D z J r Q Q P f z + J X 4 + l A N n L g v N a K m w 1 D K 5 F N c g i N Q E m c C L h 1 S B 8 x x L L g J o g U T I v N I k / v p U s v v 2 k R M x + y U 6 o L n u 3 p 0 V H t E j z W l K l D R S I m 7 P q f s 6 W x m n P r Z 1 B x n n G L K b O J z S c P k 6 a w z c 4 b 2 w / 3 y L t N H t n Z e m A 0 b x K O P 3 6 z Z N H z f a E f J 2 w J H u m V m N w j V C B A + p I d 8 A b N J 2 B O n k 7 g j T Q s Z e C E Q 5 F + m u i U 4 T U x z n b n D r R m M i Q 2 z I C Z C u M m H e i G d u N 3 / 2 C N R V P X 3 z 1 b D o 6 y W T H c K C s h k a m 1 G d x q e N J 2 P S h l g M v r L B G x K m l F g B z 0 Q j i T N V N k 4 y t i J M r Z T L W o Z 0 H S 4 i 2 M W H 2 Q n Q u U T Q z v I h Y U i J q i s J l l b 3 2 b o Y W z m I W U O O B Y E Y i E G F s R e Q d I d J k w O q B Q E S V E K J C x 6 y F G 7 q M 2 F 6 l 0 E 5 2 Z b B p F y Q + i 5 b D m I i A N Y 2 E O C 1 U f u M A T 2 G n + P 1 x e 1 c o m y X B 7 f v p 0 d b S 5 Y p G r U K q 9 7 S S v A m 6 3 b 2 n / Q v D B o M t z 0 8 u z J 7 e 2 i k M p t / A T N c v F p 5 c 5 d s u 1 C 6 7 k 8 O U T T V + L N P w X N H 1 B L A Q I t A B Q A A g A I A E R v I 1 Y 3 G W M S p A A A A P Y A A A A S A A A A A A A A A A A A A A A A A A A A A A B D b 2 5 m a W c v U G F j a 2 F n Z S 5 4 b W x Q S w E C L Q A U A A I A C A B E b y N W D 8 r p q 6 Q A A A D p A A A A E w A A A A A A A A A A A A A A A A D w A A A A W 0 N v b n R l b n R f V H l w Z X N d L n h t b F B L A Q I t A B Q A A g A I A E R v I 1 Y K + E p l H Q M A A B g O A A A T A A A A A A A A A A A A A A A A A O E B A A B G b 3 J t d W x h c y 9 T Z W N 0 a W 9 u M S 5 t U E s F B g A A A A A D A A M A w g A A A E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U 7 A A A A A A A A 0 z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g i I C 8 + P E V u d H J 5 I F R 5 c G U 9 I k Z p b G x F c n J v c k N v Z G U i I F Z h b H V l P S J z V W 5 r b m 9 3 b i I g L z 4 8 R W 5 0 c n k g V H l w Z T 0 i R m l s b E V y c m 9 y Q 2 9 1 b n Q i I F Z h b H V l P S J s N C I g L z 4 8 R W 5 0 c n k g V H l w Z T 0 i R m l s b E x h c 3 R V c G R h d G V k I i B W Y W x 1 Z T 0 i Z D I w M j I t M D c t M j J U M D U 6 M D A 6 M z k u N D Y 0 O D Q 0 N F o i I C 8 + P E V u d H J 5 I F R 5 c G U 9 I k Z p b G x D b 2 x 1 b W 5 U e X B l c y I g V m F s d W U 9 I n N C Z 1 l H Q U F Z R 0 N R a 0 d B Q V l H Q m d Z R 0 J n W U d C Z 1 l B Q U F Z Q U F B Q U d B Q T 0 9 I i A v P j x F b n R y e S B U e X B l P S J G a W x s Q 2 9 s d W 1 u T m F t Z X M i I F Z h b H V l P S J z W y Z x d W 9 0 O 1 d Q U V I g T m 8 m c X V v d D s s J n F 1 b 3 Q 7 V H J 6 Z W N p Y S B z d H J v b m F c b l R o a X J k I H B h c n R 5 J n F 1 b 3 Q 7 L C Z x d W 9 0 O 1 B v Z H N 0 Y X d h I G 5 v c m 1 h d H l 3 b m F c b l N 0 Y W 5 k Y X J k J n F 1 b 3 Q 7 L C Z x d W 9 0 O 0 1 l d G 9 k Y S B z c G F 3 Y W 5 p Y V x u V 2 V s Z C B t Z X R o b 2 Q m c X V v d D s s J n F 1 b 3 Q 7 R 2 F 0 d W 5 l a y B t Y X R l c m l h x Y J 1 I D E 6 X G 5 H c m F k Z S B t Y X R l c m l h b C A x O i Z x d W 9 0 O y w m c X V v d D t H Y X R 1 b m V r I G 1 h d G V y a W H F g n U g M j p c b k d y Y W R l I G 1 h d G V y a W F s O i Z x d W 9 0 O y w m c X V v d D t H c n V w Y S B t Y X R l c m l h x Y J v d 2 E g M T p c b k 1 h d G V y a W F s I G d y b 3 V w I D E 6 J n F 1 b 3 Q 7 L C Z x d W 9 0 O 0 d y d X B h I G 1 h d G V y a W H F g m 9 3 Y S A y O l x u T W F 0 Z X J p Y W w g Z 3 J v d X A g M j o m c X V v d D s s J n F 1 b 3 Q 7 Q m x h Y 2 h h I C 8 g c n V y Y V x u c G x h d G U g L y B 0 d W J l J n F 1 b 3 Q 7 L C Z x d W 9 0 O 0 d y d W J v x Z v E h y B w c s O z Y m t p X G 5 0 a G l j a 2 5 l c 3 M m c X V v d D s s J n F 1 b 3 Q 7 W m F r c m V z I G t 3 Y W x p Z m l r Y W N q a V x u c X V h b G l m a W N h d G l v b i B z Y 2 9 w Z S Z x d W 9 0 O y w m c X V v d D t a Y W t y Z X M g a 3 d h b G l m a W t h Y 2 p p X G 5 x d W F s a W Z p Y 2 F 0 a W 9 u I H N j b 3 B l M i Z x d W 9 0 O y w m c X V v d D t T e m N 6 Z W f D s 8 W C e S Z x d W 9 0 O y w m c X V v d D t O Y X p 3 Y S B z c G 9 p d 2 F c b k N v b n N 1 b W F i b G V z J n F 1 b 3 Q 7 L C Z x d W 9 0 O 1 J l X G 5 N U G E m c X V v d D s s J n F 1 b 3 Q 7 V G V t c C 4 g d W R h c m 5 v x Z t j a V x u S W 1 w Y W N 0 I H R l b X A u J n F 1 b 3 Q 7 L C Z x d W 9 0 O 1 J t X G 5 N U G E m c X V v d D s s J n F 1 b 3 Q 7 x Z p y Z W R u a W N h I H B y w 7 N i a 2 l c b l N h b X B s Z S B k a W F t Z X R l c i Z x d W 9 0 O y w m c X V v d D t T c G 9 p b m F c b l d l b G Q m c X V v d D s s J n F 1 b 3 Q 7 U G 9 6 e W N q Y S B z c G F 3 Y W 5 p Y V x u V 2 V s Z G l u Z y B w b 3 N p d G l v b i Z x d W 9 0 O y w m c X V v d D t Q b 2 R n c n p l d 2 F u a W U v I G 1 p x J l k e n n F m 2 N p Z W d c b l B y Z W h h d G l u Z y 8 g a W 5 0 Z X J w Y X N z J n F 1 b 3 Q 7 L C Z x d W 9 0 O 8 W a c m V k b m l j Y S B z c G 9 p d 2 F c b k R p Y W 1 l d G V y J n F 1 b 3 Q 7 L C Z x d W 9 0 O 1 J v Z H p h a i B n Y X p 1 X G 5 U e X B l I G 9 m I G d h c y Z x d W 9 0 O y w m c X V v d D t Q V 0 h U I F x u K M K w Q y 9 t a W 4 p J n F 1 b 3 Q 7 L C Z x d W 9 0 O 0 N l c S Z x d W 9 0 O y w m c X V v d D t E Y X R h I H d 5 Z G F u a W F c b k R h d G U g b 2 Y g a X N z d W U m c X V v d D s s J n F 1 b 3 Q 7 V X d h Z 2 k g M V x u U m V t Y X J r c y A x J n F 1 b 3 Q 7 L C Z x d W 9 0 O 1 V 3 Y W d p I D J c b l J l b W F y a 3 M g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C 9 B d X R v U m V t b 3 Z l Z E N v b H V t b n M x L n t X U F F S I E 5 v L D B 9 J n F 1 b 3 Q 7 L C Z x d W 9 0 O 1 N l Y 3 R p b 2 4 x L 1 R h Y m V s Y T I 0 L 0 F 1 d G 9 S Z W 1 v d m V k Q 2 9 s d W 1 u c z E u e 1 R y e m V j a W E g c 3 R y b 2 5 h X G 5 U a G l y Z C B w Y X J 0 e S w x f S Z x d W 9 0 O y w m c X V v d D t T Z W N 0 a W 9 u M S 9 U Y W J l b G E y N C 9 B d X R v U m V t b 3 Z l Z E N v b H V t b n M x L n t Q b 2 R z d G F 3 Y S B u b 3 J t Y X R 5 d 2 5 h X G 5 T d G F u Z G F y Z C w y f S Z x d W 9 0 O y w m c X V v d D t T Z W N 0 a W 9 u M S 9 U Y W J l b G E y N C 9 B d X R v U m V t b 3 Z l Z E N v b H V t b n M x L n t N Z X R v Z G E g c 3 B h d 2 F u a W F c b l d l b G Q g b W V 0 a G 9 k L D N 9 J n F 1 b 3 Q 7 L C Z x d W 9 0 O 1 N l Y 3 R p b 2 4 x L 1 R h Y m V s Y T I 0 L 0 F 1 d G 9 S Z W 1 v d m V k Q 2 9 s d W 1 u c z E u e 0 d h d H V u Z W s g b W F 0 Z X J p Y c W C d S A x O l x u R 3 J h Z G U g b W F 0 Z X J p Y W w g M T o s N H 0 m c X V v d D s s J n F 1 b 3 Q 7 U 2 V j d G l v b j E v V G F i Z W x h M j Q v Q X V 0 b 1 J l b W 9 2 Z W R D b 2 x 1 b W 5 z M S 5 7 R 2 F 0 d W 5 l a y B t Y X R l c m l h x Y J 1 I D I 6 X G 5 H c m F k Z S B t Y X R l c m l h b D o s N X 0 m c X V v d D s s J n F 1 b 3 Q 7 U 2 V j d G l v b j E v V G F i Z W x h M j Q v Q X V 0 b 1 J l b W 9 2 Z W R D b 2 x 1 b W 5 z M S 5 7 R 3 J 1 c G E g b W F 0 Z X J p Y c W C b 3 d h I D E 6 X G 5 N Y X R l c m l h b C B n c m 9 1 c C A x O i w 2 f S Z x d W 9 0 O y w m c X V v d D t T Z W N 0 a W 9 u M S 9 U Y W J l b G E y N C 9 B d X R v U m V t b 3 Z l Z E N v b H V t b n M x L n t H c n V w Y S B t Y X R l c m l h x Y J v d 2 E g M j p c b k 1 h d G V y a W F s I G d y b 3 V w I D I 6 L D d 9 J n F 1 b 3 Q 7 L C Z x d W 9 0 O 1 N l Y 3 R p b 2 4 x L 1 R h Y m V s Y T I 0 L 0 F 1 d G 9 S Z W 1 v d m V k Q 2 9 s d W 1 u c z E u e 0 J s Y W N o Y S A v I H J 1 c m F c b n B s Y X R l I C 8 g d H V i Z S w 4 f S Z x d W 9 0 O y w m c X V v d D t T Z W N 0 a W 9 u M S 9 U Y W J l b G E y N C 9 B d X R v U m V t b 3 Z l Z E N v b H V t b n M x L n t H c n V i b 8 W b x I c g c H L D s 2 J r a V x u d G h p Y 2 t u Z X N z L D l 9 J n F 1 b 3 Q 7 L C Z x d W 9 0 O 1 N l Y 3 R p b 2 4 x L 1 R h Y m V s Y T I 0 L 0 F 1 d G 9 S Z W 1 v d m V k Q 2 9 s d W 1 u c z E u e 1 p h a 3 J l c y B r d 2 F s a W Z p a 2 F j a m l c b n F 1 Y W x p Z m l j Y X R p b 2 4 g c 2 N v c G U s M T B 9 J n F 1 b 3 Q 7 L C Z x d W 9 0 O 1 N l Y 3 R p b 2 4 x L 1 R h Y m V s Y T I 0 L 0 F 1 d G 9 S Z W 1 v d m V k Q 2 9 s d W 1 u c z E u e 1 p h a 3 J l c y B r d 2 F s a W Z p a 2 F j a m l c b n F 1 Y W x p Z m l j Y X R p b 2 4 g c 2 N v c G U y L D E x f S Z x d W 9 0 O y w m c X V v d D t T Z W N 0 a W 9 u M S 9 U Y W J l b G E y N C 9 B d X R v U m V t b 3 Z l Z E N v b H V t b n M x L n t T e m N 6 Z W f D s 8 W C e S w x M n 0 m c X V v d D s s J n F 1 b 3 Q 7 U 2 V j d G l v b j E v V G F i Z W x h M j Q v Q X V 0 b 1 J l b W 9 2 Z W R D b 2 x 1 b W 5 z M S 5 7 T m F 6 d 2 E g c 3 B v a X d h X G 5 D b 2 5 z d W 1 h Y m x l c y w x M 3 0 m c X V v d D s s J n F 1 b 3 Q 7 U 2 V j d G l v b j E v V G F i Z W x h M j Q v Q X V 0 b 1 J l b W 9 2 Z W R D b 2 x 1 b W 5 z M S 5 7 U m V c b k 1 Q Y S w x N H 0 m c X V v d D s s J n F 1 b 3 Q 7 U 2 V j d G l v b j E v V G F i Z W x h M j Q v Q X V 0 b 1 J l b W 9 2 Z W R D b 2 x 1 b W 5 z M S 5 7 V G V t c C 4 g d W R h c m 5 v x Z t j a V x u S W 1 w Y W N 0 I H R l b X A u L D E 1 f S Z x d W 9 0 O y w m c X V v d D t T Z W N 0 a W 9 u M S 9 U Y W J l b G E y N C 9 B d X R v U m V t b 3 Z l Z E N v b H V t b n M x L n t S b V x u T V B h L D E 2 f S Z x d W 9 0 O y w m c X V v d D t T Z W N 0 a W 9 u M S 9 U Y W J l b G E y N C 9 B d X R v U m V t b 3 Z l Z E N v b H V t b n M x L n v F m n J l Z G 5 p Y 2 E g c H L D s 2 J r a V x u U 2 F t c G x l I G R p Y W 1 l d G V y L D E 3 f S Z x d W 9 0 O y w m c X V v d D t T Z W N 0 a W 9 u M S 9 U Y W J l b G E y N C 9 B d X R v U m V t b 3 Z l Z E N v b H V t b n M x L n t T c G 9 p b m F c b l d l b G Q s M T h 9 J n F 1 b 3 Q 7 L C Z x d W 9 0 O 1 N l Y 3 R p b 2 4 x L 1 R h Y m V s Y T I 0 L 0 F 1 d G 9 S Z W 1 v d m V k Q 2 9 s d W 1 u c z E u e 1 B v e n l j a m E g c 3 B h d 2 F u a W F c b l d l b G R p b m c g c G 9 z a X R p b 2 4 s M T l 9 J n F 1 b 3 Q 7 L C Z x d W 9 0 O 1 N l Y 3 R p b 2 4 x L 1 R h Y m V s Y T I 0 L 0 F 1 d G 9 S Z W 1 v d m V k Q 2 9 s d W 1 u c z E u e 1 B v Z G d y e m V 3 Y W 5 p Z S 8 g b W n E m W R 6 e c W b Y 2 l l Z 1 x u U H J l a G F 0 a W 5 n L y B p b n R l c n B h c 3 M s M j B 9 J n F 1 b 3 Q 7 L C Z x d W 9 0 O 1 N l Y 3 R p b 2 4 x L 1 R h Y m V s Y T I 0 L 0 F 1 d G 9 S Z W 1 v d m V k Q 2 9 s d W 1 u c z E u e 8 W a c m V k b m l j Y S B z c G 9 p d 2 F c b k R p Y W 1 l d G V y L D I x f S Z x d W 9 0 O y w m c X V v d D t T Z W N 0 a W 9 u M S 9 U Y W J l b G E y N C 9 B d X R v U m V t b 3 Z l Z E N v b H V t b n M x L n t S b 2 R 6 Y W o g Z 2 F 6 d V x u V H l w Z S B v Z i B n Y X M s M j J 9 J n F 1 b 3 Q 7 L C Z x d W 9 0 O 1 N l Y 3 R p b 2 4 x L 1 R h Y m V s Y T I 0 L 0 F 1 d G 9 S Z W 1 v d m V k Q 2 9 s d W 1 u c z E u e 1 B X S F Q g X G 4 o w r B D L 2 1 p b i k s M j N 9 J n F 1 b 3 Q 7 L C Z x d W 9 0 O 1 N l Y 3 R p b 2 4 x L 1 R h Y m V s Y T I 0 L 0 F 1 d G 9 S Z W 1 v d m V k Q 2 9 s d W 1 u c z E u e 0 N l c S w y N H 0 m c X V v d D s s J n F 1 b 3 Q 7 U 2 V j d G l v b j E v V G F i Z W x h M j Q v Q X V 0 b 1 J l b W 9 2 Z W R D b 2 x 1 b W 5 z M S 5 7 R G F 0 Y S B 3 e W R h b m l h X G 5 E Y X R l I G 9 m I G l z c 3 V l L D I 1 f S Z x d W 9 0 O y w m c X V v d D t T Z W N 0 a W 9 u M S 9 U Y W J l b G E y N C 9 B d X R v U m V t b 3 Z l Z E N v b H V t b n M x L n t V d 2 F n a S A x X G 5 S Z W 1 h c m t z I D E s M j Z 9 J n F 1 b 3 Q 7 L C Z x d W 9 0 O 1 N l Y 3 R p b 2 4 x L 1 R h Y m V s Y T I 0 L 0 F 1 d G 9 S Z W 1 v d m V k Q 2 9 s d W 1 u c z E u e 1 V 3 Y W d p I D J c b l J l b W F y a 3 M g M i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R h Y m V s Y T I 0 L 0 F 1 d G 9 S Z W 1 v d m V k Q 2 9 s d W 1 u c z E u e 1 d Q U V I g T m 8 s M H 0 m c X V v d D s s J n F 1 b 3 Q 7 U 2 V j d G l v b j E v V G F i Z W x h M j Q v Q X V 0 b 1 J l b W 9 2 Z W R D b 2 x 1 b W 5 z M S 5 7 V H J 6 Z W N p Y S B z d H J v b m F c b l R o a X J k I H B h c n R 5 L D F 9 J n F 1 b 3 Q 7 L C Z x d W 9 0 O 1 N l Y 3 R p b 2 4 x L 1 R h Y m V s Y T I 0 L 0 F 1 d G 9 S Z W 1 v d m V k Q 2 9 s d W 1 u c z E u e 1 B v Z H N 0 Y X d h I G 5 v c m 1 h d H l 3 b m F c b l N 0 Y W 5 k Y X J k L D J 9 J n F 1 b 3 Q 7 L C Z x d W 9 0 O 1 N l Y 3 R p b 2 4 x L 1 R h Y m V s Y T I 0 L 0 F 1 d G 9 S Z W 1 v d m V k Q 2 9 s d W 1 u c z E u e 0 1 l d G 9 k Y S B z c G F 3 Y W 5 p Y V x u V 2 V s Z C B t Z X R o b 2 Q s M 3 0 m c X V v d D s s J n F 1 b 3 Q 7 U 2 V j d G l v b j E v V G F i Z W x h M j Q v Q X V 0 b 1 J l b W 9 2 Z W R D b 2 x 1 b W 5 z M S 5 7 R 2 F 0 d W 5 l a y B t Y X R l c m l h x Y J 1 I D E 6 X G 5 H c m F k Z S B t Y X R l c m l h b C A x O i w 0 f S Z x d W 9 0 O y w m c X V v d D t T Z W N 0 a W 9 u M S 9 U Y W J l b G E y N C 9 B d X R v U m V t b 3 Z l Z E N v b H V t b n M x L n t H Y X R 1 b m V r I G 1 h d G V y a W H F g n U g M j p c b k d y Y W R l I G 1 h d G V y a W F s O i w 1 f S Z x d W 9 0 O y w m c X V v d D t T Z W N 0 a W 9 u M S 9 U Y W J l b G E y N C 9 B d X R v U m V t b 3 Z l Z E N v b H V t b n M x L n t H c n V w Y S B t Y X R l c m l h x Y J v d 2 E g M T p c b k 1 h d G V y a W F s I G d y b 3 V w I D E 6 L D Z 9 J n F 1 b 3 Q 7 L C Z x d W 9 0 O 1 N l Y 3 R p b 2 4 x L 1 R h Y m V s Y T I 0 L 0 F 1 d G 9 S Z W 1 v d m V k Q 2 9 s d W 1 u c z E u e 0 d y d X B h I G 1 h d G V y a W H F g m 9 3 Y S A y O l x u T W F 0 Z X J p Y W w g Z 3 J v d X A g M j o s N 3 0 m c X V v d D s s J n F 1 b 3 Q 7 U 2 V j d G l v b j E v V G F i Z W x h M j Q v Q X V 0 b 1 J l b W 9 2 Z W R D b 2 x 1 b W 5 z M S 5 7 Q m x h Y 2 h h I C 8 g c n V y Y V x u c G x h d G U g L y B 0 d W J l L D h 9 J n F 1 b 3 Q 7 L C Z x d W 9 0 O 1 N l Y 3 R p b 2 4 x L 1 R h Y m V s Y T I 0 L 0 F 1 d G 9 S Z W 1 v d m V k Q 2 9 s d W 1 u c z E u e 0 d y d W J v x Z v E h y B w c s O z Y m t p X G 5 0 a G l j a 2 5 l c 3 M s O X 0 m c X V v d D s s J n F 1 b 3 Q 7 U 2 V j d G l v b j E v V G F i Z W x h M j Q v Q X V 0 b 1 J l b W 9 2 Z W R D b 2 x 1 b W 5 z M S 5 7 W m F r c m V z I G t 3 Y W x p Z m l r Y W N q a V x u c X V h b G l m a W N h d G l v b i B z Y 2 9 w Z S w x M H 0 m c X V v d D s s J n F 1 b 3 Q 7 U 2 V j d G l v b j E v V G F i Z W x h M j Q v Q X V 0 b 1 J l b W 9 2 Z W R D b 2 x 1 b W 5 z M S 5 7 W m F r c m V z I G t 3 Y W x p Z m l r Y W N q a V x u c X V h b G l m a W N h d G l v b i B z Y 2 9 w Z T I s M T F 9 J n F 1 b 3 Q 7 L C Z x d W 9 0 O 1 N l Y 3 R p b 2 4 x L 1 R h Y m V s Y T I 0 L 0 F 1 d G 9 S Z W 1 v d m V k Q 2 9 s d W 1 u c z E u e 1 N 6 Y 3 p l Z 8 O z x Y J 5 L D E y f S Z x d W 9 0 O y w m c X V v d D t T Z W N 0 a W 9 u M S 9 U Y W J l b G E y N C 9 B d X R v U m V t b 3 Z l Z E N v b H V t b n M x L n t O Y X p 3 Y S B z c G 9 p d 2 F c b k N v b n N 1 b W F i b G V z L D E z f S Z x d W 9 0 O y w m c X V v d D t T Z W N 0 a W 9 u M S 9 U Y W J l b G E y N C 9 B d X R v U m V t b 3 Z l Z E N v b H V t b n M x L n t S Z V x u T V B h L D E 0 f S Z x d W 9 0 O y w m c X V v d D t T Z W N 0 a W 9 u M S 9 U Y W J l b G E y N C 9 B d X R v U m V t b 3 Z l Z E N v b H V t b n M x L n t U Z W 1 w L i B 1 Z G F y b m / F m 2 N p X G 5 J b X B h Y 3 Q g d G V t c C 4 s M T V 9 J n F 1 b 3 Q 7 L C Z x d W 9 0 O 1 N l Y 3 R p b 2 4 x L 1 R h Y m V s Y T I 0 L 0 F 1 d G 9 S Z W 1 v d m V k Q 2 9 s d W 1 u c z E u e 1 J t X G 5 N U G E s M T Z 9 J n F 1 b 3 Q 7 L C Z x d W 9 0 O 1 N l Y 3 R p b 2 4 x L 1 R h Y m V s Y T I 0 L 0 F 1 d G 9 S Z W 1 v d m V k Q 2 9 s d W 1 u c z E u e 8 W a c m V k b m l j Y S B w c s O z Y m t p X G 5 T Y W 1 w b G U g Z G l h b W V 0 Z X I s M T d 9 J n F 1 b 3 Q 7 L C Z x d W 9 0 O 1 N l Y 3 R p b 2 4 x L 1 R h Y m V s Y T I 0 L 0 F 1 d G 9 S Z W 1 v d m V k Q 2 9 s d W 1 u c z E u e 1 N w b 2 l u Y V x u V 2 V s Z C w x O H 0 m c X V v d D s s J n F 1 b 3 Q 7 U 2 V j d G l v b j E v V G F i Z W x h M j Q v Q X V 0 b 1 J l b W 9 2 Z W R D b 2 x 1 b W 5 z M S 5 7 U G 9 6 e W N q Y S B z c G F 3 Y W 5 p Y V x u V 2 V s Z G l u Z y B w b 3 N p d G l v b i w x O X 0 m c X V v d D s s J n F 1 b 3 Q 7 U 2 V j d G l v b j E v V G F i Z W x h M j Q v Q X V 0 b 1 J l b W 9 2 Z W R D b 2 x 1 b W 5 z M S 5 7 U G 9 k Z 3 J 6 Z X d h b m l l L y B t a c S Z Z H p 5 x Z t j a W V n X G 5 Q c m V o Y X R p b m c v I G l u d G V y c G F z c y w y M H 0 m c X V v d D s s J n F 1 b 3 Q 7 U 2 V j d G l v b j E v V G F i Z W x h M j Q v Q X V 0 b 1 J l b W 9 2 Z W R D b 2 x 1 b W 5 z M S 5 7 x Z p y Z W R u a W N h I H N w b 2 l 3 Y V x u R G l h b W V 0 Z X I s M j F 9 J n F 1 b 3 Q 7 L C Z x d W 9 0 O 1 N l Y 3 R p b 2 4 x L 1 R h Y m V s Y T I 0 L 0 F 1 d G 9 S Z W 1 v d m V k Q 2 9 s d W 1 u c z E u e 1 J v Z H p h a i B n Y X p 1 X G 5 U e X B l I G 9 m I G d h c y w y M n 0 m c X V v d D s s J n F 1 b 3 Q 7 U 2 V j d G l v b j E v V G F i Z W x h M j Q v Q X V 0 b 1 J l b W 9 2 Z W R D b 2 x 1 b W 5 z M S 5 7 U F d I V C B c b i j C s E M v b W l u K S w y M 3 0 m c X V v d D s s J n F 1 b 3 Q 7 U 2 V j d G l v b j E v V G F i Z W x h M j Q v Q X V 0 b 1 J l b W 9 2 Z W R D b 2 x 1 b W 5 z M S 5 7 Q 2 V x L D I 0 f S Z x d W 9 0 O y w m c X V v d D t T Z W N 0 a W 9 u M S 9 U Y W J l b G E y N C 9 B d X R v U m V t b 3 Z l Z E N v b H V t b n M x L n t E Y X R h I H d 5 Z G F u a W F c b k R h d G U g b 2 Y g a X N z d W U s M j V 9 J n F 1 b 3 Q 7 L C Z x d W 9 0 O 1 N l Y 3 R p b 2 4 x L 1 R h Y m V s Y T I 0 L 0 F 1 d G 9 S Z W 1 v d m V k Q 2 9 s d W 1 u c z E u e 1 V 3 Y W d p I D F c b l J l b W F y a 3 M g M S w y N n 0 m c X V v d D s s J n F 1 b 3 Q 7 U 2 V j d G l v b j E v V G F i Z W x h M j Q v Q X V 0 b 1 J l b W 9 2 Z W R D b 2 x 1 b W 5 z M S 5 7 V X d h Z 2 k g M l x u U m V t Y X J r c y A y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j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W m 1 p Z W 5 p b 2 5 v J T I w a 2 9 s Z W p u b y V D N S U 5 Q i V D N C U 4 N y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I 0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C A o M i k v Q X V 0 b 1 J l b W 9 2 Z W R D b 2 x 1 b W 5 z M S 5 7 V 1 B R U i B O b y w w f S Z x d W 9 0 O y w m c X V v d D t T Z W N 0 a W 9 u M S 9 U Y W J l b G E y N C A o M i k v Q X V 0 b 1 J l b W 9 2 Z W R D b 2 x 1 b W 5 z M S 5 7 V H J 6 Z W N p Y S B z d H J v b m F c b l R o a X J k I H B h c n R 5 L D F 9 J n F 1 b 3 Q 7 L C Z x d W 9 0 O 1 N l Y 3 R p b 2 4 x L 1 R h Y m V s Y T I 0 I C g y K S 9 B d X R v U m V t b 3 Z l Z E N v b H V t b n M x L n t Q b 2 R z d G F 3 Y S B u b 3 J t Y X R 5 d 2 5 h X G 5 T d G F u Z G F y Z C w y f S Z x d W 9 0 O y w m c X V v d D t T Z W N 0 a W 9 u M S 9 U Y W J l b G E y N C A o M i k v Q X V 0 b 1 J l b W 9 2 Z W R D b 2 x 1 b W 5 z M S 5 7 T W V 0 b 2 R h I H N w Y X d h b m l h X G 5 X Z W x k I G 1 l d G h v Z C w z f S Z x d W 9 0 O y w m c X V v d D t T Z W N 0 a W 9 u M S 9 U Y W J l b G E y N C A o M i k v Q X V 0 b 1 J l b W 9 2 Z W R D b 2 x 1 b W 5 z M S 5 7 R 2 F 0 d W 5 l a y B t Y X R l c m l h x Y J 1 I D E 6 X G 5 H c m F k Z S B t Y X R l c m l h b C A x O i w 0 f S Z x d W 9 0 O y w m c X V v d D t T Z W N 0 a W 9 u M S 9 U Y W J l b G E y N C A o M i k v Q X V 0 b 1 J l b W 9 2 Z W R D b 2 x 1 b W 5 z M S 5 7 R 2 F 0 d W 5 l a y B t Y X R l c m l h x Y J 1 I D I 6 X G 5 H c m F k Z S B t Y X R l c m l h b D o s N X 0 m c X V v d D s s J n F 1 b 3 Q 7 U 2 V j d G l v b j E v V G F i Z W x h M j Q g K D I p L 0 F 1 d G 9 S Z W 1 v d m V k Q 2 9 s d W 1 u c z E u e 0 d y d X B h I G 1 h d G V y a W H F g m 9 3 Y S A x O l x u T W F 0 Z X J p Y W w g Z 3 J v d X A g M T o s N n 0 m c X V v d D s s J n F 1 b 3 Q 7 U 2 V j d G l v b j E v V G F i Z W x h M j Q g K D I p L 0 F 1 d G 9 S Z W 1 v d m V k Q 2 9 s d W 1 u c z E u e 0 d y d X B h I G 1 h d G V y a W H F g m 9 3 Y S A y O l x u T W F 0 Z X J p Y W w g Z 3 J v d X A g M j o s N 3 0 m c X V v d D s s J n F 1 b 3 Q 7 U 2 V j d G l v b j E v V G F i Z W x h M j Q g K D I p L 0 F 1 d G 9 S Z W 1 v d m V k Q 2 9 s d W 1 u c z E u e 0 J s Y W N o Y S A v I H J 1 c m F c b n B s Y X R l I C 8 g d H V i Z S w 4 f S Z x d W 9 0 O y w m c X V v d D t T Z W N 0 a W 9 u M S 9 U Y W J l b G E y N C A o M i k v Q X V 0 b 1 J l b W 9 2 Z W R D b 2 x 1 b W 5 z M S 5 7 U 3 B v a W 5 h X G 5 X Z W x k L D l 9 J n F 1 b 3 Q 7 L C Z x d W 9 0 O 1 N l Y 3 R p b 2 4 x L 1 R h Y m V s Y T I 0 I C g y K S 9 B d X R v U m V t b 3 Z l Z E N v b H V t b n M x L n t H c n V i b 8 W b x I c g c H L D s 2 J r a V x u d G h p Y 2 t u Z X N z L D E w f S Z x d W 9 0 O y w m c X V v d D t T Z W N 0 a W 9 u M S 9 U Y W J l b G E y N C A o M i k v Q X V 0 b 1 J l b W 9 2 Z W R D b 2 x 1 b W 5 z M S 5 7 W m F r c m V z I G t 3 Y W x p Z m l r Y W N q a V x u c X V h b G l m a W N h d G l v b i B z Y 2 9 w Z S w x M X 0 m c X V v d D s s J n F 1 b 3 Q 7 U 2 V j d G l v b j E v V G F i Z W x h M j Q g K D I p L 0 F 1 d G 9 S Z W 1 v d m V k Q 2 9 s d W 1 u c z E u e 8 W a c m V k b m l j Y S B w c s O z Y m t p X G 5 T Y W 1 w b G U g Z G l h b W V 0 Z X I s M T J 9 J n F 1 b 3 Q 7 L C Z x d W 9 0 O 1 N l Y 3 R p b 2 4 x L 1 R h Y m V s Y T I 0 I C g y K S 9 B d X R v U m V t b 3 Z l Z E N v b H V t b n M x L n t a Y W t y Z X M g a 3 d h b G l m a W t h Y 2 p p X G 5 x d W F s a W Z p Y 2 F 0 a W 9 u I H N j b 3 B l M i w x M 3 0 m c X V v d D s s J n F 1 b 3 Q 7 U 2 V j d G l v b j E v V G F i Z W x h M j Q g K D I p L 0 F 1 d G 9 S Z W 1 v d m V k Q 2 9 s d W 1 u c z E u e 1 B v e n l j a m E g c 3 B h d 2 F u a W F c b l d l b G R p b m c g c G 9 z a X R p b 2 4 s M T R 9 J n F 1 b 3 Q 7 L C Z x d W 9 0 O 1 N l Y 3 R p b 2 4 x L 1 R h Y m V s Y T I 0 I C g y K S 9 B d X R v U m V t b 3 Z l Z E N v b H V t b n M x L n t T e m N 6 Z W f D s 8 W C e S w x N X 0 m c X V v d D s s J n F 1 b 3 Q 7 U 2 V j d G l v b j E v V G F i Z W x h M j Q g K D I p L 0 F 1 d G 9 S Z W 1 v d m V k Q 2 9 s d W 1 u c z E u e 1 R l b X A u I H V k Y X J u b 8 W b Y 2 l c b k l t c G F j d C B 0 Z W 1 w L i w x N n 0 m c X V v d D s s J n F 1 b 3 Q 7 U 2 V j d G l v b j E v V G F i Z W x h M j Q g K D I p L 0 F 1 d G 9 S Z W 1 v d m V k Q 2 9 s d W 1 u c z E u e 0 N l c S w x N 3 0 m c X V v d D s s J n F 1 b 3 Q 7 U 2 V j d G l v b j E v V G F i Z W x h M j Q g K D I p L 0 F 1 d G 9 S Z W 1 v d m V k Q 2 9 s d W 1 u c z E u e 1 J l X G 5 N U G E s M T h 9 J n F 1 b 3 Q 7 L C Z x d W 9 0 O 1 N l Y 3 R p b 2 4 x L 1 R h Y m V s Y T I 0 I C g y K S 9 B d X R v U m V t b 3 Z l Z E N v b H V t b n M x L n t S b V x u T V B h L D E 5 f S Z x d W 9 0 O y w m c X V v d D t T Z W N 0 a W 9 u M S 9 U Y W J l b G E y N C A o M i k v Q X V 0 b 1 J l b W 9 2 Z W R D b 2 x 1 b W 5 z M S 5 7 U G 9 k Z 3 J 6 Z X d h b m l l L y B t a c S Z Z H p 5 x Z t j a W V n X G 5 Q c m V o Y X R p b m c v I G l u d G V y c G F z c y w y M H 0 m c X V v d D s s J n F 1 b 3 Q 7 U 2 V j d G l v b j E v V G F i Z W x h M j Q g K D I p L 0 F 1 d G 9 S Z W 1 v d m V k Q 2 9 s d W 1 u c z E u e 0 5 h e n d h I H N w b 2 l 3 Y V x u Q 2 9 u c 3 V t Y W J s Z X M s M j F 9 J n F 1 b 3 Q 7 L C Z x d W 9 0 O 1 N l Y 3 R p b 2 4 x L 1 R h Y m V s Y T I 0 I C g y K S 9 B d X R v U m V t b 3 Z l Z E N v b H V t b n M x L n v F m n J l Z G 5 p Y 2 E g c 3 B v a X d h X G 5 E a W F t Z X R l c i w y M n 0 m c X V v d D s s J n F 1 b 3 Q 7 U 2 V j d G l v b j E v V G F i Z W x h M j Q g K D I p L 0 F 1 d G 9 S Z W 1 v d m V k Q 2 9 s d W 1 u c z E u e 1 J v Z H p h a i B n Y X p 1 X G 5 U e X B l I G 9 m I G d h c y w y M 3 0 m c X V v d D s s J n F 1 b 3 Q 7 U 2 V j d G l v b j E v V G F i Z W x h M j Q g K D I p L 0 F 1 d G 9 S Z W 1 v d m V k Q 2 9 s d W 1 u c z E u e 1 B X S F Q g X G 4 o w r B D L 2 1 p b i k s M j R 9 J n F 1 b 3 Q 7 L C Z x d W 9 0 O 1 N l Y 3 R p b 2 4 x L 1 R h Y m V s Y T I 0 I C g y K S 9 B d X R v U m V t b 3 Z l Z E N v b H V t b n M x L n t E Y X R h I H d 5 Z G F u a W F c b k R h d G U g b 2 Y g a X N z d W U s M j V 9 J n F 1 b 3 Q 7 L C Z x d W 9 0 O 1 N l Y 3 R p b 2 4 x L 1 R h Y m V s Y T I 0 I C g y K S 9 B d X R v U m V t b 3 Z l Z E N v b H V t b n M x L n t V d 2 F n a S A x X G 5 S Z W 1 h c m t z I D E s M j Z 9 J n F 1 b 3 Q 7 L C Z x d W 9 0 O 1 N l Y 3 R p b 2 4 x L 1 R h Y m V s Y T I 0 I C g y K S 9 B d X R v U m V t b 3 Z l Z E N v b H V t b n M x L n t V d 2 F n a S A y X G 5 S Z W 1 h c m t z I D I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U Y W J l b G E y N C A o M i k v Q X V 0 b 1 J l b W 9 2 Z W R D b 2 x 1 b W 5 z M S 5 7 V 1 B R U i B O b y w w f S Z x d W 9 0 O y w m c X V v d D t T Z W N 0 a W 9 u M S 9 U Y W J l b G E y N C A o M i k v Q X V 0 b 1 J l b W 9 2 Z W R D b 2 x 1 b W 5 z M S 5 7 V H J 6 Z W N p Y S B z d H J v b m F c b l R o a X J k I H B h c n R 5 L D F 9 J n F 1 b 3 Q 7 L C Z x d W 9 0 O 1 N l Y 3 R p b 2 4 x L 1 R h Y m V s Y T I 0 I C g y K S 9 B d X R v U m V t b 3 Z l Z E N v b H V t b n M x L n t Q b 2 R z d G F 3 Y S B u b 3 J t Y X R 5 d 2 5 h X G 5 T d G F u Z G F y Z C w y f S Z x d W 9 0 O y w m c X V v d D t T Z W N 0 a W 9 u M S 9 U Y W J l b G E y N C A o M i k v Q X V 0 b 1 J l b W 9 2 Z W R D b 2 x 1 b W 5 z M S 5 7 T W V 0 b 2 R h I H N w Y X d h b m l h X G 5 X Z W x k I G 1 l d G h v Z C w z f S Z x d W 9 0 O y w m c X V v d D t T Z W N 0 a W 9 u M S 9 U Y W J l b G E y N C A o M i k v Q X V 0 b 1 J l b W 9 2 Z W R D b 2 x 1 b W 5 z M S 5 7 R 2 F 0 d W 5 l a y B t Y X R l c m l h x Y J 1 I D E 6 X G 5 H c m F k Z S B t Y X R l c m l h b C A x O i w 0 f S Z x d W 9 0 O y w m c X V v d D t T Z W N 0 a W 9 u M S 9 U Y W J l b G E y N C A o M i k v Q X V 0 b 1 J l b W 9 2 Z W R D b 2 x 1 b W 5 z M S 5 7 R 2 F 0 d W 5 l a y B t Y X R l c m l h x Y J 1 I D I 6 X G 5 H c m F k Z S B t Y X R l c m l h b D o s N X 0 m c X V v d D s s J n F 1 b 3 Q 7 U 2 V j d G l v b j E v V G F i Z W x h M j Q g K D I p L 0 F 1 d G 9 S Z W 1 v d m V k Q 2 9 s d W 1 u c z E u e 0 d y d X B h I G 1 h d G V y a W H F g m 9 3 Y S A x O l x u T W F 0 Z X J p Y W w g Z 3 J v d X A g M T o s N n 0 m c X V v d D s s J n F 1 b 3 Q 7 U 2 V j d G l v b j E v V G F i Z W x h M j Q g K D I p L 0 F 1 d G 9 S Z W 1 v d m V k Q 2 9 s d W 1 u c z E u e 0 d y d X B h I G 1 h d G V y a W H F g m 9 3 Y S A y O l x u T W F 0 Z X J p Y W w g Z 3 J v d X A g M j o s N 3 0 m c X V v d D s s J n F 1 b 3 Q 7 U 2 V j d G l v b j E v V G F i Z W x h M j Q g K D I p L 0 F 1 d G 9 S Z W 1 v d m V k Q 2 9 s d W 1 u c z E u e 0 J s Y W N o Y S A v I H J 1 c m F c b n B s Y X R l I C 8 g d H V i Z S w 4 f S Z x d W 9 0 O y w m c X V v d D t T Z W N 0 a W 9 u M S 9 U Y W J l b G E y N C A o M i k v Q X V 0 b 1 J l b W 9 2 Z W R D b 2 x 1 b W 5 z M S 5 7 U 3 B v a W 5 h X G 5 X Z W x k L D l 9 J n F 1 b 3 Q 7 L C Z x d W 9 0 O 1 N l Y 3 R p b 2 4 x L 1 R h Y m V s Y T I 0 I C g y K S 9 B d X R v U m V t b 3 Z l Z E N v b H V t b n M x L n t H c n V i b 8 W b x I c g c H L D s 2 J r a V x u d G h p Y 2 t u Z X N z L D E w f S Z x d W 9 0 O y w m c X V v d D t T Z W N 0 a W 9 u M S 9 U Y W J l b G E y N C A o M i k v Q X V 0 b 1 J l b W 9 2 Z W R D b 2 x 1 b W 5 z M S 5 7 W m F r c m V z I G t 3 Y W x p Z m l r Y W N q a V x u c X V h b G l m a W N h d G l v b i B z Y 2 9 w Z S w x M X 0 m c X V v d D s s J n F 1 b 3 Q 7 U 2 V j d G l v b j E v V G F i Z W x h M j Q g K D I p L 0 F 1 d G 9 S Z W 1 v d m V k Q 2 9 s d W 1 u c z E u e 8 W a c m V k b m l j Y S B w c s O z Y m t p X G 5 T Y W 1 w b G U g Z G l h b W V 0 Z X I s M T J 9 J n F 1 b 3 Q 7 L C Z x d W 9 0 O 1 N l Y 3 R p b 2 4 x L 1 R h Y m V s Y T I 0 I C g y K S 9 B d X R v U m V t b 3 Z l Z E N v b H V t b n M x L n t a Y W t y Z X M g a 3 d h b G l m a W t h Y 2 p p X G 5 x d W F s a W Z p Y 2 F 0 a W 9 u I H N j b 3 B l M i w x M 3 0 m c X V v d D s s J n F 1 b 3 Q 7 U 2 V j d G l v b j E v V G F i Z W x h M j Q g K D I p L 0 F 1 d G 9 S Z W 1 v d m V k Q 2 9 s d W 1 u c z E u e 1 B v e n l j a m E g c 3 B h d 2 F u a W F c b l d l b G R p b m c g c G 9 z a X R p b 2 4 s M T R 9 J n F 1 b 3 Q 7 L C Z x d W 9 0 O 1 N l Y 3 R p b 2 4 x L 1 R h Y m V s Y T I 0 I C g y K S 9 B d X R v U m V t b 3 Z l Z E N v b H V t b n M x L n t T e m N 6 Z W f D s 8 W C e S w x N X 0 m c X V v d D s s J n F 1 b 3 Q 7 U 2 V j d G l v b j E v V G F i Z W x h M j Q g K D I p L 0 F 1 d G 9 S Z W 1 v d m V k Q 2 9 s d W 1 u c z E u e 1 R l b X A u I H V k Y X J u b 8 W b Y 2 l c b k l t c G F j d C B 0 Z W 1 w L i w x N n 0 m c X V v d D s s J n F 1 b 3 Q 7 U 2 V j d G l v b j E v V G F i Z W x h M j Q g K D I p L 0 F 1 d G 9 S Z W 1 v d m V k Q 2 9 s d W 1 u c z E u e 0 N l c S w x N 3 0 m c X V v d D s s J n F 1 b 3 Q 7 U 2 V j d G l v b j E v V G F i Z W x h M j Q g K D I p L 0 F 1 d G 9 S Z W 1 v d m V k Q 2 9 s d W 1 u c z E u e 1 J l X G 5 N U G E s M T h 9 J n F 1 b 3 Q 7 L C Z x d W 9 0 O 1 N l Y 3 R p b 2 4 x L 1 R h Y m V s Y T I 0 I C g y K S 9 B d X R v U m V t b 3 Z l Z E N v b H V t b n M x L n t S b V x u T V B h L D E 5 f S Z x d W 9 0 O y w m c X V v d D t T Z W N 0 a W 9 u M S 9 U Y W J l b G E y N C A o M i k v Q X V 0 b 1 J l b W 9 2 Z W R D b 2 x 1 b W 5 z M S 5 7 U G 9 k Z 3 J 6 Z X d h b m l l L y B t a c S Z Z H p 5 x Z t j a W V n X G 5 Q c m V o Y X R p b m c v I G l u d G V y c G F z c y w y M H 0 m c X V v d D s s J n F 1 b 3 Q 7 U 2 V j d G l v b j E v V G F i Z W x h M j Q g K D I p L 0 F 1 d G 9 S Z W 1 v d m V k Q 2 9 s d W 1 u c z E u e 0 5 h e n d h I H N w b 2 l 3 Y V x u Q 2 9 u c 3 V t Y W J s Z X M s M j F 9 J n F 1 b 3 Q 7 L C Z x d W 9 0 O 1 N l Y 3 R p b 2 4 x L 1 R h Y m V s Y T I 0 I C g y K S 9 B d X R v U m V t b 3 Z l Z E N v b H V t b n M x L n v F m n J l Z G 5 p Y 2 E g c 3 B v a X d h X G 5 E a W F t Z X R l c i w y M n 0 m c X V v d D s s J n F 1 b 3 Q 7 U 2 V j d G l v b j E v V G F i Z W x h M j Q g K D I p L 0 F 1 d G 9 S Z W 1 v d m V k Q 2 9 s d W 1 u c z E u e 1 J v Z H p h a i B n Y X p 1 X G 5 U e X B l I G 9 m I G d h c y w y M 3 0 m c X V v d D s s J n F 1 b 3 Q 7 U 2 V j d G l v b j E v V G F i Z W x h M j Q g K D I p L 0 F 1 d G 9 S Z W 1 v d m V k Q 2 9 s d W 1 u c z E u e 1 B X S F Q g X G 4 o w r B D L 2 1 p b i k s M j R 9 J n F 1 b 3 Q 7 L C Z x d W 9 0 O 1 N l Y 3 R p b 2 4 x L 1 R h Y m V s Y T I 0 I C g y K S 9 B d X R v U m V t b 3 Z l Z E N v b H V t b n M x L n t E Y X R h I H d 5 Z G F u a W F c b k R h d G U g b 2 Y g a X N z d W U s M j V 9 J n F 1 b 3 Q 7 L C Z x d W 9 0 O 1 N l Y 3 R p b 2 4 x L 1 R h Y m V s Y T I 0 I C g y K S 9 B d X R v U m V t b 3 Z l Z E N v b H V t b n M x L n t V d 2 F n a S A x X G 5 S Z W 1 h c m t z I D E s M j Z 9 J n F 1 b 3 Q 7 L C Z x d W 9 0 O 1 N l Y 3 R p b 2 4 x L 1 R h Y m V s Y T I 0 I C g y K S 9 B d X R v U m V t b 3 Z l Z E N v b H V t b n M x L n t V d 2 F n a S A y X G 5 S Z W 1 h c m t z I D I s M j d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d Q U V I g T m 8 m c X V v d D s s J n F 1 b 3 Q 7 V H J 6 Z W N p Y S B z d H J v b m F c b l R o a X J k I H B h c n R 5 J n F 1 b 3 Q 7 L C Z x d W 9 0 O 1 B v Z H N 0 Y X d h I G 5 v c m 1 h d H l 3 b m F c b l N 0 Y W 5 k Y X J k J n F 1 b 3 Q 7 L C Z x d W 9 0 O 0 1 l d G 9 k Y S B z c G F 3 Y W 5 p Y V x u V 2 V s Z C B t Z X R o b 2 Q m c X V v d D s s J n F 1 b 3 Q 7 R 2 F 0 d W 5 l a y B t Y X R l c m l h x Y J 1 I D E 6 X G 5 H c m F k Z S B t Y X R l c m l h b C A x O i Z x d W 9 0 O y w m c X V v d D t H Y X R 1 b m V r I G 1 h d G V y a W H F g n U g M j p c b k d y Y W R l I G 1 h d G V y a W F s O i Z x d W 9 0 O y w m c X V v d D t H c n V w Y S B t Y X R l c m l h x Y J v d 2 E g M T p c b k 1 h d G V y a W F s I G d y b 3 V w I D E 6 J n F 1 b 3 Q 7 L C Z x d W 9 0 O 0 d y d X B h I G 1 h d G V y a W H F g m 9 3 Y S A y O l x u T W F 0 Z X J p Y W w g Z 3 J v d X A g M j o m c X V v d D s s J n F 1 b 3 Q 7 Q m x h Y 2 h h I C 8 g c n V y Y V x u c G x h d G U g L y B 0 d W J l J n F 1 b 3 Q 7 L C Z x d W 9 0 O 1 N w b 2 l u Y V x u V 2 V s Z C Z x d W 9 0 O y w m c X V v d D t H c n V i b 8 W b x I c g c H L D s 2 J r a V x u d G h p Y 2 t u Z X N z J n F 1 b 3 Q 7 L C Z x d W 9 0 O 1 p h a 3 J l c y B r d 2 F s a W Z p a 2 F j a m l c b n F 1 Y W x p Z m l j Y X R p b 2 4 g c 2 N v c G U m c X V v d D s s J n F 1 b 3 Q 7 x Z p y Z W R u a W N h I H B y w 7 N i a 2 l c b l N h b X B s Z S B k a W F t Z X R l c i Z x d W 9 0 O y w m c X V v d D t a Y W t y Z X M g a 3 d h b G l m a W t h Y 2 p p X G 5 x d W F s a W Z p Y 2 F 0 a W 9 u I H N j b 3 B l M i Z x d W 9 0 O y w m c X V v d D t Q b 3 p 5 Y 2 p h I H N w Y X d h b m l h X G 5 X Z W x k a W 5 n I H B v c 2 l 0 a W 9 u J n F 1 b 3 Q 7 L C Z x d W 9 0 O 1 N 6 Y 3 p l Z 8 O z x Y J 5 J n F 1 b 3 Q 7 L C Z x d W 9 0 O 1 R l b X A u I H V k Y X J u b 8 W b Y 2 l c b k l t c G F j d C B 0 Z W 1 w L i Z x d W 9 0 O y w m c X V v d D t D Z X E m c X V v d D s s J n F 1 b 3 Q 7 U m V c b k 1 Q Y S Z x d W 9 0 O y w m c X V v d D t S b V x u T V B h J n F 1 b 3 Q 7 L C Z x d W 9 0 O 1 B v Z G d y e m V 3 Y W 5 p Z S 8 g b W n E m W R 6 e c W b Y 2 l l Z 1 x u U H J l a G F 0 a W 5 n L y B p b n R l c n B h c 3 M m c X V v d D s s J n F 1 b 3 Q 7 T m F 6 d 2 E g c 3 B v a X d h X G 5 D b 2 5 z d W 1 h Y m x l c y Z x d W 9 0 O y w m c X V v d D v F m n J l Z G 5 p Y 2 E g c 3 B v a X d h X G 5 E a W F t Z X R l c i Z x d W 9 0 O y w m c X V v d D t S b 2 R 6 Y W o g Z 2 F 6 d V x u V H l w Z S B v Z i B n Y X M m c X V v d D s s J n F 1 b 3 Q 7 U F d I V C B c b i j C s E M v b W l u K S Z x d W 9 0 O y w m c X V v d D t E Y X R h I H d 5 Z G F u a W F c b k R h d G U g b 2 Y g a X N z d W U m c X V v d D s s J n F 1 b 3 Q 7 V X d h Z 2 k g M V x u U m V t Y X J r c y A x J n F 1 b 3 Q 7 L C Z x d W 9 0 O 1 V 3 Y W d p I D J c b l J l b W F y a 3 M g M i Z x d W 9 0 O 1 0 i I C 8 + P E V u d H J 5 I F R 5 c G U 9 I k Z p b G x D b 2 x 1 b W 5 U e X B l c y I g V m F s d W U 9 I n N B Q U F B Q U F B Q U F B Q U F B Q U F B Q U F B Q U F B Q U F B Q U F B Q U F B Q U F B Q U F B Q T 0 9 I i A v P j x F b n R y e S B U e X B l P S J G a W x s T G F z d F V w Z G F 0 Z W Q i I F Z h b H V l P S J k M j A y M y 0 w M S 0 w M 1 Q x M j o 1 O D o w N y 4 2 N j Q z N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U X V l c n l J R C I g V m F s d W U 9 I n N k O G M 4 Y j h j M C 0 4 N z V i L T Q 3 Y 2 E t O D k 3 O C 0 4 N G M x O T A 1 Z T M 2 O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E y N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C U y M C g y K S 9 a b W l l b m l v b m 8 l M j B r b 2 x l a m 5 v J U M 1 J T l C J U M 0 J T g 3 J T I w a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P d X q H a l + 1 L t R L U O b x d M l 8 A A A A A A g A A A A A A A 2 Y A A M A A A A A Q A A A A 5 Y l C u f S 8 5 x P R 9 q U C U 1 h B T Q A A A A A E g A A A o A A A A B A A A A A m 9 0 c r 4 K Z j 0 R S r E Q X H C Z s t U A A A A B C S N f i j N I i I b z U o X a j H 9 F J D Z R m 3 8 o R K A 2 E H V 9 m u P X 1 f y U c T I 6 i H p R U f r d H h 7 Y y J g k Y I 4 t 1 M 0 N s Y G o f V / L S L C T X G X s M L m L B F g m y v m f Y C X L r s F A A A A C a J w l n a F J r s v p w z y p 6 N m j c Z x U R s < / D a t a M a s h u p > 
</file>

<file path=customXml/itemProps1.xml><?xml version="1.0" encoding="utf-8"?>
<ds:datastoreItem xmlns:ds="http://schemas.openxmlformats.org/officeDocument/2006/customXml" ds:itemID="{644F50E9-0EAF-43EF-A4A1-926333401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27011b-f3f0-4329-b23a-b3b7bcc8a8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E5353F-C885-4409-AF0C-3F2A01B0E504}">
  <ds:schemaRefs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da27011b-f3f0-4329-b23a-b3b7bcc8a83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0EB2A8D-1EA4-4E6F-BF83-F509408EC60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5331812-AB07-4A12-ACB5-69FA9BF434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2</vt:i4>
      </vt:variant>
    </vt:vector>
  </HeadingPairs>
  <TitlesOfParts>
    <vt:vector size="5" baseType="lpstr">
      <vt:lpstr>Lista WPQR</vt:lpstr>
      <vt:lpstr>Arkusz2 - zmodyfikowany</vt:lpstr>
      <vt:lpstr>Kalkulacja zlecenia WPQR</vt:lpstr>
      <vt:lpstr>'Arkusz2 - zmodyfikowany'!Obszar_wydruku</vt:lpstr>
      <vt:lpstr>'Kalkulacja zlecenia WPQR'!Obszar_wydruku</vt:lpstr>
    </vt:vector>
  </TitlesOfParts>
  <Manager/>
  <Company>Energomontaz Polnoc Gdynia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Sławosz Lewandowski</dc:creator>
  <cp:keywords/>
  <dc:description/>
  <cp:lastModifiedBy>Przemek Mekk</cp:lastModifiedBy>
  <cp:revision/>
  <cp:lastPrinted>2022-12-29T09:32:15Z</cp:lastPrinted>
  <dcterms:created xsi:type="dcterms:W3CDTF">2009-05-19T09:20:45Z</dcterms:created>
  <dcterms:modified xsi:type="dcterms:W3CDTF">2023-01-19T21:46:13Z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0x01010011BFBDD711CE2D4AB5BB4B3D8F53E611</vt:lpwstr>
  </property>
</Properties>
</file>