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Ramsay\Documents\Interview.UI\Liberis.Interview.UI-master\src\"/>
    </mc:Choice>
  </mc:AlternateContent>
  <bookViews>
    <workbookView xWindow="0" yWindow="0" windowWidth="20490" windowHeight="7530"/>
  </bookViews>
  <sheets>
    <sheet name="Sheet2" sheetId="2" r:id="rId1"/>
    <sheet name="Sheet1" sheetId="1" r:id="rId2"/>
  </sheets>
  <definedNames>
    <definedName name="ExternalData_1" localSheetId="0" hidden="1">Sheet2!$A$3:$C$55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2" l="1"/>
  <c r="AE9" i="2"/>
  <c r="AF8" i="2"/>
  <c r="AE8" i="2"/>
  <c r="AF6" i="2"/>
  <c r="AE6" i="2"/>
  <c r="AF5" i="2"/>
  <c r="AE5" i="2"/>
  <c r="AC8" i="2"/>
  <c r="AB8" i="2"/>
  <c r="AC7" i="2"/>
  <c r="AB7" i="2"/>
  <c r="AC6" i="2"/>
  <c r="AB6" i="2"/>
  <c r="AC5" i="2"/>
  <c r="AB5" i="2"/>
  <c r="Y6" i="2"/>
  <c r="Y7" i="2"/>
  <c r="Y8" i="2"/>
  <c r="Y5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L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" i="2"/>
  <c r="F6" i="2"/>
  <c r="F7" i="2"/>
  <c r="F8" i="2"/>
  <c r="F9" i="2"/>
  <c r="F10" i="2"/>
  <c r="F11" i="2"/>
  <c r="F12" i="2"/>
  <c r="F4" i="2"/>
</calcChain>
</file>

<file path=xl/connections.xml><?xml version="1.0" encoding="utf-8"?>
<connections xmlns="http://schemas.openxmlformats.org/spreadsheetml/2006/main">
  <connection id="1" keepAlive="1" name="Query - db" description="Connection to the 'db' query in the workbook." type="5" refreshedVersion="6" background="1" saveData="1">
    <dbPr connection="Provider=Microsoft.Mashup.OleDb.1;Data Source=$Workbook$;Location=db;Extended Properties=&quot;&quot;" command="SELECT * FROM [db]"/>
  </connection>
</connections>
</file>

<file path=xl/sharedStrings.xml><?xml version="1.0" encoding="utf-8"?>
<sst xmlns="http://schemas.openxmlformats.org/spreadsheetml/2006/main" count="71" uniqueCount="17">
  <si>
    <t>Name</t>
  </si>
  <si>
    <t>payments</t>
  </si>
  <si>
    <t>{</t>
  </si>
  <si>
    <t>Complaints</t>
  </si>
  <si>
    <t>UnitsSold</t>
  </si>
  <si>
    <t>]</t>
  </si>
  <si>
    <t>}</t>
  </si>
  <si>
    <t>CPMU</t>
  </si>
  <si>
    <t>Quarter</t>
  </si>
  <si>
    <t>Month</t>
  </si>
  <si>
    <r>
      <t xml:space="preserve">  </t>
    </r>
    <r>
      <rPr>
        <sz val="10"/>
        <color rgb="FF800000"/>
        <rFont val="Courier New"/>
        <family val="3"/>
      </rPr>
      <t>"CPMU"</t>
    </r>
    <r>
      <rPr>
        <sz val="10"/>
        <color theme="1"/>
        <rFont val="Courier New"/>
        <family val="3"/>
      </rPr>
      <t>: [</t>
    </r>
  </si>
  <si>
    <t>Question 1</t>
  </si>
  <si>
    <t>Question 2</t>
  </si>
  <si>
    <t>quarter</t>
  </si>
  <si>
    <t>toggle between months and quarters</t>
  </si>
  <si>
    <t>Question 3</t>
  </si>
  <si>
    <t>missing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</si>
</sst>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\Thh:mm:ss"/>
    <numFmt numFmtId="167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0000"/>
      <name val="Courier New"/>
      <family val="3"/>
    </font>
    <font>
      <sz val="10"/>
      <color theme="1"/>
      <name val="Courier New"/>
      <family val="3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65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167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7" fontId="4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67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Name" tableColumnId="1"/>
      <queryTableField id="7" dataBound="0" tableColumnId="7"/>
      <queryTableField id="2" name="Value.date" tableColumnId="2"/>
      <queryTableField id="4" dataBound="0" tableColumnId="4"/>
      <queryTableField id="5" dataBound="0" tableColumnId="5"/>
      <queryTableField id="6" dataBound="0" tableColumnId="6"/>
    </queryTableFields>
    <queryTableDeletedFields count="1">
      <deletedField name="Value.am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b" displayName="db" ref="A3:F55" tableType="queryTable" totalsRowShown="0">
  <autoFilter ref="A3:F55"/>
  <tableColumns count="6">
    <tableColumn id="1" uniqueName="1" name="Name" queryTableFieldId="1" dataDxfId="4"/>
    <tableColumn id="7" uniqueName="7" name="Quarter" queryTableFieldId="7" dataDxfId="0">
      <calculatedColumnFormula>ROUNDUP(MONTH(db[[#This Row],[Month]])/3,0)</calculatedColumnFormula>
    </tableColumn>
    <tableColumn id="2" uniqueName="2" name="Month" queryTableFieldId="2"/>
    <tableColumn id="4" uniqueName="4" name="Complaints" queryTableFieldId="4" dataDxfId="3"/>
    <tableColumn id="5" uniqueName="5" name="UnitsSold" queryTableFieldId="5" dataDxfId="2"/>
    <tableColumn id="6" uniqueName="6" name="CPMU" queryTableFieldId="6" dataDxfId="1">
      <calculatedColumnFormula>db[[#This Row],[Complaints]]/db[[#This Row],[UnitsSold]]*1000000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7"/>
  <sheetViews>
    <sheetView tabSelected="1" topLeftCell="F1" workbookViewId="0">
      <selection activeCell="H57" sqref="H2:H57"/>
    </sheetView>
  </sheetViews>
  <sheetFormatPr defaultRowHeight="15" x14ac:dyDescent="0.25"/>
  <cols>
    <col min="1" max="1" width="9.7109375" bestFit="1" customWidth="1"/>
    <col min="2" max="2" width="9.7109375" customWidth="1"/>
    <col min="3" max="3" width="18.85546875" bestFit="1" customWidth="1"/>
    <col min="4" max="4" width="19.140625" bestFit="1" customWidth="1"/>
    <col min="5" max="6" width="31.5703125" customWidth="1"/>
    <col min="8" max="8" width="90.140625" customWidth="1"/>
    <col min="9" max="9" width="21.5703125" customWidth="1"/>
    <col min="11" max="11" width="56.5703125" customWidth="1"/>
    <col min="12" max="12" width="26.42578125" customWidth="1"/>
    <col min="21" max="21" width="34.5703125" bestFit="1" customWidth="1"/>
    <col min="28" max="28" width="17.28515625" bestFit="1" customWidth="1"/>
    <col min="31" max="31" width="17.28515625" bestFit="1" customWidth="1"/>
  </cols>
  <sheetData>
    <row r="2" spans="1:32" x14ac:dyDescent="0.25">
      <c r="H2" t="s">
        <v>2</v>
      </c>
      <c r="K2" t="s">
        <v>11</v>
      </c>
      <c r="U2" t="s">
        <v>12</v>
      </c>
      <c r="AB2" t="s">
        <v>15</v>
      </c>
    </row>
    <row r="3" spans="1:32" ht="20.25" customHeight="1" x14ac:dyDescent="0.25">
      <c r="A3" t="s">
        <v>0</v>
      </c>
      <c r="B3" t="s">
        <v>8</v>
      </c>
      <c r="C3" t="s">
        <v>9</v>
      </c>
      <c r="D3" t="s">
        <v>3</v>
      </c>
      <c r="E3" t="s">
        <v>4</v>
      </c>
      <c r="F3" t="s">
        <v>7</v>
      </c>
      <c r="H3" s="4" t="s">
        <v>10</v>
      </c>
      <c r="K3" s="10" t="s">
        <v>9</v>
      </c>
      <c r="L3" s="11" t="s">
        <v>7</v>
      </c>
      <c r="M3" s="11"/>
      <c r="N3" s="11"/>
      <c r="O3" s="11"/>
      <c r="P3" s="9"/>
      <c r="Q3" s="9"/>
      <c r="R3" s="9"/>
      <c r="S3" s="9"/>
      <c r="T3" s="9"/>
      <c r="U3" t="s">
        <v>14</v>
      </c>
      <c r="AB3" t="s">
        <v>16</v>
      </c>
    </row>
    <row r="4" spans="1:32" ht="20.25" customHeight="1" x14ac:dyDescent="0.25">
      <c r="A4" s="1" t="s">
        <v>1</v>
      </c>
      <c r="B4" s="1">
        <f>ROUNDUP(MONTH(db[[#This Row],[Month]])/3,0)</f>
        <v>1</v>
      </c>
      <c r="C4" s="2">
        <v>40909</v>
      </c>
      <c r="D4">
        <v>27</v>
      </c>
      <c r="E4">
        <v>4932508</v>
      </c>
      <c r="F4" s="1">
        <f>db[[#This Row],[Complaints]]/db[[#This Row],[UnitsSold]]*1000000</f>
        <v>5.4738887397648419</v>
      </c>
      <c r="H4" s="3" t="str">
        <f>"{"&amp;CHAR(34)&amp;db[[#Headers],[Quarter]]&amp;CHAR(34)&amp;": "&amp;CHAR(34)&amp;B4&amp;CHAR(34)&amp;", "&amp;CHAR(34)&amp;db[[#Headers],[Month]]&amp;CHAR(34)&amp;": "&amp;CHAR(34)&amp;TEXT(C4,"yyyy-MM-dd"&amp;"T"&amp;"hh:mm:ss")&amp;CHAR(34)&amp;", "&amp;CHAR(34)&amp;db[[#Headers],[Complaints]]&amp;CHAR(34)&amp;": "&amp;D4&amp;", "&amp;CHAR(34)&amp;db[[#Headers],[UnitsSold]]&amp;CHAR(34)&amp;": "&amp;E4&amp;" },"</f>
        <v>{"Quarter": "1", "Month": "2012-01-01T00:00:00", "Complaints": 27, "UnitsSold": 4932508 },</v>
      </c>
      <c r="K4" s="12">
        <f>db[[#This Row],[Month]]</f>
        <v>40909</v>
      </c>
      <c r="L4" s="13">
        <f>db[[#This Row],[CPMU]]</f>
        <v>5.4738887397648419</v>
      </c>
      <c r="M4" s="13"/>
      <c r="N4" s="13"/>
      <c r="O4" s="13"/>
      <c r="P4" s="6"/>
      <c r="Q4" s="6"/>
      <c r="R4" s="6"/>
      <c r="S4" s="6"/>
      <c r="T4" s="6"/>
      <c r="X4" t="s">
        <v>13</v>
      </c>
      <c r="Y4" t="s">
        <v>7</v>
      </c>
    </row>
    <row r="5" spans="1:32" ht="20.25" customHeight="1" x14ac:dyDescent="0.25">
      <c r="A5" s="1" t="s">
        <v>1</v>
      </c>
      <c r="B5" s="1">
        <f>ROUNDUP(MONTH(db[[#This Row],[Month]])/3,0)</f>
        <v>1</v>
      </c>
      <c r="C5" s="2">
        <v>40940</v>
      </c>
      <c r="D5">
        <v>5</v>
      </c>
      <c r="E5">
        <v>86720</v>
      </c>
      <c r="F5" s="1">
        <f>db[[#This Row],[Complaints]]/db[[#This Row],[UnitsSold]]*1000000</f>
        <v>57.656826568265679</v>
      </c>
      <c r="H5" s="3" t="str">
        <f>"{"&amp;CHAR(34)&amp;db[[#Headers],[Quarter]]&amp;CHAR(34)&amp;": "&amp;CHAR(34)&amp;B5&amp;CHAR(34)&amp;", "&amp;CHAR(34)&amp;db[[#Headers],[Month]]&amp;CHAR(34)&amp;": "&amp;CHAR(34)&amp;TEXT(C5,"yyyy-MM-dd"&amp;"T"&amp;"hh:mm:ss")&amp;CHAR(34)&amp;", "&amp;CHAR(34)&amp;db[[#Headers],[Complaints]]&amp;CHAR(34)&amp;": "&amp;D5&amp;", "&amp;CHAR(34)&amp;db[[#Headers],[UnitsSold]]&amp;CHAR(34)&amp;": "&amp;E5&amp;" },"</f>
        <v>{"Quarter": "1", "Month": "2012-02-01T00:00:00", "Complaints": 5, "UnitsSold": 86720 },</v>
      </c>
      <c r="K5" s="12">
        <f>db[[#This Row],[Month]]</f>
        <v>40940</v>
      </c>
      <c r="L5" s="13">
        <f>db[[#This Row],[CPMU]]</f>
        <v>57.656826568265679</v>
      </c>
      <c r="M5" s="13"/>
      <c r="N5" s="13"/>
      <c r="O5" s="13"/>
      <c r="P5" s="6"/>
      <c r="Q5" s="6"/>
      <c r="R5" s="6"/>
      <c r="S5" s="6"/>
      <c r="T5" s="6"/>
      <c r="U5" s="12">
        <v>40909</v>
      </c>
      <c r="V5">
        <v>5.4738887397648419</v>
      </c>
      <c r="X5">
        <v>1</v>
      </c>
      <c r="Y5">
        <f>SUMIF($B$4:$B$12,X5,$D$4:$D$12)/SUMIF($B$4:$B$12,X5,$E$4:$E$12)*1000000</f>
        <v>7.1869714581406825</v>
      </c>
      <c r="AB5" s="12">
        <f>db[[#This Row],[Month]]</f>
        <v>40940</v>
      </c>
      <c r="AC5" s="13">
        <f>db[[#This Row],[CPMU]]</f>
        <v>57.656826568265679</v>
      </c>
      <c r="AE5" s="12">
        <f>db[[#This Row],[Month]]</f>
        <v>40940</v>
      </c>
      <c r="AF5" s="13">
        <f>db[[#This Row],[CPMU]]</f>
        <v>57.656826568265679</v>
      </c>
    </row>
    <row r="6" spans="1:32" ht="20.25" customHeight="1" x14ac:dyDescent="0.25">
      <c r="A6" s="1" t="s">
        <v>1</v>
      </c>
      <c r="B6" s="1">
        <f>ROUNDUP(MONTH(db[[#This Row],[Month]])/3,0)</f>
        <v>1</v>
      </c>
      <c r="C6" s="2">
        <v>40969</v>
      </c>
      <c r="D6">
        <v>10</v>
      </c>
      <c r="E6">
        <v>824680</v>
      </c>
      <c r="F6" s="1">
        <f>db[[#This Row],[Complaints]]/db[[#This Row],[UnitsSold]]*1000000</f>
        <v>12.12591550662075</v>
      </c>
      <c r="H6" s="3" t="str">
        <f>"{"&amp;CHAR(34)&amp;db[[#Headers],[Quarter]]&amp;CHAR(34)&amp;": "&amp;CHAR(34)&amp;B6&amp;CHAR(34)&amp;", "&amp;CHAR(34)&amp;db[[#Headers],[Month]]&amp;CHAR(34)&amp;": "&amp;CHAR(34)&amp;TEXT(C6,"yyyy-MM-dd"&amp;"T"&amp;"hh:mm:ss")&amp;CHAR(34)&amp;", "&amp;CHAR(34)&amp;db[[#Headers],[Complaints]]&amp;CHAR(34)&amp;": "&amp;D6&amp;", "&amp;CHAR(34)&amp;db[[#Headers],[UnitsSold]]&amp;CHAR(34)&amp;": "&amp;E6&amp;" },"</f>
        <v>{"Quarter": "1", "Month": "2012-03-01T00:00:00", "Complaints": 10, "UnitsSold": 824680 },</v>
      </c>
      <c r="K6" s="12">
        <f>db[[#This Row],[Month]]</f>
        <v>40969</v>
      </c>
      <c r="L6" s="13">
        <f>db[[#This Row],[CPMU]]</f>
        <v>12.12591550662075</v>
      </c>
      <c r="M6" s="13"/>
      <c r="N6" s="13"/>
      <c r="O6" s="13"/>
      <c r="P6" s="6"/>
      <c r="Q6" s="6"/>
      <c r="R6" s="6"/>
      <c r="S6" s="6"/>
      <c r="T6" s="6"/>
      <c r="U6" s="12">
        <v>40940</v>
      </c>
      <c r="V6">
        <v>57.656826568265679</v>
      </c>
      <c r="X6">
        <v>2</v>
      </c>
      <c r="Y6">
        <f t="shared" ref="Y6:Y8" si="0">SUMIF($B$4:$B$12,X6,$D$4:$D$12)/SUMIF($B$4:$B$12,X6,$E$4:$E$12)*1000000</f>
        <v>82.688899195041543</v>
      </c>
      <c r="AB6" s="12">
        <f>db[[#This Row],[Month]]</f>
        <v>40969</v>
      </c>
      <c r="AC6" s="13">
        <f>db[[#This Row],[CPMU]]</f>
        <v>12.12591550662075</v>
      </c>
      <c r="AE6" s="12">
        <f>db[[#This Row],[Month]]</f>
        <v>40969</v>
      </c>
      <c r="AF6" s="13">
        <f>db[[#This Row],[CPMU]]</f>
        <v>12.12591550662075</v>
      </c>
    </row>
    <row r="7" spans="1:32" ht="20.25" customHeight="1" x14ac:dyDescent="0.25">
      <c r="A7" s="1" t="s">
        <v>1</v>
      </c>
      <c r="B7" s="1">
        <f>ROUNDUP(MONTH(db[[#This Row],[Month]])/3,0)</f>
        <v>2</v>
      </c>
      <c r="C7" s="2">
        <v>41030</v>
      </c>
      <c r="D7">
        <v>8</v>
      </c>
      <c r="E7">
        <v>118029</v>
      </c>
      <c r="F7" s="1">
        <f>db[[#This Row],[Complaints]]/db[[#This Row],[UnitsSold]]*1000000</f>
        <v>67.779952384583439</v>
      </c>
      <c r="H7" s="3" t="str">
        <f>"{"&amp;CHAR(34)&amp;db[[#Headers],[Quarter]]&amp;CHAR(34)&amp;": "&amp;CHAR(34)&amp;B7&amp;CHAR(34)&amp;", "&amp;CHAR(34)&amp;db[[#Headers],[Month]]&amp;CHAR(34)&amp;": "&amp;CHAR(34)&amp;TEXT(C7,"yyyy-MM-dd"&amp;"T"&amp;"hh:mm:ss")&amp;CHAR(34)&amp;", "&amp;CHAR(34)&amp;db[[#Headers],[Complaints]]&amp;CHAR(34)&amp;": "&amp;D7&amp;", "&amp;CHAR(34)&amp;db[[#Headers],[UnitsSold]]&amp;CHAR(34)&amp;": "&amp;E7&amp;" },"</f>
        <v>{"Quarter": "2", "Month": "2012-05-01T00:00:00", "Complaints": 8, "UnitsSold": 118029 },</v>
      </c>
      <c r="K7" s="12">
        <f>db[[#This Row],[Month]]</f>
        <v>41030</v>
      </c>
      <c r="L7" s="13">
        <f>db[[#This Row],[CPMU]]</f>
        <v>67.779952384583439</v>
      </c>
      <c r="M7" s="13"/>
      <c r="N7" s="13"/>
      <c r="O7" s="13"/>
      <c r="P7" s="6"/>
      <c r="Q7" s="6"/>
      <c r="R7" s="6"/>
      <c r="S7" s="6"/>
      <c r="T7" s="6"/>
      <c r="U7" s="12">
        <v>40969</v>
      </c>
      <c r="V7">
        <v>12.12591550662075</v>
      </c>
      <c r="X7">
        <v>3</v>
      </c>
      <c r="Y7">
        <f t="shared" si="0"/>
        <v>44.129857913470644</v>
      </c>
      <c r="AB7" s="12">
        <f>db[[#This Row],[Month]]</f>
        <v>41030</v>
      </c>
      <c r="AC7" s="13">
        <f>db[[#This Row],[CPMU]]</f>
        <v>67.779952384583439</v>
      </c>
      <c r="AE7" s="12">
        <v>41000</v>
      </c>
      <c r="AF7">
        <v>0</v>
      </c>
    </row>
    <row r="8" spans="1:32" ht="20.25" customHeight="1" x14ac:dyDescent="0.25">
      <c r="A8" s="1" t="s">
        <v>1</v>
      </c>
      <c r="B8" s="1">
        <f>ROUNDUP(MONTH(db[[#This Row],[Month]])/3,0)</f>
        <v>2</v>
      </c>
      <c r="C8" s="2">
        <v>41061</v>
      </c>
      <c r="D8">
        <v>15</v>
      </c>
      <c r="E8">
        <v>160122</v>
      </c>
      <c r="F8" s="1">
        <f>db[[#This Row],[Complaints]]/db[[#This Row],[UnitsSold]]*1000000</f>
        <v>93.678570090306152</v>
      </c>
      <c r="H8" s="3" t="str">
        <f>"{"&amp;CHAR(34)&amp;db[[#Headers],[Quarter]]&amp;CHAR(34)&amp;": "&amp;CHAR(34)&amp;B8&amp;CHAR(34)&amp;", "&amp;CHAR(34)&amp;db[[#Headers],[Month]]&amp;CHAR(34)&amp;": "&amp;CHAR(34)&amp;TEXT(C8,"yyyy-MM-dd"&amp;"T"&amp;"hh:mm:ss")&amp;CHAR(34)&amp;", "&amp;CHAR(34)&amp;db[[#Headers],[Complaints]]&amp;CHAR(34)&amp;": "&amp;D8&amp;", "&amp;CHAR(34)&amp;db[[#Headers],[UnitsSold]]&amp;CHAR(34)&amp;": "&amp;E8&amp;" },"</f>
        <v>{"Quarter": "2", "Month": "2012-06-01T00:00:00", "Complaints": 15, "UnitsSold": 160122 },</v>
      </c>
      <c r="K8" s="12">
        <f>db[[#This Row],[Month]]</f>
        <v>41061</v>
      </c>
      <c r="L8" s="13">
        <f>db[[#This Row],[CPMU]]</f>
        <v>93.678570090306152</v>
      </c>
      <c r="M8" s="13"/>
      <c r="N8" s="13"/>
      <c r="O8" s="13"/>
      <c r="P8" s="6"/>
      <c r="Q8" s="6"/>
      <c r="R8" s="6"/>
      <c r="S8" s="6"/>
      <c r="T8" s="6"/>
      <c r="U8" s="12">
        <v>41030</v>
      </c>
      <c r="V8">
        <v>67.779952384583439</v>
      </c>
      <c r="X8">
        <v>4</v>
      </c>
      <c r="Y8">
        <f t="shared" si="0"/>
        <v>9.4014258666435815</v>
      </c>
      <c r="AB8" s="12">
        <f>db[[#This Row],[Month]]</f>
        <v>41061</v>
      </c>
      <c r="AC8" s="13">
        <f>db[[#This Row],[CPMU]]</f>
        <v>93.678570090306152</v>
      </c>
      <c r="AE8" s="12">
        <f>db[[#This Row],[Month]]</f>
        <v>41061</v>
      </c>
      <c r="AF8" s="13">
        <f>db[[#This Row],[CPMU]]</f>
        <v>93.678570090306152</v>
      </c>
    </row>
    <row r="9" spans="1:32" ht="20.25" customHeight="1" x14ac:dyDescent="0.25">
      <c r="A9" s="1" t="s">
        <v>1</v>
      </c>
      <c r="B9" s="1">
        <f>ROUNDUP(MONTH(db[[#This Row],[Month]])/3,0)</f>
        <v>3</v>
      </c>
      <c r="C9" s="2">
        <v>41091</v>
      </c>
      <c r="D9">
        <v>25</v>
      </c>
      <c r="E9">
        <v>436337</v>
      </c>
      <c r="F9" s="1">
        <f>db[[#This Row],[Complaints]]/db[[#This Row],[UnitsSold]]*1000000</f>
        <v>57.295164058972766</v>
      </c>
      <c r="H9" s="3" t="str">
        <f>"{"&amp;CHAR(34)&amp;db[[#Headers],[Quarter]]&amp;CHAR(34)&amp;": "&amp;CHAR(34)&amp;B9&amp;CHAR(34)&amp;", "&amp;CHAR(34)&amp;db[[#Headers],[Month]]&amp;CHAR(34)&amp;": "&amp;CHAR(34)&amp;TEXT(C9,"yyyy-MM-dd"&amp;"T"&amp;"hh:mm:ss")&amp;CHAR(34)&amp;", "&amp;CHAR(34)&amp;db[[#Headers],[Complaints]]&amp;CHAR(34)&amp;": "&amp;D9&amp;", "&amp;CHAR(34)&amp;db[[#Headers],[UnitsSold]]&amp;CHAR(34)&amp;": "&amp;E9&amp;" },"</f>
        <v>{"Quarter": "3", "Month": "2012-07-01T00:00:00", "Complaints": 25, "UnitsSold": 436337 },</v>
      </c>
      <c r="K9" s="12">
        <f>db[[#This Row],[Month]]</f>
        <v>41091</v>
      </c>
      <c r="L9" s="13">
        <f>db[[#This Row],[CPMU]]</f>
        <v>57.295164058972766</v>
      </c>
      <c r="M9" s="13"/>
      <c r="N9" s="13"/>
      <c r="O9" s="13"/>
      <c r="P9" s="6"/>
      <c r="Q9" s="6"/>
      <c r="R9" s="6"/>
      <c r="S9" s="6"/>
      <c r="T9" s="6"/>
      <c r="U9" s="12">
        <v>41061</v>
      </c>
      <c r="V9">
        <v>93.678570090306152</v>
      </c>
      <c r="AE9" s="12">
        <f>db[[#This Row],[Month]]</f>
        <v>41091</v>
      </c>
      <c r="AF9" s="13">
        <f>db[[#This Row],[CPMU]]</f>
        <v>57.295164058972766</v>
      </c>
    </row>
    <row r="10" spans="1:32" ht="20.25" customHeight="1" x14ac:dyDescent="0.25">
      <c r="A10" s="1" t="s">
        <v>1</v>
      </c>
      <c r="B10" s="1">
        <f>ROUNDUP(MONTH(db[[#This Row],[Month]])/3,0)</f>
        <v>3</v>
      </c>
      <c r="C10" s="2">
        <v>41153</v>
      </c>
      <c r="D10">
        <v>13</v>
      </c>
      <c r="E10">
        <v>424758</v>
      </c>
      <c r="F10" s="1">
        <f>db[[#This Row],[Complaints]]/db[[#This Row],[UnitsSold]]*1000000</f>
        <v>30.605662518422253</v>
      </c>
      <c r="H10" s="3" t="str">
        <f>"{"&amp;CHAR(34)&amp;db[[#Headers],[Quarter]]&amp;CHAR(34)&amp;": "&amp;CHAR(34)&amp;B10&amp;CHAR(34)&amp;", "&amp;CHAR(34)&amp;db[[#Headers],[Month]]&amp;CHAR(34)&amp;": "&amp;CHAR(34)&amp;TEXT(C10,"yyyy-MM-dd"&amp;"T"&amp;"hh:mm:ss")&amp;CHAR(34)&amp;", "&amp;CHAR(34)&amp;db[[#Headers],[Complaints]]&amp;CHAR(34)&amp;": "&amp;D10&amp;", "&amp;CHAR(34)&amp;db[[#Headers],[UnitsSold]]&amp;CHAR(34)&amp;": "&amp;E10&amp;" },"</f>
        <v>{"Quarter": "3", "Month": "2012-09-01T00:00:00", "Complaints": 13, "UnitsSold": 424758 },</v>
      </c>
      <c r="K10" s="12">
        <f>db[[#This Row],[Month]]</f>
        <v>41153</v>
      </c>
      <c r="L10" s="13">
        <f>db[[#This Row],[CPMU]]</f>
        <v>30.605662518422253</v>
      </c>
      <c r="M10" s="13"/>
      <c r="N10" s="13"/>
      <c r="O10" s="13"/>
      <c r="P10" s="6"/>
      <c r="Q10" s="6"/>
      <c r="R10" s="6"/>
      <c r="S10" s="6"/>
      <c r="T10" s="6"/>
      <c r="U10" s="12">
        <v>41091</v>
      </c>
      <c r="V10">
        <v>57.295164058972766</v>
      </c>
    </row>
    <row r="11" spans="1:32" ht="20.25" customHeight="1" x14ac:dyDescent="0.25">
      <c r="A11" s="1" t="s">
        <v>1</v>
      </c>
      <c r="B11" s="1">
        <f>ROUNDUP(MONTH(db[[#This Row],[Month]])/3,0)</f>
        <v>4</v>
      </c>
      <c r="C11" s="2">
        <v>41183</v>
      </c>
      <c r="D11">
        <v>35</v>
      </c>
      <c r="E11">
        <v>4104195</v>
      </c>
      <c r="F11" s="1">
        <f>db[[#This Row],[Complaints]]/db[[#This Row],[UnitsSold]]*1000000</f>
        <v>8.5278599091904734</v>
      </c>
      <c r="H11" s="3" t="str">
        <f>"{"&amp;CHAR(34)&amp;db[[#Headers],[Quarter]]&amp;CHAR(34)&amp;": "&amp;CHAR(34)&amp;B11&amp;CHAR(34)&amp;", "&amp;CHAR(34)&amp;db[[#Headers],[Month]]&amp;CHAR(34)&amp;": "&amp;CHAR(34)&amp;TEXT(C11,"yyyy-MM-dd"&amp;"T"&amp;"hh:mm:ss")&amp;CHAR(34)&amp;", "&amp;CHAR(34)&amp;db[[#Headers],[Complaints]]&amp;CHAR(34)&amp;": "&amp;D11&amp;", "&amp;CHAR(34)&amp;db[[#Headers],[UnitsSold]]&amp;CHAR(34)&amp;": "&amp;E11&amp;" },"</f>
        <v>{"Quarter": "4", "Month": "2012-10-01T00:00:00", "Complaints": 35, "UnitsSold": 4104195 },</v>
      </c>
      <c r="K11" s="12">
        <f>db[[#This Row],[Month]]</f>
        <v>41183</v>
      </c>
      <c r="L11" s="13">
        <f>db[[#This Row],[CPMU]]</f>
        <v>8.5278599091904734</v>
      </c>
      <c r="M11" s="13"/>
      <c r="N11" s="13"/>
      <c r="O11" s="13"/>
      <c r="P11" s="6"/>
      <c r="Q11" s="6"/>
      <c r="R11" s="6"/>
      <c r="S11" s="6"/>
      <c r="T11" s="6"/>
      <c r="U11" s="12">
        <v>41153</v>
      </c>
      <c r="V11">
        <v>30.605662518422253</v>
      </c>
    </row>
    <row r="12" spans="1:32" ht="20.25" customHeight="1" x14ac:dyDescent="0.25">
      <c r="A12" s="1" t="s">
        <v>1</v>
      </c>
      <c r="B12" s="1">
        <f>ROUNDUP(MONTH(db[[#This Row],[Month]])/3,0)</f>
        <v>4</v>
      </c>
      <c r="C12" s="2">
        <v>41214</v>
      </c>
      <c r="D12">
        <v>42</v>
      </c>
      <c r="E12">
        <v>4086052</v>
      </c>
      <c r="F12" s="1">
        <f>db[[#This Row],[Complaints]]/db[[#This Row],[UnitsSold]]*1000000</f>
        <v>10.27887065558637</v>
      </c>
      <c r="H12" s="3" t="str">
        <f>"{"&amp;CHAR(34)&amp;db[[#Headers],[Quarter]]&amp;CHAR(34)&amp;": "&amp;CHAR(34)&amp;B12&amp;CHAR(34)&amp;", "&amp;CHAR(34)&amp;db[[#Headers],[Month]]&amp;CHAR(34)&amp;": "&amp;CHAR(34)&amp;TEXT(C12,"yyyy-MM-dd"&amp;"T"&amp;"hh:mm:ss")&amp;CHAR(34)&amp;", "&amp;CHAR(34)&amp;db[[#Headers],[Complaints]]&amp;CHAR(34)&amp;": "&amp;D12&amp;", "&amp;CHAR(34)&amp;db[[#Headers],[UnitsSold]]&amp;CHAR(34)&amp;": "&amp;E12&amp;" },"</f>
        <v>{"Quarter": "4", "Month": "2012-11-01T00:00:00", "Complaints": 42, "UnitsSold": 4086052 },</v>
      </c>
      <c r="K12" s="12">
        <f>db[[#This Row],[Month]]</f>
        <v>41214</v>
      </c>
      <c r="L12" s="13">
        <f>db[[#This Row],[CPMU]]</f>
        <v>10.27887065558637</v>
      </c>
      <c r="M12" s="13"/>
      <c r="N12" s="13"/>
      <c r="O12" s="13"/>
      <c r="P12" s="6"/>
      <c r="Q12" s="6"/>
      <c r="R12" s="6"/>
      <c r="S12" s="6"/>
      <c r="T12" s="6"/>
      <c r="U12" s="12">
        <v>41183</v>
      </c>
      <c r="V12">
        <v>8.5278599091904734</v>
      </c>
    </row>
    <row r="13" spans="1:32" ht="20.25" customHeight="1" x14ac:dyDescent="0.25">
      <c r="A13" s="1" t="s">
        <v>1</v>
      </c>
      <c r="B13" s="1">
        <f>ROUNDUP(MONTH(db[[#This Row],[Month]])/3,0)</f>
        <v>4</v>
      </c>
      <c r="C13" s="2">
        <v>41244</v>
      </c>
      <c r="D13">
        <v>40</v>
      </c>
      <c r="E13">
        <v>1919000</v>
      </c>
      <c r="F13" s="1">
        <f>db[[#This Row],[Complaints]]/db[[#This Row],[UnitsSold]]*1000000</f>
        <v>20.844189682126107</v>
      </c>
      <c r="H13" s="3" t="str">
        <f>"{"&amp;CHAR(34)&amp;db[[#Headers],[Quarter]]&amp;CHAR(34)&amp;": "&amp;CHAR(34)&amp;B13&amp;CHAR(34)&amp;", "&amp;CHAR(34)&amp;db[[#Headers],[Month]]&amp;CHAR(34)&amp;": "&amp;CHAR(34)&amp;TEXT(C13,"yyyy-MM-dd"&amp;"T"&amp;"hh:mm:ss")&amp;CHAR(34)&amp;", "&amp;CHAR(34)&amp;db[[#Headers],[Complaints]]&amp;CHAR(34)&amp;": "&amp;D13&amp;", "&amp;CHAR(34)&amp;db[[#Headers],[UnitsSold]]&amp;CHAR(34)&amp;": "&amp;E13&amp;" },"</f>
        <v>{"Quarter": "4", "Month": "2012-12-01T00:00:00", "Complaints": 40, "UnitsSold": 1919000 },</v>
      </c>
      <c r="K13" s="12">
        <f>db[[#This Row],[Month]]</f>
        <v>41244</v>
      </c>
      <c r="L13" s="13">
        <f>db[[#This Row],[CPMU]]</f>
        <v>20.844189682126107</v>
      </c>
      <c r="M13" s="13"/>
      <c r="N13" s="13"/>
      <c r="O13" s="13"/>
      <c r="P13" s="6"/>
      <c r="Q13" s="6"/>
      <c r="R13" s="6"/>
      <c r="S13" s="6"/>
      <c r="T13" s="6"/>
      <c r="U13" s="12">
        <v>41214</v>
      </c>
      <c r="V13">
        <v>10.27887065558637</v>
      </c>
    </row>
    <row r="14" spans="1:32" ht="20.25" customHeight="1" x14ac:dyDescent="0.25">
      <c r="A14" s="1" t="s">
        <v>1</v>
      </c>
      <c r="B14" s="1">
        <f>ROUNDUP(MONTH(db[[#This Row],[Month]])/3,0)</f>
        <v>1</v>
      </c>
      <c r="C14" s="2">
        <v>41275</v>
      </c>
      <c r="D14">
        <v>20</v>
      </c>
      <c r="E14">
        <v>471160</v>
      </c>
      <c r="F14" s="1">
        <f>db[[#This Row],[Complaints]]/db[[#This Row],[UnitsSold]]*1000000</f>
        <v>42.448425163426435</v>
      </c>
      <c r="H14" s="3" t="str">
        <f>"{"&amp;CHAR(34)&amp;db[[#Headers],[Quarter]]&amp;CHAR(34)&amp;": "&amp;CHAR(34)&amp;B14&amp;CHAR(34)&amp;", "&amp;CHAR(34)&amp;db[[#Headers],[Month]]&amp;CHAR(34)&amp;": "&amp;CHAR(34)&amp;TEXT(C14,"yyyy-MM-dd"&amp;"T"&amp;"hh:mm:ss")&amp;CHAR(34)&amp;", "&amp;CHAR(34)&amp;db[[#Headers],[Complaints]]&amp;CHAR(34)&amp;": "&amp;D14&amp;", "&amp;CHAR(34)&amp;db[[#Headers],[UnitsSold]]&amp;CHAR(34)&amp;": "&amp;E14&amp;" },"</f>
        <v>{"Quarter": "1", "Month": "2013-01-01T00:00:00", "Complaints": 20, "UnitsSold": 471160 },</v>
      </c>
      <c r="K14" s="12">
        <f>db[[#This Row],[Month]]</f>
        <v>41275</v>
      </c>
      <c r="L14" s="13">
        <f>db[[#This Row],[CPMU]]</f>
        <v>42.448425163426435</v>
      </c>
      <c r="M14" s="13"/>
      <c r="N14" s="13"/>
      <c r="O14" s="13"/>
      <c r="P14" s="6"/>
      <c r="Q14" s="6"/>
      <c r="R14" s="6"/>
      <c r="S14" s="6"/>
      <c r="T14" s="6"/>
      <c r="U14" s="12">
        <v>41244</v>
      </c>
      <c r="V14">
        <v>20.844189682126107</v>
      </c>
    </row>
    <row r="15" spans="1:32" ht="20.25" customHeight="1" x14ac:dyDescent="0.25">
      <c r="A15" s="1" t="s">
        <v>1</v>
      </c>
      <c r="B15" s="1">
        <f>ROUNDUP(MONTH(db[[#This Row],[Month]])/3,0)</f>
        <v>1</v>
      </c>
      <c r="C15" s="2">
        <v>41306</v>
      </c>
      <c r="D15">
        <v>38</v>
      </c>
      <c r="E15">
        <v>509845</v>
      </c>
      <c r="F15" s="1">
        <f>db[[#This Row],[Complaints]]/db[[#This Row],[UnitsSold]]*1000000</f>
        <v>74.532455942492319</v>
      </c>
      <c r="H15" s="3" t="str">
        <f>"{"&amp;CHAR(34)&amp;db[[#Headers],[Quarter]]&amp;CHAR(34)&amp;": "&amp;CHAR(34)&amp;B15&amp;CHAR(34)&amp;", "&amp;CHAR(34)&amp;db[[#Headers],[Month]]&amp;CHAR(34)&amp;": "&amp;CHAR(34)&amp;TEXT(C15,"yyyy-MM-dd"&amp;"T"&amp;"hh:mm:ss")&amp;CHAR(34)&amp;", "&amp;CHAR(34)&amp;db[[#Headers],[Complaints]]&amp;CHAR(34)&amp;": "&amp;D15&amp;", "&amp;CHAR(34)&amp;db[[#Headers],[UnitsSold]]&amp;CHAR(34)&amp;": "&amp;E15&amp;" },"</f>
        <v>{"Quarter": "1", "Month": "2013-02-01T00:00:00", "Complaints": 38, "UnitsSold": 509845 },</v>
      </c>
      <c r="K15" s="12">
        <f>db[[#This Row],[Month]]</f>
        <v>41306</v>
      </c>
      <c r="L15" s="13">
        <f>db[[#This Row],[CPMU]]</f>
        <v>74.532455942492319</v>
      </c>
      <c r="M15" s="13"/>
      <c r="N15" s="13"/>
      <c r="O15" s="13"/>
      <c r="P15" s="6"/>
      <c r="Q15" s="6"/>
      <c r="R15" s="6"/>
      <c r="S15" s="6"/>
      <c r="T15" s="6"/>
    </row>
    <row r="16" spans="1:32" ht="20.25" customHeight="1" x14ac:dyDescent="0.25">
      <c r="A16" s="1" t="s">
        <v>1</v>
      </c>
      <c r="B16" s="1">
        <f>ROUNDUP(MONTH(db[[#This Row],[Month]])/3,0)</f>
        <v>1</v>
      </c>
      <c r="C16" s="2">
        <v>41334</v>
      </c>
      <c r="D16">
        <v>11</v>
      </c>
      <c r="E16">
        <v>184738</v>
      </c>
      <c r="F16" s="1">
        <f>db[[#This Row],[Complaints]]/db[[#This Row],[UnitsSold]]*1000000</f>
        <v>59.543786335242345</v>
      </c>
      <c r="H16" s="3" t="str">
        <f>"{"&amp;CHAR(34)&amp;db[[#Headers],[Quarter]]&amp;CHAR(34)&amp;": "&amp;CHAR(34)&amp;B16&amp;CHAR(34)&amp;", "&amp;CHAR(34)&amp;db[[#Headers],[Month]]&amp;CHAR(34)&amp;": "&amp;CHAR(34)&amp;TEXT(C16,"yyyy-MM-dd"&amp;"T"&amp;"hh:mm:ss")&amp;CHAR(34)&amp;", "&amp;CHAR(34)&amp;db[[#Headers],[Complaints]]&amp;CHAR(34)&amp;": "&amp;D16&amp;", "&amp;CHAR(34)&amp;db[[#Headers],[UnitsSold]]&amp;CHAR(34)&amp;": "&amp;E16&amp;" },"</f>
        <v>{"Quarter": "1", "Month": "2013-03-01T00:00:00", "Complaints": 11, "UnitsSold": 184738 },</v>
      </c>
      <c r="K16" s="12">
        <f>db[[#This Row],[Month]]</f>
        <v>41334</v>
      </c>
      <c r="L16" s="13">
        <f>db[[#This Row],[CPMU]]</f>
        <v>59.543786335242345</v>
      </c>
      <c r="M16" s="13"/>
      <c r="N16" s="13"/>
      <c r="O16" s="13"/>
      <c r="P16" s="6"/>
      <c r="Q16" s="6"/>
      <c r="R16" s="6"/>
      <c r="S16" s="6"/>
      <c r="T16" s="6"/>
    </row>
    <row r="17" spans="1:20" ht="20.25" customHeight="1" x14ac:dyDescent="0.25">
      <c r="A17" s="1" t="s">
        <v>1</v>
      </c>
      <c r="B17" s="1">
        <f>ROUNDUP(MONTH(db[[#This Row],[Month]])/3,0)</f>
        <v>2</v>
      </c>
      <c r="C17" s="2">
        <v>41365</v>
      </c>
      <c r="D17">
        <v>5</v>
      </c>
      <c r="E17">
        <v>1412719</v>
      </c>
      <c r="F17" s="1">
        <f>db[[#This Row],[Complaints]]/db[[#This Row],[UnitsSold]]*1000000</f>
        <v>3.5392742647334678</v>
      </c>
      <c r="H17" s="3" t="str">
        <f>"{"&amp;CHAR(34)&amp;db[[#Headers],[Quarter]]&amp;CHAR(34)&amp;": "&amp;CHAR(34)&amp;B17&amp;CHAR(34)&amp;", "&amp;CHAR(34)&amp;db[[#Headers],[Month]]&amp;CHAR(34)&amp;": "&amp;CHAR(34)&amp;TEXT(C17,"yyyy-MM-dd"&amp;"T"&amp;"hh:mm:ss")&amp;CHAR(34)&amp;", "&amp;CHAR(34)&amp;db[[#Headers],[Complaints]]&amp;CHAR(34)&amp;": "&amp;D17&amp;", "&amp;CHAR(34)&amp;db[[#Headers],[UnitsSold]]&amp;CHAR(34)&amp;": "&amp;E17&amp;" },"</f>
        <v>{"Quarter": "2", "Month": "2013-04-01T00:00:00", "Complaints": 5, "UnitsSold": 1412719 },</v>
      </c>
      <c r="K17" s="12">
        <f>db[[#This Row],[Month]]</f>
        <v>41365</v>
      </c>
      <c r="L17" s="13">
        <f>db[[#This Row],[CPMU]]</f>
        <v>3.5392742647334678</v>
      </c>
      <c r="M17" s="13"/>
      <c r="N17" s="13"/>
      <c r="O17" s="13"/>
      <c r="P17" s="6"/>
      <c r="Q17" s="6"/>
      <c r="R17" s="6"/>
      <c r="S17" s="6"/>
      <c r="T17" s="6"/>
    </row>
    <row r="18" spans="1:20" ht="20.25" customHeight="1" x14ac:dyDescent="0.25">
      <c r="A18" s="1" t="s">
        <v>1</v>
      </c>
      <c r="B18" s="1">
        <f>ROUNDUP(MONTH(db[[#This Row],[Month]])/3,0)</f>
        <v>2</v>
      </c>
      <c r="C18" s="2">
        <v>41426</v>
      </c>
      <c r="D18">
        <v>29</v>
      </c>
      <c r="E18">
        <v>527493</v>
      </c>
      <c r="F18" s="1">
        <f>db[[#This Row],[Complaints]]/db[[#This Row],[UnitsSold]]*1000000</f>
        <v>54.977032870578377</v>
      </c>
      <c r="H18" s="3" t="str">
        <f>"{"&amp;CHAR(34)&amp;db[[#Headers],[Quarter]]&amp;CHAR(34)&amp;": "&amp;CHAR(34)&amp;B18&amp;CHAR(34)&amp;", "&amp;CHAR(34)&amp;db[[#Headers],[Month]]&amp;CHAR(34)&amp;": "&amp;CHAR(34)&amp;TEXT(C18,"yyyy-MM-dd"&amp;"T"&amp;"hh:mm:ss")&amp;CHAR(34)&amp;", "&amp;CHAR(34)&amp;db[[#Headers],[Complaints]]&amp;CHAR(34)&amp;": "&amp;D18&amp;", "&amp;CHAR(34)&amp;db[[#Headers],[UnitsSold]]&amp;CHAR(34)&amp;": "&amp;E18&amp;" },"</f>
        <v>{"Quarter": "2", "Month": "2013-06-01T00:00:00", "Complaints": 29, "UnitsSold": 527493 },</v>
      </c>
      <c r="K18" s="12">
        <f>db[[#This Row],[Month]]</f>
        <v>41426</v>
      </c>
      <c r="L18" s="13">
        <f>db[[#This Row],[CPMU]]</f>
        <v>54.977032870578377</v>
      </c>
      <c r="M18" s="13"/>
      <c r="N18" s="13"/>
      <c r="O18" s="13"/>
      <c r="P18" s="6"/>
      <c r="Q18" s="6"/>
      <c r="R18" s="6"/>
      <c r="S18" s="6"/>
      <c r="T18" s="6"/>
    </row>
    <row r="19" spans="1:20" ht="20.25" customHeight="1" x14ac:dyDescent="0.25">
      <c r="A19" s="1" t="s">
        <v>1</v>
      </c>
      <c r="B19" s="1">
        <f>ROUNDUP(MONTH(db[[#This Row],[Month]])/3,0)</f>
        <v>3</v>
      </c>
      <c r="C19" s="2">
        <v>41456</v>
      </c>
      <c r="D19">
        <v>39</v>
      </c>
      <c r="E19">
        <v>1458521</v>
      </c>
      <c r="F19" s="1">
        <f>db[[#This Row],[Complaints]]/db[[#This Row],[UnitsSold]]*1000000</f>
        <v>26.739416161988753</v>
      </c>
      <c r="H19" s="3" t="str">
        <f>"{"&amp;CHAR(34)&amp;db[[#Headers],[Quarter]]&amp;CHAR(34)&amp;": "&amp;CHAR(34)&amp;B19&amp;CHAR(34)&amp;", "&amp;CHAR(34)&amp;db[[#Headers],[Month]]&amp;CHAR(34)&amp;": "&amp;CHAR(34)&amp;TEXT(C19,"yyyy-MM-dd"&amp;"T"&amp;"hh:mm:ss")&amp;CHAR(34)&amp;", "&amp;CHAR(34)&amp;db[[#Headers],[Complaints]]&amp;CHAR(34)&amp;": "&amp;D19&amp;", "&amp;CHAR(34)&amp;db[[#Headers],[UnitsSold]]&amp;CHAR(34)&amp;": "&amp;E19&amp;" },"</f>
        <v>{"Quarter": "3", "Month": "2013-07-01T00:00:00", "Complaints": 39, "UnitsSold": 1458521 },</v>
      </c>
      <c r="K19" s="12">
        <f>db[[#This Row],[Month]]</f>
        <v>41456</v>
      </c>
      <c r="L19" s="13">
        <f>db[[#This Row],[CPMU]]</f>
        <v>26.739416161988753</v>
      </c>
      <c r="M19" s="13"/>
      <c r="N19" s="13"/>
      <c r="O19" s="13"/>
      <c r="P19" s="6"/>
      <c r="Q19" s="6"/>
      <c r="R19" s="6"/>
      <c r="S19" s="6"/>
      <c r="T19" s="6"/>
    </row>
    <row r="20" spans="1:20" ht="20.25" customHeight="1" x14ac:dyDescent="0.25">
      <c r="A20" s="1" t="s">
        <v>1</v>
      </c>
      <c r="B20" s="1">
        <f>ROUNDUP(MONTH(db[[#This Row],[Month]])/3,0)</f>
        <v>3</v>
      </c>
      <c r="C20" s="2">
        <v>41487</v>
      </c>
      <c r="D20">
        <v>4</v>
      </c>
      <c r="E20">
        <v>681338</v>
      </c>
      <c r="F20" s="1">
        <f>db[[#This Row],[Complaints]]/db[[#This Row],[UnitsSold]]*1000000</f>
        <v>5.8708012763121973</v>
      </c>
      <c r="H20" s="3" t="str">
        <f>"{"&amp;CHAR(34)&amp;db[[#Headers],[Quarter]]&amp;CHAR(34)&amp;": "&amp;CHAR(34)&amp;B20&amp;CHAR(34)&amp;", "&amp;CHAR(34)&amp;db[[#Headers],[Month]]&amp;CHAR(34)&amp;": "&amp;CHAR(34)&amp;TEXT(C20,"yyyy-MM-dd"&amp;"T"&amp;"hh:mm:ss")&amp;CHAR(34)&amp;", "&amp;CHAR(34)&amp;db[[#Headers],[Complaints]]&amp;CHAR(34)&amp;": "&amp;D20&amp;", "&amp;CHAR(34)&amp;db[[#Headers],[UnitsSold]]&amp;CHAR(34)&amp;": "&amp;E20&amp;" },"</f>
        <v>{"Quarter": "3", "Month": "2013-08-01T00:00:00", "Complaints": 4, "UnitsSold": 681338 },</v>
      </c>
      <c r="K20" s="12">
        <f>db[[#This Row],[Month]]</f>
        <v>41487</v>
      </c>
      <c r="L20" s="13">
        <f>db[[#This Row],[CPMU]]</f>
        <v>5.8708012763121973</v>
      </c>
      <c r="M20" s="13"/>
      <c r="N20" s="13"/>
      <c r="O20" s="13"/>
      <c r="P20" s="6"/>
      <c r="Q20" s="6"/>
      <c r="R20" s="6"/>
      <c r="S20" s="6"/>
      <c r="T20" s="6"/>
    </row>
    <row r="21" spans="1:20" ht="20.25" customHeight="1" x14ac:dyDescent="0.25">
      <c r="A21" s="1" t="s">
        <v>1</v>
      </c>
      <c r="B21" s="1">
        <f>ROUNDUP(MONTH(db[[#This Row],[Month]])/3,0)</f>
        <v>4</v>
      </c>
      <c r="C21" s="2">
        <v>41609</v>
      </c>
      <c r="D21">
        <v>17</v>
      </c>
      <c r="E21">
        <v>322797</v>
      </c>
      <c r="F21" s="1">
        <f>db[[#This Row],[Complaints]]/db[[#This Row],[UnitsSold]]*1000000</f>
        <v>52.664677800599137</v>
      </c>
      <c r="H21" s="3" t="str">
        <f>"{"&amp;CHAR(34)&amp;db[[#Headers],[Quarter]]&amp;CHAR(34)&amp;": "&amp;CHAR(34)&amp;B21&amp;CHAR(34)&amp;", "&amp;CHAR(34)&amp;db[[#Headers],[Month]]&amp;CHAR(34)&amp;": "&amp;CHAR(34)&amp;TEXT(C21,"yyyy-MM-dd"&amp;"T"&amp;"hh:mm:ss")&amp;CHAR(34)&amp;", "&amp;CHAR(34)&amp;db[[#Headers],[Complaints]]&amp;CHAR(34)&amp;": "&amp;D21&amp;", "&amp;CHAR(34)&amp;db[[#Headers],[UnitsSold]]&amp;CHAR(34)&amp;": "&amp;E21&amp;" },"</f>
        <v>{"Quarter": "4", "Month": "2013-12-01T00:00:00", "Complaints": 17, "UnitsSold": 322797 },</v>
      </c>
      <c r="K21" s="12">
        <f>db[[#This Row],[Month]]</f>
        <v>41609</v>
      </c>
      <c r="L21" s="13">
        <f>db[[#This Row],[CPMU]]</f>
        <v>52.664677800599137</v>
      </c>
      <c r="M21" s="13"/>
      <c r="N21" s="13"/>
      <c r="O21" s="13"/>
      <c r="P21" s="6"/>
      <c r="Q21" s="6"/>
      <c r="R21" s="6"/>
      <c r="S21" s="6"/>
      <c r="T21" s="6"/>
    </row>
    <row r="22" spans="1:20" ht="20.25" customHeight="1" x14ac:dyDescent="0.25">
      <c r="A22" s="1" t="s">
        <v>1</v>
      </c>
      <c r="B22" s="1">
        <f>ROUNDUP(MONTH(db[[#This Row],[Month]])/3,0)</f>
        <v>1</v>
      </c>
      <c r="C22" s="2">
        <v>41640</v>
      </c>
      <c r="D22">
        <v>20</v>
      </c>
      <c r="E22">
        <v>482932</v>
      </c>
      <c r="F22" s="1">
        <f>db[[#This Row],[Complaints]]/db[[#This Row],[UnitsSold]]*1000000</f>
        <v>41.413697994748745</v>
      </c>
      <c r="H22" s="3" t="str">
        <f>"{"&amp;CHAR(34)&amp;db[[#Headers],[Quarter]]&amp;CHAR(34)&amp;": "&amp;CHAR(34)&amp;B22&amp;CHAR(34)&amp;", "&amp;CHAR(34)&amp;db[[#Headers],[Month]]&amp;CHAR(34)&amp;": "&amp;CHAR(34)&amp;TEXT(C22,"yyyy-MM-dd"&amp;"T"&amp;"hh:mm:ss")&amp;CHAR(34)&amp;", "&amp;CHAR(34)&amp;db[[#Headers],[Complaints]]&amp;CHAR(34)&amp;": "&amp;D22&amp;", "&amp;CHAR(34)&amp;db[[#Headers],[UnitsSold]]&amp;CHAR(34)&amp;": "&amp;E22&amp;" },"</f>
        <v>{"Quarter": "1", "Month": "2014-01-01T00:00:00", "Complaints": 20, "UnitsSold": 482932 },</v>
      </c>
      <c r="K22" s="12">
        <f>db[[#This Row],[Month]]</f>
        <v>41640</v>
      </c>
      <c r="L22" s="13">
        <f>db[[#This Row],[CPMU]]</f>
        <v>41.413697994748745</v>
      </c>
      <c r="M22" s="13"/>
      <c r="N22" s="13"/>
      <c r="O22" s="13"/>
      <c r="P22" s="6"/>
      <c r="Q22" s="6"/>
      <c r="R22" s="6"/>
      <c r="S22" s="6"/>
      <c r="T22" s="6"/>
    </row>
    <row r="23" spans="1:20" ht="20.25" customHeight="1" x14ac:dyDescent="0.25">
      <c r="A23" s="1" t="s">
        <v>1</v>
      </c>
      <c r="B23" s="1">
        <f>ROUNDUP(MONTH(db[[#This Row],[Month]])/3,0)</f>
        <v>1</v>
      </c>
      <c r="C23" s="2">
        <v>41671</v>
      </c>
      <c r="D23">
        <v>15</v>
      </c>
      <c r="E23">
        <v>224391</v>
      </c>
      <c r="F23" s="1">
        <f>db[[#This Row],[Complaints]]/db[[#This Row],[UnitsSold]]*1000000</f>
        <v>66.847600839605875</v>
      </c>
      <c r="H23" s="3" t="str">
        <f>"{"&amp;CHAR(34)&amp;db[[#Headers],[Quarter]]&amp;CHAR(34)&amp;": "&amp;CHAR(34)&amp;B23&amp;CHAR(34)&amp;", "&amp;CHAR(34)&amp;db[[#Headers],[Month]]&amp;CHAR(34)&amp;": "&amp;CHAR(34)&amp;TEXT(C23,"yyyy-MM-dd"&amp;"T"&amp;"hh:mm:ss")&amp;CHAR(34)&amp;", "&amp;CHAR(34)&amp;db[[#Headers],[Complaints]]&amp;CHAR(34)&amp;": "&amp;D23&amp;", "&amp;CHAR(34)&amp;db[[#Headers],[UnitsSold]]&amp;CHAR(34)&amp;": "&amp;E23&amp;" },"</f>
        <v>{"Quarter": "1", "Month": "2014-02-01T00:00:00", "Complaints": 15, "UnitsSold": 224391 },</v>
      </c>
      <c r="K23" s="12">
        <f>db[[#This Row],[Month]]</f>
        <v>41671</v>
      </c>
      <c r="L23" s="13">
        <f>db[[#This Row],[CPMU]]</f>
        <v>66.847600839605875</v>
      </c>
      <c r="M23" s="13"/>
      <c r="N23" s="13"/>
      <c r="O23" s="13"/>
      <c r="P23" s="6"/>
      <c r="Q23" s="6"/>
      <c r="R23" s="6"/>
      <c r="S23" s="6"/>
      <c r="T23" s="6"/>
    </row>
    <row r="24" spans="1:20" ht="20.25" customHeight="1" x14ac:dyDescent="0.25">
      <c r="A24" s="1" t="s">
        <v>1</v>
      </c>
      <c r="B24" s="1">
        <f>ROUNDUP(MONTH(db[[#This Row],[Month]])/3,0)</f>
        <v>1</v>
      </c>
      <c r="C24" s="2">
        <v>41699</v>
      </c>
      <c r="D24">
        <v>31</v>
      </c>
      <c r="E24">
        <v>310654</v>
      </c>
      <c r="F24" s="1">
        <f>db[[#This Row],[Complaints]]/db[[#This Row],[UnitsSold]]*1000000</f>
        <v>99.789476394960303</v>
      </c>
      <c r="H24" s="3" t="str">
        <f>"{"&amp;CHAR(34)&amp;db[[#Headers],[Quarter]]&amp;CHAR(34)&amp;": "&amp;CHAR(34)&amp;B24&amp;CHAR(34)&amp;", "&amp;CHAR(34)&amp;db[[#Headers],[Month]]&amp;CHAR(34)&amp;": "&amp;CHAR(34)&amp;TEXT(C24,"yyyy-MM-dd"&amp;"T"&amp;"hh:mm:ss")&amp;CHAR(34)&amp;", "&amp;CHAR(34)&amp;db[[#Headers],[Complaints]]&amp;CHAR(34)&amp;": "&amp;D24&amp;", "&amp;CHAR(34)&amp;db[[#Headers],[UnitsSold]]&amp;CHAR(34)&amp;": "&amp;E24&amp;" },"</f>
        <v>{"Quarter": "1", "Month": "2014-03-01T00:00:00", "Complaints": 31, "UnitsSold": 310654 },</v>
      </c>
      <c r="K24" s="12">
        <f>db[[#This Row],[Month]]</f>
        <v>41699</v>
      </c>
      <c r="L24" s="13">
        <f>db[[#This Row],[CPMU]]</f>
        <v>99.789476394960303</v>
      </c>
      <c r="M24" s="13"/>
      <c r="N24" s="13"/>
      <c r="O24" s="13"/>
      <c r="P24" s="6"/>
      <c r="Q24" s="6"/>
      <c r="R24" s="6"/>
      <c r="S24" s="6"/>
      <c r="T24" s="6"/>
    </row>
    <row r="25" spans="1:20" ht="20.25" customHeight="1" x14ac:dyDescent="0.25">
      <c r="A25" s="1" t="s">
        <v>1</v>
      </c>
      <c r="B25" s="1">
        <f>ROUNDUP(MONTH(db[[#This Row],[Month]])/3,0)</f>
        <v>2</v>
      </c>
      <c r="C25" s="2">
        <v>41730</v>
      </c>
      <c r="D25">
        <v>9</v>
      </c>
      <c r="E25">
        <v>166106</v>
      </c>
      <c r="F25" s="1">
        <f>db[[#This Row],[Complaints]]/db[[#This Row],[UnitsSold]]*1000000</f>
        <v>54.182269153432145</v>
      </c>
      <c r="H25" s="3" t="str">
        <f>"{"&amp;CHAR(34)&amp;db[[#Headers],[Quarter]]&amp;CHAR(34)&amp;": "&amp;CHAR(34)&amp;B25&amp;CHAR(34)&amp;", "&amp;CHAR(34)&amp;db[[#Headers],[Month]]&amp;CHAR(34)&amp;": "&amp;CHAR(34)&amp;TEXT(C25,"yyyy-MM-dd"&amp;"T"&amp;"hh:mm:ss")&amp;CHAR(34)&amp;", "&amp;CHAR(34)&amp;db[[#Headers],[Complaints]]&amp;CHAR(34)&amp;": "&amp;D25&amp;", "&amp;CHAR(34)&amp;db[[#Headers],[UnitsSold]]&amp;CHAR(34)&amp;": "&amp;E25&amp;" },"</f>
        <v>{"Quarter": "2", "Month": "2014-04-01T00:00:00", "Complaints": 9, "UnitsSold": 166106 },</v>
      </c>
      <c r="K25" s="12">
        <f>db[[#This Row],[Month]]</f>
        <v>41730</v>
      </c>
      <c r="L25" s="13">
        <f>db[[#This Row],[CPMU]]</f>
        <v>54.182269153432145</v>
      </c>
      <c r="M25" s="13"/>
      <c r="N25" s="13"/>
      <c r="O25" s="13"/>
      <c r="P25" s="6"/>
      <c r="Q25" s="6"/>
      <c r="R25" s="6"/>
      <c r="S25" s="6"/>
      <c r="T25" s="6"/>
    </row>
    <row r="26" spans="1:20" ht="20.25" customHeight="1" x14ac:dyDescent="0.25">
      <c r="A26" s="1" t="s">
        <v>1</v>
      </c>
      <c r="B26" s="1">
        <f>ROUNDUP(MONTH(db[[#This Row],[Month]])/3,0)</f>
        <v>2</v>
      </c>
      <c r="C26" s="2">
        <v>41760</v>
      </c>
      <c r="D26">
        <v>8</v>
      </c>
      <c r="E26">
        <v>2130949</v>
      </c>
      <c r="F26" s="1">
        <f>db[[#This Row],[Complaints]]/db[[#This Row],[UnitsSold]]*1000000</f>
        <v>3.7541959005119314</v>
      </c>
      <c r="H26" s="3" t="str">
        <f>"{"&amp;CHAR(34)&amp;db[[#Headers],[Quarter]]&amp;CHAR(34)&amp;": "&amp;CHAR(34)&amp;B26&amp;CHAR(34)&amp;", "&amp;CHAR(34)&amp;db[[#Headers],[Month]]&amp;CHAR(34)&amp;": "&amp;CHAR(34)&amp;TEXT(C26,"yyyy-MM-dd"&amp;"T"&amp;"hh:mm:ss")&amp;CHAR(34)&amp;", "&amp;CHAR(34)&amp;db[[#Headers],[Complaints]]&amp;CHAR(34)&amp;": "&amp;D26&amp;", "&amp;CHAR(34)&amp;db[[#Headers],[UnitsSold]]&amp;CHAR(34)&amp;": "&amp;E26&amp;" },"</f>
        <v>{"Quarter": "2", "Month": "2014-05-01T00:00:00", "Complaints": 8, "UnitsSold": 2130949 },</v>
      </c>
      <c r="K26" s="12">
        <f>db[[#This Row],[Month]]</f>
        <v>41760</v>
      </c>
      <c r="L26" s="13">
        <f>db[[#This Row],[CPMU]]</f>
        <v>3.7541959005119314</v>
      </c>
      <c r="M26" s="13"/>
      <c r="N26" s="13"/>
      <c r="O26" s="13"/>
      <c r="P26" s="6"/>
      <c r="Q26" s="6"/>
      <c r="R26" s="6"/>
      <c r="S26" s="6"/>
      <c r="T26" s="6"/>
    </row>
    <row r="27" spans="1:20" ht="20.25" customHeight="1" x14ac:dyDescent="0.25">
      <c r="A27" s="1" t="s">
        <v>1</v>
      </c>
      <c r="B27" s="1">
        <f>ROUNDUP(MONTH(db[[#This Row],[Month]])/3,0)</f>
        <v>2</v>
      </c>
      <c r="C27" s="2">
        <v>41791</v>
      </c>
      <c r="D27">
        <v>43</v>
      </c>
      <c r="E27">
        <v>530661</v>
      </c>
      <c r="F27" s="1">
        <f>db[[#This Row],[Complaints]]/db[[#This Row],[UnitsSold]]*1000000</f>
        <v>81.031016034718974</v>
      </c>
      <c r="H27" s="3" t="str">
        <f>"{"&amp;CHAR(34)&amp;db[[#Headers],[Quarter]]&amp;CHAR(34)&amp;": "&amp;CHAR(34)&amp;B27&amp;CHAR(34)&amp;", "&amp;CHAR(34)&amp;db[[#Headers],[Month]]&amp;CHAR(34)&amp;": "&amp;CHAR(34)&amp;TEXT(C27,"yyyy-MM-dd"&amp;"T"&amp;"hh:mm:ss")&amp;CHAR(34)&amp;", "&amp;CHAR(34)&amp;db[[#Headers],[Complaints]]&amp;CHAR(34)&amp;": "&amp;D27&amp;", "&amp;CHAR(34)&amp;db[[#Headers],[UnitsSold]]&amp;CHAR(34)&amp;": "&amp;E27&amp;" },"</f>
        <v>{"Quarter": "2", "Month": "2014-06-01T00:00:00", "Complaints": 43, "UnitsSold": 530661 },</v>
      </c>
      <c r="K27" s="5">
        <f>db[[#This Row],[Month]]</f>
        <v>41791</v>
      </c>
      <c r="L27" s="6">
        <f>db[[#This Row],[CPMU]]</f>
        <v>81.031016034718974</v>
      </c>
      <c r="M27" s="6"/>
      <c r="N27" s="6"/>
      <c r="O27" s="6"/>
      <c r="P27" s="6"/>
      <c r="Q27" s="6"/>
      <c r="R27" s="6"/>
      <c r="S27" s="6"/>
      <c r="T27" s="6"/>
    </row>
    <row r="28" spans="1:20" ht="20.25" customHeight="1" x14ac:dyDescent="0.25">
      <c r="A28" s="1" t="s">
        <v>1</v>
      </c>
      <c r="B28" s="1">
        <f>ROUNDUP(MONTH(db[[#This Row],[Month]])/3,0)</f>
        <v>3</v>
      </c>
      <c r="C28" s="2">
        <v>41852</v>
      </c>
      <c r="D28">
        <v>21</v>
      </c>
      <c r="E28">
        <v>345782</v>
      </c>
      <c r="F28" s="1">
        <f>db[[#This Row],[Complaints]]/db[[#This Row],[UnitsSold]]*1000000</f>
        <v>60.731906229936783</v>
      </c>
      <c r="H28" s="3" t="str">
        <f>"{"&amp;CHAR(34)&amp;db[[#Headers],[Quarter]]&amp;CHAR(34)&amp;": "&amp;CHAR(34)&amp;B28&amp;CHAR(34)&amp;", "&amp;CHAR(34)&amp;db[[#Headers],[Month]]&amp;CHAR(34)&amp;": "&amp;CHAR(34)&amp;TEXT(C28,"yyyy-MM-dd"&amp;"T"&amp;"hh:mm:ss")&amp;CHAR(34)&amp;", "&amp;CHAR(34)&amp;db[[#Headers],[Complaints]]&amp;CHAR(34)&amp;": "&amp;D28&amp;", "&amp;CHAR(34)&amp;db[[#Headers],[UnitsSold]]&amp;CHAR(34)&amp;": "&amp;E28&amp;" },"</f>
        <v>{"Quarter": "3", "Month": "2014-08-01T00:00:00", "Complaints": 21, "UnitsSold": 345782 },</v>
      </c>
      <c r="K28" s="5">
        <f>db[[#This Row],[Month]]</f>
        <v>41852</v>
      </c>
      <c r="L28" s="6">
        <f>db[[#This Row],[CPMU]]</f>
        <v>60.731906229936783</v>
      </c>
      <c r="M28" s="6"/>
      <c r="N28" s="6"/>
      <c r="O28" s="6"/>
      <c r="P28" s="6"/>
      <c r="Q28" s="6"/>
      <c r="R28" s="6"/>
      <c r="S28" s="6"/>
      <c r="T28" s="6"/>
    </row>
    <row r="29" spans="1:20" ht="20.25" customHeight="1" x14ac:dyDescent="0.25">
      <c r="A29" s="1" t="s">
        <v>1</v>
      </c>
      <c r="B29" s="1">
        <f>ROUNDUP(MONTH(db[[#This Row],[Month]])/3,0)</f>
        <v>3</v>
      </c>
      <c r="C29" s="2">
        <v>41883</v>
      </c>
      <c r="D29">
        <v>49</v>
      </c>
      <c r="E29">
        <v>1557768</v>
      </c>
      <c r="F29" s="1">
        <f>db[[#This Row],[Complaints]]/db[[#This Row],[UnitsSold]]*1000000</f>
        <v>31.455261630743475</v>
      </c>
      <c r="H29" s="3" t="str">
        <f>"{"&amp;CHAR(34)&amp;db[[#Headers],[Quarter]]&amp;CHAR(34)&amp;": "&amp;CHAR(34)&amp;B29&amp;CHAR(34)&amp;", "&amp;CHAR(34)&amp;db[[#Headers],[Month]]&amp;CHAR(34)&amp;": "&amp;CHAR(34)&amp;TEXT(C29,"yyyy-MM-dd"&amp;"T"&amp;"hh:mm:ss")&amp;CHAR(34)&amp;", "&amp;CHAR(34)&amp;db[[#Headers],[Complaints]]&amp;CHAR(34)&amp;": "&amp;D29&amp;", "&amp;CHAR(34)&amp;db[[#Headers],[UnitsSold]]&amp;CHAR(34)&amp;": "&amp;E29&amp;" },"</f>
        <v>{"Quarter": "3", "Month": "2014-09-01T00:00:00", "Complaints": 49, "UnitsSold": 1557768 },</v>
      </c>
      <c r="K29" s="5">
        <f>db[[#This Row],[Month]]</f>
        <v>41883</v>
      </c>
      <c r="L29" s="6">
        <f>db[[#This Row],[CPMU]]</f>
        <v>31.455261630743475</v>
      </c>
      <c r="M29" s="6"/>
      <c r="N29" s="6"/>
      <c r="O29" s="6"/>
      <c r="P29" s="6"/>
      <c r="Q29" s="6"/>
      <c r="R29" s="6"/>
      <c r="S29" s="6"/>
      <c r="T29" s="6"/>
    </row>
    <row r="30" spans="1:20" ht="20.25" customHeight="1" x14ac:dyDescent="0.25">
      <c r="A30" s="1" t="s">
        <v>1</v>
      </c>
      <c r="B30" s="1">
        <f>ROUNDUP(MONTH(db[[#This Row],[Month]])/3,0)</f>
        <v>4</v>
      </c>
      <c r="C30" s="2">
        <v>41913</v>
      </c>
      <c r="D30">
        <v>18</v>
      </c>
      <c r="E30">
        <v>274349</v>
      </c>
      <c r="F30" s="1">
        <f>db[[#This Row],[Complaints]]/db[[#This Row],[UnitsSold]]*1000000</f>
        <v>65.609861891240726</v>
      </c>
      <c r="H30" s="3" t="str">
        <f>"{"&amp;CHAR(34)&amp;db[[#Headers],[Quarter]]&amp;CHAR(34)&amp;": "&amp;CHAR(34)&amp;B30&amp;CHAR(34)&amp;", "&amp;CHAR(34)&amp;db[[#Headers],[Month]]&amp;CHAR(34)&amp;": "&amp;CHAR(34)&amp;TEXT(C30,"yyyy-MM-dd"&amp;"T"&amp;"hh:mm:ss")&amp;CHAR(34)&amp;", "&amp;CHAR(34)&amp;db[[#Headers],[Complaints]]&amp;CHAR(34)&amp;": "&amp;D30&amp;", "&amp;CHAR(34)&amp;db[[#Headers],[UnitsSold]]&amp;CHAR(34)&amp;": "&amp;E30&amp;" },"</f>
        <v>{"Quarter": "4", "Month": "2014-10-01T00:00:00", "Complaints": 18, "UnitsSold": 274349 },</v>
      </c>
      <c r="K30" s="5">
        <f>db[[#This Row],[Month]]</f>
        <v>41913</v>
      </c>
      <c r="L30" s="6">
        <f>db[[#This Row],[CPMU]]</f>
        <v>65.609861891240726</v>
      </c>
      <c r="M30" s="6"/>
      <c r="N30" s="6"/>
      <c r="O30" s="6"/>
      <c r="P30" s="6"/>
      <c r="Q30" s="6"/>
      <c r="R30" s="6"/>
      <c r="S30" s="6"/>
      <c r="T30" s="6"/>
    </row>
    <row r="31" spans="1:20" ht="20.25" customHeight="1" x14ac:dyDescent="0.25">
      <c r="A31" s="1" t="s">
        <v>1</v>
      </c>
      <c r="B31" s="1">
        <f>ROUNDUP(MONTH(db[[#This Row],[Month]])/3,0)</f>
        <v>4</v>
      </c>
      <c r="C31" s="2">
        <v>41944</v>
      </c>
      <c r="D31">
        <v>34</v>
      </c>
      <c r="E31">
        <v>871209</v>
      </c>
      <c r="F31" s="1">
        <f>db[[#This Row],[Complaints]]/db[[#This Row],[UnitsSold]]*1000000</f>
        <v>39.026226772221136</v>
      </c>
      <c r="H31" s="3" t="str">
        <f>"{"&amp;CHAR(34)&amp;db[[#Headers],[Quarter]]&amp;CHAR(34)&amp;": "&amp;CHAR(34)&amp;B31&amp;CHAR(34)&amp;", "&amp;CHAR(34)&amp;db[[#Headers],[Month]]&amp;CHAR(34)&amp;": "&amp;CHAR(34)&amp;TEXT(C31,"yyyy-MM-dd"&amp;"T"&amp;"hh:mm:ss")&amp;CHAR(34)&amp;", "&amp;CHAR(34)&amp;db[[#Headers],[Complaints]]&amp;CHAR(34)&amp;": "&amp;D31&amp;", "&amp;CHAR(34)&amp;db[[#Headers],[UnitsSold]]&amp;CHAR(34)&amp;": "&amp;E31&amp;" },"</f>
        <v>{"Quarter": "4", "Month": "2014-11-01T00:00:00", "Complaints": 34, "UnitsSold": 871209 },</v>
      </c>
      <c r="K31" s="5">
        <f>db[[#This Row],[Month]]</f>
        <v>41944</v>
      </c>
      <c r="L31" s="6">
        <f>db[[#This Row],[CPMU]]</f>
        <v>39.026226772221136</v>
      </c>
      <c r="M31" s="6"/>
      <c r="N31" s="6"/>
      <c r="O31" s="6"/>
      <c r="P31" s="6"/>
      <c r="Q31" s="6"/>
      <c r="R31" s="6"/>
      <c r="S31" s="6"/>
      <c r="T31" s="6"/>
    </row>
    <row r="32" spans="1:20" ht="20.25" customHeight="1" x14ac:dyDescent="0.25">
      <c r="A32" s="1" t="s">
        <v>1</v>
      </c>
      <c r="B32" s="1">
        <f>ROUNDUP(MONTH(db[[#This Row],[Month]])/3,0)</f>
        <v>4</v>
      </c>
      <c r="C32" s="2">
        <v>41974</v>
      </c>
      <c r="D32">
        <v>5</v>
      </c>
      <c r="E32">
        <v>52220</v>
      </c>
      <c r="F32" s="1">
        <f>db[[#This Row],[Complaints]]/db[[#This Row],[UnitsSold]]*1000000</f>
        <v>95.748755266181533</v>
      </c>
      <c r="H32" s="3" t="str">
        <f>"{"&amp;CHAR(34)&amp;db[[#Headers],[Quarter]]&amp;CHAR(34)&amp;": "&amp;CHAR(34)&amp;B32&amp;CHAR(34)&amp;", "&amp;CHAR(34)&amp;db[[#Headers],[Month]]&amp;CHAR(34)&amp;": "&amp;CHAR(34)&amp;TEXT(C32,"yyyy-MM-dd"&amp;"T"&amp;"hh:mm:ss")&amp;CHAR(34)&amp;", "&amp;CHAR(34)&amp;db[[#Headers],[Complaints]]&amp;CHAR(34)&amp;": "&amp;D32&amp;", "&amp;CHAR(34)&amp;db[[#Headers],[UnitsSold]]&amp;CHAR(34)&amp;": "&amp;E32&amp;" },"</f>
        <v>{"Quarter": "4", "Month": "2014-12-01T00:00:00", "Complaints": 5, "UnitsSold": 52220 },</v>
      </c>
      <c r="K32" s="5">
        <f>db[[#This Row],[Month]]</f>
        <v>41974</v>
      </c>
      <c r="L32" s="6">
        <f>db[[#This Row],[CPMU]]</f>
        <v>95.748755266181533</v>
      </c>
      <c r="M32" s="6"/>
      <c r="N32" s="6"/>
      <c r="O32" s="6"/>
      <c r="P32" s="6"/>
      <c r="Q32" s="6"/>
      <c r="R32" s="6"/>
      <c r="S32" s="6"/>
      <c r="T32" s="6"/>
    </row>
    <row r="33" spans="1:20" ht="20.25" customHeight="1" x14ac:dyDescent="0.25">
      <c r="A33" s="1" t="s">
        <v>1</v>
      </c>
      <c r="B33" s="1">
        <f>ROUNDUP(MONTH(db[[#This Row],[Month]])/3,0)</f>
        <v>1</v>
      </c>
      <c r="C33" s="2">
        <v>42005</v>
      </c>
      <c r="D33">
        <v>47</v>
      </c>
      <c r="E33">
        <v>523651</v>
      </c>
      <c r="F33" s="1">
        <f>db[[#This Row],[Complaints]]/db[[#This Row],[UnitsSold]]*1000000</f>
        <v>89.754435683308145</v>
      </c>
      <c r="H33" s="3" t="str">
        <f>"{"&amp;CHAR(34)&amp;db[[#Headers],[Quarter]]&amp;CHAR(34)&amp;": "&amp;CHAR(34)&amp;B33&amp;CHAR(34)&amp;", "&amp;CHAR(34)&amp;db[[#Headers],[Month]]&amp;CHAR(34)&amp;": "&amp;CHAR(34)&amp;TEXT(C33,"yyyy-MM-dd"&amp;"T"&amp;"hh:mm:ss")&amp;CHAR(34)&amp;", "&amp;CHAR(34)&amp;db[[#Headers],[Complaints]]&amp;CHAR(34)&amp;": "&amp;D33&amp;", "&amp;CHAR(34)&amp;db[[#Headers],[UnitsSold]]&amp;CHAR(34)&amp;": "&amp;E33&amp;" },"</f>
        <v>{"Quarter": "1", "Month": "2015-01-01T00:00:00", "Complaints": 47, "UnitsSold": 523651 },</v>
      </c>
      <c r="K33" s="5">
        <f>db[[#This Row],[Month]]</f>
        <v>42005</v>
      </c>
      <c r="L33" s="6">
        <f>db[[#This Row],[CPMU]]</f>
        <v>89.754435683308145</v>
      </c>
      <c r="M33" s="6"/>
      <c r="N33" s="6"/>
      <c r="O33" s="6"/>
      <c r="P33" s="6"/>
      <c r="Q33" s="6"/>
      <c r="R33" s="6"/>
      <c r="S33" s="6"/>
      <c r="T33" s="6"/>
    </row>
    <row r="34" spans="1:20" ht="20.25" customHeight="1" x14ac:dyDescent="0.25">
      <c r="A34" s="1" t="s">
        <v>1</v>
      </c>
      <c r="B34" s="1">
        <f>ROUNDUP(MONTH(db[[#This Row],[Month]])/3,0)</f>
        <v>1</v>
      </c>
      <c r="C34" s="2">
        <v>42036</v>
      </c>
      <c r="D34">
        <v>5</v>
      </c>
      <c r="E34">
        <v>86638</v>
      </c>
      <c r="F34" s="1">
        <f>db[[#This Row],[Complaints]]/db[[#This Row],[UnitsSold]]*1000000</f>
        <v>57.711396846649272</v>
      </c>
      <c r="H34" s="3" t="str">
        <f>"{"&amp;CHAR(34)&amp;db[[#Headers],[Quarter]]&amp;CHAR(34)&amp;": "&amp;CHAR(34)&amp;B34&amp;CHAR(34)&amp;", "&amp;CHAR(34)&amp;db[[#Headers],[Month]]&amp;CHAR(34)&amp;": "&amp;CHAR(34)&amp;TEXT(C34,"yyyy-MM-dd"&amp;"T"&amp;"hh:mm:ss")&amp;CHAR(34)&amp;", "&amp;CHAR(34)&amp;db[[#Headers],[Complaints]]&amp;CHAR(34)&amp;": "&amp;D34&amp;", "&amp;CHAR(34)&amp;db[[#Headers],[UnitsSold]]&amp;CHAR(34)&amp;": "&amp;E34&amp;" },"</f>
        <v>{"Quarter": "1", "Month": "2015-02-01T00:00:00", "Complaints": 5, "UnitsSold": 86638 },</v>
      </c>
      <c r="K34" s="5">
        <f>db[[#This Row],[Month]]</f>
        <v>42036</v>
      </c>
      <c r="L34" s="6">
        <f>db[[#This Row],[CPMU]]</f>
        <v>57.711396846649272</v>
      </c>
      <c r="M34" s="6"/>
      <c r="N34" s="6"/>
      <c r="O34" s="6"/>
      <c r="P34" s="6"/>
      <c r="Q34" s="6"/>
      <c r="R34" s="6"/>
      <c r="S34" s="6"/>
      <c r="T34" s="6"/>
    </row>
    <row r="35" spans="1:20" ht="20.25" customHeight="1" x14ac:dyDescent="0.25">
      <c r="A35" s="1" t="s">
        <v>1</v>
      </c>
      <c r="B35" s="1">
        <f>ROUNDUP(MONTH(db[[#This Row],[Month]])/3,0)</f>
        <v>1</v>
      </c>
      <c r="C35" s="2">
        <v>42064</v>
      </c>
      <c r="D35">
        <v>29</v>
      </c>
      <c r="E35">
        <v>953880</v>
      </c>
      <c r="F35" s="1">
        <f>db[[#This Row],[Complaints]]/db[[#This Row],[UnitsSold]]*1000000</f>
        <v>30.402147020589592</v>
      </c>
      <c r="H35" s="3" t="str">
        <f>"{"&amp;CHAR(34)&amp;db[[#Headers],[Quarter]]&amp;CHAR(34)&amp;": "&amp;CHAR(34)&amp;B35&amp;CHAR(34)&amp;", "&amp;CHAR(34)&amp;db[[#Headers],[Month]]&amp;CHAR(34)&amp;": "&amp;CHAR(34)&amp;TEXT(C35,"yyyy-MM-dd"&amp;"T"&amp;"hh:mm:ss")&amp;CHAR(34)&amp;", "&amp;CHAR(34)&amp;db[[#Headers],[Complaints]]&amp;CHAR(34)&amp;": "&amp;D35&amp;", "&amp;CHAR(34)&amp;db[[#Headers],[UnitsSold]]&amp;CHAR(34)&amp;": "&amp;E35&amp;" },"</f>
        <v>{"Quarter": "1", "Month": "2015-03-01T00:00:00", "Complaints": 29, "UnitsSold": 953880 },</v>
      </c>
      <c r="K35" s="5">
        <f>db[[#This Row],[Month]]</f>
        <v>42064</v>
      </c>
      <c r="L35" s="6">
        <f>db[[#This Row],[CPMU]]</f>
        <v>30.402147020589592</v>
      </c>
      <c r="M35" s="6"/>
      <c r="N35" s="6"/>
      <c r="O35" s="6"/>
      <c r="P35" s="6"/>
      <c r="Q35" s="6"/>
      <c r="R35" s="6"/>
      <c r="S35" s="6"/>
      <c r="T35" s="6"/>
    </row>
    <row r="36" spans="1:20" ht="20.25" customHeight="1" x14ac:dyDescent="0.25">
      <c r="A36" s="1" t="s">
        <v>1</v>
      </c>
      <c r="B36" s="1">
        <f>ROUNDUP(MONTH(db[[#This Row],[Month]])/3,0)</f>
        <v>2</v>
      </c>
      <c r="C36" s="2">
        <v>42095</v>
      </c>
      <c r="D36">
        <v>36</v>
      </c>
      <c r="E36">
        <v>1372912</v>
      </c>
      <c r="F36" s="1">
        <f>db[[#This Row],[Complaints]]/db[[#This Row],[UnitsSold]]*1000000</f>
        <v>26.221636929388044</v>
      </c>
      <c r="H36" s="3" t="str">
        <f>"{"&amp;CHAR(34)&amp;db[[#Headers],[Quarter]]&amp;CHAR(34)&amp;": "&amp;CHAR(34)&amp;B36&amp;CHAR(34)&amp;", "&amp;CHAR(34)&amp;db[[#Headers],[Month]]&amp;CHAR(34)&amp;": "&amp;CHAR(34)&amp;TEXT(C36,"yyyy-MM-dd"&amp;"T"&amp;"hh:mm:ss")&amp;CHAR(34)&amp;", "&amp;CHAR(34)&amp;db[[#Headers],[Complaints]]&amp;CHAR(34)&amp;": "&amp;D36&amp;", "&amp;CHAR(34)&amp;db[[#Headers],[UnitsSold]]&amp;CHAR(34)&amp;": "&amp;E36&amp;" },"</f>
        <v>{"Quarter": "2", "Month": "2015-04-01T00:00:00", "Complaints": 36, "UnitsSold": 1372912 },</v>
      </c>
      <c r="K36" s="5">
        <f>db[[#This Row],[Month]]</f>
        <v>42095</v>
      </c>
      <c r="L36" s="6">
        <f>db[[#This Row],[CPMU]]</f>
        <v>26.221636929388044</v>
      </c>
      <c r="M36" s="6"/>
      <c r="N36" s="6"/>
      <c r="O36" s="6"/>
      <c r="P36" s="6"/>
      <c r="Q36" s="6"/>
      <c r="R36" s="6"/>
      <c r="S36" s="6"/>
      <c r="T36" s="6"/>
    </row>
    <row r="37" spans="1:20" ht="20.25" customHeight="1" x14ac:dyDescent="0.25">
      <c r="A37" s="1" t="s">
        <v>1</v>
      </c>
      <c r="B37" s="1">
        <f>ROUNDUP(MONTH(db[[#This Row],[Month]])/3,0)</f>
        <v>3</v>
      </c>
      <c r="C37" s="2">
        <v>42186</v>
      </c>
      <c r="D37">
        <v>37</v>
      </c>
      <c r="E37">
        <v>582826</v>
      </c>
      <c r="F37" s="1">
        <f>db[[#This Row],[Complaints]]/db[[#This Row],[UnitsSold]]*1000000</f>
        <v>63.483784182586234</v>
      </c>
      <c r="H37" s="3" t="str">
        <f>"{"&amp;CHAR(34)&amp;db[[#Headers],[Quarter]]&amp;CHAR(34)&amp;": "&amp;CHAR(34)&amp;B37&amp;CHAR(34)&amp;", "&amp;CHAR(34)&amp;db[[#Headers],[Month]]&amp;CHAR(34)&amp;": "&amp;CHAR(34)&amp;TEXT(C37,"yyyy-MM-dd"&amp;"T"&amp;"hh:mm:ss")&amp;CHAR(34)&amp;", "&amp;CHAR(34)&amp;db[[#Headers],[Complaints]]&amp;CHAR(34)&amp;": "&amp;D37&amp;", "&amp;CHAR(34)&amp;db[[#Headers],[UnitsSold]]&amp;CHAR(34)&amp;": "&amp;E37&amp;" },"</f>
        <v>{"Quarter": "3", "Month": "2015-07-01T00:00:00", "Complaints": 37, "UnitsSold": 582826 },</v>
      </c>
      <c r="K37" s="5">
        <f>db[[#This Row],[Month]]</f>
        <v>42186</v>
      </c>
      <c r="L37" s="6">
        <f>db[[#This Row],[CPMU]]</f>
        <v>63.483784182586234</v>
      </c>
      <c r="M37" s="6"/>
      <c r="N37" s="6"/>
      <c r="O37" s="6"/>
      <c r="P37" s="6"/>
      <c r="Q37" s="6"/>
      <c r="R37" s="6"/>
      <c r="S37" s="6"/>
      <c r="T37" s="6"/>
    </row>
    <row r="38" spans="1:20" ht="20.25" customHeight="1" x14ac:dyDescent="0.25">
      <c r="A38" s="1" t="s">
        <v>1</v>
      </c>
      <c r="B38" s="1">
        <f>ROUNDUP(MONTH(db[[#This Row],[Month]])/3,0)</f>
        <v>3</v>
      </c>
      <c r="C38" s="2">
        <v>42217</v>
      </c>
      <c r="D38">
        <v>17</v>
      </c>
      <c r="E38">
        <v>172489</v>
      </c>
      <c r="F38" s="1">
        <f>db[[#This Row],[Complaints]]/db[[#This Row],[UnitsSold]]*1000000</f>
        <v>98.557009432485557</v>
      </c>
      <c r="H38" s="3" t="str">
        <f>"{"&amp;CHAR(34)&amp;db[[#Headers],[Quarter]]&amp;CHAR(34)&amp;": "&amp;CHAR(34)&amp;B38&amp;CHAR(34)&amp;", "&amp;CHAR(34)&amp;db[[#Headers],[Month]]&amp;CHAR(34)&amp;": "&amp;CHAR(34)&amp;TEXT(C38,"yyyy-MM-dd"&amp;"T"&amp;"hh:mm:ss")&amp;CHAR(34)&amp;", "&amp;CHAR(34)&amp;db[[#Headers],[Complaints]]&amp;CHAR(34)&amp;": "&amp;D38&amp;", "&amp;CHAR(34)&amp;db[[#Headers],[UnitsSold]]&amp;CHAR(34)&amp;": "&amp;E38&amp;" },"</f>
        <v>{"Quarter": "3", "Month": "2015-08-01T00:00:00", "Complaints": 17, "UnitsSold": 172489 },</v>
      </c>
      <c r="K38" s="5">
        <f>db[[#This Row],[Month]]</f>
        <v>42217</v>
      </c>
      <c r="L38" s="6">
        <f>db[[#This Row],[CPMU]]</f>
        <v>98.557009432485557</v>
      </c>
      <c r="M38" s="6"/>
      <c r="N38" s="6"/>
      <c r="O38" s="6"/>
      <c r="P38" s="6"/>
      <c r="Q38" s="6"/>
      <c r="R38" s="6"/>
      <c r="S38" s="6"/>
      <c r="T38" s="6"/>
    </row>
    <row r="39" spans="1:20" ht="20.25" customHeight="1" x14ac:dyDescent="0.25">
      <c r="A39" s="1" t="s">
        <v>1</v>
      </c>
      <c r="B39" s="1">
        <f>ROUNDUP(MONTH(db[[#This Row],[Month]])/3,0)</f>
        <v>3</v>
      </c>
      <c r="C39" s="2">
        <v>42248</v>
      </c>
      <c r="D39">
        <v>14</v>
      </c>
      <c r="E39">
        <v>160017</v>
      </c>
      <c r="F39" s="1">
        <f>db[[#This Row],[Complaints]]/db[[#This Row],[UnitsSold]]*1000000</f>
        <v>87.490704112688022</v>
      </c>
      <c r="H39" s="3" t="str">
        <f>"{"&amp;CHAR(34)&amp;db[[#Headers],[Quarter]]&amp;CHAR(34)&amp;": "&amp;CHAR(34)&amp;B39&amp;CHAR(34)&amp;", "&amp;CHAR(34)&amp;db[[#Headers],[Month]]&amp;CHAR(34)&amp;": "&amp;CHAR(34)&amp;TEXT(C39,"yyyy-MM-dd"&amp;"T"&amp;"hh:mm:ss")&amp;CHAR(34)&amp;", "&amp;CHAR(34)&amp;db[[#Headers],[Complaints]]&amp;CHAR(34)&amp;": "&amp;D39&amp;", "&amp;CHAR(34)&amp;db[[#Headers],[UnitsSold]]&amp;CHAR(34)&amp;": "&amp;E39&amp;" },"</f>
        <v>{"Quarter": "3", "Month": "2015-09-01T00:00:00", "Complaints": 14, "UnitsSold": 160017 },</v>
      </c>
      <c r="K39" s="5">
        <f>db[[#This Row],[Month]]</f>
        <v>42248</v>
      </c>
      <c r="L39" s="6">
        <f>db[[#This Row],[CPMU]]</f>
        <v>87.490704112688022</v>
      </c>
      <c r="M39" s="6"/>
      <c r="N39" s="6"/>
      <c r="O39" s="6"/>
      <c r="P39" s="6"/>
      <c r="Q39" s="6"/>
      <c r="R39" s="6"/>
      <c r="S39" s="6"/>
      <c r="T39" s="6"/>
    </row>
    <row r="40" spans="1:20" ht="20.25" customHeight="1" x14ac:dyDescent="0.25">
      <c r="A40" s="1" t="s">
        <v>1</v>
      </c>
      <c r="B40" s="1">
        <f>ROUNDUP(MONTH(db[[#This Row],[Month]])/3,0)</f>
        <v>4</v>
      </c>
      <c r="C40" s="2">
        <v>42278</v>
      </c>
      <c r="D40">
        <v>1</v>
      </c>
      <c r="E40">
        <v>685647</v>
      </c>
      <c r="F40" s="1">
        <f>db[[#This Row],[Complaints]]/db[[#This Row],[UnitsSold]]*1000000</f>
        <v>1.4584764463346298</v>
      </c>
      <c r="H40" s="3" t="str">
        <f>"{"&amp;CHAR(34)&amp;db[[#Headers],[Quarter]]&amp;CHAR(34)&amp;": "&amp;CHAR(34)&amp;B40&amp;CHAR(34)&amp;", "&amp;CHAR(34)&amp;db[[#Headers],[Month]]&amp;CHAR(34)&amp;": "&amp;CHAR(34)&amp;TEXT(C40,"yyyy-MM-dd"&amp;"T"&amp;"hh:mm:ss")&amp;CHAR(34)&amp;", "&amp;CHAR(34)&amp;db[[#Headers],[Complaints]]&amp;CHAR(34)&amp;": "&amp;D40&amp;", "&amp;CHAR(34)&amp;db[[#Headers],[UnitsSold]]&amp;CHAR(34)&amp;": "&amp;E40&amp;" },"</f>
        <v>{"Quarter": "4", "Month": "2015-10-01T00:00:00", "Complaints": 1, "UnitsSold": 685647 },</v>
      </c>
      <c r="K40" s="5">
        <f>db[[#This Row],[Month]]</f>
        <v>42278</v>
      </c>
      <c r="L40" s="6">
        <f>db[[#This Row],[CPMU]]</f>
        <v>1.4584764463346298</v>
      </c>
      <c r="M40" s="6"/>
      <c r="N40" s="6"/>
      <c r="O40" s="6"/>
      <c r="P40" s="6"/>
      <c r="Q40" s="6"/>
      <c r="R40" s="6"/>
      <c r="S40" s="6"/>
      <c r="T40" s="6"/>
    </row>
    <row r="41" spans="1:20" ht="20.25" customHeight="1" x14ac:dyDescent="0.25">
      <c r="A41" s="1" t="s">
        <v>1</v>
      </c>
      <c r="B41" s="1">
        <f>ROUNDUP(MONTH(db[[#This Row],[Month]])/3,0)</f>
        <v>4</v>
      </c>
      <c r="C41" s="2">
        <v>42309</v>
      </c>
      <c r="D41">
        <v>37</v>
      </c>
      <c r="E41">
        <v>3214726</v>
      </c>
      <c r="F41" s="1">
        <f>db[[#This Row],[Complaints]]/db[[#This Row],[UnitsSold]]*1000000</f>
        <v>11.509534560643736</v>
      </c>
      <c r="H41" s="3" t="str">
        <f>"{"&amp;CHAR(34)&amp;db[[#Headers],[Quarter]]&amp;CHAR(34)&amp;": "&amp;CHAR(34)&amp;B41&amp;CHAR(34)&amp;", "&amp;CHAR(34)&amp;db[[#Headers],[Month]]&amp;CHAR(34)&amp;": "&amp;CHAR(34)&amp;TEXT(C41,"yyyy-MM-dd"&amp;"T"&amp;"hh:mm:ss")&amp;CHAR(34)&amp;", "&amp;CHAR(34)&amp;db[[#Headers],[Complaints]]&amp;CHAR(34)&amp;": "&amp;D41&amp;", "&amp;CHAR(34)&amp;db[[#Headers],[UnitsSold]]&amp;CHAR(34)&amp;": "&amp;E41&amp;" },"</f>
        <v>{"Quarter": "4", "Month": "2015-11-01T00:00:00", "Complaints": 37, "UnitsSold": 3214726 },</v>
      </c>
      <c r="K41" s="5">
        <f>db[[#This Row],[Month]]</f>
        <v>42309</v>
      </c>
      <c r="L41" s="6">
        <f>db[[#This Row],[CPMU]]</f>
        <v>11.509534560643736</v>
      </c>
      <c r="M41" s="6"/>
      <c r="N41" s="6"/>
      <c r="O41" s="6"/>
      <c r="P41" s="6"/>
      <c r="Q41" s="6"/>
      <c r="R41" s="6"/>
      <c r="S41" s="6"/>
      <c r="T41" s="6"/>
    </row>
    <row r="42" spans="1:20" ht="20.25" customHeight="1" x14ac:dyDescent="0.25">
      <c r="A42" s="1" t="s">
        <v>1</v>
      </c>
      <c r="B42" s="1">
        <f>ROUNDUP(MONTH(db[[#This Row],[Month]])/3,0)</f>
        <v>4</v>
      </c>
      <c r="C42" s="2">
        <v>42339</v>
      </c>
      <c r="D42">
        <v>16</v>
      </c>
      <c r="E42">
        <v>11787619</v>
      </c>
      <c r="F42" s="1">
        <f>db[[#This Row],[Complaints]]/db[[#This Row],[UnitsSold]]*1000000</f>
        <v>1.3573563923299523</v>
      </c>
      <c r="H42" s="3" t="str">
        <f>"{"&amp;CHAR(34)&amp;db[[#Headers],[Quarter]]&amp;CHAR(34)&amp;": "&amp;CHAR(34)&amp;B42&amp;CHAR(34)&amp;", "&amp;CHAR(34)&amp;db[[#Headers],[Month]]&amp;CHAR(34)&amp;": "&amp;CHAR(34)&amp;TEXT(C42,"yyyy-MM-dd"&amp;"T"&amp;"hh:mm:ss")&amp;CHAR(34)&amp;", "&amp;CHAR(34)&amp;db[[#Headers],[Complaints]]&amp;CHAR(34)&amp;": "&amp;D42&amp;", "&amp;CHAR(34)&amp;db[[#Headers],[UnitsSold]]&amp;CHAR(34)&amp;": "&amp;E42&amp;" },"</f>
        <v>{"Quarter": "4", "Month": "2015-12-01T00:00:00", "Complaints": 16, "UnitsSold": 11787619 },</v>
      </c>
      <c r="K42" s="5">
        <f>db[[#This Row],[Month]]</f>
        <v>42339</v>
      </c>
      <c r="L42" s="6">
        <f>db[[#This Row],[CPMU]]</f>
        <v>1.3573563923299523</v>
      </c>
      <c r="M42" s="6"/>
      <c r="N42" s="6"/>
      <c r="O42" s="6"/>
      <c r="P42" s="6"/>
      <c r="Q42" s="6"/>
      <c r="R42" s="6"/>
      <c r="S42" s="6"/>
      <c r="T42" s="6"/>
    </row>
    <row r="43" spans="1:20" ht="20.25" customHeight="1" x14ac:dyDescent="0.25">
      <c r="A43" s="1" t="s">
        <v>1</v>
      </c>
      <c r="B43" s="1">
        <f>ROUNDUP(MONTH(db[[#This Row],[Month]])/3,0)</f>
        <v>1</v>
      </c>
      <c r="C43" s="2">
        <v>42370</v>
      </c>
      <c r="D43">
        <v>47</v>
      </c>
      <c r="E43">
        <v>477785</v>
      </c>
      <c r="F43" s="1">
        <f>db[[#This Row],[Complaints]]/db[[#This Row],[UnitsSold]]*1000000</f>
        <v>98.370606025722878</v>
      </c>
      <c r="H43" s="3" t="str">
        <f>"{"&amp;CHAR(34)&amp;db[[#Headers],[Quarter]]&amp;CHAR(34)&amp;": "&amp;CHAR(34)&amp;B43&amp;CHAR(34)&amp;", "&amp;CHAR(34)&amp;db[[#Headers],[Month]]&amp;CHAR(34)&amp;": "&amp;CHAR(34)&amp;TEXT(C43,"yyyy-MM-dd"&amp;"T"&amp;"hh:mm:ss")&amp;CHAR(34)&amp;", "&amp;CHAR(34)&amp;db[[#Headers],[Complaints]]&amp;CHAR(34)&amp;": "&amp;D43&amp;", "&amp;CHAR(34)&amp;db[[#Headers],[UnitsSold]]&amp;CHAR(34)&amp;": "&amp;E43&amp;" },"</f>
        <v>{"Quarter": "1", "Month": "2016-01-01T00:00:00", "Complaints": 47, "UnitsSold": 477785 },</v>
      </c>
      <c r="K43" s="5">
        <f>db[[#This Row],[Month]]</f>
        <v>42370</v>
      </c>
      <c r="L43" s="6">
        <f>db[[#This Row],[CPMU]]</f>
        <v>98.370606025722878</v>
      </c>
      <c r="M43" s="6"/>
      <c r="N43" s="6"/>
      <c r="O43" s="6"/>
      <c r="P43" s="6"/>
      <c r="Q43" s="6"/>
      <c r="R43" s="6"/>
      <c r="S43" s="6"/>
      <c r="T43" s="6"/>
    </row>
    <row r="44" spans="1:20" ht="20.25" customHeight="1" x14ac:dyDescent="0.25">
      <c r="A44" s="1" t="s">
        <v>1</v>
      </c>
      <c r="B44" s="1">
        <f>ROUNDUP(MONTH(db[[#This Row],[Month]])/3,0)</f>
        <v>1</v>
      </c>
      <c r="C44" s="2">
        <v>42401</v>
      </c>
      <c r="D44">
        <v>31</v>
      </c>
      <c r="E44">
        <v>569860</v>
      </c>
      <c r="F44" s="1">
        <f>db[[#This Row],[Complaints]]/db[[#This Row],[UnitsSold]]*1000000</f>
        <v>54.399326150282526</v>
      </c>
      <c r="H44" s="3" t="str">
        <f>"{"&amp;CHAR(34)&amp;db[[#Headers],[Quarter]]&amp;CHAR(34)&amp;": "&amp;CHAR(34)&amp;B44&amp;CHAR(34)&amp;", "&amp;CHAR(34)&amp;db[[#Headers],[Month]]&amp;CHAR(34)&amp;": "&amp;CHAR(34)&amp;TEXT(C44,"yyyy-MM-dd"&amp;"T"&amp;"hh:mm:ss")&amp;CHAR(34)&amp;", "&amp;CHAR(34)&amp;db[[#Headers],[Complaints]]&amp;CHAR(34)&amp;": "&amp;D44&amp;", "&amp;CHAR(34)&amp;db[[#Headers],[UnitsSold]]&amp;CHAR(34)&amp;": "&amp;E44&amp;" },"</f>
        <v>{"Quarter": "1", "Month": "2016-02-01T00:00:00", "Complaints": 31, "UnitsSold": 569860 },</v>
      </c>
      <c r="K44" s="5">
        <f>db[[#This Row],[Month]]</f>
        <v>42401</v>
      </c>
      <c r="L44" s="6">
        <f>db[[#This Row],[CPMU]]</f>
        <v>54.399326150282526</v>
      </c>
      <c r="M44" s="6"/>
      <c r="N44" s="6"/>
      <c r="O44" s="6"/>
      <c r="P44" s="6"/>
      <c r="Q44" s="6"/>
      <c r="R44" s="6"/>
      <c r="S44" s="6"/>
      <c r="T44" s="6"/>
    </row>
    <row r="45" spans="1:20" ht="20.25" customHeight="1" x14ac:dyDescent="0.25">
      <c r="A45" s="1" t="s">
        <v>1</v>
      </c>
      <c r="B45" s="1">
        <f>ROUNDUP(MONTH(db[[#This Row],[Month]])/3,0)</f>
        <v>1</v>
      </c>
      <c r="C45" s="2">
        <v>42430</v>
      </c>
      <c r="D45">
        <v>42</v>
      </c>
      <c r="E45">
        <v>1093482</v>
      </c>
      <c r="F45" s="1">
        <f>db[[#This Row],[Complaints]]/db[[#This Row],[UnitsSold]]*1000000</f>
        <v>38.409411403205539</v>
      </c>
      <c r="H45" s="3" t="str">
        <f>"{"&amp;CHAR(34)&amp;db[[#Headers],[Quarter]]&amp;CHAR(34)&amp;": "&amp;CHAR(34)&amp;B45&amp;CHAR(34)&amp;", "&amp;CHAR(34)&amp;db[[#Headers],[Month]]&amp;CHAR(34)&amp;": "&amp;CHAR(34)&amp;TEXT(C45,"yyyy-MM-dd"&amp;"T"&amp;"hh:mm:ss")&amp;CHAR(34)&amp;", "&amp;CHAR(34)&amp;db[[#Headers],[Complaints]]&amp;CHAR(34)&amp;": "&amp;D45&amp;", "&amp;CHAR(34)&amp;db[[#Headers],[UnitsSold]]&amp;CHAR(34)&amp;": "&amp;E45&amp;" },"</f>
        <v>{"Quarter": "1", "Month": "2016-03-01T00:00:00", "Complaints": 42, "UnitsSold": 1093482 },</v>
      </c>
      <c r="K45" s="5">
        <f>db[[#This Row],[Month]]</f>
        <v>42430</v>
      </c>
      <c r="L45" s="6">
        <f>db[[#This Row],[CPMU]]</f>
        <v>38.409411403205539</v>
      </c>
      <c r="M45" s="6"/>
      <c r="N45" s="6"/>
      <c r="O45" s="6"/>
      <c r="P45" s="6"/>
      <c r="Q45" s="6"/>
      <c r="R45" s="6"/>
      <c r="S45" s="6"/>
      <c r="T45" s="6"/>
    </row>
    <row r="46" spans="1:20" ht="20.25" customHeight="1" x14ac:dyDescent="0.25">
      <c r="A46" s="1" t="s">
        <v>1</v>
      </c>
      <c r="B46" s="1">
        <f>ROUNDUP(MONTH(db[[#This Row],[Month]])/3,0)</f>
        <v>2</v>
      </c>
      <c r="C46" s="2">
        <v>42461</v>
      </c>
      <c r="D46">
        <v>19</v>
      </c>
      <c r="E46">
        <v>634820</v>
      </c>
      <c r="F46" s="1">
        <f>db[[#This Row],[Complaints]]/db[[#This Row],[UnitsSold]]*1000000</f>
        <v>29.929743864402507</v>
      </c>
      <c r="H46" s="3" t="str">
        <f>"{"&amp;CHAR(34)&amp;db[[#Headers],[Quarter]]&amp;CHAR(34)&amp;": "&amp;CHAR(34)&amp;B46&amp;CHAR(34)&amp;", "&amp;CHAR(34)&amp;db[[#Headers],[Month]]&amp;CHAR(34)&amp;": "&amp;CHAR(34)&amp;TEXT(C46,"yyyy-MM-dd"&amp;"T"&amp;"hh:mm:ss")&amp;CHAR(34)&amp;", "&amp;CHAR(34)&amp;db[[#Headers],[Complaints]]&amp;CHAR(34)&amp;": "&amp;D46&amp;", "&amp;CHAR(34)&amp;db[[#Headers],[UnitsSold]]&amp;CHAR(34)&amp;": "&amp;E46&amp;" },"</f>
        <v>{"Quarter": "2", "Month": "2016-04-01T00:00:00", "Complaints": 19, "UnitsSold": 634820 },</v>
      </c>
      <c r="K46" s="5">
        <f>db[[#This Row],[Month]]</f>
        <v>42461</v>
      </c>
      <c r="L46" s="6">
        <f>db[[#This Row],[CPMU]]</f>
        <v>29.929743864402507</v>
      </c>
      <c r="M46" s="6"/>
      <c r="N46" s="6"/>
      <c r="O46" s="6"/>
      <c r="P46" s="6"/>
      <c r="Q46" s="6"/>
      <c r="R46" s="6"/>
      <c r="S46" s="6"/>
      <c r="T46" s="6"/>
    </row>
    <row r="47" spans="1:20" ht="20.25" customHeight="1" x14ac:dyDescent="0.25">
      <c r="A47" s="1" t="s">
        <v>1</v>
      </c>
      <c r="B47" s="1">
        <f>ROUNDUP(MONTH(db[[#This Row],[Month]])/3,0)</f>
        <v>2</v>
      </c>
      <c r="C47" s="2">
        <v>42491</v>
      </c>
      <c r="D47">
        <v>29</v>
      </c>
      <c r="E47">
        <v>468579</v>
      </c>
      <c r="F47" s="1">
        <f>db[[#This Row],[Complaints]]/db[[#This Row],[UnitsSold]]*1000000</f>
        <v>61.889243862827833</v>
      </c>
      <c r="H47" s="3" t="str">
        <f>"{"&amp;CHAR(34)&amp;db[[#Headers],[Quarter]]&amp;CHAR(34)&amp;": "&amp;CHAR(34)&amp;B47&amp;CHAR(34)&amp;", "&amp;CHAR(34)&amp;db[[#Headers],[Month]]&amp;CHAR(34)&amp;": "&amp;CHAR(34)&amp;TEXT(C47,"yyyy-MM-dd"&amp;"T"&amp;"hh:mm:ss")&amp;CHAR(34)&amp;", "&amp;CHAR(34)&amp;db[[#Headers],[Complaints]]&amp;CHAR(34)&amp;": "&amp;D47&amp;", "&amp;CHAR(34)&amp;db[[#Headers],[UnitsSold]]&amp;CHAR(34)&amp;": "&amp;E47&amp;" },"</f>
        <v>{"Quarter": "2", "Month": "2016-05-01T00:00:00", "Complaints": 29, "UnitsSold": 468579 },</v>
      </c>
      <c r="K47" s="5">
        <f>db[[#This Row],[Month]]</f>
        <v>42491</v>
      </c>
      <c r="L47" s="6">
        <f>db[[#This Row],[CPMU]]</f>
        <v>61.889243862827833</v>
      </c>
      <c r="M47" s="6"/>
      <c r="N47" s="6"/>
      <c r="O47" s="6"/>
      <c r="P47" s="6"/>
      <c r="Q47" s="6"/>
      <c r="R47" s="6"/>
      <c r="S47" s="6"/>
      <c r="T47" s="6"/>
    </row>
    <row r="48" spans="1:20" ht="20.25" customHeight="1" x14ac:dyDescent="0.25">
      <c r="A48" s="1" t="s">
        <v>1</v>
      </c>
      <c r="B48" s="1">
        <f>ROUNDUP(MONTH(db[[#This Row],[Month]])/3,0)</f>
        <v>3</v>
      </c>
      <c r="C48" s="2">
        <v>42552</v>
      </c>
      <c r="D48">
        <v>2</v>
      </c>
      <c r="E48">
        <v>25391</v>
      </c>
      <c r="F48" s="1">
        <f>db[[#This Row],[Complaints]]/db[[#This Row],[UnitsSold]]*1000000</f>
        <v>78.768067425465716</v>
      </c>
      <c r="H48" s="3" t="str">
        <f>"{"&amp;CHAR(34)&amp;db[[#Headers],[Quarter]]&amp;CHAR(34)&amp;": "&amp;CHAR(34)&amp;B48&amp;CHAR(34)&amp;", "&amp;CHAR(34)&amp;db[[#Headers],[Month]]&amp;CHAR(34)&amp;": "&amp;CHAR(34)&amp;TEXT(C48,"yyyy-MM-dd"&amp;"T"&amp;"hh:mm:ss")&amp;CHAR(34)&amp;", "&amp;CHAR(34)&amp;db[[#Headers],[Complaints]]&amp;CHAR(34)&amp;": "&amp;D48&amp;", "&amp;CHAR(34)&amp;db[[#Headers],[UnitsSold]]&amp;CHAR(34)&amp;": "&amp;E48&amp;" },"</f>
        <v>{"Quarter": "3", "Month": "2016-07-01T00:00:00", "Complaints": 2, "UnitsSold": 25391 },</v>
      </c>
      <c r="K48" s="5">
        <f>db[[#This Row],[Month]]</f>
        <v>42552</v>
      </c>
      <c r="L48" s="6">
        <f>db[[#This Row],[CPMU]]</f>
        <v>78.768067425465716</v>
      </c>
      <c r="M48" s="6"/>
      <c r="N48" s="6"/>
      <c r="O48" s="6"/>
      <c r="P48" s="6"/>
      <c r="Q48" s="6"/>
      <c r="R48" s="6"/>
      <c r="S48" s="6"/>
      <c r="T48" s="6"/>
    </row>
    <row r="49" spans="1:20" ht="20.25" customHeight="1" x14ac:dyDescent="0.25">
      <c r="A49" s="1" t="s">
        <v>1</v>
      </c>
      <c r="B49" s="1">
        <f>ROUNDUP(MONTH(db[[#This Row],[Month]])/3,0)</f>
        <v>3</v>
      </c>
      <c r="C49" s="2">
        <v>42583</v>
      </c>
      <c r="D49">
        <v>6</v>
      </c>
      <c r="E49">
        <v>215718</v>
      </c>
      <c r="F49" s="1">
        <f>db[[#This Row],[Complaints]]/db[[#This Row],[UnitsSold]]*1000000</f>
        <v>27.814090618307237</v>
      </c>
      <c r="H49" s="3" t="str">
        <f>"{"&amp;CHAR(34)&amp;db[[#Headers],[Quarter]]&amp;CHAR(34)&amp;": "&amp;CHAR(34)&amp;B49&amp;CHAR(34)&amp;", "&amp;CHAR(34)&amp;db[[#Headers],[Month]]&amp;CHAR(34)&amp;": "&amp;CHAR(34)&amp;TEXT(C49,"yyyy-MM-dd"&amp;"T"&amp;"hh:mm:ss")&amp;CHAR(34)&amp;", "&amp;CHAR(34)&amp;db[[#Headers],[Complaints]]&amp;CHAR(34)&amp;": "&amp;D49&amp;", "&amp;CHAR(34)&amp;db[[#Headers],[UnitsSold]]&amp;CHAR(34)&amp;": "&amp;E49&amp;" },"</f>
        <v>{"Quarter": "3", "Month": "2016-08-01T00:00:00", "Complaints": 6, "UnitsSold": 215718 },</v>
      </c>
      <c r="K49" s="5">
        <f>db[[#This Row],[Month]]</f>
        <v>42583</v>
      </c>
      <c r="L49" s="6">
        <f>db[[#This Row],[CPMU]]</f>
        <v>27.814090618307237</v>
      </c>
      <c r="M49" s="6"/>
      <c r="N49" s="6"/>
      <c r="O49" s="6"/>
      <c r="P49" s="6"/>
      <c r="Q49" s="6"/>
      <c r="R49" s="6"/>
      <c r="S49" s="6"/>
      <c r="T49" s="6"/>
    </row>
    <row r="50" spans="1:20" ht="20.25" customHeight="1" x14ac:dyDescent="0.25">
      <c r="A50" s="1" t="s">
        <v>1</v>
      </c>
      <c r="B50" s="1">
        <f>ROUNDUP(MONTH(db[[#This Row],[Month]])/3,0)</f>
        <v>3</v>
      </c>
      <c r="C50" s="2">
        <v>42614</v>
      </c>
      <c r="D50">
        <v>4</v>
      </c>
      <c r="E50">
        <v>88932</v>
      </c>
      <c r="F50" s="1">
        <f>db[[#This Row],[Complaints]]/db[[#This Row],[UnitsSold]]*1000000</f>
        <v>44.978185579993706</v>
      </c>
      <c r="H50" s="3" t="str">
        <f>"{"&amp;CHAR(34)&amp;db[[#Headers],[Quarter]]&amp;CHAR(34)&amp;": "&amp;CHAR(34)&amp;B50&amp;CHAR(34)&amp;", "&amp;CHAR(34)&amp;db[[#Headers],[Month]]&amp;CHAR(34)&amp;": "&amp;CHAR(34)&amp;TEXT(C50,"yyyy-MM-dd"&amp;"T"&amp;"hh:mm:ss")&amp;CHAR(34)&amp;", "&amp;CHAR(34)&amp;db[[#Headers],[Complaints]]&amp;CHAR(34)&amp;": "&amp;D50&amp;", "&amp;CHAR(34)&amp;db[[#Headers],[UnitsSold]]&amp;CHAR(34)&amp;": "&amp;E50&amp;" },"</f>
        <v>{"Quarter": "3", "Month": "2016-09-01T00:00:00", "Complaints": 4, "UnitsSold": 88932 },</v>
      </c>
      <c r="K50" s="5">
        <f>db[[#This Row],[Month]]</f>
        <v>42614</v>
      </c>
      <c r="L50" s="6">
        <f>db[[#This Row],[CPMU]]</f>
        <v>44.978185579993706</v>
      </c>
      <c r="M50" s="6"/>
      <c r="N50" s="6"/>
      <c r="O50" s="6"/>
      <c r="P50" s="6"/>
      <c r="Q50" s="6"/>
      <c r="R50" s="6"/>
      <c r="S50" s="6"/>
      <c r="T50" s="6"/>
    </row>
    <row r="51" spans="1:20" ht="20.25" customHeight="1" x14ac:dyDescent="0.25">
      <c r="A51" s="1" t="s">
        <v>1</v>
      </c>
      <c r="B51" s="1">
        <f>ROUNDUP(MONTH(db[[#This Row],[Month]])/3,0)</f>
        <v>4</v>
      </c>
      <c r="C51" s="2">
        <v>42644</v>
      </c>
      <c r="D51">
        <v>24</v>
      </c>
      <c r="E51">
        <v>292985</v>
      </c>
      <c r="F51" s="1">
        <f>db[[#This Row],[Complaints]]/db[[#This Row],[UnitsSold]]*1000000</f>
        <v>81.915456422683746</v>
      </c>
      <c r="H51" s="3" t="str">
        <f>"{"&amp;CHAR(34)&amp;db[[#Headers],[Quarter]]&amp;CHAR(34)&amp;": "&amp;CHAR(34)&amp;B51&amp;CHAR(34)&amp;", "&amp;CHAR(34)&amp;db[[#Headers],[Month]]&amp;CHAR(34)&amp;": "&amp;CHAR(34)&amp;TEXT(C51,"yyyy-MM-dd"&amp;"T"&amp;"hh:mm:ss")&amp;CHAR(34)&amp;", "&amp;CHAR(34)&amp;db[[#Headers],[Complaints]]&amp;CHAR(34)&amp;": "&amp;D51&amp;", "&amp;CHAR(34)&amp;db[[#Headers],[UnitsSold]]&amp;CHAR(34)&amp;": "&amp;E51&amp;" },"</f>
        <v>{"Quarter": "4", "Month": "2016-10-01T00:00:00", "Complaints": 24, "UnitsSold": 292985 },</v>
      </c>
      <c r="K51" s="5">
        <f>db[[#This Row],[Month]]</f>
        <v>42644</v>
      </c>
      <c r="L51" s="6">
        <f>db[[#This Row],[CPMU]]</f>
        <v>81.915456422683746</v>
      </c>
      <c r="M51" s="6"/>
      <c r="N51" s="6"/>
      <c r="O51" s="6"/>
      <c r="P51" s="6"/>
      <c r="Q51" s="6"/>
      <c r="R51" s="6"/>
      <c r="S51" s="6"/>
      <c r="T51" s="6"/>
    </row>
    <row r="52" spans="1:20" ht="20.25" customHeight="1" x14ac:dyDescent="0.25">
      <c r="A52" s="1" t="s">
        <v>1</v>
      </c>
      <c r="B52" s="1">
        <f>ROUNDUP(MONTH(db[[#This Row],[Month]])/3,0)</f>
        <v>4</v>
      </c>
      <c r="C52" s="2">
        <v>42675</v>
      </c>
      <c r="D52">
        <v>15</v>
      </c>
      <c r="E52">
        <v>179760</v>
      </c>
      <c r="F52" s="1">
        <f>db[[#This Row],[Complaints]]/db[[#This Row],[UnitsSold]]*1000000</f>
        <v>83.444592790387176</v>
      </c>
      <c r="H52" s="3" t="str">
        <f>"{"&amp;CHAR(34)&amp;db[[#Headers],[Quarter]]&amp;CHAR(34)&amp;": "&amp;CHAR(34)&amp;B52&amp;CHAR(34)&amp;", "&amp;CHAR(34)&amp;db[[#Headers],[Month]]&amp;CHAR(34)&amp;": "&amp;CHAR(34)&amp;TEXT(C52,"yyyy-MM-dd"&amp;"T"&amp;"hh:mm:ss")&amp;CHAR(34)&amp;", "&amp;CHAR(34)&amp;db[[#Headers],[Complaints]]&amp;CHAR(34)&amp;": "&amp;D52&amp;", "&amp;CHAR(34)&amp;db[[#Headers],[UnitsSold]]&amp;CHAR(34)&amp;": "&amp;E52&amp;" },"</f>
        <v>{"Quarter": "4", "Month": "2016-11-01T00:00:00", "Complaints": 15, "UnitsSold": 179760 },</v>
      </c>
      <c r="K52" s="5">
        <f>db[[#This Row],[Month]]</f>
        <v>42675</v>
      </c>
      <c r="L52" s="6">
        <f>db[[#This Row],[CPMU]]</f>
        <v>83.444592790387176</v>
      </c>
      <c r="M52" s="6"/>
      <c r="N52" s="6"/>
      <c r="O52" s="6"/>
      <c r="P52" s="6"/>
      <c r="Q52" s="6"/>
      <c r="R52" s="6"/>
      <c r="S52" s="6"/>
      <c r="T52" s="6"/>
    </row>
    <row r="53" spans="1:20" ht="20.25" customHeight="1" x14ac:dyDescent="0.25">
      <c r="A53" s="1" t="s">
        <v>1</v>
      </c>
      <c r="B53" s="1">
        <f>ROUNDUP(MONTH(db[[#This Row],[Month]])/3,0)</f>
        <v>4</v>
      </c>
      <c r="C53" s="2">
        <v>42705</v>
      </c>
      <c r="D53">
        <v>29</v>
      </c>
      <c r="E53">
        <v>459206</v>
      </c>
      <c r="F53" s="1">
        <f>db[[#This Row],[Complaints]]/db[[#This Row],[UnitsSold]]*1000000</f>
        <v>63.152484941398853</v>
      </c>
      <c r="H53" s="3" t="str">
        <f>"{"&amp;CHAR(34)&amp;db[[#Headers],[Quarter]]&amp;CHAR(34)&amp;": "&amp;CHAR(34)&amp;B53&amp;CHAR(34)&amp;", "&amp;CHAR(34)&amp;db[[#Headers],[Month]]&amp;CHAR(34)&amp;": "&amp;CHAR(34)&amp;TEXT(C53,"yyyy-MM-dd"&amp;"T"&amp;"hh:mm:ss")&amp;CHAR(34)&amp;", "&amp;CHAR(34)&amp;db[[#Headers],[Complaints]]&amp;CHAR(34)&amp;": "&amp;D53&amp;", "&amp;CHAR(34)&amp;db[[#Headers],[UnitsSold]]&amp;CHAR(34)&amp;": "&amp;E53&amp;" },"</f>
        <v>{"Quarter": "4", "Month": "2016-12-01T00:00:00", "Complaints": 29, "UnitsSold": 459206 },</v>
      </c>
      <c r="K53" s="5">
        <f>db[[#This Row],[Month]]</f>
        <v>42705</v>
      </c>
      <c r="L53" s="6">
        <f>db[[#This Row],[CPMU]]</f>
        <v>63.152484941398853</v>
      </c>
      <c r="M53" s="6"/>
      <c r="N53" s="6"/>
      <c r="O53" s="6"/>
      <c r="P53" s="6"/>
      <c r="Q53" s="6"/>
      <c r="R53" s="6"/>
      <c r="S53" s="6"/>
      <c r="T53" s="6"/>
    </row>
    <row r="54" spans="1:20" ht="20.25" customHeight="1" x14ac:dyDescent="0.25">
      <c r="A54" s="1" t="s">
        <v>1</v>
      </c>
      <c r="B54" s="1">
        <f>ROUNDUP(MONTH(db[[#This Row],[Month]])/3,0)</f>
        <v>1</v>
      </c>
      <c r="C54" s="2">
        <v>42767</v>
      </c>
      <c r="D54">
        <v>48</v>
      </c>
      <c r="E54">
        <v>1539817</v>
      </c>
      <c r="F54" s="1">
        <f>db[[#This Row],[Complaints]]/db[[#This Row],[UnitsSold]]*1000000</f>
        <v>31.172535437652655</v>
      </c>
      <c r="H54" s="3" t="str">
        <f>"{"&amp;CHAR(34)&amp;db[[#Headers],[Quarter]]&amp;CHAR(34)&amp;": "&amp;CHAR(34)&amp;B54&amp;CHAR(34)&amp;", "&amp;CHAR(34)&amp;db[[#Headers],[Month]]&amp;CHAR(34)&amp;": "&amp;CHAR(34)&amp;TEXT(C54,"yyyy-MM-dd"&amp;"T"&amp;"hh:mm:ss")&amp;CHAR(34)&amp;", "&amp;CHAR(34)&amp;db[[#Headers],[Complaints]]&amp;CHAR(34)&amp;": "&amp;D54&amp;", "&amp;CHAR(34)&amp;db[[#Headers],[UnitsSold]]&amp;CHAR(34)&amp;": "&amp;E54&amp;" },"</f>
        <v>{"Quarter": "1", "Month": "2017-02-01T00:00:00", "Complaints": 48, "UnitsSold": 1539817 },</v>
      </c>
      <c r="K54" s="5">
        <f>db[[#This Row],[Month]]</f>
        <v>42767</v>
      </c>
      <c r="L54" s="6">
        <f>db[[#This Row],[CPMU]]</f>
        <v>31.172535437652655</v>
      </c>
      <c r="M54" s="6"/>
      <c r="N54" s="6"/>
      <c r="O54" s="6"/>
      <c r="P54" s="6"/>
      <c r="Q54" s="6"/>
      <c r="R54" s="6"/>
      <c r="S54" s="6"/>
      <c r="T54" s="6"/>
    </row>
    <row r="55" spans="1:20" ht="20.25" customHeight="1" x14ac:dyDescent="0.25">
      <c r="A55" s="1" t="s">
        <v>1</v>
      </c>
      <c r="B55" s="1">
        <f>ROUNDUP(MONTH(db[[#This Row],[Month]])/3,0)</f>
        <v>1</v>
      </c>
      <c r="C55" s="2">
        <v>42795</v>
      </c>
      <c r="D55">
        <v>33</v>
      </c>
      <c r="E55">
        <v>359330</v>
      </c>
      <c r="F55" s="1">
        <f>db[[#This Row],[Complaints]]/db[[#This Row],[UnitsSold]]*1000000</f>
        <v>91.837586619541923</v>
      </c>
      <c r="H55" s="3" t="str">
        <f>"{"&amp;CHAR(34)&amp;db[[#Headers],[Quarter]]&amp;CHAR(34)&amp;": "&amp;CHAR(34)&amp;B55&amp;CHAR(34)&amp;", "&amp;CHAR(34)&amp;db[[#Headers],[Month]]&amp;CHAR(34)&amp;": "&amp;CHAR(34)&amp;TEXT(C55,"yyyy-MM-dd"&amp;"T"&amp;"hh:mm:ss")&amp;CHAR(34)&amp;", "&amp;CHAR(34)&amp;db[[#Headers],[Complaints]]&amp;CHAR(34)&amp;": "&amp;D55&amp;", "&amp;CHAR(34)&amp;db[[#Headers],[UnitsSold]]&amp;CHAR(34)&amp;": "&amp;E55&amp;" },"</f>
        <v>{"Quarter": "1", "Month": "2017-03-01T00:00:00", "Complaints": 33, "UnitsSold": 359330 },</v>
      </c>
      <c r="K55" s="7">
        <f>db[[#This Row],[Month]]</f>
        <v>42795</v>
      </c>
      <c r="L55" s="8">
        <f>db[[#This Row],[CPMU]]</f>
        <v>91.837586619541923</v>
      </c>
      <c r="M55" s="8"/>
      <c r="N55" s="8"/>
      <c r="O55" s="8"/>
      <c r="P55" s="8"/>
      <c r="Q55" s="8"/>
      <c r="R55" s="8"/>
      <c r="S55" s="8"/>
      <c r="T55" s="8"/>
    </row>
    <row r="56" spans="1:20" x14ac:dyDescent="0.25">
      <c r="H56" s="3" t="s">
        <v>5</v>
      </c>
    </row>
    <row r="57" spans="1:20" x14ac:dyDescent="0.25">
      <c r="H57" s="3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A1:I2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b F e s S o A A O k u n A A A A + A A A A B I A H A B D b 2 5 m a W c v U G F j a 2 F n Z S 5 4 b W w g o h g A K K A U A A A A A A A A A A A A A A A A A A A A A A A A A A A A h Y / B C o I w H I d f R X Z 3 m 2 t R y N 8 J d e i S E A T R V e b S k c 5 w s / l u H X q k X i G h r G 4 d f x / f 4 f s 9 b n d I h 6 Y O r q q z u j U J i j B F g T K y L b Q p E 9 S 7 U 7 h E q Y B d L s 9 5 q Y J R N j Y e b J G g y r l L T I j 3 H v s Z b r u S M E o j c s y 2 e 1 m p J k c f W f + X Q 2 2 s y 4 1 U S M D h F S M Y 5 n P M F 5 R j x h m Q C U O m z V d h Y z G m Q H 4 g r P v a 9 Z 0 S y o S b F Z B p A n m / E E 9 Q S w M E F A A C A A g A b F e s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X r E r n 9 r s i 8 g A A A M 4 B A A A T A B w A R m 9 y b X V s Y X M v U 2 V j d G l v b j E u b S C i G A A o o B Q A A A A A A A A A A A A A A A A A A A A A A A A A A A B 1 T k t L A z E Q v i / s f w j x s g t r o F e L p 1 W h p a c + P O W S T Q a M 5 C G Z b L W I / 9 1 x w 1 Y p N g y E + V 7 z I e h s Y 2 C 7 8 i + W d V V X + K I S G G Y G d s 8 c 5 L p i 9 H Z x T B o I W W M M 4 i H q 0 U P I z Z N 1 I P o Y M i 3 Y 8 P 5 O H h A S y r U 6 b Z V H d Z K z F O W K V O l o 4 V 0 c V n J j B 0 g W x V / w 1 i u k T W L S 0 g w 0 4 p W O 8 b b t S o c b T p e O k D K 1 y 5 H t 1 e C A U 6 U t 6 J i M 2 M c J a U r V X 9 P j x 5 s K h j z P y o 2 T Y d K J g m 8 s 5 j 6 6 0 Y f m 3 / y O 8 e K 7 F r i 4 T C x 1 z p k X 5 8 9 5 H f v k R u U J U T 6 O I f O v H 2 x i x c y U b e b b u r L h W o 3 l N 1 B L A Q I t A B Q A A g A I A G x X r E q A A D p L p w A A A P g A A A A S A A A A A A A A A A A A A A A A A A A A A A B D b 2 5 m a W c v U G F j a 2 F n Z S 5 4 b W x Q S w E C L Q A U A A I A C A B s V 6 x K D 8 r p q 6 Q A A A D p A A A A E w A A A A A A A A A A A A A A A A D z A A A A W 0 N v b n R l b n R f V H l w Z X N d L n h t b F B L A Q I t A B Q A A g A I A G x X r E r n 9 r s i 8 g A A A M 4 B A A A T A A A A A A A A A A A A A A A A A O Q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J A A A A A A A A 0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1 L T E y V D A 4 O j M 5 O j M w L j c 5 N T k 4 M j h a I i A v P j x F b n R y e S B U e X B l P S J G a W x s Q 2 9 s d W 1 u T m F t Z X M i I F Z h b H V l P S J z W y Z x d W 9 0 O 0 5 h b W U m c X V v d D s s J n F 1 b 3 Q 7 V m F s d W U u Z G F 0 Z S Z x d W 9 0 O y w m c X V v d D t W Y W x 1 Z S 5 h b W 9 1 b n Q m c X V v d D t d I i A v P j x F b n R y e S B U e X B l P S J G a W x s R X J y b 3 J D b 2 R l I i B W Y W x 1 Z T 0 i c 1 V u a 2 5 v d 2 4 i I C 8 + P E V u d H J 5 I F R 5 c G U 9 I k Z p b G x D b 2 x 1 b W 5 U e X B l c y I g V m F s d W U 9 I n N C Z 0 F B I i A v P j x F b n R y e S B U e X B l P S J G a W x s R X J y b 3 J D b 3 V u d C I g V m F s d W U 9 I m w w I i A v P j x F b n R y e S B U e X B l P S J G a W x s Q 2 9 1 b n Q i I F Z h b H V l P S J s N j M i I C 8 + P E V u d H J 5 I F R 5 c G U 9 I k Z p b G x T d G F 0 d X M i I F Z h b H V l P S J z Q 2 9 t c G x l d G U i I C 8 + P E V u d H J 5 I F R 5 c G U 9 I k Z p b G x U Y X J n Z X Q i I F Z h b H V l P S J z Z G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i 9 D b 2 5 2 Z X J 0 Z W Q g d G 8 g V G F i b G U u e 0 5 h b W U s M H 0 m c X V v d D s s J n F 1 b 3 Q 7 U 2 V j d G l v b j E v Z G I v R X h w Y W 5 k Z W Q g V m F s d W U x L n t W Y W x 1 Z S 5 k Y X R l L D F 9 J n F 1 b 3 Q 7 L C Z x d W 9 0 O 1 N l Y 3 R p b 2 4 x L 2 R i L 0 V 4 c G F u Z G V k I F Z h b H V l M S 5 7 V m F s d W U u Y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i L 0 N v b n Z l c n R l Z C B 0 b y B U Y W J s Z S 5 7 T m F t Z S w w f S Z x d W 9 0 O y w m c X V v d D t T Z W N 0 a W 9 u M S 9 k Y i 9 F e H B h b m R l Z C B W Y W x 1 Z T E u e 1 Z h b H V l L m R h d G U s M X 0 m c X V v d D s s J n F 1 b 3 Q 7 U 2 V j d G l v b j E v Z G I v R X h w Y W 5 k Z W Q g V m F s d W U x L n t W Y W x 1 Z S 5 h b W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I v R X h w Y W 5 k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Z u a k T V k E G 8 U B z G m R H D R A A A A A A C A A A A A A A Q Z g A A A A E A A C A A A A C i F L Z 1 i L n 7 g K I p Y y W Y c r t V 3 y R N Q l T T Y E J v i C V G w 7 a P 1 w A A A A A O g A A A A A I A A C A A A A B 8 8 M U x 3 P k U A f C 3 u W s x D 6 2 7 J + R B 0 U A E y X E 1 m L L D G N h f M l A A A A D m R Y H d / C z M a N T 5 a 0 H w T V Q I d 4 M 5 c n X A C T / x l 3 X / 6 W r L J x W A 7 4 l J L V v M W 1 i I Z 9 V 6 Z o 3 w b u u Q j g X W 2 v 4 A / 5 Q l O u x f B 4 z U r n l V n / P m H j q a g Y v k B 0 A A A A D u + I 7 r H v G r 1 z J 6 a + L z h b 4 B A u 8 E E B E t Z y R G i E n P 3 p 4 M F G a k u M M / D a 4 y i w + N N r B A N u L V a M 9 3 a 3 H m 0 d e m i y w F y U e 0 < / D a t a M a s h u p > 
</file>

<file path=customXml/itemProps1.xml><?xml version="1.0" encoding="utf-8"?>
<ds:datastoreItem xmlns:ds="http://schemas.openxmlformats.org/officeDocument/2006/customXml" ds:itemID="{159E079F-8CBB-4D85-8C42-500D9D64CB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Ramsay</dc:creator>
  <cp:lastModifiedBy>Jay Ramsay</cp:lastModifiedBy>
  <dcterms:created xsi:type="dcterms:W3CDTF">2017-05-12T08:38:25Z</dcterms:created>
  <dcterms:modified xsi:type="dcterms:W3CDTF">2017-05-12T09:59:47Z</dcterms:modified>
</cp:coreProperties>
</file>