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27960" windowHeight="12585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AA8" i="2" l="1"/>
  <c r="AA52" i="2" l="1"/>
  <c r="AA51" i="2"/>
  <c r="AA50" i="2"/>
  <c r="AA49" i="2"/>
  <c r="AA48" i="2"/>
  <c r="AA47" i="2"/>
  <c r="AA46" i="2"/>
  <c r="AA45" i="2"/>
  <c r="AA44" i="2"/>
  <c r="AA43" i="2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7" i="2"/>
  <c r="AA6" i="2"/>
  <c r="AA5" i="2"/>
  <c r="AA4" i="2"/>
  <c r="AA3" i="2"/>
  <c r="AA2" i="2"/>
  <c r="AB35" i="1"/>
  <c r="AA53" i="2" l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2" i="1"/>
  <c r="AE26" i="1" l="1"/>
  <c r="AE22" i="1"/>
  <c r="AE18" i="1"/>
  <c r="AE13" i="1"/>
  <c r="AE10" i="1"/>
  <c r="AE6" i="1"/>
  <c r="AE2" i="1"/>
  <c r="AE16" i="1"/>
  <c r="AE8" i="1"/>
  <c r="AE19" i="1"/>
  <c r="AE11" i="1"/>
  <c r="AE3" i="1"/>
  <c r="AE25" i="1"/>
  <c r="AE21" i="1"/>
  <c r="AE17" i="1"/>
  <c r="AE14" i="1"/>
  <c r="AE9" i="1"/>
  <c r="AE5" i="1"/>
  <c r="AE20" i="1"/>
  <c r="AE12" i="1"/>
  <c r="AE4" i="1"/>
  <c r="AE15" i="1"/>
  <c r="AE7" i="1"/>
  <c r="AE24" i="1"/>
  <c r="AE23" i="1"/>
  <c r="AB53" i="1"/>
</calcChain>
</file>

<file path=xl/sharedStrings.xml><?xml version="1.0" encoding="utf-8"?>
<sst xmlns="http://schemas.openxmlformats.org/spreadsheetml/2006/main" count="119" uniqueCount="56">
  <si>
    <t>2 &amp; 17</t>
  </si>
  <si>
    <t>4 &amp; 17</t>
  </si>
  <si>
    <t>6 &amp; 17</t>
  </si>
  <si>
    <t>8 &amp; 17</t>
  </si>
  <si>
    <t>8 &amp; 20</t>
  </si>
  <si>
    <t>8 &amp; 35</t>
  </si>
  <si>
    <t>10 &amp; 53</t>
  </si>
  <si>
    <t>11 &amp; 53</t>
  </si>
  <si>
    <t>12 &amp; 53</t>
  </si>
  <si>
    <t>15 &amp; 53</t>
  </si>
  <si>
    <t>16 &amp; 53</t>
  </si>
  <si>
    <t>17 &amp; 53</t>
  </si>
  <si>
    <t>20 &amp; 17</t>
  </si>
  <si>
    <t>27 &amp; 53</t>
  </si>
  <si>
    <t>28 &amp; 53</t>
  </si>
  <si>
    <t>29 &amp; 53</t>
  </si>
  <si>
    <t>30 &amp; 53</t>
  </si>
  <si>
    <t>31 &amp; 53</t>
  </si>
  <si>
    <t>32 &amp; 53</t>
  </si>
  <si>
    <t>45 &amp; 53</t>
  </si>
  <si>
    <t>47 &amp; 17</t>
  </si>
  <si>
    <t>51 &amp; 17</t>
  </si>
  <si>
    <t>54 &amp; 53</t>
  </si>
  <si>
    <t>55 &amp; 53</t>
  </si>
  <si>
    <t>56 &amp; 53</t>
  </si>
  <si>
    <t>57 &amp; 53</t>
  </si>
  <si>
    <t>58 &amp; 53</t>
  </si>
  <si>
    <t>59 &amp; 53</t>
  </si>
  <si>
    <t>60 &amp; 53</t>
  </si>
  <si>
    <t>nr zaleznosci</t>
  </si>
  <si>
    <t>3 &amp; 35</t>
  </si>
  <si>
    <t>9 &amp; 56</t>
  </si>
  <si>
    <t>14 &amp; 53</t>
  </si>
  <si>
    <t>19 &amp; 17</t>
  </si>
  <si>
    <t>52 &amp; 17</t>
  </si>
  <si>
    <t>23 &amp; 17</t>
  </si>
  <si>
    <t>21 &amp; 17</t>
  </si>
  <si>
    <t>13 &amp; 53</t>
  </si>
  <si>
    <t>5 &amp; 17</t>
  </si>
  <si>
    <t>3 &amp; 20</t>
  </si>
  <si>
    <t>1 &amp; 17</t>
  </si>
  <si>
    <t>7 &amp; 17</t>
  </si>
  <si>
    <t>22 &amp; 17</t>
  </si>
  <si>
    <t>24 &amp; 17</t>
  </si>
  <si>
    <t>48 &amp; 17</t>
  </si>
  <si>
    <t>49 &amp; 17</t>
  </si>
  <si>
    <t>50 &amp; 17</t>
  </si>
  <si>
    <t>53 &amp; 17</t>
  </si>
  <si>
    <t>25 &amp; 17</t>
  </si>
  <si>
    <t>iteracja 1</t>
  </si>
  <si>
    <t>2 &amp; 53</t>
  </si>
  <si>
    <t>10 &amp; 20</t>
  </si>
  <si>
    <t>9 &amp; 35</t>
  </si>
  <si>
    <t>ilosc wystapien</t>
  </si>
  <si>
    <t>średnia</t>
  </si>
  <si>
    <t>ile wystapien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</si>
</sst>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Średnia wartość procentowa par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Arkusz1!$Y$59:$Y$67</c:f>
              <c:strCache>
                <c:ptCount val="9"/>
                <c:pt idx="0">
                  <c:v>10 &amp; 53</c:v>
                </c:pt>
                <c:pt idx="1">
                  <c:v>27 &amp; 53</c:v>
                </c:pt>
                <c:pt idx="2">
                  <c:v>28 &amp; 53</c:v>
                </c:pt>
                <c:pt idx="3">
                  <c:v>31 &amp; 53</c:v>
                </c:pt>
                <c:pt idx="4">
                  <c:v>32 &amp; 53</c:v>
                </c:pt>
                <c:pt idx="5">
                  <c:v>45 &amp; 53</c:v>
                </c:pt>
                <c:pt idx="6">
                  <c:v>58 &amp; 53</c:v>
                </c:pt>
                <c:pt idx="7">
                  <c:v>59 &amp; 53</c:v>
                </c:pt>
                <c:pt idx="8">
                  <c:v>60 &amp; 53</c:v>
                </c:pt>
              </c:strCache>
            </c:strRef>
          </c:cat>
          <c:val>
            <c:numRef>
              <c:f>Arkusz1!$Z$59:$Z$67</c:f>
              <c:numCache>
                <c:formatCode>General</c:formatCode>
                <c:ptCount val="9"/>
                <c:pt idx="0">
                  <c:v>27.611600000000006</c:v>
                </c:pt>
                <c:pt idx="1">
                  <c:v>27.718799999999998</c:v>
                </c:pt>
                <c:pt idx="2">
                  <c:v>25.641999999999999</c:v>
                </c:pt>
                <c:pt idx="3">
                  <c:v>25.816800000000004</c:v>
                </c:pt>
                <c:pt idx="4">
                  <c:v>25.880399999999995</c:v>
                </c:pt>
                <c:pt idx="5">
                  <c:v>26.423199999999998</c:v>
                </c:pt>
                <c:pt idx="6">
                  <c:v>25.593199999999996</c:v>
                </c:pt>
                <c:pt idx="7">
                  <c:v>25.7912</c:v>
                </c:pt>
                <c:pt idx="8">
                  <c:v>25.907200000000003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591552"/>
        <c:axId val="85593088"/>
      </c:barChart>
      <c:catAx>
        <c:axId val="85591552"/>
        <c:scaling>
          <c:orientation val="minMax"/>
        </c:scaling>
        <c:delete val="0"/>
        <c:axPos val="b"/>
        <c:majorTickMark val="out"/>
        <c:minorTickMark val="none"/>
        <c:tickLblPos val="nextTo"/>
        <c:crossAx val="85593088"/>
        <c:crosses val="autoZero"/>
        <c:auto val="1"/>
        <c:lblAlgn val="ctr"/>
        <c:lblOffset val="100"/>
        <c:noMultiLvlLbl val="0"/>
      </c:catAx>
      <c:valAx>
        <c:axId val="85593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591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Arkusz1!$A$2:$A$52</c:f>
              <c:strCache>
                <c:ptCount val="51"/>
                <c:pt idx="0">
                  <c:v>1 &amp; 17</c:v>
                </c:pt>
                <c:pt idx="1">
                  <c:v>2 &amp; 17</c:v>
                </c:pt>
                <c:pt idx="2">
                  <c:v>2 &amp; 53</c:v>
                </c:pt>
                <c:pt idx="3">
                  <c:v>3 &amp; 20</c:v>
                </c:pt>
                <c:pt idx="4">
                  <c:v>3 &amp; 35</c:v>
                </c:pt>
                <c:pt idx="5">
                  <c:v>4 &amp; 17</c:v>
                </c:pt>
                <c:pt idx="6">
                  <c:v>5 &amp; 17</c:v>
                </c:pt>
                <c:pt idx="7">
                  <c:v>6 &amp; 17</c:v>
                </c:pt>
                <c:pt idx="8">
                  <c:v>7 &amp; 17</c:v>
                </c:pt>
                <c:pt idx="9">
                  <c:v>8 &amp; 17</c:v>
                </c:pt>
                <c:pt idx="10">
                  <c:v>8 &amp; 20</c:v>
                </c:pt>
                <c:pt idx="11">
                  <c:v>8 &amp; 35</c:v>
                </c:pt>
                <c:pt idx="12">
                  <c:v>9 &amp; 35</c:v>
                </c:pt>
                <c:pt idx="13">
                  <c:v>9 &amp; 56</c:v>
                </c:pt>
                <c:pt idx="14">
                  <c:v>10 &amp; 20</c:v>
                </c:pt>
                <c:pt idx="15">
                  <c:v>10 &amp; 53</c:v>
                </c:pt>
                <c:pt idx="16">
                  <c:v>11 &amp; 53</c:v>
                </c:pt>
                <c:pt idx="17">
                  <c:v>12 &amp; 53</c:v>
                </c:pt>
                <c:pt idx="18">
                  <c:v>13 &amp; 53</c:v>
                </c:pt>
                <c:pt idx="19">
                  <c:v>14 &amp; 53</c:v>
                </c:pt>
                <c:pt idx="20">
                  <c:v>15 &amp; 53</c:v>
                </c:pt>
                <c:pt idx="21">
                  <c:v>16 &amp; 53</c:v>
                </c:pt>
                <c:pt idx="22">
                  <c:v>17 &amp; 53</c:v>
                </c:pt>
                <c:pt idx="23">
                  <c:v>19 &amp; 17</c:v>
                </c:pt>
                <c:pt idx="24">
                  <c:v>20 &amp; 17</c:v>
                </c:pt>
                <c:pt idx="25">
                  <c:v>21 &amp; 17</c:v>
                </c:pt>
                <c:pt idx="26">
                  <c:v>22 &amp; 17</c:v>
                </c:pt>
                <c:pt idx="27">
                  <c:v>23 &amp; 17</c:v>
                </c:pt>
                <c:pt idx="28">
                  <c:v>24 &amp; 17</c:v>
                </c:pt>
                <c:pt idx="29">
                  <c:v>25 &amp; 17</c:v>
                </c:pt>
                <c:pt idx="30">
                  <c:v>27 &amp; 53</c:v>
                </c:pt>
                <c:pt idx="31">
                  <c:v>28 &amp; 53</c:v>
                </c:pt>
                <c:pt idx="32">
                  <c:v>29 &amp; 53</c:v>
                </c:pt>
                <c:pt idx="33">
                  <c:v>30 &amp; 53</c:v>
                </c:pt>
                <c:pt idx="34">
                  <c:v>31 &amp; 53</c:v>
                </c:pt>
                <c:pt idx="35">
                  <c:v>32 &amp; 53</c:v>
                </c:pt>
                <c:pt idx="36">
                  <c:v>45 &amp; 53</c:v>
                </c:pt>
                <c:pt idx="37">
                  <c:v>47 &amp; 17</c:v>
                </c:pt>
                <c:pt idx="38">
                  <c:v>48 &amp; 17</c:v>
                </c:pt>
                <c:pt idx="39">
                  <c:v>49 &amp; 17</c:v>
                </c:pt>
                <c:pt idx="40">
                  <c:v>50 &amp; 17</c:v>
                </c:pt>
                <c:pt idx="41">
                  <c:v>51 &amp; 17</c:v>
                </c:pt>
                <c:pt idx="42">
                  <c:v>52 &amp; 17</c:v>
                </c:pt>
                <c:pt idx="43">
                  <c:v>53 &amp; 17</c:v>
                </c:pt>
                <c:pt idx="44">
                  <c:v>54 &amp; 53</c:v>
                </c:pt>
                <c:pt idx="45">
                  <c:v>55 &amp; 53</c:v>
                </c:pt>
                <c:pt idx="46">
                  <c:v>56 &amp; 53</c:v>
                </c:pt>
                <c:pt idx="47">
                  <c:v>57 &amp; 53</c:v>
                </c:pt>
                <c:pt idx="48">
                  <c:v>58 &amp; 53</c:v>
                </c:pt>
                <c:pt idx="49">
                  <c:v>59 &amp; 53</c:v>
                </c:pt>
                <c:pt idx="50">
                  <c:v>60 &amp; 53</c:v>
                </c:pt>
              </c:strCache>
            </c:strRef>
          </c:cat>
          <c:val>
            <c:numRef>
              <c:f>Arkusz1!$AA$2:$AA$52</c:f>
              <c:numCache>
                <c:formatCode>General</c:formatCode>
                <c:ptCount val="51"/>
                <c:pt idx="0">
                  <c:v>4</c:v>
                </c:pt>
                <c:pt idx="1">
                  <c:v>15</c:v>
                </c:pt>
                <c:pt idx="2">
                  <c:v>3</c:v>
                </c:pt>
                <c:pt idx="3">
                  <c:v>17</c:v>
                </c:pt>
                <c:pt idx="4">
                  <c:v>3</c:v>
                </c:pt>
                <c:pt idx="5">
                  <c:v>24</c:v>
                </c:pt>
                <c:pt idx="6">
                  <c:v>5</c:v>
                </c:pt>
                <c:pt idx="7">
                  <c:v>9</c:v>
                </c:pt>
                <c:pt idx="8">
                  <c:v>8</c:v>
                </c:pt>
                <c:pt idx="9">
                  <c:v>9</c:v>
                </c:pt>
                <c:pt idx="10">
                  <c:v>5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25</c:v>
                </c:pt>
                <c:pt idx="16">
                  <c:v>23</c:v>
                </c:pt>
                <c:pt idx="17">
                  <c:v>19</c:v>
                </c:pt>
                <c:pt idx="18">
                  <c:v>19</c:v>
                </c:pt>
                <c:pt idx="19">
                  <c:v>16</c:v>
                </c:pt>
                <c:pt idx="20">
                  <c:v>15</c:v>
                </c:pt>
                <c:pt idx="21">
                  <c:v>18</c:v>
                </c:pt>
                <c:pt idx="22">
                  <c:v>13</c:v>
                </c:pt>
                <c:pt idx="23">
                  <c:v>12</c:v>
                </c:pt>
                <c:pt idx="24">
                  <c:v>13</c:v>
                </c:pt>
                <c:pt idx="25">
                  <c:v>2</c:v>
                </c:pt>
                <c:pt idx="26">
                  <c:v>4</c:v>
                </c:pt>
                <c:pt idx="27">
                  <c:v>10</c:v>
                </c:pt>
                <c:pt idx="28">
                  <c:v>8</c:v>
                </c:pt>
                <c:pt idx="29">
                  <c:v>2</c:v>
                </c:pt>
                <c:pt idx="30">
                  <c:v>25</c:v>
                </c:pt>
                <c:pt idx="31">
                  <c:v>25</c:v>
                </c:pt>
                <c:pt idx="32">
                  <c:v>22</c:v>
                </c:pt>
                <c:pt idx="33">
                  <c:v>24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24</c:v>
                </c:pt>
                <c:pt idx="38">
                  <c:v>19</c:v>
                </c:pt>
                <c:pt idx="39">
                  <c:v>4</c:v>
                </c:pt>
                <c:pt idx="40">
                  <c:v>5</c:v>
                </c:pt>
                <c:pt idx="41">
                  <c:v>9</c:v>
                </c:pt>
                <c:pt idx="42">
                  <c:v>9</c:v>
                </c:pt>
                <c:pt idx="43">
                  <c:v>2</c:v>
                </c:pt>
                <c:pt idx="44">
                  <c:v>24</c:v>
                </c:pt>
                <c:pt idx="45">
                  <c:v>23</c:v>
                </c:pt>
                <c:pt idx="46">
                  <c:v>24</c:v>
                </c:pt>
                <c:pt idx="47">
                  <c:v>23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604992"/>
        <c:axId val="85631360"/>
      </c:barChart>
      <c:catAx>
        <c:axId val="85604992"/>
        <c:scaling>
          <c:orientation val="minMax"/>
        </c:scaling>
        <c:delete val="0"/>
        <c:axPos val="l"/>
        <c:majorTickMark val="out"/>
        <c:minorTickMark val="none"/>
        <c:tickLblPos val="nextTo"/>
        <c:crossAx val="85631360"/>
        <c:crosses val="autoZero"/>
        <c:auto val="1"/>
        <c:lblAlgn val="ctr"/>
        <c:lblOffset val="100"/>
        <c:noMultiLvlLbl val="0"/>
      </c:catAx>
      <c:valAx>
        <c:axId val="85631360"/>
        <c:scaling>
          <c:orientation val="minMax"/>
          <c:max val="25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85604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Pogrupowana częstość</a:t>
            </a:r>
            <a:r>
              <a:rPr lang="pl-PL" baseline="0"/>
              <a:t> występowania par </a:t>
            </a:r>
            <a:endParaRPr lang="pl-PL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Arkusz1!$AD$2:$AD$26</c:f>
              <c:strCache>
                <c:ptCount val="1"/>
                <c:pt idx="0">
                  <c:v>25 24 23 22 21 20 19 18 17 16 15 14 13 12 11 10 9 8 7 6 5 4 3 2 1</c:v>
                </c:pt>
              </c:strCache>
            </c:strRef>
          </c:tx>
          <c:spPr>
            <a:ln w="47625">
              <a:noFill/>
            </a:ln>
          </c:spPr>
          <c:xVal>
            <c:numRef>
              <c:f>Arkusz1!$AD$2:$AD$26</c:f>
              <c:numCache>
                <c:formatCode>General</c:formatCode>
                <c:ptCount val="25"/>
                <c:pt idx="0">
                  <c:v>25</c:v>
                </c:pt>
                <c:pt idx="1">
                  <c:v>24</c:v>
                </c:pt>
                <c:pt idx="2">
                  <c:v>23</c:v>
                </c:pt>
                <c:pt idx="3">
                  <c:v>22</c:v>
                </c:pt>
                <c:pt idx="4">
                  <c:v>21</c:v>
                </c:pt>
                <c:pt idx="5">
                  <c:v>20</c:v>
                </c:pt>
                <c:pt idx="6">
                  <c:v>19</c:v>
                </c:pt>
                <c:pt idx="7">
                  <c:v>18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  <c:pt idx="11">
                  <c:v>14</c:v>
                </c:pt>
                <c:pt idx="12">
                  <c:v>13</c:v>
                </c:pt>
                <c:pt idx="13">
                  <c:v>12</c:v>
                </c:pt>
                <c:pt idx="14">
                  <c:v>11</c:v>
                </c:pt>
                <c:pt idx="15">
                  <c:v>10</c:v>
                </c:pt>
                <c:pt idx="16">
                  <c:v>9</c:v>
                </c:pt>
                <c:pt idx="17">
                  <c:v>8</c:v>
                </c:pt>
                <c:pt idx="18">
                  <c:v>7</c:v>
                </c:pt>
                <c:pt idx="19">
                  <c:v>6</c:v>
                </c:pt>
                <c:pt idx="20">
                  <c:v>5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</c:numCache>
            </c:numRef>
          </c:xVal>
          <c:yVal>
            <c:numRef>
              <c:f>Arkusz1!$AE$2:$AE$26</c:f>
              <c:numCache>
                <c:formatCode>General</c:formatCode>
                <c:ptCount val="25"/>
                <c:pt idx="0">
                  <c:v>9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4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91648"/>
        <c:axId val="91293568"/>
      </c:scatterChart>
      <c:valAx>
        <c:axId val="91291648"/>
        <c:scaling>
          <c:orientation val="minMax"/>
          <c:max val="25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2000"/>
                </a:pPr>
                <a:r>
                  <a:rPr lang="pl-PL" sz="2000"/>
                  <a:t>Ilość wystąpień</a:t>
                </a:r>
                <a:r>
                  <a:rPr lang="pl-PL" sz="2000" baseline="0"/>
                  <a:t> w iteracjach</a:t>
                </a:r>
                <a:endParaRPr lang="pl-PL" sz="20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shade val="95000"/>
                <a:satMod val="105000"/>
              </a:schemeClr>
            </a:solidFill>
            <a:prstDash val="solid"/>
          </a:ln>
          <a:effectLst/>
        </c:spPr>
        <c:txPr>
          <a:bodyPr/>
          <a:lstStyle/>
          <a:p>
            <a:pPr>
              <a:defRPr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1293568"/>
        <c:crosses val="autoZero"/>
        <c:crossBetween val="midCat"/>
      </c:valAx>
      <c:valAx>
        <c:axId val="91293568"/>
        <c:scaling>
          <c:orientation val="minMax"/>
          <c:max val="9"/>
          <c:min val="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2400"/>
                  <a:t>Suma par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1291648"/>
        <c:crosses val="autoZero"/>
        <c:crossBetween val="midCat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Ś</a:t>
            </a:r>
            <a:r>
              <a:rPr lang="en-US"/>
              <a:t>rednia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Arkusz2!$AA$1</c:f>
              <c:strCache>
                <c:ptCount val="1"/>
                <c:pt idx="0">
                  <c:v>średnia</c:v>
                </c:pt>
              </c:strCache>
            </c:strRef>
          </c:tx>
          <c:invertIfNegative val="0"/>
          <c:cat>
            <c:strRef>
              <c:f>Arkusz2!$A$2:$A$52</c:f>
              <c:strCache>
                <c:ptCount val="51"/>
                <c:pt idx="0">
                  <c:v>1 &amp; 17</c:v>
                </c:pt>
                <c:pt idx="1">
                  <c:v>2 &amp; 17</c:v>
                </c:pt>
                <c:pt idx="2">
                  <c:v>2 &amp; 53</c:v>
                </c:pt>
                <c:pt idx="3">
                  <c:v>3 &amp; 20</c:v>
                </c:pt>
                <c:pt idx="4">
                  <c:v>3 &amp; 35</c:v>
                </c:pt>
                <c:pt idx="5">
                  <c:v>4 &amp; 17</c:v>
                </c:pt>
                <c:pt idx="6">
                  <c:v>5 &amp; 17</c:v>
                </c:pt>
                <c:pt idx="7">
                  <c:v>6 &amp; 17</c:v>
                </c:pt>
                <c:pt idx="8">
                  <c:v>7 &amp; 17</c:v>
                </c:pt>
                <c:pt idx="9">
                  <c:v>8 &amp; 17</c:v>
                </c:pt>
                <c:pt idx="10">
                  <c:v>8 &amp; 20</c:v>
                </c:pt>
                <c:pt idx="11">
                  <c:v>8 &amp; 35</c:v>
                </c:pt>
                <c:pt idx="12">
                  <c:v>9 &amp; 35</c:v>
                </c:pt>
                <c:pt idx="13">
                  <c:v>9 &amp; 56</c:v>
                </c:pt>
                <c:pt idx="14">
                  <c:v>10 &amp; 20</c:v>
                </c:pt>
                <c:pt idx="15">
                  <c:v>10 &amp; 53</c:v>
                </c:pt>
                <c:pt idx="16">
                  <c:v>11 &amp; 53</c:v>
                </c:pt>
                <c:pt idx="17">
                  <c:v>12 &amp; 53</c:v>
                </c:pt>
                <c:pt idx="18">
                  <c:v>13 &amp; 53</c:v>
                </c:pt>
                <c:pt idx="19">
                  <c:v>14 &amp; 53</c:v>
                </c:pt>
                <c:pt idx="20">
                  <c:v>15 &amp; 53</c:v>
                </c:pt>
                <c:pt idx="21">
                  <c:v>16 &amp; 53</c:v>
                </c:pt>
                <c:pt idx="22">
                  <c:v>17 &amp; 53</c:v>
                </c:pt>
                <c:pt idx="23">
                  <c:v>19 &amp; 17</c:v>
                </c:pt>
                <c:pt idx="24">
                  <c:v>20 &amp; 17</c:v>
                </c:pt>
                <c:pt idx="25">
                  <c:v>21 &amp; 17</c:v>
                </c:pt>
                <c:pt idx="26">
                  <c:v>22 &amp; 17</c:v>
                </c:pt>
                <c:pt idx="27">
                  <c:v>23 &amp; 17</c:v>
                </c:pt>
                <c:pt idx="28">
                  <c:v>24 &amp; 17</c:v>
                </c:pt>
                <c:pt idx="29">
                  <c:v>25 &amp; 17</c:v>
                </c:pt>
                <c:pt idx="30">
                  <c:v>27 &amp; 53</c:v>
                </c:pt>
                <c:pt idx="31">
                  <c:v>28 &amp; 53</c:v>
                </c:pt>
                <c:pt idx="32">
                  <c:v>29 &amp; 53</c:v>
                </c:pt>
                <c:pt idx="33">
                  <c:v>30 &amp; 53</c:v>
                </c:pt>
                <c:pt idx="34">
                  <c:v>31 &amp; 53</c:v>
                </c:pt>
                <c:pt idx="35">
                  <c:v>32 &amp; 53</c:v>
                </c:pt>
                <c:pt idx="36">
                  <c:v>45 &amp; 53</c:v>
                </c:pt>
                <c:pt idx="37">
                  <c:v>47 &amp; 17</c:v>
                </c:pt>
                <c:pt idx="38">
                  <c:v>48 &amp; 17</c:v>
                </c:pt>
                <c:pt idx="39">
                  <c:v>49 &amp; 17</c:v>
                </c:pt>
                <c:pt idx="40">
                  <c:v>50 &amp; 17</c:v>
                </c:pt>
                <c:pt idx="41">
                  <c:v>51 &amp; 17</c:v>
                </c:pt>
                <c:pt idx="42">
                  <c:v>52 &amp; 17</c:v>
                </c:pt>
                <c:pt idx="43">
                  <c:v>53 &amp; 17</c:v>
                </c:pt>
                <c:pt idx="44">
                  <c:v>54 &amp; 53</c:v>
                </c:pt>
                <c:pt idx="45">
                  <c:v>55 &amp; 53</c:v>
                </c:pt>
                <c:pt idx="46">
                  <c:v>56 &amp; 53</c:v>
                </c:pt>
                <c:pt idx="47">
                  <c:v>57 &amp; 53</c:v>
                </c:pt>
                <c:pt idx="48">
                  <c:v>58 &amp; 53</c:v>
                </c:pt>
                <c:pt idx="49">
                  <c:v>59 &amp; 53</c:v>
                </c:pt>
                <c:pt idx="50">
                  <c:v>60 &amp; 53</c:v>
                </c:pt>
              </c:strCache>
            </c:strRef>
          </c:cat>
          <c:val>
            <c:numRef>
              <c:f>Arkusz2!$AA$2:$AA$52</c:f>
              <c:numCache>
                <c:formatCode>General</c:formatCode>
                <c:ptCount val="51"/>
                <c:pt idx="0">
                  <c:v>24.2316</c:v>
                </c:pt>
                <c:pt idx="1">
                  <c:v>25.189200000000007</c:v>
                </c:pt>
                <c:pt idx="2">
                  <c:v>24.129200000000001</c:v>
                </c:pt>
                <c:pt idx="3">
                  <c:v>25.501199999999997</c:v>
                </c:pt>
                <c:pt idx="4">
                  <c:v>23.5124</c:v>
                </c:pt>
                <c:pt idx="5">
                  <c:v>26.979200000000002</c:v>
                </c:pt>
                <c:pt idx="6">
                  <c:v>24.216400000000004</c:v>
                </c:pt>
                <c:pt idx="7">
                  <c:v>24.662800000000001</c:v>
                </c:pt>
                <c:pt idx="8">
                  <c:v>24.571600000000004</c:v>
                </c:pt>
                <c:pt idx="9">
                  <c:v>24.8612</c:v>
                </c:pt>
                <c:pt idx="10">
                  <c:v>24.3064</c:v>
                </c:pt>
                <c:pt idx="11">
                  <c:v>23.943999999999996</c:v>
                </c:pt>
                <c:pt idx="12">
                  <c:v>22.91</c:v>
                </c:pt>
                <c:pt idx="13">
                  <c:v>23.305200000000003</c:v>
                </c:pt>
                <c:pt idx="14">
                  <c:v>22.776399999999999</c:v>
                </c:pt>
                <c:pt idx="15">
                  <c:v>27.574400000000004</c:v>
                </c:pt>
                <c:pt idx="16">
                  <c:v>26.396799999999999</c:v>
                </c:pt>
                <c:pt idx="17">
                  <c:v>25.645600000000005</c:v>
                </c:pt>
                <c:pt idx="18">
                  <c:v>25.562000000000001</c:v>
                </c:pt>
                <c:pt idx="19">
                  <c:v>25.36</c:v>
                </c:pt>
                <c:pt idx="20">
                  <c:v>25.121199999999998</c:v>
                </c:pt>
                <c:pt idx="21">
                  <c:v>25.755600000000001</c:v>
                </c:pt>
                <c:pt idx="22">
                  <c:v>25.0548</c:v>
                </c:pt>
                <c:pt idx="23">
                  <c:v>24.825600000000009</c:v>
                </c:pt>
                <c:pt idx="24">
                  <c:v>25.035599999999999</c:v>
                </c:pt>
                <c:pt idx="25">
                  <c:v>24.607999999999997</c:v>
                </c:pt>
                <c:pt idx="26">
                  <c:v>24.729600000000001</c:v>
                </c:pt>
                <c:pt idx="27">
                  <c:v>24.937600000000003</c:v>
                </c:pt>
                <c:pt idx="28">
                  <c:v>24.852800000000002</c:v>
                </c:pt>
                <c:pt idx="29">
                  <c:v>24.329999999999995</c:v>
                </c:pt>
                <c:pt idx="30">
                  <c:v>27.828399999999998</c:v>
                </c:pt>
                <c:pt idx="31">
                  <c:v>25.631599999999999</c:v>
                </c:pt>
                <c:pt idx="32">
                  <c:v>25.383200000000002</c:v>
                </c:pt>
                <c:pt idx="33">
                  <c:v>25.725200000000001</c:v>
                </c:pt>
                <c:pt idx="34">
                  <c:v>25.823600000000003</c:v>
                </c:pt>
                <c:pt idx="35">
                  <c:v>25.853599999999997</c:v>
                </c:pt>
                <c:pt idx="36">
                  <c:v>26.417599999999997</c:v>
                </c:pt>
                <c:pt idx="37">
                  <c:v>26.819600000000001</c:v>
                </c:pt>
                <c:pt idx="38">
                  <c:v>25.1188</c:v>
                </c:pt>
                <c:pt idx="39">
                  <c:v>24.642000000000003</c:v>
                </c:pt>
                <c:pt idx="40">
                  <c:v>24.538800000000002</c:v>
                </c:pt>
                <c:pt idx="41">
                  <c:v>24.918800000000012</c:v>
                </c:pt>
                <c:pt idx="42">
                  <c:v>24.834000000000007</c:v>
                </c:pt>
                <c:pt idx="43">
                  <c:v>24.286400000000004</c:v>
                </c:pt>
                <c:pt idx="44">
                  <c:v>26.279600000000002</c:v>
                </c:pt>
                <c:pt idx="45">
                  <c:v>25.5152</c:v>
                </c:pt>
                <c:pt idx="46">
                  <c:v>26.205200000000001</c:v>
                </c:pt>
                <c:pt idx="47">
                  <c:v>25.601599999999994</c:v>
                </c:pt>
                <c:pt idx="48">
                  <c:v>25.605599999999999</c:v>
                </c:pt>
                <c:pt idx="49">
                  <c:v>25.783200000000001</c:v>
                </c:pt>
                <c:pt idx="50">
                  <c:v>25.907200000000003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353024"/>
        <c:axId val="88358912"/>
      </c:barChart>
      <c:catAx>
        <c:axId val="88353024"/>
        <c:scaling>
          <c:orientation val="minMax"/>
        </c:scaling>
        <c:delete val="0"/>
        <c:axPos val="b"/>
        <c:majorTickMark val="out"/>
        <c:minorTickMark val="none"/>
        <c:tickLblPos val="nextTo"/>
        <c:crossAx val="88358912"/>
        <c:crosses val="autoZero"/>
        <c:auto val="1"/>
        <c:lblAlgn val="ctr"/>
        <c:lblOffset val="100"/>
        <c:noMultiLvlLbl val="0"/>
      </c:catAx>
      <c:valAx>
        <c:axId val="88358912"/>
        <c:scaling>
          <c:orientation val="minMax"/>
          <c:max val="28"/>
          <c:min val="22"/>
        </c:scaling>
        <c:delete val="0"/>
        <c:axPos val="l"/>
        <c:minorGridlines/>
        <c:numFmt formatCode="General" sourceLinked="1"/>
        <c:majorTickMark val="out"/>
        <c:minorTickMark val="none"/>
        <c:tickLblPos val="nextTo"/>
        <c:crossAx val="88353024"/>
        <c:crosses val="autoZero"/>
        <c:crossBetween val="between"/>
        <c:minorUnit val="0.2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4401</xdr:colOff>
      <xdr:row>60</xdr:row>
      <xdr:rowOff>1520</xdr:rowOff>
    </xdr:from>
    <xdr:to>
      <xdr:col>22</xdr:col>
      <xdr:colOff>81642</xdr:colOff>
      <xdr:row>75</xdr:row>
      <xdr:rowOff>93729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55</xdr:row>
      <xdr:rowOff>104773</xdr:rowOff>
    </xdr:from>
    <xdr:to>
      <xdr:col>14</xdr:col>
      <xdr:colOff>381000</xdr:colOff>
      <xdr:row>107</xdr:row>
      <xdr:rowOff>57150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537481</xdr:colOff>
      <xdr:row>78</xdr:row>
      <xdr:rowOff>118381</xdr:rowOff>
    </xdr:from>
    <xdr:to>
      <xdr:col>24</xdr:col>
      <xdr:colOff>653142</xdr:colOff>
      <xdr:row>102</xdr:row>
      <xdr:rowOff>54429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347382</xdr:colOff>
      <xdr:row>55</xdr:row>
      <xdr:rowOff>145596</xdr:rowOff>
    </xdr:from>
    <xdr:to>
      <xdr:col>19</xdr:col>
      <xdr:colOff>268942</xdr:colOff>
      <xdr:row>86</xdr:row>
      <xdr:rowOff>44824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"/>
  <sheetViews>
    <sheetView tabSelected="1" topLeftCell="A10" zoomScale="70" zoomScaleNormal="70" workbookViewId="0">
      <selection activeCell="AD51" sqref="AD51"/>
    </sheetView>
  </sheetViews>
  <sheetFormatPr defaultRowHeight="14.25"/>
  <cols>
    <col min="1" max="1" width="11.75" bestFit="1" customWidth="1"/>
    <col min="27" max="27" width="13.75" bestFit="1" customWidth="1"/>
    <col min="28" max="28" width="9.75" bestFit="1" customWidth="1"/>
  </cols>
  <sheetData>
    <row r="1" spans="1:31">
      <c r="A1" t="s">
        <v>29</v>
      </c>
      <c r="B1" t="s">
        <v>49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 t="s">
        <v>53</v>
      </c>
      <c r="AB1" t="s">
        <v>54</v>
      </c>
      <c r="AE1" t="s">
        <v>55</v>
      </c>
    </row>
    <row r="2" spans="1:31">
      <c r="A2" t="s">
        <v>40</v>
      </c>
      <c r="D2">
        <v>25.21</v>
      </c>
      <c r="E2">
        <v>25.31</v>
      </c>
      <c r="K2">
        <v>25.07</v>
      </c>
      <c r="R2">
        <v>25.31</v>
      </c>
      <c r="AA2">
        <f>COUNT(B2:Z2)</f>
        <v>4</v>
      </c>
      <c r="AB2">
        <f>AVERAGE(B2:Z2)</f>
        <v>25.225000000000001</v>
      </c>
      <c r="AD2">
        <v>25</v>
      </c>
      <c r="AE2">
        <f>COUNTIF(AA2:AA52,25)</f>
        <v>9</v>
      </c>
    </row>
    <row r="3" spans="1:31">
      <c r="A3" t="s">
        <v>0</v>
      </c>
      <c r="C3">
        <v>25.88</v>
      </c>
      <c r="E3">
        <v>26.16</v>
      </c>
      <c r="F3">
        <v>25.01</v>
      </c>
      <c r="G3">
        <v>25.56</v>
      </c>
      <c r="H3">
        <v>26.37</v>
      </c>
      <c r="I3">
        <v>26.25</v>
      </c>
      <c r="K3">
        <v>25.74</v>
      </c>
      <c r="N3">
        <v>25.71</v>
      </c>
      <c r="O3">
        <v>25.61</v>
      </c>
      <c r="P3">
        <v>25.42</v>
      </c>
      <c r="R3">
        <v>25.8</v>
      </c>
      <c r="S3">
        <v>26.06</v>
      </c>
      <c r="T3">
        <v>25.51</v>
      </c>
      <c r="V3">
        <v>25.59</v>
      </c>
      <c r="Y3">
        <v>25.7</v>
      </c>
      <c r="AA3">
        <f t="shared" ref="AA3:AA49" si="0">COUNT(B3:Z3)</f>
        <v>15</v>
      </c>
      <c r="AB3">
        <f t="shared" ref="AB3:AB49" si="1">AVERAGE(B3:Z3)</f>
        <v>25.757999999999999</v>
      </c>
      <c r="AD3">
        <v>24</v>
      </c>
      <c r="AE3">
        <f>COUNTIF(AA2:AA52,24)</f>
        <v>5</v>
      </c>
    </row>
    <row r="4" spans="1:31">
      <c r="A4" t="s">
        <v>50</v>
      </c>
      <c r="K4">
        <v>25.04</v>
      </c>
      <c r="M4">
        <v>25.09</v>
      </c>
      <c r="X4">
        <v>25.52</v>
      </c>
      <c r="AA4">
        <f t="shared" si="0"/>
        <v>3</v>
      </c>
      <c r="AB4">
        <f t="shared" si="1"/>
        <v>25.216666666666665</v>
      </c>
      <c r="AD4">
        <v>23</v>
      </c>
      <c r="AE4">
        <f>COUNTIF(AA2:AA52,23)</f>
        <v>3</v>
      </c>
    </row>
    <row r="5" spans="1:31">
      <c r="A5" t="s">
        <v>39</v>
      </c>
      <c r="D5">
        <v>25.58</v>
      </c>
      <c r="G5">
        <v>25.3</v>
      </c>
      <c r="H5">
        <v>26.2</v>
      </c>
      <c r="L5">
        <v>26.48</v>
      </c>
      <c r="M5">
        <v>25.76</v>
      </c>
      <c r="N5">
        <v>26.64</v>
      </c>
      <c r="O5">
        <v>27.03</v>
      </c>
      <c r="P5">
        <v>25.24</v>
      </c>
      <c r="Q5">
        <v>27.56</v>
      </c>
      <c r="R5">
        <v>25.1</v>
      </c>
      <c r="S5">
        <v>26.39</v>
      </c>
      <c r="T5">
        <v>25.86</v>
      </c>
      <c r="U5">
        <v>27.06</v>
      </c>
      <c r="W5">
        <v>25.9</v>
      </c>
      <c r="X5">
        <v>27.43</v>
      </c>
      <c r="Y5">
        <v>25.82</v>
      </c>
      <c r="Z5">
        <v>26.47</v>
      </c>
      <c r="AA5">
        <f t="shared" si="0"/>
        <v>17</v>
      </c>
      <c r="AB5">
        <f t="shared" si="1"/>
        <v>26.224705882352936</v>
      </c>
      <c r="AD5">
        <v>22</v>
      </c>
      <c r="AE5">
        <f>COUNTIF(AA2:AA52,22)</f>
        <v>1</v>
      </c>
    </row>
    <row r="6" spans="1:31">
      <c r="A6" t="s">
        <v>30</v>
      </c>
      <c r="B6">
        <v>26.98</v>
      </c>
      <c r="C6">
        <v>25.72</v>
      </c>
      <c r="Z6">
        <v>25.54</v>
      </c>
      <c r="AA6">
        <f t="shared" si="0"/>
        <v>3</v>
      </c>
      <c r="AB6">
        <f t="shared" si="1"/>
        <v>26.080000000000002</v>
      </c>
      <c r="AD6">
        <v>21</v>
      </c>
      <c r="AE6">
        <f>COUNTIF(AA2:AA52,21)</f>
        <v>0</v>
      </c>
    </row>
    <row r="7" spans="1:31">
      <c r="A7" t="s">
        <v>1</v>
      </c>
      <c r="C7">
        <v>26.04</v>
      </c>
      <c r="D7">
        <v>28.04</v>
      </c>
      <c r="E7">
        <v>27.87</v>
      </c>
      <c r="F7">
        <v>27.34</v>
      </c>
      <c r="G7">
        <v>27.75</v>
      </c>
      <c r="H7">
        <v>28.84</v>
      </c>
      <c r="I7">
        <v>26.09</v>
      </c>
      <c r="J7">
        <v>26.89</v>
      </c>
      <c r="K7">
        <v>26.04</v>
      </c>
      <c r="L7">
        <v>26.93</v>
      </c>
      <c r="M7">
        <v>26.45</v>
      </c>
      <c r="N7">
        <v>27.82</v>
      </c>
      <c r="O7">
        <v>26.57</v>
      </c>
      <c r="P7">
        <v>26.84</v>
      </c>
      <c r="Q7">
        <v>27.17</v>
      </c>
      <c r="R7">
        <v>26.43</v>
      </c>
      <c r="S7">
        <v>27.69</v>
      </c>
      <c r="T7">
        <v>27.22</v>
      </c>
      <c r="U7">
        <v>26.27</v>
      </c>
      <c r="V7">
        <v>26.03</v>
      </c>
      <c r="W7">
        <v>27.87</v>
      </c>
      <c r="X7">
        <v>25.95</v>
      </c>
      <c r="Y7">
        <v>27.51</v>
      </c>
      <c r="Z7">
        <v>26.59</v>
      </c>
      <c r="AA7">
        <f>COUNT(B7:Z7)</f>
        <v>24</v>
      </c>
      <c r="AB7">
        <f>AVERAGE(B7:Z7)</f>
        <v>27.01</v>
      </c>
      <c r="AD7">
        <v>20</v>
      </c>
      <c r="AE7">
        <f>COUNTIF(AA2:AA52,20)</f>
        <v>0</v>
      </c>
    </row>
    <row r="8" spans="1:31">
      <c r="A8" t="s">
        <v>38</v>
      </c>
      <c r="F8">
        <v>26.39</v>
      </c>
      <c r="J8">
        <v>25.22</v>
      </c>
      <c r="K8">
        <v>25.16</v>
      </c>
      <c r="T8">
        <v>25.16</v>
      </c>
      <c r="X8">
        <v>26.4</v>
      </c>
      <c r="AA8">
        <f t="shared" si="0"/>
        <v>5</v>
      </c>
      <c r="AB8">
        <f t="shared" si="1"/>
        <v>25.665999999999997</v>
      </c>
      <c r="AD8">
        <v>19</v>
      </c>
      <c r="AE8">
        <f>COUNTIF(AA2:AA52,19)</f>
        <v>3</v>
      </c>
    </row>
    <row r="9" spans="1:31">
      <c r="A9" t="s">
        <v>2</v>
      </c>
      <c r="B9">
        <v>25.56</v>
      </c>
      <c r="E9">
        <v>25.12</v>
      </c>
      <c r="H9">
        <v>25.77</v>
      </c>
      <c r="I9">
        <v>25.12</v>
      </c>
      <c r="L9">
        <v>25.14</v>
      </c>
      <c r="M9">
        <v>25.97</v>
      </c>
      <c r="P9">
        <v>25.85</v>
      </c>
      <c r="Q9">
        <v>25.34</v>
      </c>
      <c r="X9">
        <v>25.22</v>
      </c>
      <c r="AA9">
        <f t="shared" si="0"/>
        <v>9</v>
      </c>
      <c r="AB9">
        <f t="shared" si="1"/>
        <v>25.454444444444444</v>
      </c>
      <c r="AD9">
        <v>18</v>
      </c>
      <c r="AE9">
        <f>COUNTIF(AA2:AA52,18)</f>
        <v>1</v>
      </c>
    </row>
    <row r="10" spans="1:31">
      <c r="A10" t="s">
        <v>41</v>
      </c>
      <c r="E10">
        <v>25.17</v>
      </c>
      <c r="H10">
        <v>25.68</v>
      </c>
      <c r="P10">
        <v>25.04</v>
      </c>
      <c r="R10">
        <v>25.51</v>
      </c>
      <c r="S10">
        <v>26</v>
      </c>
      <c r="U10">
        <v>25.05</v>
      </c>
      <c r="X10">
        <v>25.19</v>
      </c>
      <c r="Y10">
        <v>26.11</v>
      </c>
      <c r="AA10">
        <f>COUNT(B10:Z10)</f>
        <v>8</v>
      </c>
      <c r="AB10">
        <f>AVERAGE(B10:Z10)</f>
        <v>25.46875</v>
      </c>
      <c r="AD10">
        <v>17</v>
      </c>
      <c r="AE10">
        <f>COUNTIF(AA2:AA52,17)</f>
        <v>1</v>
      </c>
    </row>
    <row r="11" spans="1:31">
      <c r="A11" t="s">
        <v>3</v>
      </c>
      <c r="D11">
        <v>26.24</v>
      </c>
      <c r="E11">
        <v>25.36</v>
      </c>
      <c r="F11">
        <v>26.15</v>
      </c>
      <c r="H11">
        <v>25.78</v>
      </c>
      <c r="I11">
        <v>25.54</v>
      </c>
      <c r="L11">
        <v>25.09</v>
      </c>
      <c r="R11">
        <v>25.73</v>
      </c>
      <c r="V11">
        <v>26.01</v>
      </c>
      <c r="X11">
        <v>25.29</v>
      </c>
      <c r="AA11">
        <f t="shared" si="0"/>
        <v>9</v>
      </c>
      <c r="AB11">
        <f t="shared" si="1"/>
        <v>25.687777777777775</v>
      </c>
      <c r="AD11">
        <v>16</v>
      </c>
      <c r="AE11">
        <f>COUNTIF(AA2:AA52,16)</f>
        <v>1</v>
      </c>
    </row>
    <row r="12" spans="1:31">
      <c r="A12" t="s">
        <v>4</v>
      </c>
      <c r="C12">
        <v>25.37</v>
      </c>
      <c r="D12">
        <v>25.01</v>
      </c>
      <c r="H12">
        <v>25.34</v>
      </c>
      <c r="N12">
        <v>25.12</v>
      </c>
      <c r="T12">
        <v>25.7</v>
      </c>
      <c r="AA12">
        <f t="shared" si="0"/>
        <v>5</v>
      </c>
      <c r="AB12">
        <f t="shared" si="1"/>
        <v>25.308</v>
      </c>
      <c r="AD12">
        <v>15</v>
      </c>
      <c r="AE12">
        <f>COUNTIF(AA2:AA52,15)</f>
        <v>2</v>
      </c>
    </row>
    <row r="13" spans="1:31">
      <c r="A13" t="s">
        <v>5</v>
      </c>
      <c r="P13">
        <v>25.15</v>
      </c>
      <c r="Q13">
        <v>25.15</v>
      </c>
      <c r="AA13">
        <f t="shared" si="0"/>
        <v>2</v>
      </c>
      <c r="AB13">
        <f t="shared" si="1"/>
        <v>25.15</v>
      </c>
      <c r="AD13">
        <v>14</v>
      </c>
      <c r="AE13">
        <f>COUNTIF(AA2:AA52,14)</f>
        <v>0</v>
      </c>
    </row>
    <row r="14" spans="1:31">
      <c r="A14" t="s">
        <v>52</v>
      </c>
      <c r="Z14">
        <v>25.57</v>
      </c>
      <c r="AA14">
        <f t="shared" si="0"/>
        <v>1</v>
      </c>
      <c r="AB14">
        <f t="shared" si="1"/>
        <v>25.57</v>
      </c>
      <c r="AD14">
        <v>13</v>
      </c>
      <c r="AE14">
        <f>COUNTIF(AA2:AA52,13)</f>
        <v>2</v>
      </c>
    </row>
    <row r="15" spans="1:31">
      <c r="A15" t="s">
        <v>31</v>
      </c>
      <c r="C15">
        <v>25.96</v>
      </c>
      <c r="AA15">
        <f t="shared" si="0"/>
        <v>1</v>
      </c>
      <c r="AB15">
        <f t="shared" si="1"/>
        <v>25.96</v>
      </c>
      <c r="AD15">
        <v>12</v>
      </c>
      <c r="AE15">
        <f>COUNTIF(AA2:AA52,12)</f>
        <v>1</v>
      </c>
    </row>
    <row r="16" spans="1:31">
      <c r="A16" t="s">
        <v>51</v>
      </c>
      <c r="B16">
        <v>25.26</v>
      </c>
      <c r="O16">
        <v>25.17</v>
      </c>
      <c r="AA16">
        <f t="shared" si="0"/>
        <v>2</v>
      </c>
      <c r="AB16">
        <f t="shared" si="1"/>
        <v>25.215000000000003</v>
      </c>
      <c r="AD16">
        <v>11</v>
      </c>
      <c r="AE16">
        <f>COUNTIF(AA2:AA52,11)</f>
        <v>0</v>
      </c>
    </row>
    <row r="17" spans="1:31">
      <c r="A17" t="s">
        <v>6</v>
      </c>
      <c r="B17">
        <v>26.19</v>
      </c>
      <c r="C17">
        <v>28.15</v>
      </c>
      <c r="D17">
        <v>27.46</v>
      </c>
      <c r="E17">
        <v>26.81</v>
      </c>
      <c r="F17">
        <v>28.46</v>
      </c>
      <c r="G17">
        <v>27.13</v>
      </c>
      <c r="H17">
        <v>27.67</v>
      </c>
      <c r="I17">
        <v>26.55</v>
      </c>
      <c r="J17">
        <v>28.36</v>
      </c>
      <c r="K17">
        <v>27.41</v>
      </c>
      <c r="L17">
        <v>28.64</v>
      </c>
      <c r="M17">
        <v>28.43</v>
      </c>
      <c r="N17">
        <v>27.23</v>
      </c>
      <c r="O17">
        <v>27.7</v>
      </c>
      <c r="P17">
        <v>28.92</v>
      </c>
      <c r="Q17">
        <v>26.45</v>
      </c>
      <c r="R17">
        <v>28.23</v>
      </c>
      <c r="S17">
        <v>28.05</v>
      </c>
      <c r="T17">
        <v>26.79</v>
      </c>
      <c r="U17">
        <v>26.11</v>
      </c>
      <c r="V17">
        <v>27.59</v>
      </c>
      <c r="W17">
        <v>29.25</v>
      </c>
      <c r="X17">
        <v>26.73</v>
      </c>
      <c r="Y17">
        <v>27.61</v>
      </c>
      <c r="Z17">
        <v>28.37</v>
      </c>
      <c r="AA17">
        <f>COUNT(B17:Z17)</f>
        <v>25</v>
      </c>
      <c r="AB17">
        <f>AVERAGE(B17:Z17)</f>
        <v>27.611600000000006</v>
      </c>
      <c r="AD17">
        <v>10</v>
      </c>
      <c r="AE17">
        <f>COUNTIF(AA2:AA52,10)</f>
        <v>1</v>
      </c>
    </row>
    <row r="18" spans="1:31">
      <c r="A18" t="s">
        <v>7</v>
      </c>
      <c r="B18">
        <v>27.3</v>
      </c>
      <c r="C18">
        <v>28.64</v>
      </c>
      <c r="D18">
        <v>26.11</v>
      </c>
      <c r="E18">
        <v>26.91</v>
      </c>
      <c r="F18">
        <v>27.46</v>
      </c>
      <c r="G18">
        <v>26.31</v>
      </c>
      <c r="I18">
        <v>27</v>
      </c>
      <c r="J18">
        <v>25.42</v>
      </c>
      <c r="K18">
        <v>26.39</v>
      </c>
      <c r="L18">
        <v>28.05</v>
      </c>
      <c r="N18">
        <v>25.78</v>
      </c>
      <c r="O18">
        <v>26.38</v>
      </c>
      <c r="P18">
        <v>26.84</v>
      </c>
      <c r="Q18">
        <v>26.5</v>
      </c>
      <c r="R18">
        <v>27.11</v>
      </c>
      <c r="S18">
        <v>26.33</v>
      </c>
      <c r="T18">
        <v>26.85</v>
      </c>
      <c r="U18">
        <v>27.28</v>
      </c>
      <c r="V18">
        <v>25.6</v>
      </c>
      <c r="W18">
        <v>26.82</v>
      </c>
      <c r="X18">
        <v>26.28</v>
      </c>
      <c r="Y18">
        <v>25.04</v>
      </c>
      <c r="Z18">
        <v>26.4</v>
      </c>
      <c r="AA18">
        <f>COUNT(B18:Z18)</f>
        <v>23</v>
      </c>
      <c r="AB18">
        <f>AVERAGE(B18:Z18)</f>
        <v>26.643478260869564</v>
      </c>
      <c r="AD18">
        <v>9</v>
      </c>
      <c r="AE18">
        <f>COUNTIF(AA2:AA52,9)</f>
        <v>4</v>
      </c>
    </row>
    <row r="19" spans="1:31">
      <c r="A19" t="s">
        <v>8</v>
      </c>
      <c r="B19">
        <v>25.39</v>
      </c>
      <c r="C19">
        <v>25.52</v>
      </c>
      <c r="E19">
        <v>26.49</v>
      </c>
      <c r="G19">
        <v>25.86</v>
      </c>
      <c r="H19">
        <v>25.34</v>
      </c>
      <c r="I19">
        <v>25.77</v>
      </c>
      <c r="K19">
        <v>26.32</v>
      </c>
      <c r="M19">
        <v>25.01</v>
      </c>
      <c r="N19">
        <v>25.93</v>
      </c>
      <c r="O19">
        <v>25.77</v>
      </c>
      <c r="P19">
        <v>25.47</v>
      </c>
      <c r="Q19">
        <v>27.44</v>
      </c>
      <c r="R19">
        <v>26.68</v>
      </c>
      <c r="T19">
        <v>25.2</v>
      </c>
      <c r="U19">
        <v>26.13</v>
      </c>
      <c r="V19">
        <v>26.47</v>
      </c>
      <c r="W19">
        <v>25.65</v>
      </c>
      <c r="X19">
        <v>25.35</v>
      </c>
      <c r="Y19">
        <v>26.42</v>
      </c>
      <c r="AA19">
        <f>COUNT(B19:Z19)</f>
        <v>19</v>
      </c>
      <c r="AB19">
        <f>AVERAGE(B19:Z19)</f>
        <v>25.905789473684209</v>
      </c>
      <c r="AD19">
        <v>8</v>
      </c>
      <c r="AE19">
        <f>COUNTIF(AA2:AA52,8)</f>
        <v>2</v>
      </c>
    </row>
    <row r="20" spans="1:31">
      <c r="A20" t="s">
        <v>37</v>
      </c>
      <c r="B20">
        <v>25.18</v>
      </c>
      <c r="D20">
        <v>25.69</v>
      </c>
      <c r="E20">
        <v>26.59</v>
      </c>
      <c r="G20">
        <v>27.25</v>
      </c>
      <c r="H20">
        <v>25.09</v>
      </c>
      <c r="I20">
        <v>26.25</v>
      </c>
      <c r="J20">
        <v>26.1</v>
      </c>
      <c r="K20">
        <v>25.53</v>
      </c>
      <c r="L20">
        <v>26.48</v>
      </c>
      <c r="M20">
        <v>25.23</v>
      </c>
      <c r="N20">
        <v>25.42</v>
      </c>
      <c r="O20">
        <v>25.83</v>
      </c>
      <c r="P20">
        <v>26.04</v>
      </c>
      <c r="R20">
        <v>25.43</v>
      </c>
      <c r="S20">
        <v>26.75</v>
      </c>
      <c r="T20">
        <v>25.42</v>
      </c>
      <c r="U20">
        <v>25.68</v>
      </c>
      <c r="W20">
        <v>26.16</v>
      </c>
      <c r="X20">
        <v>26.4</v>
      </c>
      <c r="AA20">
        <f>COUNT(B20:Z20)</f>
        <v>19</v>
      </c>
      <c r="AB20">
        <f>AVERAGE(B20:Z20)</f>
        <v>25.922105263157896</v>
      </c>
      <c r="AD20">
        <v>7</v>
      </c>
      <c r="AE20">
        <f>COUNTIF(AA2:AA52,7)</f>
        <v>0</v>
      </c>
    </row>
    <row r="21" spans="1:31">
      <c r="A21" t="s">
        <v>32</v>
      </c>
      <c r="C21">
        <v>25.91</v>
      </c>
      <c r="E21">
        <v>26.58</v>
      </c>
      <c r="F21">
        <v>26.74</v>
      </c>
      <c r="G21">
        <v>25.91</v>
      </c>
      <c r="H21">
        <v>25.05</v>
      </c>
      <c r="I21">
        <v>25.03</v>
      </c>
      <c r="J21">
        <v>26.38</v>
      </c>
      <c r="K21">
        <v>25.18</v>
      </c>
      <c r="M21">
        <v>25.18</v>
      </c>
      <c r="O21">
        <v>26.07</v>
      </c>
      <c r="P21">
        <v>25.16</v>
      </c>
      <c r="Q21">
        <v>25.38</v>
      </c>
      <c r="R21">
        <v>26.59</v>
      </c>
      <c r="U21">
        <v>26.01</v>
      </c>
      <c r="V21">
        <v>26.36</v>
      </c>
      <c r="X21">
        <v>25.46</v>
      </c>
      <c r="AA21">
        <f>COUNT(B21:Z21)</f>
        <v>16</v>
      </c>
      <c r="AB21">
        <f>AVERAGE(B21:Z21)</f>
        <v>25.811875000000001</v>
      </c>
      <c r="AD21">
        <v>6</v>
      </c>
      <c r="AE21">
        <f>COUNTIF(AA2:AA52,6)</f>
        <v>0</v>
      </c>
    </row>
    <row r="22" spans="1:31">
      <c r="A22" t="s">
        <v>9</v>
      </c>
      <c r="B22">
        <v>26.27</v>
      </c>
      <c r="C22">
        <v>25.63</v>
      </c>
      <c r="G22">
        <v>25.33</v>
      </c>
      <c r="H22">
        <v>25.07</v>
      </c>
      <c r="L22">
        <v>26.28</v>
      </c>
      <c r="N22">
        <v>25.11</v>
      </c>
      <c r="P22">
        <v>25.87</v>
      </c>
      <c r="R22">
        <v>26.23</v>
      </c>
      <c r="S22">
        <v>27.09</v>
      </c>
      <c r="U22">
        <v>25.54</v>
      </c>
      <c r="V22">
        <v>25.32</v>
      </c>
      <c r="W22">
        <v>25.27</v>
      </c>
      <c r="X22">
        <v>25.01</v>
      </c>
      <c r="Y22">
        <v>25.53</v>
      </c>
      <c r="Z22">
        <v>25.92</v>
      </c>
      <c r="AA22">
        <f t="shared" si="0"/>
        <v>15</v>
      </c>
      <c r="AB22">
        <f t="shared" si="1"/>
        <v>25.697999999999997</v>
      </c>
      <c r="AD22">
        <v>5</v>
      </c>
      <c r="AE22">
        <f>COUNTIF(AA2:AA52,5)</f>
        <v>3</v>
      </c>
    </row>
    <row r="23" spans="1:31">
      <c r="A23" t="s">
        <v>10</v>
      </c>
      <c r="D23">
        <v>26.25</v>
      </c>
      <c r="E23">
        <v>25.97</v>
      </c>
      <c r="F23">
        <v>25.95</v>
      </c>
      <c r="G23">
        <v>25.81</v>
      </c>
      <c r="H23">
        <v>25.76</v>
      </c>
      <c r="I23">
        <v>26.3</v>
      </c>
      <c r="J23">
        <v>26.6</v>
      </c>
      <c r="L23">
        <v>25.12</v>
      </c>
      <c r="N23">
        <v>26.77</v>
      </c>
      <c r="P23">
        <v>27.1</v>
      </c>
      <c r="Q23">
        <v>25.41</v>
      </c>
      <c r="R23">
        <v>26.68</v>
      </c>
      <c r="T23">
        <v>25.17</v>
      </c>
      <c r="V23">
        <v>27.02</v>
      </c>
      <c r="W23">
        <v>26</v>
      </c>
      <c r="X23">
        <v>25.55</v>
      </c>
      <c r="Y23">
        <v>26.23</v>
      </c>
      <c r="Z23">
        <v>26.4</v>
      </c>
      <c r="AA23">
        <f>COUNT(B23:Z23)</f>
        <v>18</v>
      </c>
      <c r="AB23">
        <f>AVERAGE(B23:Z23)</f>
        <v>26.116111111111117</v>
      </c>
      <c r="AD23">
        <v>4</v>
      </c>
      <c r="AE23">
        <f>COUNTIF(AA2:AA52,4)</f>
        <v>3</v>
      </c>
    </row>
    <row r="24" spans="1:31">
      <c r="A24" t="s">
        <v>11</v>
      </c>
      <c r="C24">
        <v>25.11</v>
      </c>
      <c r="D24">
        <v>25.04</v>
      </c>
      <c r="E24">
        <v>25.96</v>
      </c>
      <c r="F24">
        <v>25.21</v>
      </c>
      <c r="H24">
        <v>25.28</v>
      </c>
      <c r="J24">
        <v>25.26</v>
      </c>
      <c r="N24">
        <v>25.42</v>
      </c>
      <c r="P24">
        <v>25.82</v>
      </c>
      <c r="R24">
        <v>25.08</v>
      </c>
      <c r="S24">
        <v>25.07</v>
      </c>
      <c r="T24">
        <v>25.23</v>
      </c>
      <c r="V24">
        <v>25.08</v>
      </c>
      <c r="X24">
        <v>25.41</v>
      </c>
      <c r="AA24">
        <f t="shared" si="0"/>
        <v>13</v>
      </c>
      <c r="AB24">
        <f t="shared" si="1"/>
        <v>25.305384615384614</v>
      </c>
      <c r="AD24">
        <v>3</v>
      </c>
      <c r="AE24">
        <f>COUNTIF(AA2:AA52,3)</f>
        <v>2</v>
      </c>
    </row>
    <row r="25" spans="1:31">
      <c r="A25" t="s">
        <v>33</v>
      </c>
      <c r="B25">
        <v>25.25</v>
      </c>
      <c r="C25">
        <v>25.63</v>
      </c>
      <c r="D25">
        <v>25.02</v>
      </c>
      <c r="E25">
        <v>25.04</v>
      </c>
      <c r="I25">
        <v>25.25</v>
      </c>
      <c r="J25">
        <v>25.11</v>
      </c>
      <c r="K25">
        <v>25.17</v>
      </c>
      <c r="L25">
        <v>25.12</v>
      </c>
      <c r="N25">
        <v>25.29</v>
      </c>
      <c r="O25">
        <v>25.08</v>
      </c>
      <c r="Q25">
        <v>25.34</v>
      </c>
      <c r="S25">
        <v>25.21</v>
      </c>
      <c r="AA25">
        <f t="shared" si="0"/>
        <v>12</v>
      </c>
      <c r="AB25">
        <f t="shared" si="1"/>
        <v>25.209166666666665</v>
      </c>
      <c r="AD25">
        <v>2</v>
      </c>
      <c r="AE25">
        <f>COUNTIF(AA2:AA52,2)</f>
        <v>5</v>
      </c>
    </row>
    <row r="26" spans="1:31">
      <c r="A26" t="s">
        <v>12</v>
      </c>
      <c r="C26">
        <v>25.38</v>
      </c>
      <c r="D26">
        <v>25.39</v>
      </c>
      <c r="E26">
        <v>25.42</v>
      </c>
      <c r="F26">
        <v>25.3</v>
      </c>
      <c r="H26">
        <v>25.09</v>
      </c>
      <c r="I26">
        <v>25.31</v>
      </c>
      <c r="K26">
        <v>25.07</v>
      </c>
      <c r="M26">
        <v>25.07</v>
      </c>
      <c r="O26">
        <v>25.27</v>
      </c>
      <c r="P26">
        <v>25.16</v>
      </c>
      <c r="V26">
        <v>25.07</v>
      </c>
      <c r="Y26">
        <v>25.46</v>
      </c>
      <c r="Z26">
        <v>25.05</v>
      </c>
      <c r="AA26">
        <f>COUNT(B26:Z26)</f>
        <v>13</v>
      </c>
      <c r="AB26">
        <f>AVERAGE(B26:Z26)</f>
        <v>25.233846153846152</v>
      </c>
      <c r="AD26">
        <v>1</v>
      </c>
      <c r="AE26">
        <f>COUNTIF(AA2:AA52,1)</f>
        <v>2</v>
      </c>
    </row>
    <row r="27" spans="1:31">
      <c r="A27" t="s">
        <v>36</v>
      </c>
      <c r="E27">
        <v>25.05</v>
      </c>
      <c r="X27">
        <v>25.27</v>
      </c>
      <c r="AA27">
        <f t="shared" si="0"/>
        <v>2</v>
      </c>
      <c r="AB27">
        <f t="shared" si="1"/>
        <v>25.16</v>
      </c>
    </row>
    <row r="28" spans="1:31">
      <c r="A28" t="s">
        <v>42</v>
      </c>
      <c r="D28">
        <v>25.36</v>
      </c>
      <c r="E28">
        <v>25.26</v>
      </c>
      <c r="J28">
        <v>25.01</v>
      </c>
      <c r="P28">
        <v>25.16</v>
      </c>
      <c r="AA28">
        <f t="shared" si="0"/>
        <v>4</v>
      </c>
      <c r="AB28">
        <f t="shared" si="1"/>
        <v>25.197500000000002</v>
      </c>
    </row>
    <row r="29" spans="1:31">
      <c r="A29" t="s">
        <v>35</v>
      </c>
      <c r="F29">
        <v>25.16</v>
      </c>
      <c r="H29">
        <v>25.01</v>
      </c>
      <c r="J29">
        <v>25.35</v>
      </c>
      <c r="N29">
        <v>25.21</v>
      </c>
      <c r="O29">
        <v>25.18</v>
      </c>
      <c r="Q29">
        <v>25.25</v>
      </c>
      <c r="S29">
        <v>25.28</v>
      </c>
      <c r="T29">
        <v>25.26</v>
      </c>
      <c r="Y29">
        <v>25.43</v>
      </c>
      <c r="Z29">
        <v>25.13</v>
      </c>
      <c r="AA29">
        <f t="shared" si="0"/>
        <v>10</v>
      </c>
      <c r="AB29">
        <f t="shared" si="1"/>
        <v>25.226000000000003</v>
      </c>
    </row>
    <row r="30" spans="1:31">
      <c r="A30" t="s">
        <v>43</v>
      </c>
      <c r="E30">
        <v>25.03</v>
      </c>
      <c r="G30">
        <v>25.11</v>
      </c>
      <c r="J30">
        <v>25.34</v>
      </c>
      <c r="K30">
        <v>25.03</v>
      </c>
      <c r="O30">
        <v>25.33</v>
      </c>
      <c r="U30">
        <v>25.04</v>
      </c>
      <c r="W30">
        <v>25.13</v>
      </c>
      <c r="Y30">
        <v>25.09</v>
      </c>
      <c r="AA30">
        <f t="shared" si="0"/>
        <v>8</v>
      </c>
      <c r="AB30">
        <f t="shared" si="1"/>
        <v>25.137499999999999</v>
      </c>
    </row>
    <row r="31" spans="1:31">
      <c r="A31" t="s">
        <v>48</v>
      </c>
      <c r="B31">
        <v>27.96</v>
      </c>
      <c r="F31">
        <v>25.04</v>
      </c>
      <c r="AA31">
        <f t="shared" si="0"/>
        <v>2</v>
      </c>
      <c r="AB31">
        <f t="shared" si="1"/>
        <v>26.5</v>
      </c>
    </row>
    <row r="32" spans="1:31">
      <c r="A32" t="s">
        <v>13</v>
      </c>
      <c r="B32">
        <v>25.22</v>
      </c>
      <c r="C32">
        <v>27.23</v>
      </c>
      <c r="D32">
        <v>28.15</v>
      </c>
      <c r="E32">
        <v>27.65</v>
      </c>
      <c r="F32">
        <v>28.05</v>
      </c>
      <c r="G32">
        <v>27.02</v>
      </c>
      <c r="H32">
        <v>28.64</v>
      </c>
      <c r="I32">
        <v>27.29</v>
      </c>
      <c r="J32">
        <v>28.75</v>
      </c>
      <c r="K32">
        <v>27.63</v>
      </c>
      <c r="L32">
        <v>27.02</v>
      </c>
      <c r="M32">
        <v>27.45</v>
      </c>
      <c r="N32">
        <v>28.46</v>
      </c>
      <c r="O32">
        <v>27.97</v>
      </c>
      <c r="P32">
        <v>28.18</v>
      </c>
      <c r="Q32">
        <v>28.01</v>
      </c>
      <c r="R32">
        <v>28.07</v>
      </c>
      <c r="S32">
        <v>27.52</v>
      </c>
      <c r="T32">
        <v>28.1</v>
      </c>
      <c r="U32">
        <v>27.07</v>
      </c>
      <c r="V32">
        <v>28.44</v>
      </c>
      <c r="W32">
        <v>27.78</v>
      </c>
      <c r="X32">
        <v>28.17</v>
      </c>
      <c r="Y32">
        <v>27.54</v>
      </c>
      <c r="Z32">
        <v>27.56</v>
      </c>
      <c r="AA32">
        <f t="shared" ref="AA32:AA39" si="2">COUNT(B32:Z32)</f>
        <v>25</v>
      </c>
      <c r="AB32">
        <f t="shared" ref="AB32:AB39" si="3">AVERAGE(B32:Z32)</f>
        <v>27.718799999999998</v>
      </c>
    </row>
    <row r="33" spans="1:28">
      <c r="A33" t="s">
        <v>14</v>
      </c>
      <c r="B33">
        <v>25.48</v>
      </c>
      <c r="C33">
        <v>25.95</v>
      </c>
      <c r="D33">
        <v>25.21</v>
      </c>
      <c r="E33">
        <v>25.21</v>
      </c>
      <c r="F33">
        <v>25.64</v>
      </c>
      <c r="G33">
        <v>26.03</v>
      </c>
      <c r="H33">
        <v>25.64</v>
      </c>
      <c r="I33">
        <v>25.67</v>
      </c>
      <c r="J33">
        <v>25.98</v>
      </c>
      <c r="K33">
        <v>26.22</v>
      </c>
      <c r="L33">
        <v>25.65</v>
      </c>
      <c r="M33">
        <v>25.74</v>
      </c>
      <c r="N33">
        <v>25.68</v>
      </c>
      <c r="O33">
        <v>25.61</v>
      </c>
      <c r="P33">
        <v>26.22</v>
      </c>
      <c r="Q33">
        <v>25.41</v>
      </c>
      <c r="R33">
        <v>26.31</v>
      </c>
      <c r="S33">
        <v>25.35</v>
      </c>
      <c r="T33">
        <v>25.08</v>
      </c>
      <c r="U33">
        <v>25.12</v>
      </c>
      <c r="V33">
        <v>25.36</v>
      </c>
      <c r="W33">
        <v>25.92</v>
      </c>
      <c r="X33">
        <v>25.02</v>
      </c>
      <c r="Y33">
        <v>25.11</v>
      </c>
      <c r="Z33">
        <v>26.44</v>
      </c>
      <c r="AA33">
        <f t="shared" si="2"/>
        <v>25</v>
      </c>
      <c r="AB33">
        <f t="shared" si="3"/>
        <v>25.641999999999999</v>
      </c>
    </row>
    <row r="34" spans="1:28">
      <c r="A34" t="s">
        <v>15</v>
      </c>
      <c r="B34">
        <v>26.15</v>
      </c>
      <c r="D34">
        <v>25.24</v>
      </c>
      <c r="E34">
        <v>25.46</v>
      </c>
      <c r="F34">
        <v>25.01</v>
      </c>
      <c r="G34">
        <v>25.67</v>
      </c>
      <c r="H34">
        <v>25.37</v>
      </c>
      <c r="I34">
        <v>25.62</v>
      </c>
      <c r="J34">
        <v>25.35</v>
      </c>
      <c r="K34">
        <v>25.23</v>
      </c>
      <c r="L34">
        <v>25.57</v>
      </c>
      <c r="M34">
        <v>25.53</v>
      </c>
      <c r="N34">
        <v>25.8</v>
      </c>
      <c r="O34">
        <v>25.03</v>
      </c>
      <c r="P34">
        <v>25.59</v>
      </c>
      <c r="R34">
        <v>25.83</v>
      </c>
      <c r="S34">
        <v>25.52</v>
      </c>
      <c r="T34">
        <v>25.34</v>
      </c>
      <c r="U34">
        <v>25.41</v>
      </c>
      <c r="V34">
        <v>25.94</v>
      </c>
      <c r="W34">
        <v>25.1</v>
      </c>
      <c r="X34">
        <v>25.15</v>
      </c>
      <c r="Z34">
        <v>25.77</v>
      </c>
      <c r="AA34">
        <f t="shared" si="2"/>
        <v>22</v>
      </c>
      <c r="AB34">
        <f t="shared" si="3"/>
        <v>25.485454545454544</v>
      </c>
    </row>
    <row r="35" spans="1:28">
      <c r="A35" t="s">
        <v>16</v>
      </c>
      <c r="B35">
        <v>25.99</v>
      </c>
      <c r="C35">
        <v>26.51</v>
      </c>
      <c r="D35">
        <v>25.78</v>
      </c>
      <c r="E35">
        <v>25.92</v>
      </c>
      <c r="F35">
        <v>25.27</v>
      </c>
      <c r="G35">
        <v>25.75</v>
      </c>
      <c r="H35">
        <v>25.79</v>
      </c>
      <c r="J35">
        <v>25.61</v>
      </c>
      <c r="K35">
        <v>25.38</v>
      </c>
      <c r="L35">
        <v>25.78</v>
      </c>
      <c r="M35">
        <v>26.01</v>
      </c>
      <c r="N35">
        <v>26.05</v>
      </c>
      <c r="O35">
        <v>25.71</v>
      </c>
      <c r="P35">
        <v>26.49</v>
      </c>
      <c r="Q35">
        <v>25.61</v>
      </c>
      <c r="R35">
        <v>25.64</v>
      </c>
      <c r="S35">
        <v>25.28</v>
      </c>
      <c r="T35">
        <v>25.44</v>
      </c>
      <c r="U35">
        <v>25.52</v>
      </c>
      <c r="V35">
        <v>25.89</v>
      </c>
      <c r="W35">
        <v>25.84</v>
      </c>
      <c r="X35">
        <v>25.68</v>
      </c>
      <c r="Y35">
        <v>25.76</v>
      </c>
      <c r="Z35">
        <v>25.36</v>
      </c>
      <c r="AA35">
        <f t="shared" si="2"/>
        <v>24</v>
      </c>
      <c r="AB35">
        <f t="shared" si="3"/>
        <v>25.752499999999998</v>
      </c>
    </row>
    <row r="36" spans="1:28">
      <c r="A36" t="s">
        <v>17</v>
      </c>
      <c r="B36">
        <v>25.82</v>
      </c>
      <c r="C36">
        <v>25.76</v>
      </c>
      <c r="D36">
        <v>25.32</v>
      </c>
      <c r="E36">
        <v>26.14</v>
      </c>
      <c r="F36">
        <v>26.07</v>
      </c>
      <c r="G36">
        <v>26.12</v>
      </c>
      <c r="H36">
        <v>25.07</v>
      </c>
      <c r="I36">
        <v>25.7</v>
      </c>
      <c r="J36">
        <v>26.62</v>
      </c>
      <c r="K36">
        <v>25.65</v>
      </c>
      <c r="L36">
        <v>25.39</v>
      </c>
      <c r="M36">
        <v>25.89</v>
      </c>
      <c r="N36">
        <v>25.69</v>
      </c>
      <c r="O36">
        <v>26.03</v>
      </c>
      <c r="P36">
        <v>26.22</v>
      </c>
      <c r="Q36">
        <v>25.48</v>
      </c>
      <c r="R36">
        <v>26.1</v>
      </c>
      <c r="S36">
        <v>25.68</v>
      </c>
      <c r="T36">
        <v>25.83</v>
      </c>
      <c r="U36">
        <v>25.71</v>
      </c>
      <c r="V36">
        <v>26.27</v>
      </c>
      <c r="W36">
        <v>25.77</v>
      </c>
      <c r="X36">
        <v>25.61</v>
      </c>
      <c r="Y36">
        <v>25.96</v>
      </c>
      <c r="Z36">
        <v>25.52</v>
      </c>
      <c r="AA36">
        <f t="shared" si="2"/>
        <v>25</v>
      </c>
      <c r="AB36">
        <f t="shared" si="3"/>
        <v>25.816800000000004</v>
      </c>
    </row>
    <row r="37" spans="1:28">
      <c r="A37" t="s">
        <v>18</v>
      </c>
      <c r="B37">
        <v>26.49</v>
      </c>
      <c r="C37">
        <v>25.91</v>
      </c>
      <c r="D37">
        <v>26.36</v>
      </c>
      <c r="E37">
        <v>25.45</v>
      </c>
      <c r="F37">
        <v>25.96</v>
      </c>
      <c r="G37">
        <v>25.63</v>
      </c>
      <c r="H37">
        <v>25.98</v>
      </c>
      <c r="I37">
        <v>26.05</v>
      </c>
      <c r="J37">
        <v>26.13</v>
      </c>
      <c r="K37">
        <v>25.51</v>
      </c>
      <c r="L37">
        <v>25.08</v>
      </c>
      <c r="M37">
        <v>26.04</v>
      </c>
      <c r="N37">
        <v>25.85</v>
      </c>
      <c r="O37">
        <v>25.88</v>
      </c>
      <c r="P37">
        <v>26.57</v>
      </c>
      <c r="Q37">
        <v>26</v>
      </c>
      <c r="R37">
        <v>25.77</v>
      </c>
      <c r="S37">
        <v>25.72</v>
      </c>
      <c r="T37">
        <v>25.38</v>
      </c>
      <c r="U37">
        <v>26.18</v>
      </c>
      <c r="V37">
        <v>25.91</v>
      </c>
      <c r="W37">
        <v>25.88</v>
      </c>
      <c r="X37">
        <v>25.49</v>
      </c>
      <c r="Y37">
        <v>25.23</v>
      </c>
      <c r="Z37">
        <v>26.56</v>
      </c>
      <c r="AA37">
        <f t="shared" si="2"/>
        <v>25</v>
      </c>
      <c r="AB37">
        <f t="shared" si="3"/>
        <v>25.880399999999995</v>
      </c>
    </row>
    <row r="38" spans="1:28">
      <c r="A38" t="s">
        <v>19</v>
      </c>
      <c r="B38">
        <v>26.63</v>
      </c>
      <c r="C38">
        <v>26.64</v>
      </c>
      <c r="D38">
        <v>26.98</v>
      </c>
      <c r="E38">
        <v>26.06</v>
      </c>
      <c r="F38">
        <v>26.01</v>
      </c>
      <c r="G38">
        <v>26.52</v>
      </c>
      <c r="H38">
        <v>26.39</v>
      </c>
      <c r="I38">
        <v>26.75</v>
      </c>
      <c r="J38">
        <v>26.57</v>
      </c>
      <c r="K38">
        <v>26.5</v>
      </c>
      <c r="L38">
        <v>26.72</v>
      </c>
      <c r="M38">
        <v>26.01</v>
      </c>
      <c r="N38">
        <v>26.24</v>
      </c>
      <c r="O38">
        <v>26.06</v>
      </c>
      <c r="P38">
        <v>26.63</v>
      </c>
      <c r="Q38">
        <v>25.98</v>
      </c>
      <c r="R38">
        <v>26.58</v>
      </c>
      <c r="S38">
        <v>26.28</v>
      </c>
      <c r="T38">
        <v>26.29</v>
      </c>
      <c r="U38">
        <v>26.27</v>
      </c>
      <c r="V38">
        <v>26.49</v>
      </c>
      <c r="W38">
        <v>26.66</v>
      </c>
      <c r="X38">
        <v>26.54</v>
      </c>
      <c r="Y38">
        <v>25.89</v>
      </c>
      <c r="Z38">
        <v>26.89</v>
      </c>
      <c r="AA38">
        <f t="shared" si="2"/>
        <v>25</v>
      </c>
      <c r="AB38">
        <f t="shared" si="3"/>
        <v>26.423199999999998</v>
      </c>
    </row>
    <row r="39" spans="1:28">
      <c r="A39" t="s">
        <v>20</v>
      </c>
      <c r="C39">
        <v>26.15</v>
      </c>
      <c r="D39">
        <v>27.14</v>
      </c>
      <c r="E39">
        <v>27.46</v>
      </c>
      <c r="F39">
        <v>26.41</v>
      </c>
      <c r="G39">
        <v>26.92</v>
      </c>
      <c r="H39">
        <v>27.11</v>
      </c>
      <c r="I39">
        <v>26.71</v>
      </c>
      <c r="J39">
        <v>27.51</v>
      </c>
      <c r="K39">
        <v>26.57</v>
      </c>
      <c r="L39">
        <v>27.43</v>
      </c>
      <c r="M39">
        <v>26.65</v>
      </c>
      <c r="N39">
        <v>25.9</v>
      </c>
      <c r="O39">
        <v>27.29</v>
      </c>
      <c r="P39">
        <v>26.77</v>
      </c>
      <c r="Q39">
        <v>26.85</v>
      </c>
      <c r="R39">
        <v>26.85</v>
      </c>
      <c r="S39">
        <v>26.99</v>
      </c>
      <c r="T39">
        <v>26.49</v>
      </c>
      <c r="U39">
        <v>26.66</v>
      </c>
      <c r="V39">
        <v>26.88</v>
      </c>
      <c r="W39">
        <v>26.65</v>
      </c>
      <c r="X39">
        <v>26.6</v>
      </c>
      <c r="Y39">
        <v>26.84</v>
      </c>
      <c r="Z39">
        <v>27.03</v>
      </c>
      <c r="AA39">
        <f t="shared" si="2"/>
        <v>24</v>
      </c>
      <c r="AB39">
        <f t="shared" si="3"/>
        <v>26.827500000000001</v>
      </c>
    </row>
    <row r="40" spans="1:28">
      <c r="A40" t="s">
        <v>44</v>
      </c>
      <c r="D40">
        <v>25.39</v>
      </c>
      <c r="E40">
        <v>25.33</v>
      </c>
      <c r="F40">
        <v>25.28</v>
      </c>
      <c r="G40">
        <v>25.55</v>
      </c>
      <c r="I40">
        <v>25.23</v>
      </c>
      <c r="J40">
        <v>25.11</v>
      </c>
      <c r="L40">
        <v>25.13</v>
      </c>
      <c r="M40">
        <v>25.35</v>
      </c>
      <c r="N40">
        <v>25.23</v>
      </c>
      <c r="O40">
        <v>25.33</v>
      </c>
      <c r="P40">
        <v>25.1</v>
      </c>
      <c r="Q40">
        <v>25.14</v>
      </c>
      <c r="S40">
        <v>25.46</v>
      </c>
      <c r="T40">
        <v>25.12</v>
      </c>
      <c r="U40">
        <v>25.12</v>
      </c>
      <c r="W40">
        <v>25.13</v>
      </c>
      <c r="X40">
        <v>25.2</v>
      </c>
      <c r="Y40">
        <v>25.3</v>
      </c>
      <c r="Z40">
        <v>25.21</v>
      </c>
      <c r="AA40">
        <f t="shared" si="0"/>
        <v>19</v>
      </c>
      <c r="AB40">
        <f t="shared" si="1"/>
        <v>25.247894736842103</v>
      </c>
    </row>
    <row r="41" spans="1:28">
      <c r="A41" t="s">
        <v>45</v>
      </c>
      <c r="E41">
        <v>25.15</v>
      </c>
      <c r="J41">
        <v>25.17</v>
      </c>
      <c r="Q41">
        <v>25.21</v>
      </c>
      <c r="S41">
        <v>25.65</v>
      </c>
      <c r="AA41">
        <f t="shared" si="0"/>
        <v>4</v>
      </c>
      <c r="AB41">
        <f t="shared" si="1"/>
        <v>25.295000000000002</v>
      </c>
    </row>
    <row r="42" spans="1:28">
      <c r="A42" t="s">
        <v>46</v>
      </c>
      <c r="E42">
        <v>25.53</v>
      </c>
      <c r="G42">
        <v>25.23</v>
      </c>
      <c r="O42">
        <v>25.42</v>
      </c>
      <c r="S42">
        <v>25.09</v>
      </c>
      <c r="Y42">
        <v>25.25</v>
      </c>
      <c r="AA42">
        <f t="shared" si="0"/>
        <v>5</v>
      </c>
      <c r="AB42">
        <f t="shared" si="1"/>
        <v>25.304000000000002</v>
      </c>
    </row>
    <row r="43" spans="1:28">
      <c r="A43" t="s">
        <v>21</v>
      </c>
      <c r="B43">
        <v>25.35</v>
      </c>
      <c r="D43">
        <v>25.22</v>
      </c>
      <c r="E43">
        <v>25.38</v>
      </c>
      <c r="F43">
        <v>25.51</v>
      </c>
      <c r="I43">
        <v>25.41</v>
      </c>
      <c r="J43">
        <v>25.12</v>
      </c>
      <c r="L43">
        <v>25.06</v>
      </c>
      <c r="M43">
        <v>25.13</v>
      </c>
      <c r="S43">
        <v>25.31</v>
      </c>
      <c r="AA43">
        <f t="shared" si="0"/>
        <v>9</v>
      </c>
      <c r="AB43">
        <f t="shared" si="1"/>
        <v>25.276666666666667</v>
      </c>
    </row>
    <row r="44" spans="1:28">
      <c r="A44" t="s">
        <v>34</v>
      </c>
      <c r="C44">
        <v>25.02</v>
      </c>
      <c r="D44">
        <v>25.04</v>
      </c>
      <c r="E44">
        <v>25.19</v>
      </c>
      <c r="J44">
        <v>25.22</v>
      </c>
      <c r="L44">
        <v>25.31</v>
      </c>
      <c r="O44">
        <v>25.13</v>
      </c>
      <c r="P44">
        <v>25.42</v>
      </c>
      <c r="S44">
        <v>25.24</v>
      </c>
      <c r="Z44">
        <v>25.27</v>
      </c>
      <c r="AA44">
        <f>COUNT(B44:Z44)</f>
        <v>9</v>
      </c>
      <c r="AB44">
        <f>AVERAGE(B44:Z44)</f>
        <v>25.204444444444444</v>
      </c>
    </row>
    <row r="45" spans="1:28">
      <c r="A45" t="s">
        <v>47</v>
      </c>
      <c r="B45">
        <v>26.18</v>
      </c>
      <c r="E45">
        <v>25.37</v>
      </c>
      <c r="AA45">
        <f t="shared" si="0"/>
        <v>2</v>
      </c>
      <c r="AB45">
        <f t="shared" si="1"/>
        <v>25.774999999999999</v>
      </c>
    </row>
    <row r="46" spans="1:28">
      <c r="A46" t="s">
        <v>22</v>
      </c>
      <c r="C46">
        <v>26.49</v>
      </c>
      <c r="D46">
        <v>26.65</v>
      </c>
      <c r="E46">
        <v>25.78</v>
      </c>
      <c r="F46">
        <v>26.43</v>
      </c>
      <c r="G46">
        <v>26.59</v>
      </c>
      <c r="H46">
        <v>25.54</v>
      </c>
      <c r="I46">
        <v>26.66</v>
      </c>
      <c r="J46">
        <v>25.83</v>
      </c>
      <c r="K46">
        <v>26.36</v>
      </c>
      <c r="L46">
        <v>26.17</v>
      </c>
      <c r="M46">
        <v>26.03</v>
      </c>
      <c r="N46">
        <v>26.38</v>
      </c>
      <c r="O46">
        <v>26.07</v>
      </c>
      <c r="P46">
        <v>26.84</v>
      </c>
      <c r="Q46">
        <v>26.34</v>
      </c>
      <c r="R46">
        <v>26.33</v>
      </c>
      <c r="S46">
        <v>26.54</v>
      </c>
      <c r="T46">
        <v>25.92</v>
      </c>
      <c r="U46">
        <v>26.22</v>
      </c>
      <c r="V46">
        <v>26.39</v>
      </c>
      <c r="W46">
        <v>26.25</v>
      </c>
      <c r="X46">
        <v>26.39</v>
      </c>
      <c r="Y46">
        <v>25.78</v>
      </c>
      <c r="Z46">
        <v>26.83</v>
      </c>
      <c r="AA46">
        <f>COUNT(B46:Z46)</f>
        <v>24</v>
      </c>
      <c r="AB46">
        <f>AVERAGE(B46:Z46)</f>
        <v>26.283749999999998</v>
      </c>
    </row>
    <row r="47" spans="1:28">
      <c r="A47" t="s">
        <v>23</v>
      </c>
      <c r="B47">
        <v>25.97</v>
      </c>
      <c r="C47">
        <v>25.13</v>
      </c>
      <c r="D47">
        <v>25.62</v>
      </c>
      <c r="E47">
        <v>25.44</v>
      </c>
      <c r="G47">
        <v>25.59</v>
      </c>
      <c r="H47">
        <v>25.72</v>
      </c>
      <c r="I47">
        <v>25.12</v>
      </c>
      <c r="J47">
        <v>25.81</v>
      </c>
      <c r="L47">
        <v>25.41</v>
      </c>
      <c r="M47">
        <v>25.4</v>
      </c>
      <c r="N47">
        <v>26.1</v>
      </c>
      <c r="O47">
        <v>25.24</v>
      </c>
      <c r="P47">
        <v>26.18</v>
      </c>
      <c r="Q47">
        <v>26.01</v>
      </c>
      <c r="R47">
        <v>25.7</v>
      </c>
      <c r="S47">
        <v>25.59</v>
      </c>
      <c r="T47">
        <v>25.41</v>
      </c>
      <c r="U47">
        <v>25.01</v>
      </c>
      <c r="V47">
        <v>26.47</v>
      </c>
      <c r="W47">
        <v>25.1</v>
      </c>
      <c r="X47">
        <v>25.13</v>
      </c>
      <c r="Y47">
        <v>26.04</v>
      </c>
      <c r="Z47">
        <v>26.32</v>
      </c>
      <c r="AA47">
        <f t="shared" si="0"/>
        <v>23</v>
      </c>
      <c r="AB47">
        <f t="shared" si="1"/>
        <v>25.630869565217392</v>
      </c>
    </row>
    <row r="48" spans="1:28">
      <c r="A48" t="s">
        <v>24</v>
      </c>
      <c r="C48">
        <v>26.22</v>
      </c>
      <c r="D48">
        <v>25.93</v>
      </c>
      <c r="E48">
        <v>26.58</v>
      </c>
      <c r="F48">
        <v>26.22</v>
      </c>
      <c r="G48">
        <v>26.26</v>
      </c>
      <c r="H48">
        <v>25.69</v>
      </c>
      <c r="I48">
        <v>26.36</v>
      </c>
      <c r="J48">
        <v>26.14</v>
      </c>
      <c r="K48">
        <v>26.41</v>
      </c>
      <c r="L48">
        <v>25.68</v>
      </c>
      <c r="M48">
        <v>25.67</v>
      </c>
      <c r="N48">
        <v>26.85</v>
      </c>
      <c r="O48">
        <v>26.76</v>
      </c>
      <c r="P48">
        <v>26.93</v>
      </c>
      <c r="Q48">
        <v>26.28</v>
      </c>
      <c r="R48">
        <v>26.18</v>
      </c>
      <c r="S48">
        <v>25.88</v>
      </c>
      <c r="T48">
        <v>26.29</v>
      </c>
      <c r="U48">
        <v>25.76</v>
      </c>
      <c r="V48">
        <v>25.81</v>
      </c>
      <c r="W48">
        <v>26.57</v>
      </c>
      <c r="X48">
        <v>26.1</v>
      </c>
      <c r="Y48">
        <v>26.28</v>
      </c>
      <c r="Z48">
        <v>26.31</v>
      </c>
      <c r="AA48">
        <f>COUNT(B48:Z48)</f>
        <v>24</v>
      </c>
      <c r="AB48">
        <f>AVERAGE(B48:Z48)</f>
        <v>26.215</v>
      </c>
    </row>
    <row r="49" spans="1:28">
      <c r="A49" t="s">
        <v>25</v>
      </c>
      <c r="B49">
        <v>25.7</v>
      </c>
      <c r="C49">
        <v>25.44</v>
      </c>
      <c r="D49">
        <v>25.85</v>
      </c>
      <c r="E49">
        <v>25.57</v>
      </c>
      <c r="F49">
        <v>25.76</v>
      </c>
      <c r="G49">
        <v>26.2</v>
      </c>
      <c r="H49">
        <v>26.13</v>
      </c>
      <c r="I49">
        <v>26</v>
      </c>
      <c r="J49">
        <v>25.52</v>
      </c>
      <c r="L49">
        <v>25.56</v>
      </c>
      <c r="M49">
        <v>25.21</v>
      </c>
      <c r="N49">
        <v>25.82</v>
      </c>
      <c r="O49">
        <v>25.29</v>
      </c>
      <c r="P49">
        <v>25.98</v>
      </c>
      <c r="Q49">
        <v>25.29</v>
      </c>
      <c r="R49">
        <v>25.22</v>
      </c>
      <c r="S49">
        <v>26.08</v>
      </c>
      <c r="T49">
        <v>25.33</v>
      </c>
      <c r="U49">
        <v>25.21</v>
      </c>
      <c r="V49">
        <v>26.5</v>
      </c>
      <c r="X49">
        <v>25.77</v>
      </c>
      <c r="Y49">
        <v>25.58</v>
      </c>
      <c r="Z49">
        <v>26.02</v>
      </c>
      <c r="AA49">
        <f t="shared" si="0"/>
        <v>23</v>
      </c>
      <c r="AB49">
        <f t="shared" si="1"/>
        <v>25.696956521739125</v>
      </c>
    </row>
    <row r="50" spans="1:28">
      <c r="A50" t="s">
        <v>26</v>
      </c>
      <c r="B50">
        <v>25.39</v>
      </c>
      <c r="C50">
        <v>25.32</v>
      </c>
      <c r="D50">
        <v>25.63</v>
      </c>
      <c r="E50">
        <v>25.36</v>
      </c>
      <c r="F50">
        <v>25.18</v>
      </c>
      <c r="G50">
        <v>25.55</v>
      </c>
      <c r="H50">
        <v>25.79</v>
      </c>
      <c r="I50">
        <v>25.57</v>
      </c>
      <c r="J50">
        <v>25.34</v>
      </c>
      <c r="K50">
        <v>25.74</v>
      </c>
      <c r="L50">
        <v>25.83</v>
      </c>
      <c r="M50">
        <v>25.67</v>
      </c>
      <c r="N50">
        <v>26.17</v>
      </c>
      <c r="O50">
        <v>25.33</v>
      </c>
      <c r="P50">
        <v>26.14</v>
      </c>
      <c r="Q50">
        <v>25.67</v>
      </c>
      <c r="R50">
        <v>25.89</v>
      </c>
      <c r="S50">
        <v>25.17</v>
      </c>
      <c r="T50">
        <v>25.26</v>
      </c>
      <c r="U50">
        <v>25.67</v>
      </c>
      <c r="V50">
        <v>25.62</v>
      </c>
      <c r="W50">
        <v>25.5</v>
      </c>
      <c r="X50">
        <v>25.58</v>
      </c>
      <c r="Y50">
        <v>25.06</v>
      </c>
      <c r="Z50">
        <v>26.4</v>
      </c>
      <c r="AA50">
        <f>COUNT(B50:Z50)</f>
        <v>25</v>
      </c>
      <c r="AB50">
        <f>AVERAGE(B50:Z50)</f>
        <v>25.593199999999996</v>
      </c>
    </row>
    <row r="51" spans="1:28">
      <c r="A51" t="s">
        <v>27</v>
      </c>
      <c r="B51">
        <v>25.59</v>
      </c>
      <c r="C51">
        <v>25.35</v>
      </c>
      <c r="D51">
        <v>25.54</v>
      </c>
      <c r="E51">
        <v>26.06</v>
      </c>
      <c r="F51">
        <v>26.18</v>
      </c>
      <c r="G51">
        <v>25.55</v>
      </c>
      <c r="H51">
        <v>25.82</v>
      </c>
      <c r="I51">
        <v>25.72</v>
      </c>
      <c r="J51">
        <v>25.8</v>
      </c>
      <c r="K51">
        <v>25.51</v>
      </c>
      <c r="L51">
        <v>25.63</v>
      </c>
      <c r="M51">
        <v>25.42</v>
      </c>
      <c r="N51">
        <v>26.31</v>
      </c>
      <c r="O51">
        <v>25.6</v>
      </c>
      <c r="P51">
        <v>26.03</v>
      </c>
      <c r="Q51">
        <v>25.44</v>
      </c>
      <c r="R51">
        <v>26.42</v>
      </c>
      <c r="S51">
        <v>25.76</v>
      </c>
      <c r="T51">
        <v>26.25</v>
      </c>
      <c r="U51">
        <v>25.61</v>
      </c>
      <c r="V51">
        <v>26.18</v>
      </c>
      <c r="W51">
        <v>25.49</v>
      </c>
      <c r="X51">
        <v>25.58</v>
      </c>
      <c r="Y51">
        <v>25.78</v>
      </c>
      <c r="Z51">
        <v>26.16</v>
      </c>
      <c r="AA51">
        <f>COUNT(B51:Z51)</f>
        <v>25</v>
      </c>
      <c r="AB51">
        <f>AVERAGE(B51:Z51)</f>
        <v>25.7912</v>
      </c>
    </row>
    <row r="52" spans="1:28">
      <c r="A52" t="s">
        <v>28</v>
      </c>
      <c r="B52">
        <v>25.59</v>
      </c>
      <c r="C52">
        <v>25.49</v>
      </c>
      <c r="D52">
        <v>26.13</v>
      </c>
      <c r="E52">
        <v>25.55</v>
      </c>
      <c r="F52">
        <v>25.57</v>
      </c>
      <c r="G52">
        <v>26.26</v>
      </c>
      <c r="H52">
        <v>25.87</v>
      </c>
      <c r="I52">
        <v>26.03</v>
      </c>
      <c r="J52">
        <v>25.68</v>
      </c>
      <c r="K52">
        <v>25.84</v>
      </c>
      <c r="L52">
        <v>25.42</v>
      </c>
      <c r="M52">
        <v>25.82</v>
      </c>
      <c r="N52">
        <v>26.27</v>
      </c>
      <c r="O52">
        <v>25.88</v>
      </c>
      <c r="P52">
        <v>26.26</v>
      </c>
      <c r="Q52">
        <v>25.89</v>
      </c>
      <c r="R52">
        <v>26.11</v>
      </c>
      <c r="S52">
        <v>25.93</v>
      </c>
      <c r="T52">
        <v>25.51</v>
      </c>
      <c r="U52">
        <v>26.26</v>
      </c>
      <c r="V52">
        <v>25.73</v>
      </c>
      <c r="W52">
        <v>26.13</v>
      </c>
      <c r="X52">
        <v>26.35</v>
      </c>
      <c r="Y52">
        <v>25.73</v>
      </c>
      <c r="Z52">
        <v>26.38</v>
      </c>
      <c r="AA52">
        <f>COUNT(B52:Z52)</f>
        <v>25</v>
      </c>
      <c r="AB52">
        <f>AVERAGE(B52:Z52)</f>
        <v>25.907200000000003</v>
      </c>
    </row>
    <row r="53" spans="1:28">
      <c r="AB53">
        <f>MAX(AB2:AB52)</f>
        <v>27.718799999999998</v>
      </c>
    </row>
    <row r="59" spans="1:28">
      <c r="Y59" t="s">
        <v>6</v>
      </c>
      <c r="Z59">
        <v>27.611600000000006</v>
      </c>
    </row>
    <row r="60" spans="1:28">
      <c r="Y60" t="s">
        <v>13</v>
      </c>
      <c r="Z60">
        <v>27.718799999999998</v>
      </c>
    </row>
    <row r="61" spans="1:28">
      <c r="Y61" t="s">
        <v>14</v>
      </c>
      <c r="Z61">
        <v>25.641999999999999</v>
      </c>
    </row>
    <row r="62" spans="1:28">
      <c r="Y62" t="s">
        <v>17</v>
      </c>
      <c r="Z62">
        <v>25.816800000000004</v>
      </c>
    </row>
    <row r="63" spans="1:28">
      <c r="Y63" t="s">
        <v>18</v>
      </c>
      <c r="Z63">
        <v>25.880399999999995</v>
      </c>
    </row>
    <row r="64" spans="1:28">
      <c r="Y64" t="s">
        <v>19</v>
      </c>
      <c r="Z64">
        <v>26.423199999999998</v>
      </c>
    </row>
    <row r="65" spans="25:26">
      <c r="Y65" t="s">
        <v>26</v>
      </c>
      <c r="Z65">
        <v>25.593199999999996</v>
      </c>
    </row>
    <row r="66" spans="25:26">
      <c r="Y66" t="s">
        <v>27</v>
      </c>
      <c r="Z66">
        <v>25.7912</v>
      </c>
    </row>
    <row r="67" spans="25:26">
      <c r="Y67" t="s">
        <v>28</v>
      </c>
      <c r="Z67">
        <v>25.907200000000003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opLeftCell="A39" zoomScale="85" zoomScaleNormal="85" workbookViewId="0">
      <selection activeCell="J56" sqref="J56"/>
    </sheetView>
  </sheetViews>
  <sheetFormatPr defaultRowHeight="14.25"/>
  <cols>
    <col min="1" max="1" width="11.75" bestFit="1" customWidth="1"/>
  </cols>
  <sheetData>
    <row r="1" spans="1:27">
      <c r="A1" t="s">
        <v>29</v>
      </c>
      <c r="B1" t="s">
        <v>49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 t="s">
        <v>54</v>
      </c>
    </row>
    <row r="2" spans="1:27">
      <c r="A2" t="s">
        <v>40</v>
      </c>
      <c r="B2">
        <v>24.27</v>
      </c>
      <c r="C2">
        <v>23.73</v>
      </c>
      <c r="D2">
        <v>25.21</v>
      </c>
      <c r="E2">
        <v>25.31</v>
      </c>
      <c r="F2">
        <v>24.48</v>
      </c>
      <c r="G2">
        <v>23.79</v>
      </c>
      <c r="H2">
        <v>23.82</v>
      </c>
      <c r="I2">
        <v>24.94</v>
      </c>
      <c r="J2">
        <v>24.43</v>
      </c>
      <c r="K2">
        <v>25.07</v>
      </c>
      <c r="L2">
        <v>23.43</v>
      </c>
      <c r="M2">
        <v>24.01</v>
      </c>
      <c r="N2">
        <v>24.15</v>
      </c>
      <c r="O2">
        <v>23.51</v>
      </c>
      <c r="P2">
        <v>22.89</v>
      </c>
      <c r="Q2">
        <v>25.31</v>
      </c>
      <c r="R2">
        <v>25.31</v>
      </c>
      <c r="S2">
        <v>24.46</v>
      </c>
      <c r="T2">
        <v>24.2</v>
      </c>
      <c r="U2">
        <v>24.3</v>
      </c>
      <c r="V2">
        <v>23.97</v>
      </c>
      <c r="W2">
        <v>23.7</v>
      </c>
      <c r="X2">
        <v>23.34</v>
      </c>
      <c r="Y2">
        <v>24.76</v>
      </c>
      <c r="Z2">
        <v>23.4</v>
      </c>
      <c r="AA2">
        <f t="shared" ref="AA2:AA33" si="0">AVERAGE(B2:Z2)</f>
        <v>24.2316</v>
      </c>
    </row>
    <row r="3" spans="1:27">
      <c r="A3" t="s">
        <v>0</v>
      </c>
      <c r="B3">
        <v>24.26</v>
      </c>
      <c r="C3">
        <v>25.88</v>
      </c>
      <c r="D3">
        <v>24.31</v>
      </c>
      <c r="E3">
        <v>26.16</v>
      </c>
      <c r="F3">
        <v>25.01</v>
      </c>
      <c r="G3">
        <v>25.56</v>
      </c>
      <c r="H3">
        <v>26.37</v>
      </c>
      <c r="I3">
        <v>26.25</v>
      </c>
      <c r="J3">
        <v>24.77</v>
      </c>
      <c r="K3">
        <v>25.74</v>
      </c>
      <c r="L3">
        <v>24.36</v>
      </c>
      <c r="M3">
        <v>23.78</v>
      </c>
      <c r="N3">
        <v>25.71</v>
      </c>
      <c r="O3">
        <v>25.61</v>
      </c>
      <c r="P3">
        <v>25.42</v>
      </c>
      <c r="Q3">
        <v>25.8</v>
      </c>
      <c r="R3">
        <v>25.8</v>
      </c>
      <c r="S3">
        <v>26.06</v>
      </c>
      <c r="T3">
        <v>25.51</v>
      </c>
      <c r="U3">
        <v>23.53</v>
      </c>
      <c r="V3">
        <v>25.59</v>
      </c>
      <c r="W3">
        <v>24.47</v>
      </c>
      <c r="X3">
        <v>24.16</v>
      </c>
      <c r="Y3">
        <v>25.7</v>
      </c>
      <c r="Z3">
        <v>23.92</v>
      </c>
      <c r="AA3">
        <f t="shared" si="0"/>
        <v>25.189200000000007</v>
      </c>
    </row>
    <row r="4" spans="1:27">
      <c r="A4" t="s">
        <v>50</v>
      </c>
      <c r="B4">
        <v>23.62</v>
      </c>
      <c r="C4">
        <v>23.6</v>
      </c>
      <c r="D4">
        <v>24.59</v>
      </c>
      <c r="E4">
        <v>24.22</v>
      </c>
      <c r="F4">
        <v>23.17</v>
      </c>
      <c r="G4">
        <v>23.23</v>
      </c>
      <c r="H4">
        <v>23.69</v>
      </c>
      <c r="I4">
        <v>24.13</v>
      </c>
      <c r="J4">
        <v>23.81</v>
      </c>
      <c r="K4">
        <v>25.04</v>
      </c>
      <c r="L4">
        <v>24.92</v>
      </c>
      <c r="M4">
        <v>25.09</v>
      </c>
      <c r="N4">
        <v>23.37</v>
      </c>
      <c r="O4">
        <v>24.02</v>
      </c>
      <c r="P4">
        <v>23.76</v>
      </c>
      <c r="Q4">
        <v>24.01</v>
      </c>
      <c r="R4">
        <v>24.92</v>
      </c>
      <c r="S4">
        <v>23.79</v>
      </c>
      <c r="T4">
        <v>23.56</v>
      </c>
      <c r="U4">
        <v>24.36</v>
      </c>
      <c r="V4">
        <v>24.01</v>
      </c>
      <c r="W4">
        <v>24.21</v>
      </c>
      <c r="X4">
        <v>25.52</v>
      </c>
      <c r="Y4">
        <v>23.87</v>
      </c>
      <c r="Z4">
        <v>24.72</v>
      </c>
      <c r="AA4">
        <f t="shared" si="0"/>
        <v>24.129200000000001</v>
      </c>
    </row>
    <row r="5" spans="1:27">
      <c r="A5" t="s">
        <v>39</v>
      </c>
      <c r="B5">
        <v>24.96</v>
      </c>
      <c r="C5">
        <v>24.76</v>
      </c>
      <c r="D5">
        <v>25.58</v>
      </c>
      <c r="E5">
        <v>23.74</v>
      </c>
      <c r="F5">
        <v>24.52</v>
      </c>
      <c r="G5">
        <v>25.3</v>
      </c>
      <c r="H5">
        <v>26.2</v>
      </c>
      <c r="I5">
        <v>23.86</v>
      </c>
      <c r="J5">
        <v>23.17</v>
      </c>
      <c r="K5">
        <v>24.34</v>
      </c>
      <c r="L5">
        <v>26.48</v>
      </c>
      <c r="M5">
        <v>25.76</v>
      </c>
      <c r="N5">
        <v>26.64</v>
      </c>
      <c r="O5">
        <v>27.03</v>
      </c>
      <c r="P5">
        <v>25.24</v>
      </c>
      <c r="Q5">
        <v>25.1</v>
      </c>
      <c r="R5">
        <v>25.1</v>
      </c>
      <c r="S5">
        <v>26.39</v>
      </c>
      <c r="T5">
        <v>25.86</v>
      </c>
      <c r="U5">
        <v>27.06</v>
      </c>
      <c r="V5">
        <v>24.82</v>
      </c>
      <c r="W5">
        <v>25.9</v>
      </c>
      <c r="X5">
        <v>27.43</v>
      </c>
      <c r="Y5">
        <v>25.82</v>
      </c>
      <c r="Z5">
        <v>26.47</v>
      </c>
      <c r="AA5">
        <f t="shared" si="0"/>
        <v>25.501199999999997</v>
      </c>
    </row>
    <row r="6" spans="1:27">
      <c r="A6" t="s">
        <v>30</v>
      </c>
      <c r="B6">
        <v>24.9</v>
      </c>
      <c r="C6">
        <v>25.72</v>
      </c>
      <c r="D6">
        <v>23.83</v>
      </c>
      <c r="E6">
        <v>23.97</v>
      </c>
      <c r="F6">
        <v>24.06</v>
      </c>
      <c r="G6">
        <v>23.74</v>
      </c>
      <c r="H6">
        <v>23.3</v>
      </c>
      <c r="I6">
        <v>22.95</v>
      </c>
      <c r="J6">
        <v>22.87</v>
      </c>
      <c r="K6">
        <v>22.15</v>
      </c>
      <c r="L6">
        <v>22.31</v>
      </c>
      <c r="M6">
        <v>23.83</v>
      </c>
      <c r="N6">
        <v>24.23</v>
      </c>
      <c r="O6">
        <v>22.36</v>
      </c>
      <c r="P6">
        <v>21.91</v>
      </c>
      <c r="Q6">
        <v>23.94</v>
      </c>
      <c r="R6">
        <v>23.21</v>
      </c>
      <c r="S6">
        <v>23.46</v>
      </c>
      <c r="T6">
        <v>24.77</v>
      </c>
      <c r="U6">
        <v>22.65</v>
      </c>
      <c r="V6">
        <v>24.35</v>
      </c>
      <c r="W6">
        <v>23.7</v>
      </c>
      <c r="X6">
        <v>21.68</v>
      </c>
      <c r="Y6">
        <v>22.38</v>
      </c>
      <c r="Z6">
        <v>25.54</v>
      </c>
      <c r="AA6">
        <f t="shared" si="0"/>
        <v>23.5124</v>
      </c>
    </row>
    <row r="7" spans="1:27">
      <c r="A7" t="s">
        <v>1</v>
      </c>
      <c r="B7">
        <v>26.98</v>
      </c>
      <c r="C7">
        <v>26.04</v>
      </c>
      <c r="D7">
        <v>28.04</v>
      </c>
      <c r="E7">
        <v>27.87</v>
      </c>
      <c r="F7">
        <v>27.34</v>
      </c>
      <c r="G7">
        <v>27.75</v>
      </c>
      <c r="H7">
        <v>28.84</v>
      </c>
      <c r="I7">
        <v>26.09</v>
      </c>
      <c r="J7">
        <v>26.89</v>
      </c>
      <c r="K7">
        <v>26.04</v>
      </c>
      <c r="L7">
        <v>26.93</v>
      </c>
      <c r="M7">
        <v>26.45</v>
      </c>
      <c r="N7">
        <v>27.82</v>
      </c>
      <c r="O7">
        <v>26.57</v>
      </c>
      <c r="P7">
        <v>26.84</v>
      </c>
      <c r="Q7">
        <v>26.43</v>
      </c>
      <c r="R7">
        <v>26.43</v>
      </c>
      <c r="S7">
        <v>27.69</v>
      </c>
      <c r="T7">
        <v>27.22</v>
      </c>
      <c r="U7">
        <v>26.27</v>
      </c>
      <c r="V7">
        <v>26.03</v>
      </c>
      <c r="W7">
        <v>27.87</v>
      </c>
      <c r="X7">
        <v>25.95</v>
      </c>
      <c r="Y7">
        <v>27.51</v>
      </c>
      <c r="Z7">
        <v>26.59</v>
      </c>
      <c r="AA7">
        <f t="shared" si="0"/>
        <v>26.979200000000002</v>
      </c>
    </row>
    <row r="8" spans="1:27">
      <c r="A8" t="s">
        <v>38</v>
      </c>
      <c r="B8">
        <v>24.1</v>
      </c>
      <c r="C8">
        <v>23.17</v>
      </c>
      <c r="D8">
        <v>24.72</v>
      </c>
      <c r="E8">
        <v>23.84</v>
      </c>
      <c r="F8">
        <v>26.39</v>
      </c>
      <c r="G8">
        <v>22.2</v>
      </c>
      <c r="H8">
        <v>24.85</v>
      </c>
      <c r="I8">
        <v>23.78</v>
      </c>
      <c r="J8">
        <v>25.22</v>
      </c>
      <c r="K8">
        <v>25.16</v>
      </c>
      <c r="L8">
        <v>23.08</v>
      </c>
      <c r="M8">
        <v>23.35</v>
      </c>
      <c r="N8">
        <v>24.57</v>
      </c>
      <c r="O8">
        <v>23.23</v>
      </c>
      <c r="P8">
        <v>23.5</v>
      </c>
      <c r="Q8">
        <v>24.56</v>
      </c>
      <c r="R8">
        <v>24.83</v>
      </c>
      <c r="S8">
        <v>22.57</v>
      </c>
      <c r="T8">
        <v>25.16</v>
      </c>
      <c r="U8">
        <v>24.61</v>
      </c>
      <c r="V8">
        <v>24.15</v>
      </c>
      <c r="W8">
        <v>23.51</v>
      </c>
      <c r="X8">
        <v>26.4</v>
      </c>
      <c r="Y8">
        <v>23.48</v>
      </c>
      <c r="Z8">
        <v>24.98</v>
      </c>
      <c r="AA8">
        <f t="shared" si="0"/>
        <v>24.216400000000004</v>
      </c>
    </row>
    <row r="9" spans="1:27">
      <c r="A9" t="s">
        <v>2</v>
      </c>
      <c r="B9">
        <v>24.74</v>
      </c>
      <c r="C9">
        <v>24.34</v>
      </c>
      <c r="D9">
        <v>23.73</v>
      </c>
      <c r="E9">
        <v>25.12</v>
      </c>
      <c r="F9">
        <v>24.62</v>
      </c>
      <c r="G9">
        <v>24.64</v>
      </c>
      <c r="H9">
        <v>25.77</v>
      </c>
      <c r="I9">
        <v>25.12</v>
      </c>
      <c r="J9">
        <v>24.66</v>
      </c>
      <c r="K9">
        <v>24.75</v>
      </c>
      <c r="L9">
        <v>25.14</v>
      </c>
      <c r="M9">
        <v>25.97</v>
      </c>
      <c r="N9">
        <v>23.92</v>
      </c>
      <c r="O9">
        <v>24.93</v>
      </c>
      <c r="P9">
        <v>25.85</v>
      </c>
      <c r="Q9">
        <v>25.34</v>
      </c>
      <c r="R9">
        <v>23.06</v>
      </c>
      <c r="S9">
        <v>23.61</v>
      </c>
      <c r="T9">
        <v>24.48</v>
      </c>
      <c r="U9">
        <v>24.78</v>
      </c>
      <c r="V9">
        <v>24.63</v>
      </c>
      <c r="W9">
        <v>23.67</v>
      </c>
      <c r="X9">
        <v>25.22</v>
      </c>
      <c r="Y9">
        <v>24.72</v>
      </c>
      <c r="Z9">
        <v>23.76</v>
      </c>
      <c r="AA9">
        <f t="shared" si="0"/>
        <v>24.662800000000001</v>
      </c>
    </row>
    <row r="10" spans="1:27">
      <c r="A10" t="s">
        <v>41</v>
      </c>
      <c r="B10">
        <v>25.56</v>
      </c>
      <c r="C10">
        <v>24.71</v>
      </c>
      <c r="D10">
        <v>24.57</v>
      </c>
      <c r="E10">
        <v>25.17</v>
      </c>
      <c r="F10">
        <v>23.72</v>
      </c>
      <c r="G10">
        <v>23.21</v>
      </c>
      <c r="H10">
        <v>25.68</v>
      </c>
      <c r="I10">
        <v>22.38</v>
      </c>
      <c r="J10">
        <v>24.56</v>
      </c>
      <c r="K10">
        <v>24.57</v>
      </c>
      <c r="L10">
        <v>24.34</v>
      </c>
      <c r="M10">
        <v>24</v>
      </c>
      <c r="N10">
        <v>24.79</v>
      </c>
      <c r="O10">
        <v>24.58</v>
      </c>
      <c r="P10">
        <v>25.04</v>
      </c>
      <c r="Q10">
        <v>24.12</v>
      </c>
      <c r="R10">
        <v>25.51</v>
      </c>
      <c r="S10">
        <v>26</v>
      </c>
      <c r="T10">
        <v>24.41</v>
      </c>
      <c r="U10">
        <v>25.05</v>
      </c>
      <c r="V10">
        <v>23.44</v>
      </c>
      <c r="W10">
        <v>23.66</v>
      </c>
      <c r="X10">
        <v>25.19</v>
      </c>
      <c r="Y10">
        <v>26.11</v>
      </c>
      <c r="Z10">
        <v>23.92</v>
      </c>
      <c r="AA10">
        <f t="shared" si="0"/>
        <v>24.571600000000004</v>
      </c>
    </row>
    <row r="11" spans="1:27">
      <c r="A11" t="s">
        <v>3</v>
      </c>
      <c r="B11">
        <v>24.98</v>
      </c>
      <c r="C11">
        <v>24.51</v>
      </c>
      <c r="D11">
        <v>26.24</v>
      </c>
      <c r="E11">
        <v>25.36</v>
      </c>
      <c r="F11">
        <v>26.15</v>
      </c>
      <c r="G11">
        <v>24.73</v>
      </c>
      <c r="H11">
        <v>25.78</v>
      </c>
      <c r="I11">
        <v>25.54</v>
      </c>
      <c r="J11">
        <v>23.61</v>
      </c>
      <c r="K11">
        <v>24.89</v>
      </c>
      <c r="L11">
        <v>25.09</v>
      </c>
      <c r="M11">
        <v>24.13</v>
      </c>
      <c r="N11">
        <v>24.78</v>
      </c>
      <c r="O11">
        <v>24.81</v>
      </c>
      <c r="P11">
        <v>24.72</v>
      </c>
      <c r="Q11">
        <v>24.02</v>
      </c>
      <c r="R11">
        <v>25.73</v>
      </c>
      <c r="S11">
        <v>24.98</v>
      </c>
      <c r="T11">
        <v>23.28</v>
      </c>
      <c r="U11">
        <v>24.93</v>
      </c>
      <c r="V11">
        <v>26.01</v>
      </c>
      <c r="W11">
        <v>24.01</v>
      </c>
      <c r="X11">
        <v>25.29</v>
      </c>
      <c r="Y11">
        <v>24.02</v>
      </c>
      <c r="Z11">
        <v>23.94</v>
      </c>
      <c r="AA11">
        <f t="shared" si="0"/>
        <v>24.8612</v>
      </c>
    </row>
    <row r="12" spans="1:27">
      <c r="A12" t="s">
        <v>4</v>
      </c>
      <c r="B12">
        <v>24.45</v>
      </c>
      <c r="C12">
        <v>25.37</v>
      </c>
      <c r="D12">
        <v>25.01</v>
      </c>
      <c r="E12">
        <v>24.01</v>
      </c>
      <c r="F12">
        <v>24.72</v>
      </c>
      <c r="G12">
        <v>24.25</v>
      </c>
      <c r="H12">
        <v>25.34</v>
      </c>
      <c r="I12">
        <v>24.24</v>
      </c>
      <c r="J12">
        <v>23.64</v>
      </c>
      <c r="K12">
        <v>23.43</v>
      </c>
      <c r="L12">
        <v>24.46</v>
      </c>
      <c r="M12">
        <v>24.17</v>
      </c>
      <c r="N12">
        <v>25.12</v>
      </c>
      <c r="O12">
        <v>24.41</v>
      </c>
      <c r="P12">
        <v>23.72</v>
      </c>
      <c r="Q12">
        <v>23.4</v>
      </c>
      <c r="R12">
        <v>24.47</v>
      </c>
      <c r="S12">
        <v>24.3</v>
      </c>
      <c r="T12">
        <v>25.7</v>
      </c>
      <c r="U12">
        <v>24.63</v>
      </c>
      <c r="V12">
        <v>23.75</v>
      </c>
      <c r="W12">
        <v>23.81</v>
      </c>
      <c r="X12">
        <v>24.07</v>
      </c>
      <c r="Y12">
        <v>23.79</v>
      </c>
      <c r="Z12">
        <v>23.4</v>
      </c>
      <c r="AA12">
        <f t="shared" si="0"/>
        <v>24.3064</v>
      </c>
    </row>
    <row r="13" spans="1:27">
      <c r="A13" t="s">
        <v>5</v>
      </c>
      <c r="B13">
        <v>24.41</v>
      </c>
      <c r="C13">
        <v>24.27</v>
      </c>
      <c r="D13">
        <v>24.05</v>
      </c>
      <c r="E13">
        <v>22.8</v>
      </c>
      <c r="F13">
        <v>24.21</v>
      </c>
      <c r="G13">
        <v>24.12</v>
      </c>
      <c r="H13">
        <v>23.29</v>
      </c>
      <c r="I13">
        <v>23.59</v>
      </c>
      <c r="J13">
        <v>24.14</v>
      </c>
      <c r="K13">
        <v>23.92</v>
      </c>
      <c r="L13">
        <v>23.99</v>
      </c>
      <c r="M13">
        <v>23.86</v>
      </c>
      <c r="N13">
        <v>23.07</v>
      </c>
      <c r="O13">
        <v>24.17</v>
      </c>
      <c r="P13">
        <v>25.15</v>
      </c>
      <c r="Q13">
        <v>25.15</v>
      </c>
      <c r="R13">
        <v>23.9</v>
      </c>
      <c r="S13">
        <v>22.44</v>
      </c>
      <c r="T13">
        <v>24.32</v>
      </c>
      <c r="U13">
        <v>24.89</v>
      </c>
      <c r="V13">
        <v>22.96</v>
      </c>
      <c r="W13">
        <v>24.66</v>
      </c>
      <c r="X13">
        <v>23.75</v>
      </c>
      <c r="Y13">
        <v>24.59</v>
      </c>
      <c r="Z13">
        <v>22.9</v>
      </c>
      <c r="AA13">
        <f t="shared" si="0"/>
        <v>23.943999999999996</v>
      </c>
    </row>
    <row r="14" spans="1:27">
      <c r="A14" t="s">
        <v>52</v>
      </c>
      <c r="B14">
        <v>23.75</v>
      </c>
      <c r="C14">
        <v>22.72</v>
      </c>
      <c r="D14">
        <v>21.68</v>
      </c>
      <c r="E14">
        <v>23.1</v>
      </c>
      <c r="F14">
        <v>23.02</v>
      </c>
      <c r="G14">
        <v>22.27</v>
      </c>
      <c r="H14">
        <v>22.12</v>
      </c>
      <c r="I14">
        <v>23.7</v>
      </c>
      <c r="J14">
        <v>22.56</v>
      </c>
      <c r="K14">
        <v>23.78</v>
      </c>
      <c r="L14">
        <v>22.76</v>
      </c>
      <c r="M14">
        <v>23.97</v>
      </c>
      <c r="N14">
        <v>21.91</v>
      </c>
      <c r="O14">
        <v>24.84</v>
      </c>
      <c r="P14">
        <v>23.91</v>
      </c>
      <c r="Q14">
        <v>21.27</v>
      </c>
      <c r="R14">
        <v>22.28</v>
      </c>
      <c r="S14">
        <v>22.6</v>
      </c>
      <c r="T14">
        <v>22.9</v>
      </c>
      <c r="U14">
        <v>23.54</v>
      </c>
      <c r="V14">
        <v>21.76</v>
      </c>
      <c r="W14">
        <v>22.23</v>
      </c>
      <c r="X14">
        <v>22.48</v>
      </c>
      <c r="Y14">
        <v>22.03</v>
      </c>
      <c r="Z14">
        <v>25.57</v>
      </c>
      <c r="AA14">
        <f t="shared" si="0"/>
        <v>22.91</v>
      </c>
    </row>
    <row r="15" spans="1:27">
      <c r="A15" t="s">
        <v>31</v>
      </c>
      <c r="B15">
        <v>21.7</v>
      </c>
      <c r="C15">
        <v>25.96</v>
      </c>
      <c r="D15">
        <v>22.79</v>
      </c>
      <c r="E15">
        <v>21.66</v>
      </c>
      <c r="F15">
        <v>23.71</v>
      </c>
      <c r="G15">
        <v>22.27</v>
      </c>
      <c r="H15">
        <v>22.81</v>
      </c>
      <c r="I15">
        <v>23.17</v>
      </c>
      <c r="J15">
        <v>23.5</v>
      </c>
      <c r="K15">
        <v>23.78</v>
      </c>
      <c r="L15">
        <v>23.99</v>
      </c>
      <c r="M15">
        <v>23.81</v>
      </c>
      <c r="N15">
        <v>21.97</v>
      </c>
      <c r="O15">
        <v>22.59</v>
      </c>
      <c r="P15">
        <v>23.23</v>
      </c>
      <c r="Q15">
        <v>24.48</v>
      </c>
      <c r="R15">
        <v>23.03</v>
      </c>
      <c r="S15">
        <v>24.28</v>
      </c>
      <c r="T15">
        <v>23.27</v>
      </c>
      <c r="U15">
        <v>23.65</v>
      </c>
      <c r="V15">
        <v>22.83</v>
      </c>
      <c r="W15">
        <v>23.03</v>
      </c>
      <c r="X15">
        <v>23.47</v>
      </c>
      <c r="Y15">
        <v>23.58</v>
      </c>
      <c r="Z15">
        <v>24.07</v>
      </c>
      <c r="AA15">
        <f t="shared" si="0"/>
        <v>23.305200000000003</v>
      </c>
    </row>
    <row r="16" spans="1:27">
      <c r="A16" t="s">
        <v>51</v>
      </c>
      <c r="B16">
        <v>21.44</v>
      </c>
      <c r="C16">
        <v>23.78</v>
      </c>
      <c r="D16">
        <v>23.57</v>
      </c>
      <c r="E16">
        <v>23.5</v>
      </c>
      <c r="F16">
        <v>24.11</v>
      </c>
      <c r="G16">
        <v>21.86</v>
      </c>
      <c r="H16">
        <v>21.46</v>
      </c>
      <c r="I16">
        <v>23.52</v>
      </c>
      <c r="J16">
        <v>22.3</v>
      </c>
      <c r="K16">
        <v>22.02</v>
      </c>
      <c r="L16">
        <v>22.57</v>
      </c>
      <c r="M16">
        <v>22.52</v>
      </c>
      <c r="N16">
        <v>23.22</v>
      </c>
      <c r="O16">
        <v>25.17</v>
      </c>
      <c r="P16">
        <v>21.61</v>
      </c>
      <c r="Q16">
        <v>23.25</v>
      </c>
      <c r="R16">
        <v>22.68</v>
      </c>
      <c r="S16">
        <v>22.7</v>
      </c>
      <c r="T16">
        <v>23.11</v>
      </c>
      <c r="U16">
        <v>22.89</v>
      </c>
      <c r="V16">
        <v>22.41</v>
      </c>
      <c r="W16">
        <v>22.08</v>
      </c>
      <c r="X16">
        <v>22.35</v>
      </c>
      <c r="Y16">
        <v>22.37</v>
      </c>
      <c r="Z16">
        <v>22.92</v>
      </c>
      <c r="AA16">
        <f t="shared" si="0"/>
        <v>22.776399999999999</v>
      </c>
    </row>
    <row r="17" spans="1:27">
      <c r="A17" t="s">
        <v>6</v>
      </c>
      <c r="B17">
        <v>25.26</v>
      </c>
      <c r="C17">
        <v>28.15</v>
      </c>
      <c r="D17">
        <v>27.46</v>
      </c>
      <c r="E17">
        <v>26.81</v>
      </c>
      <c r="F17">
        <v>28.46</v>
      </c>
      <c r="G17">
        <v>27.13</v>
      </c>
      <c r="H17">
        <v>27.67</v>
      </c>
      <c r="I17">
        <v>26.55</v>
      </c>
      <c r="J17">
        <v>28.36</v>
      </c>
      <c r="K17">
        <v>27.41</v>
      </c>
      <c r="L17">
        <v>28.64</v>
      </c>
      <c r="M17">
        <v>28.43</v>
      </c>
      <c r="N17">
        <v>27.23</v>
      </c>
      <c r="O17">
        <v>27.7</v>
      </c>
      <c r="P17">
        <v>28.92</v>
      </c>
      <c r="Q17">
        <v>26.45</v>
      </c>
      <c r="R17">
        <v>28.23</v>
      </c>
      <c r="S17">
        <v>28.05</v>
      </c>
      <c r="T17">
        <v>26.79</v>
      </c>
      <c r="U17">
        <v>26.11</v>
      </c>
      <c r="V17">
        <v>27.59</v>
      </c>
      <c r="W17">
        <v>29.25</v>
      </c>
      <c r="X17">
        <v>26.73</v>
      </c>
      <c r="Y17">
        <v>27.61</v>
      </c>
      <c r="Z17">
        <v>28.37</v>
      </c>
      <c r="AA17">
        <f t="shared" si="0"/>
        <v>27.574400000000004</v>
      </c>
    </row>
    <row r="18" spans="1:27">
      <c r="A18" t="s">
        <v>7</v>
      </c>
      <c r="B18">
        <v>26.19</v>
      </c>
      <c r="C18">
        <v>28.64</v>
      </c>
      <c r="D18">
        <v>26.11</v>
      </c>
      <c r="E18">
        <v>26.91</v>
      </c>
      <c r="F18">
        <v>27.46</v>
      </c>
      <c r="G18">
        <v>26.31</v>
      </c>
      <c r="H18">
        <v>23.42</v>
      </c>
      <c r="I18">
        <v>27</v>
      </c>
      <c r="J18">
        <v>25.42</v>
      </c>
      <c r="K18">
        <v>26.39</v>
      </c>
      <c r="L18">
        <v>28.05</v>
      </c>
      <c r="M18">
        <v>24.81</v>
      </c>
      <c r="N18">
        <v>25.78</v>
      </c>
      <c r="O18">
        <v>26.38</v>
      </c>
      <c r="P18">
        <v>26.84</v>
      </c>
      <c r="Q18">
        <v>26.5</v>
      </c>
      <c r="R18">
        <v>27.11</v>
      </c>
      <c r="S18">
        <v>26.33</v>
      </c>
      <c r="T18">
        <v>26.85</v>
      </c>
      <c r="U18">
        <v>27.28</v>
      </c>
      <c r="V18">
        <v>25.6</v>
      </c>
      <c r="W18">
        <v>26.82</v>
      </c>
      <c r="X18">
        <v>26.28</v>
      </c>
      <c r="Y18">
        <v>25.04</v>
      </c>
      <c r="Z18">
        <v>26.4</v>
      </c>
      <c r="AA18">
        <f t="shared" si="0"/>
        <v>26.396799999999999</v>
      </c>
    </row>
    <row r="19" spans="1:27">
      <c r="A19" t="s">
        <v>8</v>
      </c>
      <c r="B19">
        <v>27.3</v>
      </c>
      <c r="C19">
        <v>25.52</v>
      </c>
      <c r="D19">
        <v>24.58</v>
      </c>
      <c r="E19">
        <v>26.49</v>
      </c>
      <c r="F19">
        <v>23.8</v>
      </c>
      <c r="G19">
        <v>25.86</v>
      </c>
      <c r="H19">
        <v>25.34</v>
      </c>
      <c r="I19">
        <v>25.77</v>
      </c>
      <c r="J19">
        <v>24.96</v>
      </c>
      <c r="K19">
        <v>26.32</v>
      </c>
      <c r="L19">
        <v>24.47</v>
      </c>
      <c r="M19">
        <v>25.01</v>
      </c>
      <c r="N19">
        <v>25.93</v>
      </c>
      <c r="O19">
        <v>25.77</v>
      </c>
      <c r="P19">
        <v>25.47</v>
      </c>
      <c r="Q19">
        <v>27.44</v>
      </c>
      <c r="R19">
        <v>26.68</v>
      </c>
      <c r="S19">
        <v>24.87</v>
      </c>
      <c r="T19">
        <v>25.2</v>
      </c>
      <c r="U19">
        <v>26.13</v>
      </c>
      <c r="V19">
        <v>26.47</v>
      </c>
      <c r="W19">
        <v>25.65</v>
      </c>
      <c r="X19">
        <v>25.35</v>
      </c>
      <c r="Y19">
        <v>26.42</v>
      </c>
      <c r="Z19">
        <v>24.34</v>
      </c>
      <c r="AA19">
        <f t="shared" si="0"/>
        <v>25.645600000000005</v>
      </c>
    </row>
    <row r="20" spans="1:27">
      <c r="A20" t="s">
        <v>37</v>
      </c>
      <c r="B20">
        <v>25.39</v>
      </c>
      <c r="C20">
        <v>23.76</v>
      </c>
      <c r="D20">
        <v>25.69</v>
      </c>
      <c r="E20">
        <v>26.59</v>
      </c>
      <c r="F20">
        <v>24.74</v>
      </c>
      <c r="G20">
        <v>27.25</v>
      </c>
      <c r="H20">
        <v>25.09</v>
      </c>
      <c r="I20">
        <v>26.25</v>
      </c>
      <c r="J20">
        <v>26.1</v>
      </c>
      <c r="K20">
        <v>25.53</v>
      </c>
      <c r="L20">
        <v>26.48</v>
      </c>
      <c r="M20">
        <v>25.23</v>
      </c>
      <c r="N20">
        <v>25.42</v>
      </c>
      <c r="O20">
        <v>25.83</v>
      </c>
      <c r="P20">
        <v>26.04</v>
      </c>
      <c r="Q20">
        <v>23.76</v>
      </c>
      <c r="R20">
        <v>25.43</v>
      </c>
      <c r="S20">
        <v>26.75</v>
      </c>
      <c r="T20">
        <v>25.42</v>
      </c>
      <c r="U20">
        <v>25.68</v>
      </c>
      <c r="V20">
        <v>24.86</v>
      </c>
      <c r="W20">
        <v>26.16</v>
      </c>
      <c r="X20">
        <v>26.4</v>
      </c>
      <c r="Y20">
        <v>24.35</v>
      </c>
      <c r="Z20">
        <v>24.85</v>
      </c>
      <c r="AA20">
        <f t="shared" si="0"/>
        <v>25.562000000000001</v>
      </c>
    </row>
    <row r="21" spans="1:27">
      <c r="A21" t="s">
        <v>32</v>
      </c>
      <c r="B21">
        <v>25.18</v>
      </c>
      <c r="C21">
        <v>25.91</v>
      </c>
      <c r="D21">
        <v>23.55</v>
      </c>
      <c r="E21">
        <v>26.58</v>
      </c>
      <c r="F21">
        <v>26.74</v>
      </c>
      <c r="G21">
        <v>25.91</v>
      </c>
      <c r="H21">
        <v>25.05</v>
      </c>
      <c r="I21">
        <v>25.03</v>
      </c>
      <c r="J21">
        <v>26.38</v>
      </c>
      <c r="K21">
        <v>25.18</v>
      </c>
      <c r="L21">
        <v>24.8</v>
      </c>
      <c r="M21">
        <v>25.18</v>
      </c>
      <c r="N21">
        <v>24.92</v>
      </c>
      <c r="O21">
        <v>26.07</v>
      </c>
      <c r="P21">
        <v>25.16</v>
      </c>
      <c r="Q21">
        <v>25.38</v>
      </c>
      <c r="R21">
        <v>26.59</v>
      </c>
      <c r="S21">
        <v>24.4</v>
      </c>
      <c r="T21">
        <v>24.58</v>
      </c>
      <c r="U21">
        <v>26.01</v>
      </c>
      <c r="V21">
        <v>26.36</v>
      </c>
      <c r="W21">
        <v>24.59</v>
      </c>
      <c r="X21">
        <v>25.46</v>
      </c>
      <c r="Y21">
        <v>24.09</v>
      </c>
      <c r="Z21">
        <v>24.9</v>
      </c>
      <c r="AA21">
        <f t="shared" si="0"/>
        <v>25.36</v>
      </c>
    </row>
    <row r="22" spans="1:27">
      <c r="A22" t="s">
        <v>9</v>
      </c>
      <c r="B22">
        <v>24.24</v>
      </c>
      <c r="C22">
        <v>25.63</v>
      </c>
      <c r="D22">
        <v>24.58</v>
      </c>
      <c r="E22">
        <v>24.97</v>
      </c>
      <c r="F22">
        <v>24.24</v>
      </c>
      <c r="G22">
        <v>25.33</v>
      </c>
      <c r="H22">
        <v>25.07</v>
      </c>
      <c r="I22">
        <v>24.47</v>
      </c>
      <c r="J22">
        <v>24.2</v>
      </c>
      <c r="K22">
        <v>24.32</v>
      </c>
      <c r="L22">
        <v>26.28</v>
      </c>
      <c r="M22">
        <v>24.97</v>
      </c>
      <c r="N22">
        <v>25.11</v>
      </c>
      <c r="O22">
        <v>24.22</v>
      </c>
      <c r="P22">
        <v>25.87</v>
      </c>
      <c r="Q22">
        <v>24.01</v>
      </c>
      <c r="R22">
        <v>26.23</v>
      </c>
      <c r="S22">
        <v>27.09</v>
      </c>
      <c r="T22">
        <v>24.61</v>
      </c>
      <c r="U22">
        <v>25.54</v>
      </c>
      <c r="V22">
        <v>25.32</v>
      </c>
      <c r="W22">
        <v>25.27</v>
      </c>
      <c r="X22">
        <v>25.01</v>
      </c>
      <c r="Y22">
        <v>25.53</v>
      </c>
      <c r="Z22">
        <v>25.92</v>
      </c>
      <c r="AA22">
        <f t="shared" si="0"/>
        <v>25.121199999999998</v>
      </c>
    </row>
    <row r="23" spans="1:27">
      <c r="A23" t="s">
        <v>10</v>
      </c>
      <c r="B23">
        <v>26.27</v>
      </c>
      <c r="C23">
        <v>24.4</v>
      </c>
      <c r="D23">
        <v>26.25</v>
      </c>
      <c r="E23">
        <v>25.97</v>
      </c>
      <c r="F23">
        <v>25.95</v>
      </c>
      <c r="G23">
        <v>25.81</v>
      </c>
      <c r="H23">
        <v>25.76</v>
      </c>
      <c r="I23">
        <v>26.3</v>
      </c>
      <c r="J23">
        <v>26.6</v>
      </c>
      <c r="K23">
        <v>24.3</v>
      </c>
      <c r="L23">
        <v>25.12</v>
      </c>
      <c r="M23">
        <v>24.33</v>
      </c>
      <c r="N23">
        <v>26.77</v>
      </c>
      <c r="O23">
        <v>24.76</v>
      </c>
      <c r="P23">
        <v>27.1</v>
      </c>
      <c r="Q23">
        <v>25.41</v>
      </c>
      <c r="R23">
        <v>26.68</v>
      </c>
      <c r="S23">
        <v>24.76</v>
      </c>
      <c r="T23">
        <v>25.17</v>
      </c>
      <c r="U23">
        <v>24.98</v>
      </c>
      <c r="V23">
        <v>27.02</v>
      </c>
      <c r="W23">
        <v>26</v>
      </c>
      <c r="X23">
        <v>25.55</v>
      </c>
      <c r="Y23">
        <v>26.23</v>
      </c>
      <c r="Z23">
        <v>26.4</v>
      </c>
      <c r="AA23">
        <f t="shared" si="0"/>
        <v>25.755600000000001</v>
      </c>
    </row>
    <row r="24" spans="1:27">
      <c r="A24" t="s">
        <v>11</v>
      </c>
      <c r="B24">
        <v>24.92</v>
      </c>
      <c r="C24">
        <v>25.11</v>
      </c>
      <c r="D24">
        <v>25.04</v>
      </c>
      <c r="E24">
        <v>25.96</v>
      </c>
      <c r="F24">
        <v>25.21</v>
      </c>
      <c r="G24">
        <v>25</v>
      </c>
      <c r="H24">
        <v>25.28</v>
      </c>
      <c r="I24">
        <v>24.87</v>
      </c>
      <c r="J24">
        <v>25.26</v>
      </c>
      <c r="K24">
        <v>24.6</v>
      </c>
      <c r="L24">
        <v>24.94</v>
      </c>
      <c r="M24">
        <v>24.33</v>
      </c>
      <c r="N24">
        <v>25.42</v>
      </c>
      <c r="O24">
        <v>24.93</v>
      </c>
      <c r="P24">
        <v>25.82</v>
      </c>
      <c r="Q24">
        <v>24.62</v>
      </c>
      <c r="R24">
        <v>25.08</v>
      </c>
      <c r="S24">
        <v>25.07</v>
      </c>
      <c r="T24">
        <v>25.23</v>
      </c>
      <c r="U24">
        <v>24.97</v>
      </c>
      <c r="V24">
        <v>25.08</v>
      </c>
      <c r="W24">
        <v>24.48</v>
      </c>
      <c r="X24">
        <v>25.41</v>
      </c>
      <c r="Y24">
        <v>24.75</v>
      </c>
      <c r="Z24">
        <v>24.99</v>
      </c>
      <c r="AA24">
        <f t="shared" si="0"/>
        <v>25.0548</v>
      </c>
    </row>
    <row r="25" spans="1:27">
      <c r="A25" t="s">
        <v>33</v>
      </c>
      <c r="B25">
        <v>24.59</v>
      </c>
      <c r="C25">
        <v>25.63</v>
      </c>
      <c r="D25">
        <v>25.02</v>
      </c>
      <c r="E25">
        <v>25.04</v>
      </c>
      <c r="F25">
        <v>24.22</v>
      </c>
      <c r="G25">
        <v>24.86</v>
      </c>
      <c r="H25">
        <v>24.63</v>
      </c>
      <c r="I25">
        <v>25.25</v>
      </c>
      <c r="J25">
        <v>25.11</v>
      </c>
      <c r="K25">
        <v>25.17</v>
      </c>
      <c r="L25">
        <v>25.12</v>
      </c>
      <c r="M25">
        <v>24.32</v>
      </c>
      <c r="N25">
        <v>25.29</v>
      </c>
      <c r="O25">
        <v>25.08</v>
      </c>
      <c r="P25">
        <v>24.66</v>
      </c>
      <c r="Q25">
        <v>25.34</v>
      </c>
      <c r="R25">
        <v>24.97</v>
      </c>
      <c r="S25">
        <v>25.21</v>
      </c>
      <c r="T25">
        <v>24.55</v>
      </c>
      <c r="U25">
        <v>24.29</v>
      </c>
      <c r="V25">
        <v>24.25</v>
      </c>
      <c r="W25">
        <v>24.02</v>
      </c>
      <c r="X25">
        <v>24.95</v>
      </c>
      <c r="Y25">
        <v>24.75</v>
      </c>
      <c r="Z25">
        <v>24.32</v>
      </c>
      <c r="AA25">
        <f t="shared" si="0"/>
        <v>24.825600000000009</v>
      </c>
    </row>
    <row r="26" spans="1:27">
      <c r="A26" t="s">
        <v>12</v>
      </c>
      <c r="B26">
        <v>25.25</v>
      </c>
      <c r="C26">
        <v>25.38</v>
      </c>
      <c r="D26">
        <v>25.39</v>
      </c>
      <c r="E26">
        <v>25.42</v>
      </c>
      <c r="F26">
        <v>25.3</v>
      </c>
      <c r="G26">
        <v>24.79</v>
      </c>
      <c r="H26">
        <v>25.09</v>
      </c>
      <c r="I26">
        <v>25.31</v>
      </c>
      <c r="J26">
        <v>24.95</v>
      </c>
      <c r="K26">
        <v>25.07</v>
      </c>
      <c r="L26">
        <v>24.79</v>
      </c>
      <c r="M26">
        <v>25.07</v>
      </c>
      <c r="N26">
        <v>24.81</v>
      </c>
      <c r="O26">
        <v>25.27</v>
      </c>
      <c r="P26">
        <v>25.16</v>
      </c>
      <c r="Q26">
        <v>24.93</v>
      </c>
      <c r="R26">
        <v>24.76</v>
      </c>
      <c r="S26">
        <v>24.83</v>
      </c>
      <c r="T26">
        <v>24.93</v>
      </c>
      <c r="U26">
        <v>24.08</v>
      </c>
      <c r="V26">
        <v>25.07</v>
      </c>
      <c r="W26">
        <v>24.83</v>
      </c>
      <c r="X26">
        <v>24.9</v>
      </c>
      <c r="Y26">
        <v>25.46</v>
      </c>
      <c r="Z26">
        <v>25.05</v>
      </c>
      <c r="AA26">
        <f t="shared" si="0"/>
        <v>25.035599999999999</v>
      </c>
    </row>
    <row r="27" spans="1:27">
      <c r="A27" t="s">
        <v>36</v>
      </c>
      <c r="B27">
        <v>24.46</v>
      </c>
      <c r="C27">
        <v>24.59</v>
      </c>
      <c r="D27">
        <v>24.92</v>
      </c>
      <c r="E27">
        <v>25.05</v>
      </c>
      <c r="F27">
        <v>24.58</v>
      </c>
      <c r="G27">
        <v>24.22</v>
      </c>
      <c r="H27">
        <v>24.64</v>
      </c>
      <c r="I27">
        <v>24.75</v>
      </c>
      <c r="J27">
        <v>24.58</v>
      </c>
      <c r="K27">
        <v>24.85</v>
      </c>
      <c r="L27">
        <v>24.8</v>
      </c>
      <c r="M27">
        <v>24.21</v>
      </c>
      <c r="N27">
        <v>24.57</v>
      </c>
      <c r="O27">
        <v>24.53</v>
      </c>
      <c r="P27">
        <v>24.36</v>
      </c>
      <c r="Q27">
        <v>25</v>
      </c>
      <c r="R27">
        <v>24.17</v>
      </c>
      <c r="S27">
        <v>24.08</v>
      </c>
      <c r="T27">
        <v>24.75</v>
      </c>
      <c r="U27">
        <v>24.73</v>
      </c>
      <c r="V27">
        <v>24.48</v>
      </c>
      <c r="W27">
        <v>24.32</v>
      </c>
      <c r="X27">
        <v>25.27</v>
      </c>
      <c r="Y27">
        <v>24.49</v>
      </c>
      <c r="Z27">
        <v>24.8</v>
      </c>
      <c r="AA27">
        <f t="shared" si="0"/>
        <v>24.607999999999997</v>
      </c>
    </row>
    <row r="28" spans="1:27">
      <c r="A28" t="s">
        <v>42</v>
      </c>
      <c r="B28">
        <v>24.6</v>
      </c>
      <c r="C28">
        <v>24.48</v>
      </c>
      <c r="D28">
        <v>25.36</v>
      </c>
      <c r="E28">
        <v>25.26</v>
      </c>
      <c r="F28">
        <v>24.6</v>
      </c>
      <c r="G28">
        <v>24.52</v>
      </c>
      <c r="H28">
        <v>24.49</v>
      </c>
      <c r="I28">
        <v>24.81</v>
      </c>
      <c r="J28">
        <v>25.01</v>
      </c>
      <c r="K28">
        <v>24.33</v>
      </c>
      <c r="L28">
        <v>24.93</v>
      </c>
      <c r="M28">
        <v>24.05</v>
      </c>
      <c r="N28">
        <v>24.83</v>
      </c>
      <c r="O28">
        <v>24.97</v>
      </c>
      <c r="P28">
        <v>25.16</v>
      </c>
      <c r="Q28">
        <v>24.97</v>
      </c>
      <c r="R28">
        <v>24.27</v>
      </c>
      <c r="S28">
        <v>24.8</v>
      </c>
      <c r="T28">
        <v>24.56</v>
      </c>
      <c r="U28">
        <v>24.71</v>
      </c>
      <c r="V28">
        <v>24.49</v>
      </c>
      <c r="W28">
        <v>24.59</v>
      </c>
      <c r="X28">
        <v>24.95</v>
      </c>
      <c r="Y28">
        <v>24.67</v>
      </c>
      <c r="Z28">
        <v>24.83</v>
      </c>
      <c r="AA28">
        <f t="shared" si="0"/>
        <v>24.729600000000001</v>
      </c>
    </row>
    <row r="29" spans="1:27">
      <c r="A29" t="s">
        <v>35</v>
      </c>
      <c r="B29">
        <v>24.73</v>
      </c>
      <c r="C29">
        <v>24.75</v>
      </c>
      <c r="D29">
        <v>24.97</v>
      </c>
      <c r="E29">
        <v>24.91</v>
      </c>
      <c r="F29">
        <v>25.16</v>
      </c>
      <c r="G29">
        <v>24.53</v>
      </c>
      <c r="H29">
        <v>25.01</v>
      </c>
      <c r="I29">
        <v>25</v>
      </c>
      <c r="J29">
        <v>25.35</v>
      </c>
      <c r="K29">
        <v>24.71</v>
      </c>
      <c r="L29">
        <v>24.62</v>
      </c>
      <c r="M29">
        <v>24.75</v>
      </c>
      <c r="N29">
        <v>25.21</v>
      </c>
      <c r="O29">
        <v>25.18</v>
      </c>
      <c r="P29">
        <v>24.54</v>
      </c>
      <c r="Q29">
        <v>25.25</v>
      </c>
      <c r="R29">
        <v>24.78</v>
      </c>
      <c r="S29">
        <v>25.28</v>
      </c>
      <c r="T29">
        <v>25.26</v>
      </c>
      <c r="U29">
        <v>24.87</v>
      </c>
      <c r="V29">
        <v>24.73</v>
      </c>
      <c r="W29">
        <v>24.34</v>
      </c>
      <c r="X29">
        <v>24.95</v>
      </c>
      <c r="Y29">
        <v>25.43</v>
      </c>
      <c r="Z29">
        <v>25.13</v>
      </c>
      <c r="AA29">
        <f t="shared" si="0"/>
        <v>24.937600000000003</v>
      </c>
    </row>
    <row r="30" spans="1:27">
      <c r="A30" t="s">
        <v>43</v>
      </c>
      <c r="B30">
        <v>25</v>
      </c>
      <c r="C30">
        <v>24.67</v>
      </c>
      <c r="D30">
        <v>24.88</v>
      </c>
      <c r="E30">
        <v>25.03</v>
      </c>
      <c r="F30">
        <v>24.92</v>
      </c>
      <c r="G30">
        <v>25.11</v>
      </c>
      <c r="H30">
        <v>24.82</v>
      </c>
      <c r="I30">
        <v>24.87</v>
      </c>
      <c r="J30">
        <v>25.34</v>
      </c>
      <c r="K30">
        <v>25.03</v>
      </c>
      <c r="L30">
        <v>24.38</v>
      </c>
      <c r="M30">
        <v>24.92</v>
      </c>
      <c r="N30">
        <v>24.28</v>
      </c>
      <c r="O30">
        <v>25.33</v>
      </c>
      <c r="P30">
        <v>24.67</v>
      </c>
      <c r="Q30">
        <v>24.75</v>
      </c>
      <c r="R30">
        <v>24.85</v>
      </c>
      <c r="S30">
        <v>24.56</v>
      </c>
      <c r="T30">
        <v>24.47</v>
      </c>
      <c r="U30">
        <v>25.04</v>
      </c>
      <c r="V30">
        <v>24.93</v>
      </c>
      <c r="W30">
        <v>25.13</v>
      </c>
      <c r="X30">
        <v>25</v>
      </c>
      <c r="Y30">
        <v>25.09</v>
      </c>
      <c r="Z30">
        <v>24.25</v>
      </c>
      <c r="AA30">
        <f t="shared" si="0"/>
        <v>24.852800000000002</v>
      </c>
    </row>
    <row r="31" spans="1:27">
      <c r="A31" t="s">
        <v>48</v>
      </c>
      <c r="B31">
        <v>24.12</v>
      </c>
      <c r="C31">
        <v>24.31</v>
      </c>
      <c r="D31">
        <v>24.65</v>
      </c>
      <c r="E31">
        <v>24.4</v>
      </c>
      <c r="F31">
        <v>25.04</v>
      </c>
      <c r="G31">
        <v>24.45</v>
      </c>
      <c r="H31">
        <v>24.25</v>
      </c>
      <c r="I31">
        <v>24.71</v>
      </c>
      <c r="J31">
        <v>24.19</v>
      </c>
      <c r="K31">
        <v>24.82</v>
      </c>
      <c r="L31">
        <v>24.18</v>
      </c>
      <c r="M31">
        <v>23.69</v>
      </c>
      <c r="N31">
        <v>23.9</v>
      </c>
      <c r="O31">
        <v>23.83</v>
      </c>
      <c r="P31">
        <v>24.35</v>
      </c>
      <c r="Q31">
        <v>24.5</v>
      </c>
      <c r="R31">
        <v>24.3</v>
      </c>
      <c r="S31">
        <v>24.56</v>
      </c>
      <c r="T31">
        <v>24.41</v>
      </c>
      <c r="U31">
        <v>24.78</v>
      </c>
      <c r="V31">
        <v>24.25</v>
      </c>
      <c r="W31">
        <v>24.09</v>
      </c>
      <c r="X31">
        <v>23.9</v>
      </c>
      <c r="Y31">
        <v>24.27</v>
      </c>
      <c r="Z31">
        <v>24.3</v>
      </c>
      <c r="AA31">
        <f t="shared" si="0"/>
        <v>24.329999999999995</v>
      </c>
    </row>
    <row r="32" spans="1:27">
      <c r="A32" t="s">
        <v>13</v>
      </c>
      <c r="B32">
        <v>27.96</v>
      </c>
      <c r="C32">
        <v>27.23</v>
      </c>
      <c r="D32">
        <v>28.15</v>
      </c>
      <c r="E32">
        <v>27.65</v>
      </c>
      <c r="F32">
        <v>28.05</v>
      </c>
      <c r="G32">
        <v>27.02</v>
      </c>
      <c r="H32">
        <v>28.64</v>
      </c>
      <c r="I32">
        <v>27.29</v>
      </c>
      <c r="J32">
        <v>28.75</v>
      </c>
      <c r="K32">
        <v>27.63</v>
      </c>
      <c r="L32">
        <v>27.02</v>
      </c>
      <c r="M32">
        <v>27.45</v>
      </c>
      <c r="N32">
        <v>28.46</v>
      </c>
      <c r="O32">
        <v>27.97</v>
      </c>
      <c r="P32">
        <v>28.18</v>
      </c>
      <c r="Q32">
        <v>28.01</v>
      </c>
      <c r="R32">
        <v>28.07</v>
      </c>
      <c r="S32">
        <v>27.52</v>
      </c>
      <c r="T32">
        <v>28.1</v>
      </c>
      <c r="U32">
        <v>27.07</v>
      </c>
      <c r="V32">
        <v>28.44</v>
      </c>
      <c r="W32">
        <v>27.78</v>
      </c>
      <c r="X32">
        <v>28.17</v>
      </c>
      <c r="Y32">
        <v>27.54</v>
      </c>
      <c r="Z32">
        <v>27.56</v>
      </c>
      <c r="AA32">
        <f t="shared" si="0"/>
        <v>27.828399999999998</v>
      </c>
    </row>
    <row r="33" spans="1:27">
      <c r="A33" t="s">
        <v>14</v>
      </c>
      <c r="B33">
        <v>25.22</v>
      </c>
      <c r="C33">
        <v>25.95</v>
      </c>
      <c r="D33">
        <v>25.21</v>
      </c>
      <c r="E33">
        <v>25.21</v>
      </c>
      <c r="F33">
        <v>25.64</v>
      </c>
      <c r="G33">
        <v>26.03</v>
      </c>
      <c r="H33">
        <v>25.64</v>
      </c>
      <c r="I33">
        <v>25.67</v>
      </c>
      <c r="J33">
        <v>25.98</v>
      </c>
      <c r="K33">
        <v>26.22</v>
      </c>
      <c r="L33">
        <v>25.65</v>
      </c>
      <c r="M33">
        <v>25.74</v>
      </c>
      <c r="N33">
        <v>25.68</v>
      </c>
      <c r="O33">
        <v>25.61</v>
      </c>
      <c r="P33">
        <v>26.22</v>
      </c>
      <c r="Q33">
        <v>25.41</v>
      </c>
      <c r="R33">
        <v>26.31</v>
      </c>
      <c r="S33">
        <v>25.35</v>
      </c>
      <c r="T33">
        <v>25.08</v>
      </c>
      <c r="U33">
        <v>25.12</v>
      </c>
      <c r="V33">
        <v>25.36</v>
      </c>
      <c r="W33">
        <v>25.92</v>
      </c>
      <c r="X33">
        <v>25.02</v>
      </c>
      <c r="Y33">
        <v>25.11</v>
      </c>
      <c r="Z33">
        <v>26.44</v>
      </c>
      <c r="AA33">
        <f t="shared" si="0"/>
        <v>25.631599999999999</v>
      </c>
    </row>
    <row r="34" spans="1:27">
      <c r="A34" t="s">
        <v>15</v>
      </c>
      <c r="B34">
        <v>25.48</v>
      </c>
      <c r="C34">
        <v>24.93</v>
      </c>
      <c r="D34">
        <v>25.24</v>
      </c>
      <c r="E34">
        <v>25.46</v>
      </c>
      <c r="F34">
        <v>25.01</v>
      </c>
      <c r="G34">
        <v>25.67</v>
      </c>
      <c r="H34">
        <v>25.37</v>
      </c>
      <c r="I34">
        <v>25.62</v>
      </c>
      <c r="J34">
        <v>25.35</v>
      </c>
      <c r="K34">
        <v>25.23</v>
      </c>
      <c r="L34">
        <v>25.57</v>
      </c>
      <c r="M34">
        <v>25.53</v>
      </c>
      <c r="N34">
        <v>25.8</v>
      </c>
      <c r="O34">
        <v>25.03</v>
      </c>
      <c r="P34">
        <v>25.59</v>
      </c>
      <c r="Q34">
        <v>24.7</v>
      </c>
      <c r="R34">
        <v>25.83</v>
      </c>
      <c r="S34">
        <v>25.52</v>
      </c>
      <c r="T34">
        <v>25.34</v>
      </c>
      <c r="U34">
        <v>25.41</v>
      </c>
      <c r="V34">
        <v>25.94</v>
      </c>
      <c r="W34">
        <v>25.1</v>
      </c>
      <c r="X34">
        <v>25.15</v>
      </c>
      <c r="Y34">
        <v>24.94</v>
      </c>
      <c r="Z34">
        <v>25.77</v>
      </c>
      <c r="AA34">
        <f t="shared" ref="AA34:AA52" si="1">AVERAGE(B34:Z34)</f>
        <v>25.383200000000002</v>
      </c>
    </row>
    <row r="35" spans="1:27">
      <c r="A35" t="s">
        <v>16</v>
      </c>
      <c r="B35">
        <v>26.15</v>
      </c>
      <c r="C35">
        <v>26.51</v>
      </c>
      <c r="D35">
        <v>25.78</v>
      </c>
      <c r="E35">
        <v>25.92</v>
      </c>
      <c r="F35">
        <v>25.27</v>
      </c>
      <c r="G35">
        <v>25.75</v>
      </c>
      <c r="H35">
        <v>25.79</v>
      </c>
      <c r="I35">
        <v>24.91</v>
      </c>
      <c r="J35">
        <v>25.61</v>
      </c>
      <c r="K35">
        <v>25.38</v>
      </c>
      <c r="L35">
        <v>25.78</v>
      </c>
      <c r="M35">
        <v>26.01</v>
      </c>
      <c r="N35">
        <v>26.05</v>
      </c>
      <c r="O35">
        <v>25.71</v>
      </c>
      <c r="P35">
        <v>26.49</v>
      </c>
      <c r="Q35">
        <v>25.61</v>
      </c>
      <c r="R35">
        <v>25.64</v>
      </c>
      <c r="S35">
        <v>25.28</v>
      </c>
      <c r="T35">
        <v>25.44</v>
      </c>
      <c r="U35">
        <v>25.52</v>
      </c>
      <c r="V35">
        <v>25.89</v>
      </c>
      <c r="W35">
        <v>25.84</v>
      </c>
      <c r="X35">
        <v>25.68</v>
      </c>
      <c r="Y35">
        <v>25.76</v>
      </c>
      <c r="Z35">
        <v>25.36</v>
      </c>
      <c r="AA35">
        <f t="shared" si="1"/>
        <v>25.725200000000001</v>
      </c>
    </row>
    <row r="36" spans="1:27">
      <c r="A36" t="s">
        <v>17</v>
      </c>
      <c r="B36">
        <v>25.99</v>
      </c>
      <c r="C36">
        <v>25.76</v>
      </c>
      <c r="D36">
        <v>25.32</v>
      </c>
      <c r="E36">
        <v>26.14</v>
      </c>
      <c r="F36">
        <v>26.07</v>
      </c>
      <c r="G36">
        <v>26.12</v>
      </c>
      <c r="H36">
        <v>25.07</v>
      </c>
      <c r="I36">
        <v>25.7</v>
      </c>
      <c r="J36">
        <v>26.62</v>
      </c>
      <c r="K36">
        <v>25.65</v>
      </c>
      <c r="L36">
        <v>25.39</v>
      </c>
      <c r="M36">
        <v>25.89</v>
      </c>
      <c r="N36">
        <v>25.69</v>
      </c>
      <c r="O36">
        <v>26.03</v>
      </c>
      <c r="P36">
        <v>26.22</v>
      </c>
      <c r="Q36">
        <v>25.48</v>
      </c>
      <c r="R36">
        <v>26.1</v>
      </c>
      <c r="S36">
        <v>25.68</v>
      </c>
      <c r="T36">
        <v>25.83</v>
      </c>
      <c r="U36">
        <v>25.71</v>
      </c>
      <c r="V36">
        <v>26.27</v>
      </c>
      <c r="W36">
        <v>25.77</v>
      </c>
      <c r="X36">
        <v>25.61</v>
      </c>
      <c r="Y36">
        <v>25.96</v>
      </c>
      <c r="Z36">
        <v>25.52</v>
      </c>
      <c r="AA36">
        <f t="shared" si="1"/>
        <v>25.823600000000003</v>
      </c>
    </row>
    <row r="37" spans="1:27">
      <c r="A37" t="s">
        <v>18</v>
      </c>
      <c r="B37">
        <v>25.82</v>
      </c>
      <c r="C37">
        <v>25.91</v>
      </c>
      <c r="D37">
        <v>26.36</v>
      </c>
      <c r="E37">
        <v>25.45</v>
      </c>
      <c r="F37">
        <v>25.96</v>
      </c>
      <c r="G37">
        <v>25.63</v>
      </c>
      <c r="H37">
        <v>25.98</v>
      </c>
      <c r="I37">
        <v>26.05</v>
      </c>
      <c r="J37">
        <v>26.13</v>
      </c>
      <c r="K37">
        <v>25.51</v>
      </c>
      <c r="L37">
        <v>25.08</v>
      </c>
      <c r="M37">
        <v>26.04</v>
      </c>
      <c r="N37">
        <v>25.85</v>
      </c>
      <c r="O37">
        <v>25.88</v>
      </c>
      <c r="P37">
        <v>26.57</v>
      </c>
      <c r="Q37">
        <v>26</v>
      </c>
      <c r="R37">
        <v>25.77</v>
      </c>
      <c r="S37">
        <v>25.72</v>
      </c>
      <c r="T37">
        <v>25.38</v>
      </c>
      <c r="U37">
        <v>26.18</v>
      </c>
      <c r="V37">
        <v>25.91</v>
      </c>
      <c r="W37">
        <v>25.88</v>
      </c>
      <c r="X37">
        <v>25.49</v>
      </c>
      <c r="Y37">
        <v>25.23</v>
      </c>
      <c r="Z37">
        <v>26.56</v>
      </c>
      <c r="AA37">
        <f t="shared" si="1"/>
        <v>25.853599999999997</v>
      </c>
    </row>
    <row r="38" spans="1:27">
      <c r="A38" t="s">
        <v>19</v>
      </c>
      <c r="B38">
        <v>26.49</v>
      </c>
      <c r="C38">
        <v>26.64</v>
      </c>
      <c r="D38">
        <v>26.98</v>
      </c>
      <c r="E38">
        <v>26.06</v>
      </c>
      <c r="F38">
        <v>26.01</v>
      </c>
      <c r="G38">
        <v>26.52</v>
      </c>
      <c r="H38">
        <v>26.39</v>
      </c>
      <c r="I38">
        <v>26.75</v>
      </c>
      <c r="J38">
        <v>26.57</v>
      </c>
      <c r="K38">
        <v>26.5</v>
      </c>
      <c r="L38">
        <v>26.72</v>
      </c>
      <c r="M38">
        <v>26.01</v>
      </c>
      <c r="N38">
        <v>26.24</v>
      </c>
      <c r="O38">
        <v>26.06</v>
      </c>
      <c r="P38">
        <v>26.63</v>
      </c>
      <c r="Q38">
        <v>25.98</v>
      </c>
      <c r="R38">
        <v>26.58</v>
      </c>
      <c r="S38">
        <v>26.28</v>
      </c>
      <c r="T38">
        <v>26.29</v>
      </c>
      <c r="U38">
        <v>26.27</v>
      </c>
      <c r="V38">
        <v>26.49</v>
      </c>
      <c r="W38">
        <v>26.66</v>
      </c>
      <c r="X38">
        <v>26.54</v>
      </c>
      <c r="Y38">
        <v>25.89</v>
      </c>
      <c r="Z38">
        <v>26.89</v>
      </c>
      <c r="AA38">
        <f t="shared" si="1"/>
        <v>26.417599999999997</v>
      </c>
    </row>
    <row r="39" spans="1:27">
      <c r="A39" t="s">
        <v>20</v>
      </c>
      <c r="B39">
        <v>26.63</v>
      </c>
      <c r="C39">
        <v>26.15</v>
      </c>
      <c r="D39">
        <v>27.14</v>
      </c>
      <c r="E39">
        <v>27.46</v>
      </c>
      <c r="F39">
        <v>26.41</v>
      </c>
      <c r="G39">
        <v>26.92</v>
      </c>
      <c r="H39">
        <v>27.11</v>
      </c>
      <c r="I39">
        <v>26.71</v>
      </c>
      <c r="J39">
        <v>27.51</v>
      </c>
      <c r="K39">
        <v>26.57</v>
      </c>
      <c r="L39">
        <v>27.43</v>
      </c>
      <c r="M39">
        <v>26.65</v>
      </c>
      <c r="N39">
        <v>25.9</v>
      </c>
      <c r="O39">
        <v>27.29</v>
      </c>
      <c r="P39">
        <v>26.77</v>
      </c>
      <c r="Q39">
        <v>26.85</v>
      </c>
      <c r="R39">
        <v>26.85</v>
      </c>
      <c r="S39">
        <v>26.99</v>
      </c>
      <c r="T39">
        <v>26.49</v>
      </c>
      <c r="U39">
        <v>26.66</v>
      </c>
      <c r="V39">
        <v>26.88</v>
      </c>
      <c r="W39">
        <v>26.65</v>
      </c>
      <c r="X39">
        <v>26.6</v>
      </c>
      <c r="Y39">
        <v>26.84</v>
      </c>
      <c r="Z39">
        <v>27.03</v>
      </c>
      <c r="AA39">
        <f t="shared" si="1"/>
        <v>26.819600000000001</v>
      </c>
    </row>
    <row r="40" spans="1:27">
      <c r="A40" t="s">
        <v>44</v>
      </c>
      <c r="B40">
        <v>24.85</v>
      </c>
      <c r="C40">
        <v>24.51</v>
      </c>
      <c r="D40">
        <v>25.39</v>
      </c>
      <c r="E40">
        <v>25.33</v>
      </c>
      <c r="F40">
        <v>25.28</v>
      </c>
      <c r="G40">
        <v>25.55</v>
      </c>
      <c r="H40">
        <v>24.69</v>
      </c>
      <c r="I40">
        <v>25.23</v>
      </c>
      <c r="J40">
        <v>25.11</v>
      </c>
      <c r="K40">
        <v>24.58</v>
      </c>
      <c r="L40">
        <v>25.13</v>
      </c>
      <c r="M40">
        <v>25.35</v>
      </c>
      <c r="N40">
        <v>25.23</v>
      </c>
      <c r="O40">
        <v>25.33</v>
      </c>
      <c r="P40">
        <v>25.1</v>
      </c>
      <c r="Q40">
        <v>25.14</v>
      </c>
      <c r="R40">
        <v>24.72</v>
      </c>
      <c r="S40">
        <v>25.46</v>
      </c>
      <c r="T40">
        <v>25.12</v>
      </c>
      <c r="U40">
        <v>25.12</v>
      </c>
      <c r="V40">
        <v>24.91</v>
      </c>
      <c r="W40">
        <v>25.13</v>
      </c>
      <c r="X40">
        <v>25.2</v>
      </c>
      <c r="Y40">
        <v>25.3</v>
      </c>
      <c r="Z40">
        <v>25.21</v>
      </c>
      <c r="AA40">
        <f t="shared" si="1"/>
        <v>25.1188</v>
      </c>
    </row>
    <row r="41" spans="1:27">
      <c r="A41" t="s">
        <v>45</v>
      </c>
      <c r="B41">
        <v>24.87</v>
      </c>
      <c r="C41">
        <v>24.6</v>
      </c>
      <c r="D41">
        <v>24.47</v>
      </c>
      <c r="E41">
        <v>25.15</v>
      </c>
      <c r="F41">
        <v>24.2</v>
      </c>
      <c r="G41">
        <v>24.33</v>
      </c>
      <c r="H41">
        <v>24.24</v>
      </c>
      <c r="I41">
        <v>24.58</v>
      </c>
      <c r="J41">
        <v>25.17</v>
      </c>
      <c r="K41">
        <v>23.91</v>
      </c>
      <c r="L41">
        <v>24.33</v>
      </c>
      <c r="M41">
        <v>24.29</v>
      </c>
      <c r="N41">
        <v>24.88</v>
      </c>
      <c r="O41">
        <v>24.72</v>
      </c>
      <c r="P41">
        <v>24.87</v>
      </c>
      <c r="Q41">
        <v>25.21</v>
      </c>
      <c r="R41">
        <v>24.1</v>
      </c>
      <c r="S41">
        <v>25.65</v>
      </c>
      <c r="T41">
        <v>24.62</v>
      </c>
      <c r="U41">
        <v>24.73</v>
      </c>
      <c r="V41">
        <v>24.9</v>
      </c>
      <c r="W41">
        <v>24.13</v>
      </c>
      <c r="X41">
        <v>24.72</v>
      </c>
      <c r="Y41">
        <v>24.97</v>
      </c>
      <c r="Z41">
        <v>24.41</v>
      </c>
      <c r="AA41">
        <f t="shared" si="1"/>
        <v>24.642000000000003</v>
      </c>
    </row>
    <row r="42" spans="1:27">
      <c r="A42" t="s">
        <v>46</v>
      </c>
      <c r="B42">
        <v>24.45</v>
      </c>
      <c r="C42">
        <v>24.61</v>
      </c>
      <c r="D42">
        <v>24.97</v>
      </c>
      <c r="E42">
        <v>25.53</v>
      </c>
      <c r="F42">
        <v>24.57</v>
      </c>
      <c r="G42">
        <v>24.84</v>
      </c>
      <c r="H42">
        <v>23.89</v>
      </c>
      <c r="I42">
        <v>23.85</v>
      </c>
      <c r="J42">
        <v>24.34</v>
      </c>
      <c r="K42">
        <v>24.56</v>
      </c>
      <c r="L42">
        <v>24.41</v>
      </c>
      <c r="M42">
        <v>24.73</v>
      </c>
      <c r="N42">
        <v>24.48</v>
      </c>
      <c r="O42">
        <v>25.42</v>
      </c>
      <c r="P42">
        <v>24.24</v>
      </c>
      <c r="Q42">
        <v>23.88</v>
      </c>
      <c r="R42">
        <v>24.46</v>
      </c>
      <c r="S42">
        <v>25.09</v>
      </c>
      <c r="T42">
        <v>23.89</v>
      </c>
      <c r="U42">
        <v>23.2</v>
      </c>
      <c r="V42">
        <v>24.66</v>
      </c>
      <c r="W42">
        <v>24.79</v>
      </c>
      <c r="X42">
        <v>24.38</v>
      </c>
      <c r="Y42">
        <v>25.25</v>
      </c>
      <c r="Z42">
        <v>24.98</v>
      </c>
      <c r="AA42">
        <f t="shared" si="1"/>
        <v>24.538800000000002</v>
      </c>
    </row>
    <row r="43" spans="1:27">
      <c r="A43" t="s">
        <v>21</v>
      </c>
      <c r="B43">
        <v>24.49</v>
      </c>
      <c r="C43">
        <v>24.79</v>
      </c>
      <c r="D43">
        <v>25.22</v>
      </c>
      <c r="E43">
        <v>25.38</v>
      </c>
      <c r="F43">
        <v>25.51</v>
      </c>
      <c r="G43">
        <v>24.91</v>
      </c>
      <c r="H43">
        <v>24.71</v>
      </c>
      <c r="I43">
        <v>25.41</v>
      </c>
      <c r="J43">
        <v>25.12</v>
      </c>
      <c r="K43">
        <v>24.99</v>
      </c>
      <c r="L43">
        <v>25.06</v>
      </c>
      <c r="M43">
        <v>25.13</v>
      </c>
      <c r="N43">
        <v>24.69</v>
      </c>
      <c r="O43">
        <v>25</v>
      </c>
      <c r="P43">
        <v>24.78</v>
      </c>
      <c r="Q43">
        <v>24.73</v>
      </c>
      <c r="R43">
        <v>24.93</v>
      </c>
      <c r="S43">
        <v>25.31</v>
      </c>
      <c r="T43">
        <v>24.94</v>
      </c>
      <c r="U43">
        <v>24.16</v>
      </c>
      <c r="V43">
        <v>24.63</v>
      </c>
      <c r="W43">
        <v>24.48</v>
      </c>
      <c r="X43">
        <v>24.84</v>
      </c>
      <c r="Y43">
        <v>24.82</v>
      </c>
      <c r="Z43">
        <v>24.94</v>
      </c>
      <c r="AA43">
        <f t="shared" si="1"/>
        <v>24.918800000000012</v>
      </c>
    </row>
    <row r="44" spans="1:27">
      <c r="A44" t="s">
        <v>34</v>
      </c>
      <c r="B44">
        <v>25.35</v>
      </c>
      <c r="C44">
        <v>25.02</v>
      </c>
      <c r="D44">
        <v>25.04</v>
      </c>
      <c r="E44">
        <v>25.19</v>
      </c>
      <c r="F44">
        <v>24.41</v>
      </c>
      <c r="G44">
        <v>24.74</v>
      </c>
      <c r="H44">
        <v>24.47</v>
      </c>
      <c r="I44">
        <v>24.53</v>
      </c>
      <c r="J44">
        <v>25.22</v>
      </c>
      <c r="K44">
        <v>24.49</v>
      </c>
      <c r="L44">
        <v>25.31</v>
      </c>
      <c r="M44">
        <v>24.19</v>
      </c>
      <c r="N44">
        <v>24.61</v>
      </c>
      <c r="O44">
        <v>25.13</v>
      </c>
      <c r="P44">
        <v>25.42</v>
      </c>
      <c r="Q44">
        <v>24.73</v>
      </c>
      <c r="R44">
        <v>24.41</v>
      </c>
      <c r="S44">
        <v>25.24</v>
      </c>
      <c r="T44">
        <v>24.54</v>
      </c>
      <c r="U44">
        <v>24.7</v>
      </c>
      <c r="V44">
        <v>24.9</v>
      </c>
      <c r="W44">
        <v>24.76</v>
      </c>
      <c r="X44">
        <v>24.59</v>
      </c>
      <c r="Y44">
        <v>24.59</v>
      </c>
      <c r="Z44">
        <v>25.27</v>
      </c>
      <c r="AA44">
        <f t="shared" si="1"/>
        <v>24.834000000000007</v>
      </c>
    </row>
    <row r="45" spans="1:27">
      <c r="A45" t="s">
        <v>47</v>
      </c>
      <c r="B45">
        <v>24.17</v>
      </c>
      <c r="C45">
        <v>24.28</v>
      </c>
      <c r="D45">
        <v>24.6</v>
      </c>
      <c r="E45">
        <v>25.37</v>
      </c>
      <c r="F45">
        <v>24.41</v>
      </c>
      <c r="G45">
        <v>24.02</v>
      </c>
      <c r="H45">
        <v>24.26</v>
      </c>
      <c r="I45">
        <v>24.23</v>
      </c>
      <c r="J45">
        <v>24.51</v>
      </c>
      <c r="K45">
        <v>23.88</v>
      </c>
      <c r="L45">
        <v>24.33</v>
      </c>
      <c r="M45">
        <v>23.99</v>
      </c>
      <c r="N45">
        <v>24.35</v>
      </c>
      <c r="O45">
        <v>24.17</v>
      </c>
      <c r="P45">
        <v>24.46</v>
      </c>
      <c r="Q45">
        <v>24.05</v>
      </c>
      <c r="R45">
        <v>23.8</v>
      </c>
      <c r="S45">
        <v>24.32</v>
      </c>
      <c r="T45">
        <v>24.42</v>
      </c>
      <c r="U45">
        <v>24.08</v>
      </c>
      <c r="V45">
        <v>24.9</v>
      </c>
      <c r="W45">
        <v>23.6</v>
      </c>
      <c r="X45">
        <v>24.62</v>
      </c>
      <c r="Y45">
        <v>24.24</v>
      </c>
      <c r="Z45">
        <v>24.1</v>
      </c>
      <c r="AA45">
        <f t="shared" si="1"/>
        <v>24.286400000000004</v>
      </c>
    </row>
    <row r="46" spans="1:27">
      <c r="A46" t="s">
        <v>22</v>
      </c>
      <c r="B46">
        <v>26.18</v>
      </c>
      <c r="C46">
        <v>26.49</v>
      </c>
      <c r="D46">
        <v>26.65</v>
      </c>
      <c r="E46">
        <v>25.78</v>
      </c>
      <c r="F46">
        <v>26.43</v>
      </c>
      <c r="G46">
        <v>26.59</v>
      </c>
      <c r="H46">
        <v>25.54</v>
      </c>
      <c r="I46">
        <v>26.66</v>
      </c>
      <c r="J46">
        <v>25.83</v>
      </c>
      <c r="K46">
        <v>26.36</v>
      </c>
      <c r="L46">
        <v>26.17</v>
      </c>
      <c r="M46">
        <v>26.03</v>
      </c>
      <c r="N46">
        <v>26.38</v>
      </c>
      <c r="O46">
        <v>26.07</v>
      </c>
      <c r="P46">
        <v>26.84</v>
      </c>
      <c r="Q46">
        <v>26.34</v>
      </c>
      <c r="R46">
        <v>26.33</v>
      </c>
      <c r="S46">
        <v>26.54</v>
      </c>
      <c r="T46">
        <v>25.92</v>
      </c>
      <c r="U46">
        <v>26.22</v>
      </c>
      <c r="V46">
        <v>26.39</v>
      </c>
      <c r="W46">
        <v>26.25</v>
      </c>
      <c r="X46">
        <v>26.39</v>
      </c>
      <c r="Y46">
        <v>25.78</v>
      </c>
      <c r="Z46">
        <v>26.83</v>
      </c>
      <c r="AA46">
        <f t="shared" si="1"/>
        <v>26.279600000000002</v>
      </c>
    </row>
    <row r="47" spans="1:27">
      <c r="A47" t="s">
        <v>23</v>
      </c>
      <c r="B47">
        <v>24.94</v>
      </c>
      <c r="C47">
        <v>25.13</v>
      </c>
      <c r="D47">
        <v>25.62</v>
      </c>
      <c r="E47">
        <v>25.44</v>
      </c>
      <c r="F47">
        <v>24.61</v>
      </c>
      <c r="G47">
        <v>25.59</v>
      </c>
      <c r="H47">
        <v>25.72</v>
      </c>
      <c r="I47">
        <v>25.12</v>
      </c>
      <c r="J47">
        <v>25.81</v>
      </c>
      <c r="K47">
        <v>24.79</v>
      </c>
      <c r="L47">
        <v>25.41</v>
      </c>
      <c r="M47">
        <v>25.4</v>
      </c>
      <c r="N47">
        <v>26.1</v>
      </c>
      <c r="O47">
        <v>25.24</v>
      </c>
      <c r="P47">
        <v>26.18</v>
      </c>
      <c r="Q47">
        <v>26.01</v>
      </c>
      <c r="R47">
        <v>25.7</v>
      </c>
      <c r="S47">
        <v>25.59</v>
      </c>
      <c r="T47">
        <v>25.41</v>
      </c>
      <c r="U47">
        <v>25.01</v>
      </c>
      <c r="V47">
        <v>26.47</v>
      </c>
      <c r="W47">
        <v>25.1</v>
      </c>
      <c r="X47">
        <v>25.13</v>
      </c>
      <c r="Y47">
        <v>26.04</v>
      </c>
      <c r="Z47">
        <v>26.32</v>
      </c>
      <c r="AA47">
        <f t="shared" si="1"/>
        <v>25.5152</v>
      </c>
    </row>
    <row r="48" spans="1:27">
      <c r="A48" t="s">
        <v>24</v>
      </c>
      <c r="B48">
        <v>25.97</v>
      </c>
      <c r="C48">
        <v>26.22</v>
      </c>
      <c r="D48">
        <v>25.93</v>
      </c>
      <c r="E48">
        <v>26.58</v>
      </c>
      <c r="F48">
        <v>26.22</v>
      </c>
      <c r="G48">
        <v>26.26</v>
      </c>
      <c r="H48">
        <v>25.69</v>
      </c>
      <c r="I48">
        <v>26.36</v>
      </c>
      <c r="J48">
        <v>26.14</v>
      </c>
      <c r="K48">
        <v>26.41</v>
      </c>
      <c r="L48">
        <v>25.68</v>
      </c>
      <c r="M48">
        <v>25.67</v>
      </c>
      <c r="N48">
        <v>26.85</v>
      </c>
      <c r="O48">
        <v>26.76</v>
      </c>
      <c r="P48">
        <v>26.93</v>
      </c>
      <c r="Q48">
        <v>26.28</v>
      </c>
      <c r="R48">
        <v>26.18</v>
      </c>
      <c r="S48">
        <v>25.88</v>
      </c>
      <c r="T48">
        <v>26.29</v>
      </c>
      <c r="U48">
        <v>25.76</v>
      </c>
      <c r="V48">
        <v>25.81</v>
      </c>
      <c r="W48">
        <v>26.57</v>
      </c>
      <c r="X48">
        <v>26.1</v>
      </c>
      <c r="Y48">
        <v>26.28</v>
      </c>
      <c r="Z48">
        <v>26.31</v>
      </c>
      <c r="AA48">
        <f t="shared" si="1"/>
        <v>26.205200000000001</v>
      </c>
    </row>
    <row r="49" spans="1:27">
      <c r="A49" t="s">
        <v>25</v>
      </c>
      <c r="B49">
        <v>24.94</v>
      </c>
      <c r="C49">
        <v>25.44</v>
      </c>
      <c r="D49">
        <v>25.85</v>
      </c>
      <c r="E49">
        <v>25.57</v>
      </c>
      <c r="F49">
        <v>25.76</v>
      </c>
      <c r="G49">
        <v>26.2</v>
      </c>
      <c r="H49">
        <v>26.13</v>
      </c>
      <c r="I49">
        <v>26</v>
      </c>
      <c r="J49">
        <v>25.52</v>
      </c>
      <c r="K49">
        <v>24.96</v>
      </c>
      <c r="L49">
        <v>25.56</v>
      </c>
      <c r="M49">
        <v>25.21</v>
      </c>
      <c r="N49">
        <v>25.82</v>
      </c>
      <c r="O49">
        <v>25.29</v>
      </c>
      <c r="P49">
        <v>25.98</v>
      </c>
      <c r="Q49">
        <v>25.29</v>
      </c>
      <c r="R49">
        <v>25.22</v>
      </c>
      <c r="S49">
        <v>26.08</v>
      </c>
      <c r="T49">
        <v>25.33</v>
      </c>
      <c r="U49">
        <v>25.21</v>
      </c>
      <c r="V49">
        <v>26.5</v>
      </c>
      <c r="W49">
        <v>24.81</v>
      </c>
      <c r="X49">
        <v>25.77</v>
      </c>
      <c r="Y49">
        <v>25.58</v>
      </c>
      <c r="Z49">
        <v>26.02</v>
      </c>
      <c r="AA49">
        <f t="shared" si="1"/>
        <v>25.601599999999994</v>
      </c>
    </row>
    <row r="50" spans="1:27">
      <c r="A50" t="s">
        <v>26</v>
      </c>
      <c r="B50">
        <v>25.7</v>
      </c>
      <c r="C50">
        <v>25.32</v>
      </c>
      <c r="D50">
        <v>25.63</v>
      </c>
      <c r="E50">
        <v>25.36</v>
      </c>
      <c r="F50">
        <v>25.18</v>
      </c>
      <c r="G50">
        <v>25.55</v>
      </c>
      <c r="H50">
        <v>25.79</v>
      </c>
      <c r="I50">
        <v>25.57</v>
      </c>
      <c r="J50">
        <v>25.34</v>
      </c>
      <c r="K50">
        <v>25.74</v>
      </c>
      <c r="L50">
        <v>25.83</v>
      </c>
      <c r="M50">
        <v>25.67</v>
      </c>
      <c r="N50">
        <v>26.17</v>
      </c>
      <c r="O50">
        <v>25.33</v>
      </c>
      <c r="P50">
        <v>26.14</v>
      </c>
      <c r="Q50">
        <v>25.67</v>
      </c>
      <c r="R50">
        <v>25.89</v>
      </c>
      <c r="S50">
        <v>25.17</v>
      </c>
      <c r="T50">
        <v>25.26</v>
      </c>
      <c r="U50">
        <v>25.67</v>
      </c>
      <c r="V50">
        <v>25.62</v>
      </c>
      <c r="W50">
        <v>25.5</v>
      </c>
      <c r="X50">
        <v>25.58</v>
      </c>
      <c r="Y50">
        <v>25.06</v>
      </c>
      <c r="Z50">
        <v>26.4</v>
      </c>
      <c r="AA50">
        <f t="shared" si="1"/>
        <v>25.605599999999999</v>
      </c>
    </row>
    <row r="51" spans="1:27">
      <c r="A51" t="s">
        <v>27</v>
      </c>
      <c r="B51">
        <v>25.39</v>
      </c>
      <c r="C51">
        <v>25.35</v>
      </c>
      <c r="D51">
        <v>25.54</v>
      </c>
      <c r="E51">
        <v>26.06</v>
      </c>
      <c r="F51">
        <v>26.18</v>
      </c>
      <c r="G51">
        <v>25.55</v>
      </c>
      <c r="H51">
        <v>25.82</v>
      </c>
      <c r="I51">
        <v>25.72</v>
      </c>
      <c r="J51">
        <v>25.8</v>
      </c>
      <c r="K51">
        <v>25.51</v>
      </c>
      <c r="L51">
        <v>25.63</v>
      </c>
      <c r="M51">
        <v>25.42</v>
      </c>
      <c r="N51">
        <v>26.31</v>
      </c>
      <c r="O51">
        <v>25.6</v>
      </c>
      <c r="P51">
        <v>26.03</v>
      </c>
      <c r="Q51">
        <v>25.44</v>
      </c>
      <c r="R51">
        <v>26.42</v>
      </c>
      <c r="S51">
        <v>25.76</v>
      </c>
      <c r="T51">
        <v>26.25</v>
      </c>
      <c r="U51">
        <v>25.61</v>
      </c>
      <c r="V51">
        <v>26.18</v>
      </c>
      <c r="W51">
        <v>25.49</v>
      </c>
      <c r="X51">
        <v>25.58</v>
      </c>
      <c r="Y51">
        <v>25.78</v>
      </c>
      <c r="Z51">
        <v>26.16</v>
      </c>
      <c r="AA51">
        <f t="shared" si="1"/>
        <v>25.783200000000001</v>
      </c>
    </row>
    <row r="52" spans="1:27">
      <c r="A52" t="s">
        <v>28</v>
      </c>
      <c r="B52">
        <v>25.59</v>
      </c>
      <c r="C52">
        <v>25.49</v>
      </c>
      <c r="D52">
        <v>26.13</v>
      </c>
      <c r="E52">
        <v>25.55</v>
      </c>
      <c r="F52">
        <v>25.57</v>
      </c>
      <c r="G52">
        <v>26.26</v>
      </c>
      <c r="H52">
        <v>25.87</v>
      </c>
      <c r="I52">
        <v>26.03</v>
      </c>
      <c r="J52">
        <v>25.68</v>
      </c>
      <c r="K52">
        <v>25.84</v>
      </c>
      <c r="L52">
        <v>25.42</v>
      </c>
      <c r="M52">
        <v>25.82</v>
      </c>
      <c r="N52">
        <v>26.27</v>
      </c>
      <c r="O52">
        <v>25.88</v>
      </c>
      <c r="P52">
        <v>26.26</v>
      </c>
      <c r="Q52">
        <v>25.89</v>
      </c>
      <c r="R52">
        <v>26.11</v>
      </c>
      <c r="S52">
        <v>25.93</v>
      </c>
      <c r="T52">
        <v>25.51</v>
      </c>
      <c r="U52">
        <v>26.26</v>
      </c>
      <c r="V52">
        <v>25.73</v>
      </c>
      <c r="W52">
        <v>26.13</v>
      </c>
      <c r="X52">
        <v>26.35</v>
      </c>
      <c r="Y52">
        <v>25.73</v>
      </c>
      <c r="Z52">
        <v>26.38</v>
      </c>
      <c r="AA52">
        <f t="shared" si="1"/>
        <v>25.907200000000003</v>
      </c>
    </row>
    <row r="53" spans="1:27">
      <c r="AA53">
        <f>MAX(AA2:AA52)</f>
        <v>27.828399999999998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VOBIS</dc:creator>
  <cp:lastModifiedBy>VOBIS</cp:lastModifiedBy>
  <dcterms:created xsi:type="dcterms:W3CDTF">2020-08-23T18:38:31Z</dcterms:created>
  <dcterms:modified xsi:type="dcterms:W3CDTF">2020-09-02T15:07:05Z</dcterms:modified>
</cp:coreProperties>
</file>